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J:\CN2019\CN-00301 - Gas Line Tracker Project Addition\03 - Data Requests\DR1\PSC\efile 11012019\"/>
    </mc:Choice>
  </mc:AlternateContent>
  <xr:revisionPtr revIDLastSave="0" documentId="13_ncr:1_{8DEB0EE3-7CFF-49D7-BA1D-0049AEE276FD}" xr6:coauthVersionLast="41" xr6:coauthVersionMax="41" xr10:uidLastSave="{00000000-0000-0000-0000-000000000000}"/>
  <bookViews>
    <workbookView xWindow="-120" yWindow="-120" windowWidth="21840" windowHeight="13140" tabRatio="785" xr2:uid="{00000000-000D-0000-FFFF-FFFF00000000}"/>
  </bookViews>
  <sheets>
    <sheet name="Inputs" sheetId="12" r:id="rId1"/>
    <sheet name="LookUp Ranges" sheetId="2" state="veryHidden" r:id="rId2"/>
    <sheet name="Depr - Recommendation" sheetId="14" state="veryHidden" r:id="rId3"/>
    <sheet name="Depr - Alt #1" sheetId="33" state="veryHidden" r:id="rId4"/>
    <sheet name="Depr - Alt #2" sheetId="35" state="veryHidden" r:id="rId5"/>
    <sheet name="Depr - Alt #3" sheetId="34" state="veryHidden" r:id="rId6"/>
    <sheet name="Summary" sheetId="32" r:id="rId7"/>
    <sheet name="Outputs (for FP&amp;A use)==&gt;" sheetId="28" r:id="rId8"/>
    <sheet name="Outputs - Recommendation" sheetId="18" r:id="rId9"/>
    <sheet name="Outputs - Alt #1" sheetId="29" r:id="rId10"/>
    <sheet name="Outputs - Alt #2" sheetId="30" r:id="rId11"/>
    <sheet name="Outputs - Alt #3" sheetId="31" r:id="rId12"/>
    <sheet name="Version History" sheetId="49" state="veryHidden" r:id="rId13"/>
  </sheets>
  <externalReferences>
    <externalReference r:id="rId14"/>
  </externalReferences>
  <definedNames>
    <definedName name="Company">Inputs!$M$17</definedName>
    <definedName name="DEBT">'LookUp Ranges'!$B$143</definedName>
    <definedName name="DEBT_INT_RATE">'LookUp Ranges'!$B$140</definedName>
    <definedName name="DepretiationCategory">'LookUp Ranges'!$A$22:$A$52</definedName>
    <definedName name="EQUITY">'LookUp Ranges'!$B$142</definedName>
    <definedName name="FederalIncomeTax">'LookUp Ranges'!$B$57</definedName>
    <definedName name="FirstYear">Inputs!$M$10</definedName>
    <definedName name="FirstYearAlt1">Inputs!$N$10</definedName>
    <definedName name="FirstYearAlt2">Inputs!$O$10</definedName>
    <definedName name="FirstYearAlt3">Inputs!$P$10</definedName>
    <definedName name="GenAssets">Inputs!$M$18</definedName>
    <definedName name="Input_Dates">Inputs!$E$28:$Q$28</definedName>
    <definedName name="Inputs_capandbenefits">Inputs!$E$29:$Q$43</definedName>
    <definedName name="Inputs_costs">Inputs!$E$49:$Q$49</definedName>
    <definedName name="Inservice">Inputs!$M$11</definedName>
    <definedName name="InServiceAlt1">Inputs!$N$11</definedName>
    <definedName name="InServiceAlt2">Inputs!$O$11</definedName>
    <definedName name="InServiceAlt3">Inputs!$P$11</definedName>
    <definedName name="LineOfBusiness">'LookUp Ranges'!$A$10:$A$18</definedName>
    <definedName name="_xlnm.Print_Area" localSheetId="0">Inputs!$A$1:$AU$115</definedName>
    <definedName name="_xlnm.Print_Area" localSheetId="1">'LookUp Ranges'!$A$21:$F$54</definedName>
    <definedName name="_xlnm.Print_Area" localSheetId="9">'Outputs - Alt #1'!$C$5:$CQ$51</definedName>
    <definedName name="_xlnm.Print_Area" localSheetId="10">'Outputs - Alt #2'!$C$5:$CQ$51</definedName>
    <definedName name="_xlnm.Print_Area" localSheetId="11">'Outputs - Alt #3'!$C$5:$CQ$51</definedName>
    <definedName name="_xlnm.Print_Area" localSheetId="8">'Outputs - Recommendation'!$C$5:$BN$52</definedName>
    <definedName name="_xlnm.Print_Area" localSheetId="6">Summary!$B$2:$M$29</definedName>
    <definedName name="_xlnm.Print_Titles" localSheetId="9">'Outputs - Alt #1'!$A:$B,'Outputs - Alt #1'!$2:$4</definedName>
    <definedName name="_xlnm.Print_Titles" localSheetId="10">'Outputs - Alt #2'!$A:$B,'Outputs - Alt #2'!$2:$4</definedName>
    <definedName name="_xlnm.Print_Titles" localSheetId="11">'Outputs - Alt #3'!$A:$B,'Outputs - Alt #3'!$2:$4</definedName>
    <definedName name="_xlnm.Print_Titles" localSheetId="8">'Outputs - Recommendation'!$A:$B,'Outputs - Recommendation'!$2:$4</definedName>
    <definedName name="Project_number">Inputs!$M$6</definedName>
    <definedName name="Project_ROE">Inputs!$M$21</definedName>
    <definedName name="Project_Title">Inputs!$M$5</definedName>
    <definedName name="PropertyTaxRate">'LookUp Ranges'!$E$52</definedName>
    <definedName name="Rate_Case" localSheetId="9">'Outputs - Alt #1'!$A$5</definedName>
    <definedName name="Rate_Case" localSheetId="10">'Outputs - Alt #2'!$A$5</definedName>
    <definedName name="Rate_Case" localSheetId="11">'Outputs - Alt #3'!$A$5</definedName>
    <definedName name="Rate_Case">'Outputs - Recommendation'!$A$5</definedName>
    <definedName name="Rate_Case_Dates2" localSheetId="9">'Outputs - Alt #1'!$C$4:$CQ$4</definedName>
    <definedName name="Rate_Case_Dates2" localSheetId="10">'Outputs - Alt #2'!$C$4:$CQ$4</definedName>
    <definedName name="Rate_Case_Dates2" localSheetId="11">'Outputs - Alt #3'!$C$4:$CQ$4</definedName>
    <definedName name="Rate_Case_Dates2">'Outputs - Recommendation'!$C$4:$BN$4</definedName>
    <definedName name="Rate_Case_Schedule2" localSheetId="9">'Outputs - Alt #1'!$C$5:$CQ$51</definedName>
    <definedName name="Rate_Case_Schedule2" localSheetId="10">'Outputs - Alt #2'!$C$5:$CQ$51</definedName>
    <definedName name="Rate_Case_Schedule2" localSheetId="11">'Outputs - Alt #3'!$C$5:$CQ$51</definedName>
    <definedName name="Rate_Case_Schedule2">'Outputs - Recommendation'!$C$5:$BN$52</definedName>
    <definedName name="RetireValue">Inputs!$M$12</definedName>
    <definedName name="RetireValueAlt1">Inputs!$N$12</definedName>
    <definedName name="RetireValueAlt2">Inputs!$O$12</definedName>
    <definedName name="RetireValueAlt3">Inputs!$P$12</definedName>
    <definedName name="ROE_DSM">'LookUp Ranges'!$B$138</definedName>
    <definedName name="ROE_ECR">'LookUp Ranges'!$B$136</definedName>
    <definedName name="ROE_GLT">'LookUp Ranges'!$B$137</definedName>
    <definedName name="ROE_Other">'LookUp Ranges'!$B$139</definedName>
    <definedName name="StateIncomeTax">'LookUp Ranges'!$B$58</definedName>
    <definedName name="Summary" localSheetId="6">Summary!$D$6</definedName>
    <definedName name="Summary_Report" localSheetId="6">Summary!$D$4:$L$25</definedName>
    <definedName name="TaxDepretTable">'LookUp Ranges'!$A$62:$A$68</definedName>
    <definedName name="Units">'LookUp Ranges'!$A$74:$A$117</definedName>
    <definedName name="WACC">'LookUp Ranges'!$B$141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Q107" i="12" l="1"/>
  <c r="BQ108" i="12" s="1"/>
  <c r="BP107" i="12"/>
  <c r="BP108" i="12" s="1"/>
  <c r="BO107" i="12"/>
  <c r="BO108" i="12" s="1"/>
  <c r="BN107" i="12"/>
  <c r="BN108" i="12" s="1"/>
  <c r="BM107" i="12"/>
  <c r="BM108" i="12" s="1"/>
  <c r="BL107" i="12"/>
  <c r="BL108" i="12" s="1"/>
  <c r="BK107" i="12"/>
  <c r="BK108" i="12" s="1"/>
  <c r="BJ107" i="12"/>
  <c r="BJ108" i="12" s="1"/>
  <c r="BI107" i="12"/>
  <c r="BI108" i="12" s="1"/>
  <c r="BH107" i="12"/>
  <c r="BH108" i="12" s="1"/>
  <c r="BG107" i="12"/>
  <c r="BG108" i="12" s="1"/>
  <c r="BF107" i="12"/>
  <c r="BF108" i="12" s="1"/>
  <c r="BE107" i="12"/>
  <c r="BE108" i="12" s="1"/>
  <c r="BD107" i="12"/>
  <c r="BD108" i="12" s="1"/>
  <c r="BC107" i="12"/>
  <c r="BC108" i="12" s="1"/>
  <c r="BB107" i="12"/>
  <c r="BB108" i="12" s="1"/>
  <c r="BA107" i="12"/>
  <c r="BA108" i="12" s="1"/>
  <c r="AZ107" i="12"/>
  <c r="AZ108" i="12" s="1"/>
  <c r="AY107" i="12"/>
  <c r="AY108" i="12" s="1"/>
  <c r="AX107" i="12"/>
  <c r="AX108" i="12" s="1"/>
  <c r="AW107" i="12"/>
  <c r="AW108" i="12" s="1"/>
  <c r="AV107" i="12"/>
  <c r="AV108" i="12" s="1"/>
  <c r="AU107" i="12"/>
  <c r="AU108" i="12" s="1"/>
  <c r="AT107" i="12"/>
  <c r="AT108" i="12" s="1"/>
  <c r="AS107" i="12"/>
  <c r="AS108" i="12" s="1"/>
  <c r="BQ102" i="12"/>
  <c r="BQ103" i="12" s="1"/>
  <c r="BP102" i="12"/>
  <c r="BP103" i="12" s="1"/>
  <c r="BP113" i="12" s="1"/>
  <c r="BO102" i="12"/>
  <c r="BO103" i="12" s="1"/>
  <c r="BN102" i="12"/>
  <c r="BN103" i="12" s="1"/>
  <c r="BN113" i="12" s="1"/>
  <c r="BM102" i="12"/>
  <c r="BM103" i="12" s="1"/>
  <c r="BL102" i="12"/>
  <c r="BL103" i="12" s="1"/>
  <c r="BL113" i="12" s="1"/>
  <c r="BK102" i="12"/>
  <c r="BK103" i="12" s="1"/>
  <c r="BJ102" i="12"/>
  <c r="BJ103" i="12" s="1"/>
  <c r="BJ113" i="12" s="1"/>
  <c r="BI102" i="12"/>
  <c r="BI103" i="12" s="1"/>
  <c r="BH102" i="12"/>
  <c r="BH103" i="12" s="1"/>
  <c r="BH113" i="12" s="1"/>
  <c r="BG102" i="12"/>
  <c r="BG103" i="12" s="1"/>
  <c r="BF102" i="12"/>
  <c r="BF103" i="12" s="1"/>
  <c r="BF113" i="12" s="1"/>
  <c r="BE102" i="12"/>
  <c r="BE103" i="12" s="1"/>
  <c r="BD102" i="12"/>
  <c r="BD103" i="12" s="1"/>
  <c r="BD113" i="12" s="1"/>
  <c r="BC102" i="12"/>
  <c r="BC103" i="12" s="1"/>
  <c r="BB102" i="12"/>
  <c r="BB103" i="12" s="1"/>
  <c r="BB113" i="12" s="1"/>
  <c r="BA102" i="12"/>
  <c r="BA103" i="12" s="1"/>
  <c r="AZ102" i="12"/>
  <c r="AZ103" i="12" s="1"/>
  <c r="AZ113" i="12" s="1"/>
  <c r="AY102" i="12"/>
  <c r="AY103" i="12" s="1"/>
  <c r="AX102" i="12"/>
  <c r="AX103" i="12" s="1"/>
  <c r="AX113" i="12" s="1"/>
  <c r="AW102" i="12"/>
  <c r="AW103" i="12" s="1"/>
  <c r="AV102" i="12"/>
  <c r="AV103" i="12" s="1"/>
  <c r="AV113" i="12" s="1"/>
  <c r="AU102" i="12"/>
  <c r="AU103" i="12" s="1"/>
  <c r="AT102" i="12"/>
  <c r="AT103" i="12" s="1"/>
  <c r="AT113" i="12" s="1"/>
  <c r="AS102" i="12"/>
  <c r="AS103" i="12" s="1"/>
  <c r="BQ99" i="12"/>
  <c r="BP99" i="12"/>
  <c r="BO99" i="12"/>
  <c r="BN99" i="12"/>
  <c r="BM99" i="12"/>
  <c r="BL99" i="12"/>
  <c r="BK99" i="12"/>
  <c r="BJ99" i="12"/>
  <c r="BI99" i="12"/>
  <c r="BH99" i="12"/>
  <c r="BG99" i="12"/>
  <c r="BF99" i="12"/>
  <c r="BE99" i="12"/>
  <c r="BD99" i="12"/>
  <c r="BC99" i="12"/>
  <c r="BB99" i="12"/>
  <c r="BA99" i="12"/>
  <c r="AZ99" i="12"/>
  <c r="AY99" i="12"/>
  <c r="AX99" i="12"/>
  <c r="AW99" i="12"/>
  <c r="AV99" i="12"/>
  <c r="AU99" i="12"/>
  <c r="AT99" i="12"/>
  <c r="AS99" i="12"/>
  <c r="AS96" i="12"/>
  <c r="AT96" i="12" s="1"/>
  <c r="AU96" i="12" s="1"/>
  <c r="AV96" i="12" s="1"/>
  <c r="AW96" i="12" s="1"/>
  <c r="AX96" i="12" s="1"/>
  <c r="AY96" i="12" s="1"/>
  <c r="AZ96" i="12" s="1"/>
  <c r="BA96" i="12" s="1"/>
  <c r="BB96" i="12" s="1"/>
  <c r="BC96" i="12" s="1"/>
  <c r="BD96" i="12" s="1"/>
  <c r="BE96" i="12" s="1"/>
  <c r="BF96" i="12" s="1"/>
  <c r="BG96" i="12" s="1"/>
  <c r="BH96" i="12" s="1"/>
  <c r="BI96" i="12" s="1"/>
  <c r="BJ96" i="12" s="1"/>
  <c r="BK96" i="12" s="1"/>
  <c r="BL96" i="12" s="1"/>
  <c r="BM96" i="12" s="1"/>
  <c r="BN96" i="12" s="1"/>
  <c r="BO96" i="12" s="1"/>
  <c r="BP96" i="12" s="1"/>
  <c r="BQ96" i="12" s="1"/>
  <c r="BO85" i="12"/>
  <c r="BK85" i="12"/>
  <c r="BG85" i="12"/>
  <c r="BC85" i="12"/>
  <c r="AY85" i="12"/>
  <c r="AU85" i="12"/>
  <c r="BQ84" i="12"/>
  <c r="BQ85" i="12" s="1"/>
  <c r="BP84" i="12"/>
  <c r="BP85" i="12" s="1"/>
  <c r="BO84" i="12"/>
  <c r="BN84" i="12"/>
  <c r="BN85" i="12" s="1"/>
  <c r="BM84" i="12"/>
  <c r="BM85" i="12" s="1"/>
  <c r="BL84" i="12"/>
  <c r="BL85" i="12" s="1"/>
  <c r="BK84" i="12"/>
  <c r="BJ84" i="12"/>
  <c r="BJ85" i="12" s="1"/>
  <c r="BI84" i="12"/>
  <c r="BI85" i="12" s="1"/>
  <c r="BH84" i="12"/>
  <c r="BH85" i="12" s="1"/>
  <c r="BG84" i="12"/>
  <c r="BF84" i="12"/>
  <c r="BF85" i="12" s="1"/>
  <c r="BE84" i="12"/>
  <c r="BE85" i="12" s="1"/>
  <c r="BD84" i="12"/>
  <c r="BD85" i="12" s="1"/>
  <c r="BC84" i="12"/>
  <c r="BB84" i="12"/>
  <c r="BB85" i="12" s="1"/>
  <c r="BA84" i="12"/>
  <c r="BA85" i="12" s="1"/>
  <c r="AZ84" i="12"/>
  <c r="AZ85" i="12" s="1"/>
  <c r="AY84" i="12"/>
  <c r="AX84" i="12"/>
  <c r="AX85" i="12" s="1"/>
  <c r="AW84" i="12"/>
  <c r="AW85" i="12" s="1"/>
  <c r="AV84" i="12"/>
  <c r="AV85" i="12" s="1"/>
  <c r="AU84" i="12"/>
  <c r="AT84" i="12"/>
  <c r="AT85" i="12" s="1"/>
  <c r="AS84" i="12"/>
  <c r="AS85" i="12" s="1"/>
  <c r="BQ80" i="12"/>
  <c r="BQ90" i="12" s="1"/>
  <c r="BM80" i="12"/>
  <c r="BI80" i="12"/>
  <c r="BI90" i="12" s="1"/>
  <c r="BE80" i="12"/>
  <c r="BE90" i="12" s="1"/>
  <c r="BA80" i="12"/>
  <c r="BA90" i="12" s="1"/>
  <c r="AW80" i="12"/>
  <c r="AS80" i="12"/>
  <c r="AS90" i="12" s="1"/>
  <c r="BQ79" i="12"/>
  <c r="BP79" i="12"/>
  <c r="BP80" i="12" s="1"/>
  <c r="BP90" i="12" s="1"/>
  <c r="BO79" i="12"/>
  <c r="BO80" i="12" s="1"/>
  <c r="BO90" i="12" s="1"/>
  <c r="BN79" i="12"/>
  <c r="BN80" i="12" s="1"/>
  <c r="BN90" i="12" s="1"/>
  <c r="BM79" i="12"/>
  <c r="BL79" i="12"/>
  <c r="BL80" i="12" s="1"/>
  <c r="BL90" i="12" s="1"/>
  <c r="BK79" i="12"/>
  <c r="BK80" i="12" s="1"/>
  <c r="BK90" i="12" s="1"/>
  <c r="BJ79" i="12"/>
  <c r="BJ80" i="12" s="1"/>
  <c r="BJ90" i="12" s="1"/>
  <c r="BI79" i="12"/>
  <c r="BH79" i="12"/>
  <c r="BH80" i="12" s="1"/>
  <c r="BH90" i="12" s="1"/>
  <c r="BG79" i="12"/>
  <c r="BG80" i="12" s="1"/>
  <c r="BG90" i="12" s="1"/>
  <c r="BF79" i="12"/>
  <c r="BF80" i="12" s="1"/>
  <c r="BF90" i="12" s="1"/>
  <c r="BE79" i="12"/>
  <c r="BD79" i="12"/>
  <c r="BD80" i="12" s="1"/>
  <c r="BD90" i="12" s="1"/>
  <c r="BC79" i="12"/>
  <c r="BC80" i="12" s="1"/>
  <c r="BC90" i="12" s="1"/>
  <c r="BB79" i="12"/>
  <c r="BB80" i="12" s="1"/>
  <c r="BB90" i="12" s="1"/>
  <c r="BA79" i="12"/>
  <c r="AZ79" i="12"/>
  <c r="AZ80" i="12" s="1"/>
  <c r="AZ90" i="12" s="1"/>
  <c r="AY79" i="12"/>
  <c r="AY80" i="12" s="1"/>
  <c r="AY90" i="12" s="1"/>
  <c r="AX79" i="12"/>
  <c r="AX80" i="12" s="1"/>
  <c r="AX90" i="12" s="1"/>
  <c r="AW79" i="12"/>
  <c r="AV79" i="12"/>
  <c r="AV80" i="12" s="1"/>
  <c r="AV90" i="12" s="1"/>
  <c r="AU79" i="12"/>
  <c r="AU80" i="12" s="1"/>
  <c r="AU90" i="12" s="1"/>
  <c r="AT79" i="12"/>
  <c r="AT80" i="12" s="1"/>
  <c r="AT90" i="12" s="1"/>
  <c r="AS79" i="12"/>
  <c r="BQ76" i="12"/>
  <c r="BP76" i="12"/>
  <c r="BO76" i="12"/>
  <c r="BN76" i="12"/>
  <c r="BM76" i="12"/>
  <c r="BL76" i="12"/>
  <c r="BK76" i="12"/>
  <c r="BJ76" i="12"/>
  <c r="BI76" i="12"/>
  <c r="BH76" i="12"/>
  <c r="BG76" i="12"/>
  <c r="BF76" i="12"/>
  <c r="BE76" i="12"/>
  <c r="BD76" i="12"/>
  <c r="BC76" i="12"/>
  <c r="BB76" i="12"/>
  <c r="BA76" i="12"/>
  <c r="AZ76" i="12"/>
  <c r="AY76" i="12"/>
  <c r="AX76" i="12"/>
  <c r="AW76" i="12"/>
  <c r="AV76" i="12"/>
  <c r="AU76" i="12"/>
  <c r="AT76" i="12"/>
  <c r="AS76" i="12"/>
  <c r="AT73" i="12"/>
  <c r="AU73" i="12" s="1"/>
  <c r="AV73" i="12" s="1"/>
  <c r="AW73" i="12" s="1"/>
  <c r="AX73" i="12" s="1"/>
  <c r="AY73" i="12" s="1"/>
  <c r="AZ73" i="12" s="1"/>
  <c r="BA73" i="12" s="1"/>
  <c r="BB73" i="12" s="1"/>
  <c r="BC73" i="12" s="1"/>
  <c r="BD73" i="12" s="1"/>
  <c r="BE73" i="12" s="1"/>
  <c r="BF73" i="12" s="1"/>
  <c r="BG73" i="12" s="1"/>
  <c r="BH73" i="12" s="1"/>
  <c r="BI73" i="12" s="1"/>
  <c r="BJ73" i="12" s="1"/>
  <c r="BK73" i="12" s="1"/>
  <c r="BL73" i="12" s="1"/>
  <c r="BM73" i="12" s="1"/>
  <c r="BN73" i="12" s="1"/>
  <c r="BO73" i="12" s="1"/>
  <c r="BP73" i="12" s="1"/>
  <c r="BQ73" i="12" s="1"/>
  <c r="AS73" i="12"/>
  <c r="BO62" i="12"/>
  <c r="BK62" i="12"/>
  <c r="BG62" i="12"/>
  <c r="BC62" i="12"/>
  <c r="AY62" i="12"/>
  <c r="AU62" i="12"/>
  <c r="BQ61" i="12"/>
  <c r="BQ62" i="12" s="1"/>
  <c r="BP61" i="12"/>
  <c r="BP62" i="12" s="1"/>
  <c r="BO61" i="12"/>
  <c r="BN61" i="12"/>
  <c r="BN62" i="12" s="1"/>
  <c r="BM61" i="12"/>
  <c r="BM62" i="12" s="1"/>
  <c r="BL61" i="12"/>
  <c r="BL62" i="12" s="1"/>
  <c r="BK61" i="12"/>
  <c r="BJ61" i="12"/>
  <c r="BJ62" i="12" s="1"/>
  <c r="BI61" i="12"/>
  <c r="BI62" i="12" s="1"/>
  <c r="BH61" i="12"/>
  <c r="BH62" i="12" s="1"/>
  <c r="BG61" i="12"/>
  <c r="BF61" i="12"/>
  <c r="BF62" i="12" s="1"/>
  <c r="BE61" i="12"/>
  <c r="BE62" i="12" s="1"/>
  <c r="BD61" i="12"/>
  <c r="BD62" i="12" s="1"/>
  <c r="BC61" i="12"/>
  <c r="BB61" i="12"/>
  <c r="BB62" i="12" s="1"/>
  <c r="BA61" i="12"/>
  <c r="BA62" i="12" s="1"/>
  <c r="AZ61" i="12"/>
  <c r="AZ62" i="12" s="1"/>
  <c r="AY61" i="12"/>
  <c r="AX61" i="12"/>
  <c r="AX62" i="12" s="1"/>
  <c r="AW61" i="12"/>
  <c r="AW62" i="12" s="1"/>
  <c r="AV61" i="12"/>
  <c r="AV62" i="12" s="1"/>
  <c r="AU61" i="12"/>
  <c r="AT61" i="12"/>
  <c r="AT62" i="12" s="1"/>
  <c r="AS61" i="12"/>
  <c r="AS62" i="12" s="1"/>
  <c r="BQ57" i="12"/>
  <c r="BQ67" i="12" s="1"/>
  <c r="BM57" i="12"/>
  <c r="BI57" i="12"/>
  <c r="BE57" i="12"/>
  <c r="BE67" i="12" s="1"/>
  <c r="BA57" i="12"/>
  <c r="BA67" i="12" s="1"/>
  <c r="AW57" i="12"/>
  <c r="AS57" i="12"/>
  <c r="BQ56" i="12"/>
  <c r="BP56" i="12"/>
  <c r="BP57" i="12" s="1"/>
  <c r="BP67" i="12" s="1"/>
  <c r="BO56" i="12"/>
  <c r="BO57" i="12" s="1"/>
  <c r="BO67" i="12" s="1"/>
  <c r="BN56" i="12"/>
  <c r="BN57" i="12" s="1"/>
  <c r="BN67" i="12" s="1"/>
  <c r="BM56" i="12"/>
  <c r="BL56" i="12"/>
  <c r="BL57" i="12" s="1"/>
  <c r="BL67" i="12" s="1"/>
  <c r="BK56" i="12"/>
  <c r="BK57" i="12" s="1"/>
  <c r="BK67" i="12" s="1"/>
  <c r="BJ56" i="12"/>
  <c r="BJ57" i="12" s="1"/>
  <c r="BJ67" i="12" s="1"/>
  <c r="BI56" i="12"/>
  <c r="BH56" i="12"/>
  <c r="BH57" i="12" s="1"/>
  <c r="BH67" i="12" s="1"/>
  <c r="BG56" i="12"/>
  <c r="BG57" i="12" s="1"/>
  <c r="BG67" i="12" s="1"/>
  <c r="BF56" i="12"/>
  <c r="BF57" i="12" s="1"/>
  <c r="BF67" i="12" s="1"/>
  <c r="BE56" i="12"/>
  <c r="BD56" i="12"/>
  <c r="BD57" i="12" s="1"/>
  <c r="BD67" i="12" s="1"/>
  <c r="BC56" i="12"/>
  <c r="BC57" i="12" s="1"/>
  <c r="BC67" i="12" s="1"/>
  <c r="BB56" i="12"/>
  <c r="BB57" i="12" s="1"/>
  <c r="BB67" i="12" s="1"/>
  <c r="BA56" i="12"/>
  <c r="AZ56" i="12"/>
  <c r="AZ57" i="12" s="1"/>
  <c r="AZ67" i="12" s="1"/>
  <c r="AY56" i="12"/>
  <c r="AY57" i="12" s="1"/>
  <c r="AY67" i="12" s="1"/>
  <c r="AX56" i="12"/>
  <c r="AX57" i="12" s="1"/>
  <c r="AX67" i="12" s="1"/>
  <c r="AW56" i="12"/>
  <c r="AV56" i="12"/>
  <c r="AV57" i="12" s="1"/>
  <c r="AV67" i="12" s="1"/>
  <c r="AU56" i="12"/>
  <c r="AU57" i="12" s="1"/>
  <c r="AU67" i="12" s="1"/>
  <c r="AT56" i="12"/>
  <c r="AT57" i="12" s="1"/>
  <c r="AT67" i="12" s="1"/>
  <c r="AS56" i="12"/>
  <c r="BQ53" i="12"/>
  <c r="BP53" i="12"/>
  <c r="BO53" i="12"/>
  <c r="BN53" i="12"/>
  <c r="BM53" i="12"/>
  <c r="BL53" i="12"/>
  <c r="BK53" i="12"/>
  <c r="BJ53" i="12"/>
  <c r="BI53" i="12"/>
  <c r="BH53" i="12"/>
  <c r="BG53" i="12"/>
  <c r="BF53" i="12"/>
  <c r="BE53" i="12"/>
  <c r="BD53" i="12"/>
  <c r="BC53" i="12"/>
  <c r="BB53" i="12"/>
  <c r="BA53" i="12"/>
  <c r="AZ53" i="12"/>
  <c r="AY53" i="12"/>
  <c r="AX53" i="12"/>
  <c r="AW53" i="12"/>
  <c r="AV53" i="12"/>
  <c r="AU53" i="12"/>
  <c r="AT53" i="12"/>
  <c r="AS53" i="12"/>
  <c r="AS50" i="12"/>
  <c r="AT50" i="12" s="1"/>
  <c r="AU50" i="12" s="1"/>
  <c r="AV50" i="12" s="1"/>
  <c r="AW50" i="12" s="1"/>
  <c r="AX50" i="12" s="1"/>
  <c r="AY50" i="12" s="1"/>
  <c r="AZ50" i="12" s="1"/>
  <c r="BA50" i="12" s="1"/>
  <c r="BB50" i="12" s="1"/>
  <c r="BC50" i="12" s="1"/>
  <c r="BD50" i="12" s="1"/>
  <c r="BE50" i="12" s="1"/>
  <c r="BF50" i="12" s="1"/>
  <c r="BG50" i="12" s="1"/>
  <c r="BH50" i="12" s="1"/>
  <c r="BI50" i="12" s="1"/>
  <c r="BJ50" i="12" s="1"/>
  <c r="BK50" i="12" s="1"/>
  <c r="BL50" i="12" s="1"/>
  <c r="BM50" i="12" s="1"/>
  <c r="BN50" i="12" s="1"/>
  <c r="BO50" i="12" s="1"/>
  <c r="BP50" i="12" s="1"/>
  <c r="BQ50" i="12" s="1"/>
  <c r="AS28" i="12"/>
  <c r="AT28" i="12" s="1"/>
  <c r="AU28" i="12" s="1"/>
  <c r="AV28" i="12" s="1"/>
  <c r="AW28" i="12" s="1"/>
  <c r="AX28" i="12" s="1"/>
  <c r="AY28" i="12" s="1"/>
  <c r="AZ28" i="12" s="1"/>
  <c r="BA28" i="12" s="1"/>
  <c r="BB28" i="12" s="1"/>
  <c r="BC28" i="12" s="1"/>
  <c r="BD28" i="12" s="1"/>
  <c r="BE28" i="12" s="1"/>
  <c r="BF28" i="12" s="1"/>
  <c r="BG28" i="12" s="1"/>
  <c r="BH28" i="12" s="1"/>
  <c r="BI28" i="12" s="1"/>
  <c r="BJ28" i="12" s="1"/>
  <c r="BK28" i="12" s="1"/>
  <c r="BL28" i="12" s="1"/>
  <c r="BM28" i="12" s="1"/>
  <c r="BN28" i="12" s="1"/>
  <c r="BO28" i="12" s="1"/>
  <c r="BP28" i="12" s="1"/>
  <c r="BQ28" i="12" s="1"/>
  <c r="AS31" i="12"/>
  <c r="AT31" i="12"/>
  <c r="AU31" i="12"/>
  <c r="AV31" i="12"/>
  <c r="AW31" i="12"/>
  <c r="AX31" i="12"/>
  <c r="AY31" i="12"/>
  <c r="AZ31" i="12"/>
  <c r="BA31" i="12"/>
  <c r="BB31" i="12"/>
  <c r="BC31" i="12"/>
  <c r="BD31" i="12"/>
  <c r="BE31" i="12"/>
  <c r="BF31" i="12"/>
  <c r="BG31" i="12"/>
  <c r="BH31" i="12"/>
  <c r="BI31" i="12"/>
  <c r="BJ31" i="12"/>
  <c r="BK31" i="12"/>
  <c r="BL31" i="12"/>
  <c r="BM31" i="12"/>
  <c r="BN31" i="12"/>
  <c r="BO31" i="12"/>
  <c r="BP31" i="12"/>
  <c r="BQ31" i="12"/>
  <c r="AS34" i="12"/>
  <c r="AT34" i="12"/>
  <c r="AT35" i="12" s="1"/>
  <c r="AT45" i="12" s="1"/>
  <c r="AU34" i="12"/>
  <c r="AV34" i="12"/>
  <c r="AW34" i="12"/>
  <c r="AX34" i="12"/>
  <c r="AX35" i="12" s="1"/>
  <c r="AY34" i="12"/>
  <c r="AZ34" i="12"/>
  <c r="BA34" i="12"/>
  <c r="BB34" i="12"/>
  <c r="BB35" i="12" s="1"/>
  <c r="BB45" i="12" s="1"/>
  <c r="BC34" i="12"/>
  <c r="BD34" i="12"/>
  <c r="BE34" i="12"/>
  <c r="BF34" i="12"/>
  <c r="BF35" i="12" s="1"/>
  <c r="BG34" i="12"/>
  <c r="BH34" i="12"/>
  <c r="BI34" i="12"/>
  <c r="BJ34" i="12"/>
  <c r="BJ35" i="12" s="1"/>
  <c r="BJ45" i="12" s="1"/>
  <c r="BK34" i="12"/>
  <c r="BL34" i="12"/>
  <c r="BM34" i="12"/>
  <c r="BN34" i="12"/>
  <c r="BN35" i="12" s="1"/>
  <c r="BO34" i="12"/>
  <c r="BP34" i="12"/>
  <c r="BQ34" i="12"/>
  <c r="AS35" i="12"/>
  <c r="AU35" i="12"/>
  <c r="AV35" i="12"/>
  <c r="AW35" i="12"/>
  <c r="AY35" i="12"/>
  <c r="AZ35" i="12"/>
  <c r="BA35" i="12"/>
  <c r="BC35" i="12"/>
  <c r="BD35" i="12"/>
  <c r="BE35" i="12"/>
  <c r="BG35" i="12"/>
  <c r="BH35" i="12"/>
  <c r="BI35" i="12"/>
  <c r="BK35" i="12"/>
  <c r="BL35" i="12"/>
  <c r="BM35" i="12"/>
  <c r="BO35" i="12"/>
  <c r="BP35" i="12"/>
  <c r="BQ35" i="12"/>
  <c r="AS39" i="12"/>
  <c r="AT39" i="12"/>
  <c r="AU39" i="12"/>
  <c r="AV39" i="12"/>
  <c r="AV40" i="12" s="1"/>
  <c r="AV45" i="12" s="1"/>
  <c r="AW39" i="12"/>
  <c r="AX39" i="12"/>
  <c r="AY39" i="12"/>
  <c r="AZ39" i="12"/>
  <c r="AZ40" i="12" s="1"/>
  <c r="AZ45" i="12" s="1"/>
  <c r="BA39" i="12"/>
  <c r="BB39" i="12"/>
  <c r="BC39" i="12"/>
  <c r="BD39" i="12"/>
  <c r="BD40" i="12" s="1"/>
  <c r="BE39" i="12"/>
  <c r="BF39" i="12"/>
  <c r="BG39" i="12"/>
  <c r="BH39" i="12"/>
  <c r="BH40" i="12" s="1"/>
  <c r="BI39" i="12"/>
  <c r="BJ39" i="12"/>
  <c r="BK39" i="12"/>
  <c r="BL39" i="12"/>
  <c r="BL40" i="12" s="1"/>
  <c r="BL45" i="12" s="1"/>
  <c r="BM39" i="12"/>
  <c r="BN39" i="12"/>
  <c r="BO39" i="12"/>
  <c r="BP39" i="12"/>
  <c r="BP40" i="12" s="1"/>
  <c r="BP45" i="12" s="1"/>
  <c r="BQ39" i="12"/>
  <c r="AS40" i="12"/>
  <c r="AT40" i="12"/>
  <c r="AU40" i="12"/>
  <c r="AU45" i="12" s="1"/>
  <c r="AW40" i="12"/>
  <c r="AX40" i="12"/>
  <c r="AY40" i="12"/>
  <c r="BA40" i="12"/>
  <c r="BB40" i="12"/>
  <c r="BC40" i="12"/>
  <c r="BC45" i="12" s="1"/>
  <c r="BE40" i="12"/>
  <c r="BF40" i="12"/>
  <c r="BG40" i="12"/>
  <c r="BG45" i="12" s="1"/>
  <c r="BI40" i="12"/>
  <c r="BJ40" i="12"/>
  <c r="BK40" i="12"/>
  <c r="BK45" i="12" s="1"/>
  <c r="BM40" i="12"/>
  <c r="BN40" i="12"/>
  <c r="BO40" i="12"/>
  <c r="BQ40" i="12"/>
  <c r="AU113" i="12" l="1"/>
  <c r="AY113" i="12"/>
  <c r="BC113" i="12"/>
  <c r="BG113" i="12"/>
  <c r="BK113" i="12"/>
  <c r="BO113" i="12"/>
  <c r="AS113" i="12"/>
  <c r="AW113" i="12"/>
  <c r="BA113" i="12"/>
  <c r="BE113" i="12"/>
  <c r="BI113" i="12"/>
  <c r="BM113" i="12"/>
  <c r="BQ113" i="12"/>
  <c r="AW90" i="12"/>
  <c r="BM90" i="12"/>
  <c r="BI67" i="12"/>
  <c r="AS67" i="12"/>
  <c r="AW67" i="12"/>
  <c r="BM67" i="12"/>
  <c r="BH45" i="12"/>
  <c r="BD45" i="12"/>
  <c r="BO45" i="12"/>
  <c r="AY45" i="12"/>
  <c r="BI45" i="12"/>
  <c r="AS45" i="12"/>
  <c r="BN45" i="12"/>
  <c r="BF45" i="12"/>
  <c r="AX45" i="12"/>
  <c r="BM45" i="12"/>
  <c r="AW45" i="12"/>
  <c r="BQ45" i="12"/>
  <c r="BA45" i="12"/>
  <c r="BE45" i="12"/>
  <c r="CE98" i="35" l="1"/>
  <c r="CF98" i="35"/>
  <c r="CG98" i="35"/>
  <c r="CH98" i="35"/>
  <c r="CI98" i="35"/>
  <c r="CJ98" i="35"/>
  <c r="CK98" i="35"/>
  <c r="CL98" i="35"/>
  <c r="CM98" i="35"/>
  <c r="CN98" i="35"/>
  <c r="CO98" i="35"/>
  <c r="CP98" i="35"/>
  <c r="CQ98" i="35"/>
  <c r="CR98" i="35"/>
  <c r="CS98" i="35"/>
  <c r="CT98" i="35"/>
  <c r="CU98" i="35"/>
  <c r="CV98" i="35"/>
  <c r="CW98" i="35"/>
  <c r="CX98" i="35"/>
  <c r="CY98" i="35"/>
  <c r="CE98" i="33"/>
  <c r="CF98" i="33"/>
  <c r="CG98" i="33"/>
  <c r="CH98" i="33"/>
  <c r="CI98" i="33"/>
  <c r="CJ98" i="33"/>
  <c r="CK98" i="33"/>
  <c r="CL98" i="33"/>
  <c r="CM98" i="33"/>
  <c r="CN98" i="33"/>
  <c r="CO98" i="33"/>
  <c r="CP98" i="33"/>
  <c r="CQ98" i="33"/>
  <c r="CR98" i="33"/>
  <c r="CS98" i="33"/>
  <c r="CT98" i="33"/>
  <c r="CU98" i="33"/>
  <c r="CV98" i="33"/>
  <c r="CW98" i="33"/>
  <c r="CX98" i="33"/>
  <c r="CY98" i="33"/>
  <c r="H139" i="2" l="1"/>
  <c r="J138" i="2" s="1"/>
  <c r="J136" i="2" l="1"/>
  <c r="J137" i="2"/>
  <c r="J139" i="2"/>
  <c r="B140" i="2" s="1"/>
  <c r="C70" i="2"/>
  <c r="D70" i="2" s="1"/>
  <c r="E70" i="2" s="1"/>
  <c r="F70" i="2" s="1"/>
  <c r="G70" i="2" s="1"/>
  <c r="H70" i="2" s="1"/>
  <c r="I70" i="2" s="1"/>
  <c r="J70" i="2" s="1"/>
  <c r="K70" i="2" s="1"/>
  <c r="L70" i="2" s="1"/>
  <c r="M70" i="2" s="1"/>
  <c r="N70" i="2" s="1"/>
  <c r="O70" i="2" s="1"/>
  <c r="P70" i="2" s="1"/>
  <c r="Q70" i="2" s="1"/>
  <c r="R70" i="2" s="1"/>
  <c r="S70" i="2" s="1"/>
  <c r="T70" i="2" s="1"/>
  <c r="U70" i="2" s="1"/>
  <c r="V70" i="2" s="1"/>
  <c r="W70" i="2" s="1"/>
  <c r="X70" i="2" s="1"/>
  <c r="Y70" i="2" s="1"/>
  <c r="Z70" i="2" s="1"/>
  <c r="AA70" i="2" s="1"/>
  <c r="AB70" i="2" s="1"/>
  <c r="AC70" i="2" s="1"/>
  <c r="AD70" i="2" s="1"/>
  <c r="AE70" i="2" s="1"/>
  <c r="AF70" i="2" s="1"/>
  <c r="AG70" i="2" s="1"/>
  <c r="AH70" i="2" s="1"/>
  <c r="AI70" i="2" s="1"/>
  <c r="AJ70" i="2" s="1"/>
  <c r="AK70" i="2" s="1"/>
  <c r="AL70" i="2" s="1"/>
  <c r="AM70" i="2" s="1"/>
  <c r="AN70" i="2" s="1"/>
  <c r="AO70" i="2" s="1"/>
  <c r="B57" i="2" l="1"/>
  <c r="B14" i="31" l="1"/>
  <c r="B14" i="30"/>
  <c r="B14" i="29"/>
  <c r="B14" i="18"/>
  <c r="B141" i="2"/>
  <c r="D5" i="34" l="1"/>
  <c r="B12" i="34" s="1"/>
  <c r="D5" i="35"/>
  <c r="B12" i="35" s="1"/>
  <c r="D5" i="33"/>
  <c r="B12" i="33" s="1"/>
  <c r="B58" i="34" l="1"/>
  <c r="B13" i="34"/>
  <c r="B58" i="35"/>
  <c r="B13" i="35"/>
  <c r="B58" i="33"/>
  <c r="B13" i="33"/>
  <c r="C4" i="31"/>
  <c r="C4" i="30"/>
  <c r="E96" i="12"/>
  <c r="E73" i="12"/>
  <c r="E50" i="12"/>
  <c r="C4" i="29"/>
  <c r="B14" i="34" l="1"/>
  <c r="B59" i="34"/>
  <c r="B14" i="35"/>
  <c r="B59" i="35"/>
  <c r="B59" i="33"/>
  <c r="B14" i="33"/>
  <c r="C4" i="18"/>
  <c r="B15" i="34" l="1"/>
  <c r="B60" i="34"/>
  <c r="B15" i="35"/>
  <c r="B60" i="35"/>
  <c r="B15" i="33"/>
  <c r="B60" i="33"/>
  <c r="E6" i="34"/>
  <c r="F6" i="34"/>
  <c r="G6" i="34"/>
  <c r="H6" i="34"/>
  <c r="I6" i="34"/>
  <c r="J6" i="34"/>
  <c r="K6" i="34"/>
  <c r="L6" i="34"/>
  <c r="M6" i="34"/>
  <c r="N6" i="34"/>
  <c r="O6" i="34"/>
  <c r="P6" i="34"/>
  <c r="Q6" i="34"/>
  <c r="R6" i="34"/>
  <c r="S6" i="34"/>
  <c r="T6" i="34"/>
  <c r="U6" i="34"/>
  <c r="V6" i="34"/>
  <c r="W6" i="34"/>
  <c r="X6" i="34"/>
  <c r="Y6" i="34"/>
  <c r="Z6" i="34"/>
  <c r="AA6" i="34"/>
  <c r="AB6" i="34"/>
  <c r="AC6" i="34"/>
  <c r="AD6" i="34"/>
  <c r="AE6" i="34"/>
  <c r="AF6" i="34"/>
  <c r="AG6" i="34"/>
  <c r="AH6" i="34"/>
  <c r="AI6" i="34"/>
  <c r="AJ6" i="34"/>
  <c r="AK6" i="34"/>
  <c r="AL6" i="34"/>
  <c r="AM6" i="34"/>
  <c r="AN6" i="34"/>
  <c r="AO6" i="34"/>
  <c r="AP6" i="34"/>
  <c r="AQ6" i="34"/>
  <c r="AR6" i="34"/>
  <c r="AS6" i="34"/>
  <c r="AT6" i="34"/>
  <c r="AU6" i="34"/>
  <c r="AV6" i="34"/>
  <c r="AW6" i="34"/>
  <c r="AX6" i="34"/>
  <c r="AY6" i="34"/>
  <c r="AZ6" i="34"/>
  <c r="BA6" i="34"/>
  <c r="BB6" i="34"/>
  <c r="BC6" i="34"/>
  <c r="BD6" i="34"/>
  <c r="BE6" i="34"/>
  <c r="BF6" i="34"/>
  <c r="BG6" i="34"/>
  <c r="BH6" i="34"/>
  <c r="BI6" i="34"/>
  <c r="BJ6" i="34"/>
  <c r="BK6" i="34"/>
  <c r="BL6" i="34"/>
  <c r="BM6" i="34"/>
  <c r="BN6" i="34"/>
  <c r="BO6" i="34"/>
  <c r="BP6" i="34"/>
  <c r="BQ6" i="34"/>
  <c r="BR6" i="34"/>
  <c r="BS6" i="34"/>
  <c r="BT6" i="34"/>
  <c r="BU6" i="34"/>
  <c r="BV6" i="34"/>
  <c r="BW6" i="34"/>
  <c r="BX6" i="34"/>
  <c r="BY6" i="34"/>
  <c r="BZ6" i="34"/>
  <c r="CA6" i="34"/>
  <c r="CB6" i="34"/>
  <c r="CC6" i="34"/>
  <c r="CD6" i="34"/>
  <c r="CE6" i="34"/>
  <c r="CF6" i="34"/>
  <c r="CG6" i="34"/>
  <c r="CH6" i="34"/>
  <c r="CI6" i="34"/>
  <c r="CJ6" i="34"/>
  <c r="CK6" i="34"/>
  <c r="CL6" i="34"/>
  <c r="CM6" i="34"/>
  <c r="CN6" i="34"/>
  <c r="CO6" i="34"/>
  <c r="CP6" i="34"/>
  <c r="CQ6" i="34"/>
  <c r="CR6" i="34"/>
  <c r="CS6" i="34"/>
  <c r="CT6" i="34"/>
  <c r="CU6" i="34"/>
  <c r="CV6" i="34"/>
  <c r="CW6" i="34"/>
  <c r="CX6" i="34"/>
  <c r="CY6" i="34"/>
  <c r="D6" i="34"/>
  <c r="E6" i="33"/>
  <c r="F6" i="33"/>
  <c r="G6" i="33"/>
  <c r="H6" i="33"/>
  <c r="I6" i="33"/>
  <c r="J6" i="33"/>
  <c r="K6" i="33"/>
  <c r="L6" i="33"/>
  <c r="M6" i="33"/>
  <c r="N6" i="33"/>
  <c r="O6" i="33"/>
  <c r="P6" i="33"/>
  <c r="Q6" i="33"/>
  <c r="R6" i="33"/>
  <c r="S6" i="33"/>
  <c r="T6" i="33"/>
  <c r="U6" i="33"/>
  <c r="V6" i="33"/>
  <c r="W6" i="33"/>
  <c r="X6" i="33"/>
  <c r="Y6" i="33"/>
  <c r="Z6" i="33"/>
  <c r="AA6" i="33"/>
  <c r="AB6" i="33"/>
  <c r="AC6" i="33"/>
  <c r="AD6" i="33"/>
  <c r="AE6" i="33"/>
  <c r="AF6" i="33"/>
  <c r="AG6" i="33"/>
  <c r="AH6" i="33"/>
  <c r="AI6" i="33"/>
  <c r="AJ6" i="33"/>
  <c r="AK6" i="33"/>
  <c r="AL6" i="33"/>
  <c r="AM6" i="33"/>
  <c r="AN6" i="33"/>
  <c r="AO6" i="33"/>
  <c r="AP6" i="33"/>
  <c r="AQ6" i="33"/>
  <c r="AR6" i="33"/>
  <c r="AS6" i="33"/>
  <c r="AT6" i="33"/>
  <c r="AU6" i="33"/>
  <c r="AV6" i="33"/>
  <c r="AW6" i="33"/>
  <c r="AX6" i="33"/>
  <c r="AY6" i="33"/>
  <c r="AZ6" i="33"/>
  <c r="BA6" i="33"/>
  <c r="BB6" i="33"/>
  <c r="BC6" i="33"/>
  <c r="BD6" i="33"/>
  <c r="BE6" i="33"/>
  <c r="BF6" i="33"/>
  <c r="BG6" i="33"/>
  <c r="BH6" i="33"/>
  <c r="BI6" i="33"/>
  <c r="BJ6" i="33"/>
  <c r="BK6" i="33"/>
  <c r="BL6" i="33"/>
  <c r="BM6" i="33"/>
  <c r="BN6" i="33"/>
  <c r="BO6" i="33"/>
  <c r="BP6" i="33"/>
  <c r="BQ6" i="33"/>
  <c r="BR6" i="33"/>
  <c r="BS6" i="33"/>
  <c r="BT6" i="33"/>
  <c r="BU6" i="33"/>
  <c r="BV6" i="33"/>
  <c r="BW6" i="33"/>
  <c r="BX6" i="33"/>
  <c r="BY6" i="33"/>
  <c r="BZ6" i="33"/>
  <c r="CA6" i="33"/>
  <c r="CB6" i="33"/>
  <c r="CC6" i="33"/>
  <c r="CD6" i="33"/>
  <c r="CE6" i="33"/>
  <c r="CF6" i="33"/>
  <c r="CG6" i="33"/>
  <c r="CH6" i="33"/>
  <c r="CI6" i="33"/>
  <c r="CJ6" i="33"/>
  <c r="CK6" i="33"/>
  <c r="CL6" i="33"/>
  <c r="CM6" i="33"/>
  <c r="CN6" i="33"/>
  <c r="CO6" i="33"/>
  <c r="CP6" i="33"/>
  <c r="CQ6" i="33"/>
  <c r="CR6" i="33"/>
  <c r="CS6" i="33"/>
  <c r="CT6" i="33"/>
  <c r="CU6" i="33"/>
  <c r="CV6" i="33"/>
  <c r="CW6" i="33"/>
  <c r="CX6" i="33"/>
  <c r="CY6" i="33"/>
  <c r="D6" i="33"/>
  <c r="E6" i="35"/>
  <c r="F6" i="35"/>
  <c r="G6" i="35"/>
  <c r="H6" i="35"/>
  <c r="I6" i="35"/>
  <c r="J6" i="35"/>
  <c r="K6" i="35"/>
  <c r="L6" i="35"/>
  <c r="M6" i="35"/>
  <c r="N6" i="35"/>
  <c r="O6" i="35"/>
  <c r="P6" i="35"/>
  <c r="Q6" i="35"/>
  <c r="R6" i="35"/>
  <c r="S6" i="35"/>
  <c r="T6" i="35"/>
  <c r="U6" i="35"/>
  <c r="V6" i="35"/>
  <c r="W6" i="35"/>
  <c r="X6" i="35"/>
  <c r="Y6" i="35"/>
  <c r="Z6" i="35"/>
  <c r="AA6" i="35"/>
  <c r="AB6" i="35"/>
  <c r="AC6" i="35"/>
  <c r="AD6" i="35"/>
  <c r="AE6" i="35"/>
  <c r="AF6" i="35"/>
  <c r="AG6" i="35"/>
  <c r="AH6" i="35"/>
  <c r="AI6" i="35"/>
  <c r="AJ6" i="35"/>
  <c r="AK6" i="35"/>
  <c r="AL6" i="35"/>
  <c r="AM6" i="35"/>
  <c r="AN6" i="35"/>
  <c r="AO6" i="35"/>
  <c r="AP6" i="35"/>
  <c r="AQ6" i="35"/>
  <c r="AR6" i="35"/>
  <c r="AS6" i="35"/>
  <c r="AT6" i="35"/>
  <c r="AU6" i="35"/>
  <c r="AV6" i="35"/>
  <c r="AW6" i="35"/>
  <c r="AX6" i="35"/>
  <c r="AY6" i="35"/>
  <c r="AZ6" i="35"/>
  <c r="BA6" i="35"/>
  <c r="BB6" i="35"/>
  <c r="BC6" i="35"/>
  <c r="BD6" i="35"/>
  <c r="BE6" i="35"/>
  <c r="BF6" i="35"/>
  <c r="BG6" i="35"/>
  <c r="BH6" i="35"/>
  <c r="BI6" i="35"/>
  <c r="BJ6" i="35"/>
  <c r="BK6" i="35"/>
  <c r="BL6" i="35"/>
  <c r="BM6" i="35"/>
  <c r="BN6" i="35"/>
  <c r="BO6" i="35"/>
  <c r="BP6" i="35"/>
  <c r="BQ6" i="35"/>
  <c r="BR6" i="35"/>
  <c r="BS6" i="35"/>
  <c r="BT6" i="35"/>
  <c r="BU6" i="35"/>
  <c r="BV6" i="35"/>
  <c r="BW6" i="35"/>
  <c r="BX6" i="35"/>
  <c r="BY6" i="35"/>
  <c r="BZ6" i="35"/>
  <c r="CA6" i="35"/>
  <c r="CB6" i="35"/>
  <c r="CC6" i="35"/>
  <c r="CD6" i="35"/>
  <c r="CE6" i="35"/>
  <c r="CF6" i="35"/>
  <c r="CG6" i="35"/>
  <c r="CH6" i="35"/>
  <c r="CI6" i="35"/>
  <c r="CJ6" i="35"/>
  <c r="CK6" i="35"/>
  <c r="CL6" i="35"/>
  <c r="CM6" i="35"/>
  <c r="CN6" i="35"/>
  <c r="CO6" i="35"/>
  <c r="CP6" i="35"/>
  <c r="CQ6" i="35"/>
  <c r="CR6" i="35"/>
  <c r="CS6" i="35"/>
  <c r="CT6" i="35"/>
  <c r="CU6" i="35"/>
  <c r="CV6" i="35"/>
  <c r="CW6" i="35"/>
  <c r="CX6" i="35"/>
  <c r="CY6" i="35"/>
  <c r="D6" i="35"/>
  <c r="B16" i="34" l="1"/>
  <c r="B61" i="34"/>
  <c r="B16" i="35"/>
  <c r="B61" i="35"/>
  <c r="B16" i="33"/>
  <c r="B61" i="33"/>
  <c r="H2" i="34"/>
  <c r="C12" i="34" s="1"/>
  <c r="H1" i="34"/>
  <c r="H2" i="35"/>
  <c r="C12" i="35" s="1"/>
  <c r="H1" i="35"/>
  <c r="CY6" i="14"/>
  <c r="CX6" i="14"/>
  <c r="CW6" i="14"/>
  <c r="CV6" i="14"/>
  <c r="CU6" i="14"/>
  <c r="CT6" i="14"/>
  <c r="CS6" i="14"/>
  <c r="CR6" i="14"/>
  <c r="CQ6" i="14"/>
  <c r="CP6" i="14"/>
  <c r="CO6" i="14"/>
  <c r="CN6" i="14"/>
  <c r="CM6" i="14"/>
  <c r="CL6" i="14"/>
  <c r="CK6" i="14"/>
  <c r="CJ6" i="14"/>
  <c r="CI6" i="14"/>
  <c r="CH6" i="14"/>
  <c r="CG6" i="14"/>
  <c r="CF6" i="14"/>
  <c r="CE6" i="14"/>
  <c r="CD6" i="14"/>
  <c r="CC6" i="14"/>
  <c r="CB6" i="14"/>
  <c r="CA6" i="14"/>
  <c r="BZ6" i="14"/>
  <c r="BY6" i="14"/>
  <c r="BX6" i="14"/>
  <c r="BW6" i="14"/>
  <c r="BV6" i="14"/>
  <c r="BU6" i="14"/>
  <c r="BT6" i="14"/>
  <c r="BS6" i="14"/>
  <c r="BR6" i="14"/>
  <c r="BQ6" i="14"/>
  <c r="BP6" i="14"/>
  <c r="BO6" i="14"/>
  <c r="BN6" i="14"/>
  <c r="BM6" i="14"/>
  <c r="BL6" i="14"/>
  <c r="BK6" i="14"/>
  <c r="BJ6" i="14"/>
  <c r="BI6" i="14"/>
  <c r="BH6" i="14"/>
  <c r="BG6" i="14"/>
  <c r="BF6" i="14"/>
  <c r="BE6" i="14"/>
  <c r="BD6" i="14"/>
  <c r="BC6" i="14"/>
  <c r="BB6" i="14"/>
  <c r="BA6" i="14"/>
  <c r="AZ6" i="14"/>
  <c r="AY6" i="14"/>
  <c r="AX6" i="14"/>
  <c r="AW6" i="14"/>
  <c r="AV6" i="14"/>
  <c r="AU6" i="14"/>
  <c r="AT6" i="14"/>
  <c r="AS6" i="14"/>
  <c r="AR6" i="14"/>
  <c r="AQ6" i="14"/>
  <c r="AP6" i="14"/>
  <c r="AO6" i="14"/>
  <c r="AN6" i="14"/>
  <c r="AM6" i="14"/>
  <c r="AL6" i="14"/>
  <c r="AK6" i="14"/>
  <c r="AJ6" i="14"/>
  <c r="AI6" i="14"/>
  <c r="AH6" i="14"/>
  <c r="AG6" i="14"/>
  <c r="AF6" i="14"/>
  <c r="AE6" i="14"/>
  <c r="AD6" i="14"/>
  <c r="AC6" i="14"/>
  <c r="AB6" i="14"/>
  <c r="AA6" i="14"/>
  <c r="Z6" i="14"/>
  <c r="Y6" i="14"/>
  <c r="X6" i="14"/>
  <c r="W6" i="14"/>
  <c r="V6" i="14"/>
  <c r="U6" i="14"/>
  <c r="T6" i="14"/>
  <c r="S6" i="14"/>
  <c r="R6" i="14"/>
  <c r="Q6" i="14"/>
  <c r="P6" i="14"/>
  <c r="O6" i="14"/>
  <c r="N6" i="14"/>
  <c r="M6" i="14"/>
  <c r="L6" i="14"/>
  <c r="K6" i="14"/>
  <c r="J6" i="14"/>
  <c r="I6" i="14"/>
  <c r="H6" i="14"/>
  <c r="G6" i="14"/>
  <c r="F6" i="14"/>
  <c r="E6" i="14"/>
  <c r="D6" i="14"/>
  <c r="H2" i="33"/>
  <c r="C12" i="33" s="1"/>
  <c r="H1" i="33"/>
  <c r="B17" i="34" l="1"/>
  <c r="B62" i="34"/>
  <c r="B17" i="35"/>
  <c r="B62" i="35"/>
  <c r="B17" i="33"/>
  <c r="B62" i="33"/>
  <c r="H3" i="34"/>
  <c r="D7" i="34"/>
  <c r="D7" i="33"/>
  <c r="D7" i="35"/>
  <c r="H3" i="35"/>
  <c r="H3" i="33"/>
  <c r="B18" i="34" l="1"/>
  <c r="B63" i="34"/>
  <c r="B18" i="35"/>
  <c r="B63" i="35"/>
  <c r="B18" i="33"/>
  <c r="B63" i="33"/>
  <c r="B19" i="34" l="1"/>
  <c r="B64" i="34"/>
  <c r="B19" i="35"/>
  <c r="B64" i="35"/>
  <c r="B19" i="33"/>
  <c r="B64" i="33"/>
  <c r="B20" i="34" l="1"/>
  <c r="B65" i="34"/>
  <c r="B20" i="35"/>
  <c r="B65" i="35"/>
  <c r="B20" i="33"/>
  <c r="B65" i="33"/>
  <c r="B21" i="34" l="1"/>
  <c r="B66" i="34"/>
  <c r="B21" i="35"/>
  <c r="B66" i="35"/>
  <c r="B21" i="33"/>
  <c r="B66" i="33"/>
  <c r="B22" i="34" l="1"/>
  <c r="B67" i="34"/>
  <c r="B22" i="35"/>
  <c r="B67" i="35"/>
  <c r="B22" i="33"/>
  <c r="B67" i="33"/>
  <c r="B23" i="34" l="1"/>
  <c r="B68" i="34"/>
  <c r="B23" i="35"/>
  <c r="B68" i="35"/>
  <c r="B23" i="33"/>
  <c r="B68" i="33"/>
  <c r="B24" i="34" l="1"/>
  <c r="B69" i="34"/>
  <c r="B24" i="35"/>
  <c r="B69" i="35"/>
  <c r="B24" i="33"/>
  <c r="B69" i="33"/>
  <c r="AR107" i="12"/>
  <c r="AR108" i="12" s="1"/>
  <c r="AQ107" i="12"/>
  <c r="AQ108" i="12" s="1"/>
  <c r="AP107" i="12"/>
  <c r="AP108" i="12" s="1"/>
  <c r="AO107" i="12"/>
  <c r="AO108" i="12" s="1"/>
  <c r="AN107" i="12"/>
  <c r="AN108" i="12" s="1"/>
  <c r="AM107" i="12"/>
  <c r="AM108" i="12" s="1"/>
  <c r="AL107" i="12"/>
  <c r="AL108" i="12" s="1"/>
  <c r="AK107" i="12"/>
  <c r="AK108" i="12" s="1"/>
  <c r="AJ107" i="12"/>
  <c r="AJ108" i="12" s="1"/>
  <c r="AI107" i="12"/>
  <c r="AI108" i="12" s="1"/>
  <c r="AH107" i="12"/>
  <c r="AH108" i="12" s="1"/>
  <c r="AG107" i="12"/>
  <c r="AG108" i="12" s="1"/>
  <c r="AF107" i="12"/>
  <c r="AF108" i="12" s="1"/>
  <c r="AE107" i="12"/>
  <c r="AE108" i="12" s="1"/>
  <c r="AD107" i="12"/>
  <c r="AD108" i="12" s="1"/>
  <c r="AC107" i="12"/>
  <c r="AC108" i="12" s="1"/>
  <c r="AB107" i="12"/>
  <c r="AB108" i="12" s="1"/>
  <c r="AA107" i="12"/>
  <c r="AA108" i="12" s="1"/>
  <c r="Z107" i="12"/>
  <c r="Z108" i="12" s="1"/>
  <c r="Y107" i="12"/>
  <c r="Y108" i="12" s="1"/>
  <c r="X107" i="12"/>
  <c r="X108" i="12" s="1"/>
  <c r="W107" i="12"/>
  <c r="W108" i="12" s="1"/>
  <c r="V107" i="12"/>
  <c r="V108" i="12" s="1"/>
  <c r="U107" i="12"/>
  <c r="U108" i="12" s="1"/>
  <c r="T107" i="12"/>
  <c r="T108" i="12" s="1"/>
  <c r="S107" i="12"/>
  <c r="S108" i="12" s="1"/>
  <c r="R107" i="12"/>
  <c r="R108" i="12" s="1"/>
  <c r="Q107" i="12"/>
  <c r="Q108" i="12" s="1"/>
  <c r="P107" i="12"/>
  <c r="P108" i="12" s="1"/>
  <c r="O107" i="12"/>
  <c r="O108" i="12" s="1"/>
  <c r="N107" i="12"/>
  <c r="N108" i="12" s="1"/>
  <c r="M107" i="12"/>
  <c r="M108" i="12" s="1"/>
  <c r="L107" i="12"/>
  <c r="L108" i="12" s="1"/>
  <c r="K107" i="12"/>
  <c r="K108" i="12" s="1"/>
  <c r="J107" i="12"/>
  <c r="J108" i="12" s="1"/>
  <c r="I107" i="12"/>
  <c r="I108" i="12" s="1"/>
  <c r="H107" i="12"/>
  <c r="H108" i="12" s="1"/>
  <c r="G107" i="12"/>
  <c r="G108" i="12" s="1"/>
  <c r="F107" i="12"/>
  <c r="F108" i="12" s="1"/>
  <c r="E107" i="12"/>
  <c r="E108" i="12" s="1"/>
  <c r="AR102" i="12"/>
  <c r="AR103" i="12" s="1"/>
  <c r="AQ102" i="12"/>
  <c r="AQ103" i="12" s="1"/>
  <c r="AP102" i="12"/>
  <c r="AP103" i="12" s="1"/>
  <c r="AO102" i="12"/>
  <c r="AO103" i="12" s="1"/>
  <c r="AN102" i="12"/>
  <c r="AN103" i="12" s="1"/>
  <c r="AM102" i="12"/>
  <c r="AM103" i="12" s="1"/>
  <c r="AL102" i="12"/>
  <c r="AL103" i="12" s="1"/>
  <c r="AK102" i="12"/>
  <c r="AK103" i="12" s="1"/>
  <c r="AJ102" i="12"/>
  <c r="AJ103" i="12" s="1"/>
  <c r="AI102" i="12"/>
  <c r="AI103" i="12" s="1"/>
  <c r="AH102" i="12"/>
  <c r="AH103" i="12" s="1"/>
  <c r="AG102" i="12"/>
  <c r="AG103" i="12" s="1"/>
  <c r="AF102" i="12"/>
  <c r="AF103" i="12" s="1"/>
  <c r="AE102" i="12"/>
  <c r="AE103" i="12" s="1"/>
  <c r="AD102" i="12"/>
  <c r="AD103" i="12" s="1"/>
  <c r="AC102" i="12"/>
  <c r="AC103" i="12" s="1"/>
  <c r="AB102" i="12"/>
  <c r="AB103" i="12" s="1"/>
  <c r="AA102" i="12"/>
  <c r="AA103" i="12" s="1"/>
  <c r="Z102" i="12"/>
  <c r="Z103" i="12" s="1"/>
  <c r="Y102" i="12"/>
  <c r="Y103" i="12" s="1"/>
  <c r="X102" i="12"/>
  <c r="X103" i="12" s="1"/>
  <c r="W102" i="12"/>
  <c r="W103" i="12" s="1"/>
  <c r="V102" i="12"/>
  <c r="V103" i="12" s="1"/>
  <c r="U102" i="12"/>
  <c r="U103" i="12" s="1"/>
  <c r="T102" i="12"/>
  <c r="T103" i="12" s="1"/>
  <c r="S102" i="12"/>
  <c r="S103" i="12" s="1"/>
  <c r="R102" i="12"/>
  <c r="R103" i="12" s="1"/>
  <c r="Q102" i="12"/>
  <c r="Q103" i="12" s="1"/>
  <c r="P102" i="12"/>
  <c r="P103" i="12" s="1"/>
  <c r="O102" i="12"/>
  <c r="O103" i="12" s="1"/>
  <c r="N102" i="12"/>
  <c r="N103" i="12" s="1"/>
  <c r="M102" i="12"/>
  <c r="M103" i="12" s="1"/>
  <c r="L102" i="12"/>
  <c r="L103" i="12" s="1"/>
  <c r="K102" i="12"/>
  <c r="K103" i="12" s="1"/>
  <c r="J102" i="12"/>
  <c r="J103" i="12" s="1"/>
  <c r="I102" i="12"/>
  <c r="I103" i="12" s="1"/>
  <c r="H102" i="12"/>
  <c r="H103" i="12" s="1"/>
  <c r="G102" i="12"/>
  <c r="G103" i="12" s="1"/>
  <c r="F102" i="12"/>
  <c r="F103" i="12" s="1"/>
  <c r="E102" i="12"/>
  <c r="E103" i="12" s="1"/>
  <c r="AR99" i="12"/>
  <c r="AQ99" i="12"/>
  <c r="AP99" i="12"/>
  <c r="AO99" i="12"/>
  <c r="AN99" i="12"/>
  <c r="AM99" i="12"/>
  <c r="AL99" i="12"/>
  <c r="AK99" i="12"/>
  <c r="AJ99" i="12"/>
  <c r="AI99" i="12"/>
  <c r="AH99" i="12"/>
  <c r="AG99" i="12"/>
  <c r="AF99" i="12"/>
  <c r="AE99" i="12"/>
  <c r="AD99" i="12"/>
  <c r="AC99" i="12"/>
  <c r="AB99" i="12"/>
  <c r="AA99" i="12"/>
  <c r="Z99" i="12"/>
  <c r="Y99" i="12"/>
  <c r="X99" i="12"/>
  <c r="W99" i="12"/>
  <c r="V99" i="12"/>
  <c r="U99" i="12"/>
  <c r="T99" i="12"/>
  <c r="S99" i="12"/>
  <c r="R99" i="12"/>
  <c r="Q99" i="12"/>
  <c r="P99" i="12"/>
  <c r="O99" i="12"/>
  <c r="N99" i="12"/>
  <c r="M99" i="12"/>
  <c r="L99" i="12"/>
  <c r="K99" i="12"/>
  <c r="J99" i="12"/>
  <c r="I99" i="12"/>
  <c r="H99" i="12"/>
  <c r="G99" i="12"/>
  <c r="F99" i="12"/>
  <c r="E99" i="12"/>
  <c r="AR84" i="12"/>
  <c r="AR85" i="12" s="1"/>
  <c r="AQ84" i="12"/>
  <c r="AQ85" i="12" s="1"/>
  <c r="AP84" i="12"/>
  <c r="AP85" i="12" s="1"/>
  <c r="AO84" i="12"/>
  <c r="AO85" i="12" s="1"/>
  <c r="AN84" i="12"/>
  <c r="AN85" i="12" s="1"/>
  <c r="AM84" i="12"/>
  <c r="AM85" i="12" s="1"/>
  <c r="AL84" i="12"/>
  <c r="AL85" i="12" s="1"/>
  <c r="AK84" i="12"/>
  <c r="AK85" i="12" s="1"/>
  <c r="AJ84" i="12"/>
  <c r="AJ85" i="12" s="1"/>
  <c r="AI84" i="12"/>
  <c r="AI85" i="12" s="1"/>
  <c r="AH84" i="12"/>
  <c r="AH85" i="12" s="1"/>
  <c r="AG84" i="12"/>
  <c r="AG85" i="12" s="1"/>
  <c r="AF84" i="12"/>
  <c r="AF85" i="12" s="1"/>
  <c r="AE84" i="12"/>
  <c r="AE85" i="12" s="1"/>
  <c r="AD84" i="12"/>
  <c r="AD85" i="12" s="1"/>
  <c r="AC84" i="12"/>
  <c r="AC85" i="12" s="1"/>
  <c r="AB84" i="12"/>
  <c r="AB85" i="12" s="1"/>
  <c r="AA84" i="12"/>
  <c r="AA85" i="12" s="1"/>
  <c r="Z84" i="12"/>
  <c r="Z85" i="12" s="1"/>
  <c r="Y84" i="12"/>
  <c r="Y85" i="12" s="1"/>
  <c r="X84" i="12"/>
  <c r="X85" i="12" s="1"/>
  <c r="W84" i="12"/>
  <c r="W85" i="12" s="1"/>
  <c r="V84" i="12"/>
  <c r="V85" i="12" s="1"/>
  <c r="U84" i="12"/>
  <c r="U85" i="12" s="1"/>
  <c r="T84" i="12"/>
  <c r="T85" i="12" s="1"/>
  <c r="S84" i="12"/>
  <c r="S85" i="12" s="1"/>
  <c r="R84" i="12"/>
  <c r="R85" i="12" s="1"/>
  <c r="Q84" i="12"/>
  <c r="Q85" i="12" s="1"/>
  <c r="P84" i="12"/>
  <c r="P85" i="12" s="1"/>
  <c r="O84" i="12"/>
  <c r="O85" i="12" s="1"/>
  <c r="N84" i="12"/>
  <c r="N85" i="12" s="1"/>
  <c r="M84" i="12"/>
  <c r="M85" i="12" s="1"/>
  <c r="L84" i="12"/>
  <c r="L85" i="12" s="1"/>
  <c r="K84" i="12"/>
  <c r="K85" i="12" s="1"/>
  <c r="J84" i="12"/>
  <c r="J85" i="12" s="1"/>
  <c r="I84" i="12"/>
  <c r="I85" i="12" s="1"/>
  <c r="H84" i="12"/>
  <c r="H85" i="12" s="1"/>
  <c r="G84" i="12"/>
  <c r="G85" i="12" s="1"/>
  <c r="F84" i="12"/>
  <c r="F85" i="12" s="1"/>
  <c r="E84" i="12"/>
  <c r="E85" i="12" s="1"/>
  <c r="AR79" i="12"/>
  <c r="AR80" i="12" s="1"/>
  <c r="AR90" i="12" s="1"/>
  <c r="AQ79" i="12"/>
  <c r="AQ80" i="12" s="1"/>
  <c r="AP79" i="12"/>
  <c r="AP80" i="12" s="1"/>
  <c r="AO79" i="12"/>
  <c r="AO80" i="12" s="1"/>
  <c r="AN79" i="12"/>
  <c r="AN80" i="12" s="1"/>
  <c r="AN90" i="12" s="1"/>
  <c r="AM79" i="12"/>
  <c r="AM80" i="12" s="1"/>
  <c r="AM90" i="12" s="1"/>
  <c r="AL79" i="12"/>
  <c r="AL80" i="12" s="1"/>
  <c r="AL90" i="12" s="1"/>
  <c r="AK79" i="12"/>
  <c r="AK80" i="12" s="1"/>
  <c r="AK90" i="12" s="1"/>
  <c r="AJ79" i="12"/>
  <c r="AJ80" i="12" s="1"/>
  <c r="AJ90" i="12" s="1"/>
  <c r="AI79" i="12"/>
  <c r="AI80" i="12" s="1"/>
  <c r="AI90" i="12" s="1"/>
  <c r="AH79" i="12"/>
  <c r="AH80" i="12" s="1"/>
  <c r="AH90" i="12" s="1"/>
  <c r="AG79" i="12"/>
  <c r="AG80" i="12" s="1"/>
  <c r="AG90" i="12" s="1"/>
  <c r="AF79" i="12"/>
  <c r="AF80" i="12" s="1"/>
  <c r="AF90" i="12" s="1"/>
  <c r="AE79" i="12"/>
  <c r="AE80" i="12" s="1"/>
  <c r="AE90" i="12" s="1"/>
  <c r="AD79" i="12"/>
  <c r="AD80" i="12" s="1"/>
  <c r="AD90" i="12" s="1"/>
  <c r="AC79" i="12"/>
  <c r="AC80" i="12" s="1"/>
  <c r="AC90" i="12" s="1"/>
  <c r="AB79" i="12"/>
  <c r="AB80" i="12" s="1"/>
  <c r="AB90" i="12" s="1"/>
  <c r="AA79" i="12"/>
  <c r="AA80" i="12" s="1"/>
  <c r="AA90" i="12" s="1"/>
  <c r="Z79" i="12"/>
  <c r="Z80" i="12" s="1"/>
  <c r="Z90" i="12" s="1"/>
  <c r="Y79" i="12"/>
  <c r="Y80" i="12" s="1"/>
  <c r="Y90" i="12" s="1"/>
  <c r="X79" i="12"/>
  <c r="X80" i="12" s="1"/>
  <c r="X90" i="12" s="1"/>
  <c r="W79" i="12"/>
  <c r="W80" i="12" s="1"/>
  <c r="W90" i="12" s="1"/>
  <c r="V79" i="12"/>
  <c r="V80" i="12" s="1"/>
  <c r="V90" i="12" s="1"/>
  <c r="U79" i="12"/>
  <c r="U80" i="12" s="1"/>
  <c r="U90" i="12" s="1"/>
  <c r="T79" i="12"/>
  <c r="T80" i="12" s="1"/>
  <c r="T90" i="12" s="1"/>
  <c r="S79" i="12"/>
  <c r="S80" i="12" s="1"/>
  <c r="S90" i="12" s="1"/>
  <c r="R79" i="12"/>
  <c r="R80" i="12" s="1"/>
  <c r="R90" i="12" s="1"/>
  <c r="Q79" i="12"/>
  <c r="Q80" i="12" s="1"/>
  <c r="Q90" i="12" s="1"/>
  <c r="P79" i="12"/>
  <c r="P80" i="12" s="1"/>
  <c r="P90" i="12" s="1"/>
  <c r="O79" i="12"/>
  <c r="O80" i="12" s="1"/>
  <c r="O90" i="12" s="1"/>
  <c r="N79" i="12"/>
  <c r="N80" i="12" s="1"/>
  <c r="N90" i="12" s="1"/>
  <c r="M79" i="12"/>
  <c r="M80" i="12" s="1"/>
  <c r="M90" i="12" s="1"/>
  <c r="L79" i="12"/>
  <c r="L80" i="12" s="1"/>
  <c r="L90" i="12" s="1"/>
  <c r="K79" i="12"/>
  <c r="K80" i="12" s="1"/>
  <c r="K90" i="12" s="1"/>
  <c r="J79" i="12"/>
  <c r="J80" i="12" s="1"/>
  <c r="J90" i="12" s="1"/>
  <c r="I79" i="12"/>
  <c r="I80" i="12" s="1"/>
  <c r="I90" i="12" s="1"/>
  <c r="H79" i="12"/>
  <c r="H80" i="12" s="1"/>
  <c r="H90" i="12" s="1"/>
  <c r="G79" i="12"/>
  <c r="G80" i="12" s="1"/>
  <c r="G90" i="12" s="1"/>
  <c r="F79" i="12"/>
  <c r="F80" i="12" s="1"/>
  <c r="E79" i="12"/>
  <c r="E80" i="12" s="1"/>
  <c r="E90" i="12" s="1"/>
  <c r="AR76" i="12"/>
  <c r="AQ76" i="12"/>
  <c r="AP76" i="12"/>
  <c r="AO76" i="12"/>
  <c r="AN76" i="12"/>
  <c r="AM76" i="12"/>
  <c r="AL76" i="12"/>
  <c r="AK76" i="12"/>
  <c r="AJ76" i="12"/>
  <c r="AI76" i="12"/>
  <c r="AH76" i="12"/>
  <c r="AG76" i="12"/>
  <c r="AF76" i="12"/>
  <c r="AE76" i="12"/>
  <c r="AD76" i="12"/>
  <c r="AC76" i="12"/>
  <c r="AB76" i="12"/>
  <c r="AA76" i="12"/>
  <c r="Z76" i="12"/>
  <c r="Y76" i="12"/>
  <c r="X76" i="12"/>
  <c r="W76" i="12"/>
  <c r="V76" i="12"/>
  <c r="U76" i="12"/>
  <c r="T76" i="12"/>
  <c r="S76" i="12"/>
  <c r="R76" i="12"/>
  <c r="Q76" i="12"/>
  <c r="P76" i="12"/>
  <c r="O76" i="12"/>
  <c r="N76" i="12"/>
  <c r="M76" i="12"/>
  <c r="L76" i="12"/>
  <c r="K76" i="12"/>
  <c r="J76" i="12"/>
  <c r="I76" i="12"/>
  <c r="H76" i="12"/>
  <c r="G76" i="12"/>
  <c r="F76" i="12"/>
  <c r="E76" i="12"/>
  <c r="AR61" i="12"/>
  <c r="AR62" i="12" s="1"/>
  <c r="AQ61" i="12"/>
  <c r="AQ62" i="12" s="1"/>
  <c r="AP61" i="12"/>
  <c r="AP62" i="12" s="1"/>
  <c r="AO61" i="12"/>
  <c r="AO62" i="12" s="1"/>
  <c r="AN61" i="12"/>
  <c r="AN62" i="12" s="1"/>
  <c r="AM61" i="12"/>
  <c r="AM62" i="12" s="1"/>
  <c r="AL61" i="12"/>
  <c r="AL62" i="12" s="1"/>
  <c r="AK61" i="12"/>
  <c r="AK62" i="12" s="1"/>
  <c r="AJ61" i="12"/>
  <c r="AJ62" i="12" s="1"/>
  <c r="AI61" i="12"/>
  <c r="AI62" i="12" s="1"/>
  <c r="AH61" i="12"/>
  <c r="AH62" i="12" s="1"/>
  <c r="AG61" i="12"/>
  <c r="AG62" i="12" s="1"/>
  <c r="AF61" i="12"/>
  <c r="AF62" i="12" s="1"/>
  <c r="AE61" i="12"/>
  <c r="AE62" i="12" s="1"/>
  <c r="AD61" i="12"/>
  <c r="AD62" i="12" s="1"/>
  <c r="AC61" i="12"/>
  <c r="AC62" i="12" s="1"/>
  <c r="AB61" i="12"/>
  <c r="AB62" i="12" s="1"/>
  <c r="AA61" i="12"/>
  <c r="AA62" i="12" s="1"/>
  <c r="Z61" i="12"/>
  <c r="Z62" i="12" s="1"/>
  <c r="Y61" i="12"/>
  <c r="Y62" i="12" s="1"/>
  <c r="X61" i="12"/>
  <c r="X62" i="12" s="1"/>
  <c r="W61" i="12"/>
  <c r="W62" i="12" s="1"/>
  <c r="V61" i="12"/>
  <c r="V62" i="12" s="1"/>
  <c r="U61" i="12"/>
  <c r="U62" i="12" s="1"/>
  <c r="T61" i="12"/>
  <c r="T62" i="12" s="1"/>
  <c r="S61" i="12"/>
  <c r="S62" i="12" s="1"/>
  <c r="R61" i="12"/>
  <c r="R62" i="12" s="1"/>
  <c r="Q61" i="12"/>
  <c r="Q62" i="12" s="1"/>
  <c r="P61" i="12"/>
  <c r="P62" i="12" s="1"/>
  <c r="O61" i="12"/>
  <c r="O62" i="12" s="1"/>
  <c r="N61" i="12"/>
  <c r="N62" i="12" s="1"/>
  <c r="M61" i="12"/>
  <c r="M62" i="12" s="1"/>
  <c r="L61" i="12"/>
  <c r="L62" i="12" s="1"/>
  <c r="K61" i="12"/>
  <c r="K62" i="12" s="1"/>
  <c r="J61" i="12"/>
  <c r="J62" i="12" s="1"/>
  <c r="I61" i="12"/>
  <c r="I62" i="12" s="1"/>
  <c r="H61" i="12"/>
  <c r="H62" i="12" s="1"/>
  <c r="G61" i="12"/>
  <c r="G62" i="12" s="1"/>
  <c r="F61" i="12"/>
  <c r="F62" i="12" s="1"/>
  <c r="E61" i="12"/>
  <c r="E62" i="12" s="1"/>
  <c r="AR56" i="12"/>
  <c r="AR57" i="12" s="1"/>
  <c r="AQ56" i="12"/>
  <c r="AQ57" i="12" s="1"/>
  <c r="AP56" i="12"/>
  <c r="AP57" i="12" s="1"/>
  <c r="AO56" i="12"/>
  <c r="AO57" i="12" s="1"/>
  <c r="AN56" i="12"/>
  <c r="AN57" i="12" s="1"/>
  <c r="AN67" i="12" s="1"/>
  <c r="AM56" i="12"/>
  <c r="AM57" i="12" s="1"/>
  <c r="AM67" i="12" s="1"/>
  <c r="AL56" i="12"/>
  <c r="AL57" i="12" s="1"/>
  <c r="AL67" i="12" s="1"/>
  <c r="AK56" i="12"/>
  <c r="AK57" i="12" s="1"/>
  <c r="AK67" i="12" s="1"/>
  <c r="AJ56" i="12"/>
  <c r="AJ57" i="12" s="1"/>
  <c r="AJ67" i="12" s="1"/>
  <c r="AI56" i="12"/>
  <c r="AI57" i="12" s="1"/>
  <c r="AI67" i="12" s="1"/>
  <c r="AH56" i="12"/>
  <c r="AH57" i="12" s="1"/>
  <c r="AH67" i="12" s="1"/>
  <c r="AG56" i="12"/>
  <c r="AG57" i="12" s="1"/>
  <c r="AF56" i="12"/>
  <c r="AF57" i="12" s="1"/>
  <c r="AF67" i="12" s="1"/>
  <c r="AE56" i="12"/>
  <c r="AE57" i="12" s="1"/>
  <c r="AE67" i="12" s="1"/>
  <c r="AD56" i="12"/>
  <c r="AD57" i="12" s="1"/>
  <c r="AD67" i="12" s="1"/>
  <c r="AC56" i="12"/>
  <c r="AC57" i="12" s="1"/>
  <c r="AC67" i="12" s="1"/>
  <c r="AB56" i="12"/>
  <c r="AB57" i="12" s="1"/>
  <c r="AB67" i="12" s="1"/>
  <c r="AA56" i="12"/>
  <c r="AA57" i="12" s="1"/>
  <c r="AA67" i="12" s="1"/>
  <c r="Z56" i="12"/>
  <c r="Z57" i="12" s="1"/>
  <c r="Z67" i="12" s="1"/>
  <c r="Y56" i="12"/>
  <c r="Y57" i="12" s="1"/>
  <c r="Y67" i="12" s="1"/>
  <c r="X56" i="12"/>
  <c r="X57" i="12" s="1"/>
  <c r="X67" i="12" s="1"/>
  <c r="W56" i="12"/>
  <c r="W57" i="12" s="1"/>
  <c r="W67" i="12" s="1"/>
  <c r="V56" i="12"/>
  <c r="V57" i="12" s="1"/>
  <c r="V67" i="12" s="1"/>
  <c r="U56" i="12"/>
  <c r="U57" i="12" s="1"/>
  <c r="U67" i="12" s="1"/>
  <c r="T56" i="12"/>
  <c r="T57" i="12" s="1"/>
  <c r="T67" i="12" s="1"/>
  <c r="S56" i="12"/>
  <c r="S57" i="12" s="1"/>
  <c r="S67" i="12" s="1"/>
  <c r="R56" i="12"/>
  <c r="R57" i="12" s="1"/>
  <c r="R67" i="12" s="1"/>
  <c r="Q56" i="12"/>
  <c r="Q57" i="12" s="1"/>
  <c r="Q67" i="12" s="1"/>
  <c r="P56" i="12"/>
  <c r="P57" i="12" s="1"/>
  <c r="P67" i="12" s="1"/>
  <c r="O56" i="12"/>
  <c r="O57" i="12" s="1"/>
  <c r="O67" i="12" s="1"/>
  <c r="N56" i="12"/>
  <c r="N57" i="12" s="1"/>
  <c r="N67" i="12" s="1"/>
  <c r="M56" i="12"/>
  <c r="M57" i="12" s="1"/>
  <c r="M67" i="12" s="1"/>
  <c r="L56" i="12"/>
  <c r="L57" i="12" s="1"/>
  <c r="K56" i="12"/>
  <c r="K57" i="12" s="1"/>
  <c r="K67" i="12" s="1"/>
  <c r="J56" i="12"/>
  <c r="J57" i="12" s="1"/>
  <c r="J67" i="12" s="1"/>
  <c r="I56" i="12"/>
  <c r="I57" i="12" s="1"/>
  <c r="H56" i="12"/>
  <c r="H57" i="12" s="1"/>
  <c r="H67" i="12" s="1"/>
  <c r="G56" i="12"/>
  <c r="G57" i="12" s="1"/>
  <c r="G67" i="12" s="1"/>
  <c r="F56" i="12"/>
  <c r="F57" i="12" s="1"/>
  <c r="E56" i="12"/>
  <c r="E57" i="12" s="1"/>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T53" i="12"/>
  <c r="S53" i="12"/>
  <c r="R53" i="12"/>
  <c r="Q53" i="12"/>
  <c r="P53" i="12"/>
  <c r="O53" i="12"/>
  <c r="N53" i="12"/>
  <c r="M53" i="12"/>
  <c r="L53" i="12"/>
  <c r="K53" i="12"/>
  <c r="J53" i="12"/>
  <c r="I53" i="12"/>
  <c r="H53" i="12"/>
  <c r="G53" i="12"/>
  <c r="F53" i="12"/>
  <c r="E53" i="12"/>
  <c r="AR39" i="12"/>
  <c r="AR40" i="12" s="1"/>
  <c r="AQ39" i="12"/>
  <c r="AQ40" i="12" s="1"/>
  <c r="AP39" i="12"/>
  <c r="AP40" i="12" s="1"/>
  <c r="AO39" i="12"/>
  <c r="AO40" i="12" s="1"/>
  <c r="AN39" i="12"/>
  <c r="AN40" i="12" s="1"/>
  <c r="AM39" i="12"/>
  <c r="AM40" i="12" s="1"/>
  <c r="AL39" i="12"/>
  <c r="AL40" i="12" s="1"/>
  <c r="AK39" i="12"/>
  <c r="AK40" i="12" s="1"/>
  <c r="AJ39" i="12"/>
  <c r="AJ40" i="12" s="1"/>
  <c r="AI39" i="12"/>
  <c r="AI40" i="12" s="1"/>
  <c r="AH39" i="12"/>
  <c r="AH40" i="12" s="1"/>
  <c r="AG39" i="12"/>
  <c r="AG40" i="12" s="1"/>
  <c r="AF39" i="12"/>
  <c r="AF40" i="12" s="1"/>
  <c r="AE39" i="12"/>
  <c r="AE40" i="12" s="1"/>
  <c r="AD39" i="12"/>
  <c r="AD40" i="12" s="1"/>
  <c r="AC39" i="12"/>
  <c r="AC40" i="12" s="1"/>
  <c r="AB39" i="12"/>
  <c r="AB40" i="12" s="1"/>
  <c r="AA39" i="12"/>
  <c r="AA40" i="12" s="1"/>
  <c r="Z39" i="12"/>
  <c r="Z40" i="12" s="1"/>
  <c r="Y39" i="12"/>
  <c r="Y40" i="12" s="1"/>
  <c r="X39" i="12"/>
  <c r="X40" i="12" s="1"/>
  <c r="AR34" i="12"/>
  <c r="AR35" i="12" s="1"/>
  <c r="AQ34" i="12"/>
  <c r="AQ35" i="12" s="1"/>
  <c r="AP34" i="12"/>
  <c r="AP35" i="12" s="1"/>
  <c r="AO34" i="12"/>
  <c r="AO35" i="12" s="1"/>
  <c r="AN34" i="12"/>
  <c r="AN35" i="12" s="1"/>
  <c r="AM34" i="12"/>
  <c r="AM35" i="12" s="1"/>
  <c r="AL34" i="12"/>
  <c r="AL35" i="12" s="1"/>
  <c r="AK34" i="12"/>
  <c r="AK35" i="12" s="1"/>
  <c r="AJ34" i="12"/>
  <c r="AJ35" i="12" s="1"/>
  <c r="AI34" i="12"/>
  <c r="AI35" i="12" s="1"/>
  <c r="AH34" i="12"/>
  <c r="AH35" i="12" s="1"/>
  <c r="AG34" i="12"/>
  <c r="AG35" i="12" s="1"/>
  <c r="AF34" i="12"/>
  <c r="AF35" i="12" s="1"/>
  <c r="AE34" i="12"/>
  <c r="AE35" i="12" s="1"/>
  <c r="AD34" i="12"/>
  <c r="AD35" i="12" s="1"/>
  <c r="AC34" i="12"/>
  <c r="AC35" i="12" s="1"/>
  <c r="AB34" i="12"/>
  <c r="AB35" i="12" s="1"/>
  <c r="AA34" i="12"/>
  <c r="AA35" i="12" s="1"/>
  <c r="Z34" i="12"/>
  <c r="Z35" i="12" s="1"/>
  <c r="Y34" i="12"/>
  <c r="Y35" i="12" s="1"/>
  <c r="X34" i="12"/>
  <c r="X35" i="12" s="1"/>
  <c r="AR31" i="12"/>
  <c r="AQ31" i="12"/>
  <c r="AP31" i="12"/>
  <c r="AO31" i="12"/>
  <c r="AN31" i="12"/>
  <c r="AM31" i="12"/>
  <c r="AL31" i="12"/>
  <c r="AK31" i="12"/>
  <c r="AJ31" i="12"/>
  <c r="AI31" i="12"/>
  <c r="AH31" i="12"/>
  <c r="AG31" i="12"/>
  <c r="AF31" i="12"/>
  <c r="AE31" i="12"/>
  <c r="AD31" i="12"/>
  <c r="AC31" i="12"/>
  <c r="AB31" i="12"/>
  <c r="AA31" i="12"/>
  <c r="Z31" i="12"/>
  <c r="Y31" i="12"/>
  <c r="X31" i="12"/>
  <c r="AG67" i="12" l="1"/>
  <c r="AR67" i="12"/>
  <c r="AO67" i="12"/>
  <c r="AQ90" i="12"/>
  <c r="AP90" i="12"/>
  <c r="AP67" i="12"/>
  <c r="AQ67" i="12"/>
  <c r="AO90" i="12"/>
  <c r="B25" i="34"/>
  <c r="B70" i="34"/>
  <c r="B25" i="35"/>
  <c r="B70" i="35"/>
  <c r="B25" i="33"/>
  <c r="B70" i="33"/>
  <c r="F67" i="12"/>
  <c r="E67" i="12"/>
  <c r="F90" i="12"/>
  <c r="L67" i="12"/>
  <c r="I67" i="12"/>
  <c r="AF45" i="12"/>
  <c r="AJ45" i="12"/>
  <c r="AD45" i="12"/>
  <c r="X45" i="12"/>
  <c r="AR45" i="12"/>
  <c r="Z45" i="12"/>
  <c r="AH45" i="12"/>
  <c r="AL45" i="12"/>
  <c r="AP45" i="12"/>
  <c r="AB45" i="12"/>
  <c r="AN45" i="12"/>
  <c r="R113" i="12"/>
  <c r="F113" i="12"/>
  <c r="J113" i="12"/>
  <c r="N113" i="12"/>
  <c r="V113" i="12"/>
  <c r="H113" i="12"/>
  <c r="L113" i="12"/>
  <c r="P113" i="12"/>
  <c r="T113" i="12"/>
  <c r="X113" i="12"/>
  <c r="AB113" i="12"/>
  <c r="AF113" i="12"/>
  <c r="AJ113" i="12"/>
  <c r="AN113" i="12"/>
  <c r="AR113" i="12"/>
  <c r="Y45" i="12"/>
  <c r="AC45" i="12"/>
  <c r="AG45" i="12"/>
  <c r="AK45" i="12"/>
  <c r="AO45" i="12"/>
  <c r="E113" i="12"/>
  <c r="I113" i="12"/>
  <c r="M113" i="12"/>
  <c r="Q113" i="12"/>
  <c r="U113" i="12"/>
  <c r="Y113" i="12"/>
  <c r="AG113" i="12"/>
  <c r="AK113" i="12"/>
  <c r="AO113" i="12"/>
  <c r="AC113" i="12"/>
  <c r="Z113" i="12"/>
  <c r="AD113" i="12"/>
  <c r="AH113" i="12"/>
  <c r="AL113" i="12"/>
  <c r="AP113" i="12"/>
  <c r="G113" i="12"/>
  <c r="K113" i="12"/>
  <c r="O113" i="12"/>
  <c r="S113" i="12"/>
  <c r="W113" i="12"/>
  <c r="AA113" i="12"/>
  <c r="AE113" i="12"/>
  <c r="AI113" i="12"/>
  <c r="AM113" i="12"/>
  <c r="AQ113" i="12"/>
  <c r="AA45" i="12"/>
  <c r="AE45" i="12"/>
  <c r="AI45" i="12"/>
  <c r="AM45" i="12"/>
  <c r="AQ45" i="12"/>
  <c r="B26" i="34" l="1"/>
  <c r="B71" i="34"/>
  <c r="B26" i="35"/>
  <c r="B71" i="35"/>
  <c r="B26" i="33"/>
  <c r="B71" i="33"/>
  <c r="B27" i="34" l="1"/>
  <c r="B72" i="34"/>
  <c r="B27" i="35"/>
  <c r="B72" i="35"/>
  <c r="B27" i="33"/>
  <c r="B72" i="33"/>
  <c r="B28" i="34" l="1"/>
  <c r="B73" i="34"/>
  <c r="B28" i="35"/>
  <c r="B73" i="35"/>
  <c r="B28" i="33"/>
  <c r="B73" i="33"/>
  <c r="B29" i="34" l="1"/>
  <c r="B74" i="34"/>
  <c r="B29" i="35"/>
  <c r="B74" i="35"/>
  <c r="B29" i="33"/>
  <c r="B74" i="33"/>
  <c r="B30" i="34" l="1"/>
  <c r="B75" i="34"/>
  <c r="B30" i="35"/>
  <c r="B75" i="35"/>
  <c r="B30" i="33"/>
  <c r="B75" i="33"/>
  <c r="B31" i="34" l="1"/>
  <c r="B76" i="34"/>
  <c r="B31" i="35"/>
  <c r="B76" i="35"/>
  <c r="B31" i="33"/>
  <c r="B76" i="33"/>
  <c r="O34" i="12"/>
  <c r="O35" i="12" s="1"/>
  <c r="P34" i="12"/>
  <c r="P35" i="12" s="1"/>
  <c r="Q34" i="12"/>
  <c r="Q35" i="12" s="1"/>
  <c r="R34" i="12"/>
  <c r="R35" i="12" s="1"/>
  <c r="S34" i="12"/>
  <c r="S35" i="12" s="1"/>
  <c r="T34" i="12"/>
  <c r="T35" i="12" s="1"/>
  <c r="U34" i="12"/>
  <c r="U35" i="12" s="1"/>
  <c r="V34" i="12"/>
  <c r="V35" i="12" s="1"/>
  <c r="W34" i="12"/>
  <c r="W35" i="12" s="1"/>
  <c r="O39" i="12"/>
  <c r="O40" i="12" s="1"/>
  <c r="P39" i="12"/>
  <c r="P40" i="12" s="1"/>
  <c r="Q39" i="12"/>
  <c r="Q40" i="12" s="1"/>
  <c r="R39" i="12"/>
  <c r="R40" i="12" s="1"/>
  <c r="S39" i="12"/>
  <c r="S40" i="12" s="1"/>
  <c r="T39" i="12"/>
  <c r="T40" i="12" s="1"/>
  <c r="U39" i="12"/>
  <c r="U40" i="12" s="1"/>
  <c r="V39" i="12"/>
  <c r="V40" i="12" s="1"/>
  <c r="W39" i="12"/>
  <c r="W40" i="12" s="1"/>
  <c r="B32" i="34" l="1"/>
  <c r="B77" i="34"/>
  <c r="B32" i="35"/>
  <c r="B77" i="35"/>
  <c r="B32" i="33"/>
  <c r="B77" i="33"/>
  <c r="Q45" i="12"/>
  <c r="V45" i="12"/>
  <c r="R45" i="12"/>
  <c r="T45" i="12"/>
  <c r="W45" i="12"/>
  <c r="S45" i="12"/>
  <c r="O45" i="12"/>
  <c r="P45" i="12"/>
  <c r="U45" i="12"/>
  <c r="B33" i="34" l="1"/>
  <c r="B78" i="34"/>
  <c r="B33" i="35"/>
  <c r="B78" i="35"/>
  <c r="B33" i="33"/>
  <c r="B78" i="33"/>
  <c r="B24" i="31"/>
  <c r="B23" i="31"/>
  <c r="B13" i="31"/>
  <c r="B24" i="30"/>
  <c r="B23" i="30"/>
  <c r="B13" i="30"/>
  <c r="B24" i="29"/>
  <c r="B23" i="29"/>
  <c r="B13" i="29"/>
  <c r="B34" i="34" l="1"/>
  <c r="B79" i="34"/>
  <c r="B34" i="35"/>
  <c r="B79" i="35"/>
  <c r="B34" i="33"/>
  <c r="B79" i="33"/>
  <c r="B24" i="18"/>
  <c r="B23" i="18"/>
  <c r="B13" i="18"/>
  <c r="B35" i="34" l="1"/>
  <c r="B80" i="34"/>
  <c r="B35" i="35"/>
  <c r="B80" i="35"/>
  <c r="B35" i="33"/>
  <c r="B80" i="33"/>
  <c r="H12" i="32"/>
  <c r="G12" i="32"/>
  <c r="F12" i="32"/>
  <c r="B36" i="34" l="1"/>
  <c r="B81" i="34"/>
  <c r="B36" i="35"/>
  <c r="B81" i="35"/>
  <c r="B36" i="33"/>
  <c r="B81" i="33"/>
  <c r="D9" i="32"/>
  <c r="D8" i="32"/>
  <c r="D7" i="32"/>
  <c r="B37" i="34" l="1"/>
  <c r="B82" i="34"/>
  <c r="B37" i="35"/>
  <c r="B82" i="35"/>
  <c r="B37" i="33"/>
  <c r="B82" i="33"/>
  <c r="A59" i="35"/>
  <c r="A60" i="35" s="1"/>
  <c r="A61" i="35" s="1"/>
  <c r="A62" i="35" s="1"/>
  <c r="A63" i="35" s="1"/>
  <c r="A64" i="35" s="1"/>
  <c r="A65" i="35" s="1"/>
  <c r="A66" i="35" s="1"/>
  <c r="A67" i="35" s="1"/>
  <c r="A68" i="35" s="1"/>
  <c r="A69" i="35" s="1"/>
  <c r="A70" i="35" s="1"/>
  <c r="A71" i="35" s="1"/>
  <c r="A72" i="35" s="1"/>
  <c r="A73" i="35" s="1"/>
  <c r="A74" i="35" s="1"/>
  <c r="A75" i="35" s="1"/>
  <c r="A76" i="35" s="1"/>
  <c r="A77" i="35" s="1"/>
  <c r="A78" i="35" s="1"/>
  <c r="A79" i="35" s="1"/>
  <c r="A80" i="35" s="1"/>
  <c r="A81" i="35" s="1"/>
  <c r="A82" i="35" s="1"/>
  <c r="A83" i="35" s="1"/>
  <c r="A84" i="35" s="1"/>
  <c r="A85" i="35" s="1"/>
  <c r="A86" i="35" s="1"/>
  <c r="A87" i="35" s="1"/>
  <c r="A88" i="35" s="1"/>
  <c r="A89" i="35" s="1"/>
  <c r="A90" i="35" s="1"/>
  <c r="A91" i="35" s="1"/>
  <c r="A92" i="35" s="1"/>
  <c r="A93" i="35" s="1"/>
  <c r="A94" i="35" s="1"/>
  <c r="A95" i="35" s="1"/>
  <c r="A96" i="35" s="1"/>
  <c r="A97" i="35" s="1"/>
  <c r="E57" i="35"/>
  <c r="F57" i="35" s="1"/>
  <c r="G57" i="35" s="1"/>
  <c r="H57" i="35" s="1"/>
  <c r="I57" i="35" s="1"/>
  <c r="J57" i="35" s="1"/>
  <c r="K57" i="35" s="1"/>
  <c r="L57" i="35" s="1"/>
  <c r="M57" i="35" s="1"/>
  <c r="N57" i="35" s="1"/>
  <c r="O57" i="35" s="1"/>
  <c r="P57" i="35" s="1"/>
  <c r="Q57" i="35" s="1"/>
  <c r="R57" i="35" s="1"/>
  <c r="S57" i="35" s="1"/>
  <c r="T57" i="35" s="1"/>
  <c r="U57" i="35" s="1"/>
  <c r="V57" i="35" s="1"/>
  <c r="W57" i="35" s="1"/>
  <c r="X57" i="35" s="1"/>
  <c r="Y57" i="35" s="1"/>
  <c r="Z57" i="35" s="1"/>
  <c r="AA57" i="35" s="1"/>
  <c r="AB57" i="35" s="1"/>
  <c r="AC57" i="35" s="1"/>
  <c r="AD57" i="35" s="1"/>
  <c r="AE57" i="35" s="1"/>
  <c r="AF57" i="35" s="1"/>
  <c r="AG57" i="35" s="1"/>
  <c r="AH57" i="35" s="1"/>
  <c r="AI57" i="35" s="1"/>
  <c r="AJ57" i="35" s="1"/>
  <c r="AK57" i="35" s="1"/>
  <c r="AL57" i="35" s="1"/>
  <c r="AM57" i="35" s="1"/>
  <c r="AN57" i="35" s="1"/>
  <c r="AO57" i="35" s="1"/>
  <c r="AP57" i="35" s="1"/>
  <c r="AQ57" i="35" s="1"/>
  <c r="AR57" i="35" s="1"/>
  <c r="AS57" i="35" s="1"/>
  <c r="AT57" i="35" s="1"/>
  <c r="AU57" i="35" s="1"/>
  <c r="AV57" i="35" s="1"/>
  <c r="AW57" i="35" s="1"/>
  <c r="AX57" i="35" s="1"/>
  <c r="AY57" i="35" s="1"/>
  <c r="AZ57" i="35" s="1"/>
  <c r="BA57" i="35" s="1"/>
  <c r="BB57" i="35" s="1"/>
  <c r="BC57" i="35" s="1"/>
  <c r="BD57" i="35" s="1"/>
  <c r="BE57" i="35" s="1"/>
  <c r="BF57" i="35" s="1"/>
  <c r="BG57" i="35" s="1"/>
  <c r="BH57" i="35" s="1"/>
  <c r="BI57" i="35" s="1"/>
  <c r="BJ57" i="35" s="1"/>
  <c r="BK57" i="35" s="1"/>
  <c r="BL57" i="35" s="1"/>
  <c r="BM57" i="35" s="1"/>
  <c r="BN57" i="35" s="1"/>
  <c r="BO57" i="35" s="1"/>
  <c r="BP57" i="35" s="1"/>
  <c r="BQ57" i="35" s="1"/>
  <c r="BR57" i="35" s="1"/>
  <c r="BS57" i="35" s="1"/>
  <c r="BT57" i="35" s="1"/>
  <c r="BU57" i="35" s="1"/>
  <c r="BV57" i="35" s="1"/>
  <c r="BW57" i="35" s="1"/>
  <c r="BX57" i="35" s="1"/>
  <c r="BY57" i="35" s="1"/>
  <c r="BZ57" i="35" s="1"/>
  <c r="CA57" i="35" s="1"/>
  <c r="CB57" i="35" s="1"/>
  <c r="CC57" i="35" s="1"/>
  <c r="CD57" i="35" s="1"/>
  <c r="CE57" i="35" s="1"/>
  <c r="CF57" i="35" s="1"/>
  <c r="CG57" i="35" s="1"/>
  <c r="CH57" i="35" s="1"/>
  <c r="CI57" i="35" s="1"/>
  <c r="CJ57" i="35" s="1"/>
  <c r="CK57" i="35" s="1"/>
  <c r="CL57" i="35" s="1"/>
  <c r="CM57" i="35" s="1"/>
  <c r="CN57" i="35" s="1"/>
  <c r="CO57" i="35" s="1"/>
  <c r="CP57" i="35" s="1"/>
  <c r="CQ57" i="35" s="1"/>
  <c r="CR57" i="35" s="1"/>
  <c r="CS57" i="35" s="1"/>
  <c r="CT57" i="35" s="1"/>
  <c r="CU57" i="35" s="1"/>
  <c r="CV57" i="35" s="1"/>
  <c r="CW57" i="35" s="1"/>
  <c r="CX57" i="35" s="1"/>
  <c r="CY57" i="35" s="1"/>
  <c r="A13" i="35"/>
  <c r="A14" i="35" s="1"/>
  <c r="A15" i="35" s="1"/>
  <c r="A16" i="35" s="1"/>
  <c r="A17" i="35" s="1"/>
  <c r="A18" i="35" s="1"/>
  <c r="A19" i="35" s="1"/>
  <c r="A20" i="35" s="1"/>
  <c r="A21" i="35" s="1"/>
  <c r="A22" i="35" s="1"/>
  <c r="A23" i="35" s="1"/>
  <c r="A24" i="35" s="1"/>
  <c r="A25" i="35" s="1"/>
  <c r="A26" i="35" s="1"/>
  <c r="A27" i="35" s="1"/>
  <c r="A28" i="35" s="1"/>
  <c r="A29" i="35" s="1"/>
  <c r="A30" i="35" s="1"/>
  <c r="A31" i="35" s="1"/>
  <c r="A32" i="35" s="1"/>
  <c r="A33" i="35" s="1"/>
  <c r="A34" i="35" s="1"/>
  <c r="A35" i="35" s="1"/>
  <c r="A36" i="35" s="1"/>
  <c r="A37" i="35" s="1"/>
  <c r="A38" i="35" s="1"/>
  <c r="A39" i="35" s="1"/>
  <c r="A40" i="35" s="1"/>
  <c r="A41" i="35" s="1"/>
  <c r="A42" i="35" s="1"/>
  <c r="A43" i="35" s="1"/>
  <c r="A44" i="35" s="1"/>
  <c r="A45" i="35" s="1"/>
  <c r="A46" i="35" s="1"/>
  <c r="A47" i="35" s="1"/>
  <c r="A48" i="35" s="1"/>
  <c r="A49" i="35" s="1"/>
  <c r="A50" i="35" s="1"/>
  <c r="A51" i="35" s="1"/>
  <c r="E11" i="35"/>
  <c r="F11" i="35" s="1"/>
  <c r="A59" i="34"/>
  <c r="A60" i="34" s="1"/>
  <c r="A61" i="34" s="1"/>
  <c r="A62" i="34" s="1"/>
  <c r="A63" i="34" s="1"/>
  <c r="A64" i="34" s="1"/>
  <c r="A65" i="34" s="1"/>
  <c r="A66" i="34" s="1"/>
  <c r="A67" i="34" s="1"/>
  <c r="A68" i="34" s="1"/>
  <c r="A69" i="34" s="1"/>
  <c r="A70" i="34" s="1"/>
  <c r="A71" i="34" s="1"/>
  <c r="A72" i="34" s="1"/>
  <c r="A73" i="34" s="1"/>
  <c r="A74" i="34" s="1"/>
  <c r="A75" i="34" s="1"/>
  <c r="A76" i="34" s="1"/>
  <c r="A77" i="34" s="1"/>
  <c r="A78" i="34" s="1"/>
  <c r="A79" i="34" s="1"/>
  <c r="A80" i="34" s="1"/>
  <c r="A81" i="34" s="1"/>
  <c r="A82" i="34" s="1"/>
  <c r="A83" i="34" s="1"/>
  <c r="A84" i="34" s="1"/>
  <c r="A85" i="34" s="1"/>
  <c r="A86" i="34" s="1"/>
  <c r="A87" i="34" s="1"/>
  <c r="A88" i="34" s="1"/>
  <c r="A89" i="34" s="1"/>
  <c r="A90" i="34" s="1"/>
  <c r="A91" i="34" s="1"/>
  <c r="A92" i="34" s="1"/>
  <c r="A93" i="34" s="1"/>
  <c r="A94" i="34" s="1"/>
  <c r="A95" i="34" s="1"/>
  <c r="A96" i="34" s="1"/>
  <c r="A97" i="34" s="1"/>
  <c r="E57" i="34"/>
  <c r="F57" i="34" s="1"/>
  <c r="G57" i="34" s="1"/>
  <c r="H57" i="34" s="1"/>
  <c r="I57" i="34" s="1"/>
  <c r="J57" i="34" s="1"/>
  <c r="K57" i="34" s="1"/>
  <c r="L57" i="34" s="1"/>
  <c r="M57" i="34" s="1"/>
  <c r="N57" i="34" s="1"/>
  <c r="O57" i="34" s="1"/>
  <c r="P57" i="34" s="1"/>
  <c r="Q57" i="34" s="1"/>
  <c r="R57" i="34" s="1"/>
  <c r="S57" i="34" s="1"/>
  <c r="T57" i="34" s="1"/>
  <c r="U57" i="34" s="1"/>
  <c r="V57" i="34" s="1"/>
  <c r="W57" i="34" s="1"/>
  <c r="X57" i="34" s="1"/>
  <c r="Y57" i="34" s="1"/>
  <c r="Z57" i="34" s="1"/>
  <c r="AA57" i="34" s="1"/>
  <c r="AB57" i="34" s="1"/>
  <c r="AC57" i="34" s="1"/>
  <c r="AD57" i="34" s="1"/>
  <c r="AE57" i="34" s="1"/>
  <c r="AF57" i="34" s="1"/>
  <c r="AG57" i="34" s="1"/>
  <c r="AH57" i="34" s="1"/>
  <c r="AI57" i="34" s="1"/>
  <c r="AJ57" i="34" s="1"/>
  <c r="AK57" i="34" s="1"/>
  <c r="AL57" i="34" s="1"/>
  <c r="AM57" i="34" s="1"/>
  <c r="AN57" i="34" s="1"/>
  <c r="AO57" i="34" s="1"/>
  <c r="AP57" i="34" s="1"/>
  <c r="AQ57" i="34" s="1"/>
  <c r="AR57" i="34" s="1"/>
  <c r="AS57" i="34" s="1"/>
  <c r="AT57" i="34" s="1"/>
  <c r="AU57" i="34" s="1"/>
  <c r="AV57" i="34" s="1"/>
  <c r="AW57" i="34" s="1"/>
  <c r="AX57" i="34" s="1"/>
  <c r="AY57" i="34" s="1"/>
  <c r="AZ57" i="34" s="1"/>
  <c r="BA57" i="34" s="1"/>
  <c r="BB57" i="34" s="1"/>
  <c r="BC57" i="34" s="1"/>
  <c r="BD57" i="34" s="1"/>
  <c r="BE57" i="34" s="1"/>
  <c r="BF57" i="34" s="1"/>
  <c r="BG57" i="34" s="1"/>
  <c r="BH57" i="34" s="1"/>
  <c r="BI57" i="34" s="1"/>
  <c r="BJ57" i="34" s="1"/>
  <c r="BK57" i="34" s="1"/>
  <c r="BL57" i="34" s="1"/>
  <c r="BM57" i="34" s="1"/>
  <c r="BN57" i="34" s="1"/>
  <c r="BO57" i="34" s="1"/>
  <c r="BP57" i="34" s="1"/>
  <c r="BQ57" i="34" s="1"/>
  <c r="BR57" i="34" s="1"/>
  <c r="BS57" i="34" s="1"/>
  <c r="BT57" i="34" s="1"/>
  <c r="BU57" i="34" s="1"/>
  <c r="BV57" i="34" s="1"/>
  <c r="BW57" i="34" s="1"/>
  <c r="BX57" i="34" s="1"/>
  <c r="BY57" i="34" s="1"/>
  <c r="BZ57" i="34" s="1"/>
  <c r="CA57" i="34" s="1"/>
  <c r="CB57" i="34" s="1"/>
  <c r="CC57" i="34" s="1"/>
  <c r="CD57" i="34" s="1"/>
  <c r="CE57" i="34" s="1"/>
  <c r="CF57" i="34" s="1"/>
  <c r="CG57" i="34" s="1"/>
  <c r="CH57" i="34" s="1"/>
  <c r="CI57" i="34" s="1"/>
  <c r="CJ57" i="34" s="1"/>
  <c r="CK57" i="34" s="1"/>
  <c r="CL57" i="34" s="1"/>
  <c r="CM57" i="34" s="1"/>
  <c r="CN57" i="34" s="1"/>
  <c r="CO57" i="34" s="1"/>
  <c r="CP57" i="34" s="1"/>
  <c r="CQ57" i="34" s="1"/>
  <c r="CR57" i="34" s="1"/>
  <c r="CS57" i="34" s="1"/>
  <c r="CT57" i="34" s="1"/>
  <c r="CU57" i="34" s="1"/>
  <c r="CV57" i="34" s="1"/>
  <c r="CW57" i="34" s="1"/>
  <c r="CX57" i="34" s="1"/>
  <c r="CY57" i="34" s="1"/>
  <c r="A13" i="34"/>
  <c r="A14" i="34" s="1"/>
  <c r="A15" i="34" s="1"/>
  <c r="A16" i="34" s="1"/>
  <c r="A17" i="34" s="1"/>
  <c r="A18" i="34" s="1"/>
  <c r="A19" i="34" s="1"/>
  <c r="A20" i="34" s="1"/>
  <c r="A21" i="34" s="1"/>
  <c r="A22" i="34" s="1"/>
  <c r="A23" i="34" s="1"/>
  <c r="A24" i="34" s="1"/>
  <c r="A25" i="34" s="1"/>
  <c r="A26" i="34" s="1"/>
  <c r="A27" i="34" s="1"/>
  <c r="A28" i="34" s="1"/>
  <c r="A29" i="34" s="1"/>
  <c r="A30" i="34" s="1"/>
  <c r="A31" i="34" s="1"/>
  <c r="A32" i="34" s="1"/>
  <c r="A33" i="34" s="1"/>
  <c r="A34" i="34" s="1"/>
  <c r="A35" i="34" s="1"/>
  <c r="A36" i="34" s="1"/>
  <c r="A37" i="34" s="1"/>
  <c r="A38" i="34" s="1"/>
  <c r="A39" i="34" s="1"/>
  <c r="A40" i="34" s="1"/>
  <c r="A41" i="34" s="1"/>
  <c r="A42" i="34" s="1"/>
  <c r="A43" i="34" s="1"/>
  <c r="A44" i="34" s="1"/>
  <c r="A45" i="34" s="1"/>
  <c r="A46" i="34" s="1"/>
  <c r="A47" i="34" s="1"/>
  <c r="A48" i="34" s="1"/>
  <c r="A49" i="34" s="1"/>
  <c r="A50" i="34" s="1"/>
  <c r="A51" i="34" s="1"/>
  <c r="E11" i="34"/>
  <c r="A59" i="33"/>
  <c r="A60" i="33" s="1"/>
  <c r="A61" i="33" s="1"/>
  <c r="A62" i="33" s="1"/>
  <c r="A63" i="33" s="1"/>
  <c r="A64" i="33" s="1"/>
  <c r="A65" i="33" s="1"/>
  <c r="A66" i="33" s="1"/>
  <c r="A67" i="33" s="1"/>
  <c r="A68" i="33" s="1"/>
  <c r="A69" i="33" s="1"/>
  <c r="A70" i="33" s="1"/>
  <c r="A71" i="33" s="1"/>
  <c r="A72" i="33" s="1"/>
  <c r="A73" i="33" s="1"/>
  <c r="A74" i="33" s="1"/>
  <c r="A75" i="33" s="1"/>
  <c r="A76" i="33" s="1"/>
  <c r="A77" i="33" s="1"/>
  <c r="A78" i="33" s="1"/>
  <c r="A79" i="33" s="1"/>
  <c r="A80" i="33" s="1"/>
  <c r="A81" i="33" s="1"/>
  <c r="A82" i="33" s="1"/>
  <c r="A83" i="33" s="1"/>
  <c r="A84" i="33" s="1"/>
  <c r="A85" i="33" s="1"/>
  <c r="A86" i="33" s="1"/>
  <c r="A87" i="33" s="1"/>
  <c r="A88" i="33" s="1"/>
  <c r="A89" i="33" s="1"/>
  <c r="A90" i="33" s="1"/>
  <c r="A91" i="33" s="1"/>
  <c r="A92" i="33" s="1"/>
  <c r="A93" i="33" s="1"/>
  <c r="A94" i="33" s="1"/>
  <c r="A95" i="33" s="1"/>
  <c r="A96" i="33" s="1"/>
  <c r="A97" i="33" s="1"/>
  <c r="E57" i="33"/>
  <c r="F57" i="33" s="1"/>
  <c r="G57" i="33" s="1"/>
  <c r="H57" i="33" s="1"/>
  <c r="I57" i="33" s="1"/>
  <c r="J57" i="33" s="1"/>
  <c r="K57" i="33" s="1"/>
  <c r="L57" i="33" s="1"/>
  <c r="M57" i="33" s="1"/>
  <c r="N57" i="33" s="1"/>
  <c r="O57" i="33" s="1"/>
  <c r="P57" i="33" s="1"/>
  <c r="Q57" i="33" s="1"/>
  <c r="R57" i="33" s="1"/>
  <c r="S57" i="33" s="1"/>
  <c r="T57" i="33" s="1"/>
  <c r="U57" i="33" s="1"/>
  <c r="V57" i="33" s="1"/>
  <c r="W57" i="33" s="1"/>
  <c r="X57" i="33" s="1"/>
  <c r="Y57" i="33" s="1"/>
  <c r="Z57" i="33" s="1"/>
  <c r="AA57" i="33" s="1"/>
  <c r="AB57" i="33" s="1"/>
  <c r="AC57" i="33" s="1"/>
  <c r="AD57" i="33" s="1"/>
  <c r="AE57" i="33" s="1"/>
  <c r="AF57" i="33" s="1"/>
  <c r="AG57" i="33" s="1"/>
  <c r="AH57" i="33" s="1"/>
  <c r="AI57" i="33" s="1"/>
  <c r="AJ57" i="33" s="1"/>
  <c r="AK57" i="33" s="1"/>
  <c r="AL57" i="33" s="1"/>
  <c r="AM57" i="33" s="1"/>
  <c r="AN57" i="33" s="1"/>
  <c r="AO57" i="33" s="1"/>
  <c r="AP57" i="33" s="1"/>
  <c r="AQ57" i="33" s="1"/>
  <c r="AR57" i="33" s="1"/>
  <c r="AS57" i="33" s="1"/>
  <c r="AT57" i="33" s="1"/>
  <c r="AU57" i="33" s="1"/>
  <c r="AV57" i="33" s="1"/>
  <c r="AW57" i="33" s="1"/>
  <c r="AX57" i="33" s="1"/>
  <c r="AY57" i="33" s="1"/>
  <c r="AZ57" i="33" s="1"/>
  <c r="BA57" i="33" s="1"/>
  <c r="BB57" i="33" s="1"/>
  <c r="BC57" i="33" s="1"/>
  <c r="BD57" i="33" s="1"/>
  <c r="BE57" i="33" s="1"/>
  <c r="BF57" i="33" s="1"/>
  <c r="BG57" i="33" s="1"/>
  <c r="BH57" i="33" s="1"/>
  <c r="BI57" i="33" s="1"/>
  <c r="BJ57" i="33" s="1"/>
  <c r="BK57" i="33" s="1"/>
  <c r="BL57" i="33" s="1"/>
  <c r="BM57" i="33" s="1"/>
  <c r="BN57" i="33" s="1"/>
  <c r="BO57" i="33" s="1"/>
  <c r="BP57" i="33" s="1"/>
  <c r="BQ57" i="33" s="1"/>
  <c r="BR57" i="33" s="1"/>
  <c r="BS57" i="33" s="1"/>
  <c r="BT57" i="33" s="1"/>
  <c r="BU57" i="33" s="1"/>
  <c r="BV57" i="33" s="1"/>
  <c r="BW57" i="33" s="1"/>
  <c r="BX57" i="33" s="1"/>
  <c r="BY57" i="33" s="1"/>
  <c r="BZ57" i="33" s="1"/>
  <c r="CA57" i="33" s="1"/>
  <c r="CB57" i="33" s="1"/>
  <c r="CC57" i="33" s="1"/>
  <c r="CD57" i="33" s="1"/>
  <c r="CE57" i="33" s="1"/>
  <c r="CF57" i="33" s="1"/>
  <c r="CG57" i="33" s="1"/>
  <c r="CH57" i="33" s="1"/>
  <c r="CI57" i="33" s="1"/>
  <c r="CJ57" i="33" s="1"/>
  <c r="CK57" i="33" s="1"/>
  <c r="CL57" i="33" s="1"/>
  <c r="CM57" i="33" s="1"/>
  <c r="CN57" i="33" s="1"/>
  <c r="CO57" i="33" s="1"/>
  <c r="CP57" i="33" s="1"/>
  <c r="CQ57" i="33" s="1"/>
  <c r="CR57" i="33" s="1"/>
  <c r="CS57" i="33" s="1"/>
  <c r="CT57" i="33" s="1"/>
  <c r="CU57" i="33" s="1"/>
  <c r="CV57" i="33" s="1"/>
  <c r="CW57" i="33" s="1"/>
  <c r="CX57" i="33" s="1"/>
  <c r="CY57" i="33" s="1"/>
  <c r="A13" i="33"/>
  <c r="A14" i="33" s="1"/>
  <c r="A15" i="33" s="1"/>
  <c r="A16" i="33" s="1"/>
  <c r="A17" i="33" s="1"/>
  <c r="A18" i="33" s="1"/>
  <c r="A19" i="33" s="1"/>
  <c r="A20" i="33" s="1"/>
  <c r="A21" i="33" s="1"/>
  <c r="A22" i="33" s="1"/>
  <c r="A23" i="33" s="1"/>
  <c r="A24" i="33" s="1"/>
  <c r="A25" i="33" s="1"/>
  <c r="A26" i="33" s="1"/>
  <c r="A27" i="33" s="1"/>
  <c r="A28" i="33" s="1"/>
  <c r="A29" i="33" s="1"/>
  <c r="A30" i="33" s="1"/>
  <c r="A31" i="33" s="1"/>
  <c r="A32" i="33" s="1"/>
  <c r="A33" i="33" s="1"/>
  <c r="A34" i="33" s="1"/>
  <c r="A35" i="33" s="1"/>
  <c r="A36" i="33" s="1"/>
  <c r="A37" i="33" s="1"/>
  <c r="A38" i="33" s="1"/>
  <c r="A39" i="33" s="1"/>
  <c r="A40" i="33" s="1"/>
  <c r="A41" i="33" s="1"/>
  <c r="A42" i="33" s="1"/>
  <c r="A43" i="33" s="1"/>
  <c r="A44" i="33" s="1"/>
  <c r="A45" i="33" s="1"/>
  <c r="A46" i="33" s="1"/>
  <c r="A47" i="33" s="1"/>
  <c r="A48" i="33" s="1"/>
  <c r="A49" i="33" s="1"/>
  <c r="A50" i="33" s="1"/>
  <c r="A51" i="33" s="1"/>
  <c r="E11" i="33"/>
  <c r="F11" i="33" s="1"/>
  <c r="B38" i="34" l="1"/>
  <c r="B83" i="34"/>
  <c r="B38" i="35"/>
  <c r="B83" i="35"/>
  <c r="B38" i="33"/>
  <c r="B83" i="33"/>
  <c r="DB12" i="33"/>
  <c r="DB13" i="33" s="1"/>
  <c r="DB14" i="33" s="1"/>
  <c r="DB12" i="34"/>
  <c r="DB12" i="35"/>
  <c r="DB13" i="35" s="1"/>
  <c r="E5" i="33"/>
  <c r="C13" i="33" s="1"/>
  <c r="G11" i="35"/>
  <c r="E5" i="35"/>
  <c r="C13" i="35" s="1"/>
  <c r="F11" i="34"/>
  <c r="E5" i="34"/>
  <c r="C13" i="34" s="1"/>
  <c r="G11" i="33"/>
  <c r="B39" i="34" l="1"/>
  <c r="B84" i="34"/>
  <c r="B39" i="35"/>
  <c r="B84" i="35"/>
  <c r="B39" i="33"/>
  <c r="B84" i="33"/>
  <c r="E7" i="33"/>
  <c r="E7" i="34"/>
  <c r="E7" i="35"/>
  <c r="DB13" i="34"/>
  <c r="DB14" i="34" s="1"/>
  <c r="DB15" i="33"/>
  <c r="DB14" i="35"/>
  <c r="F5" i="33"/>
  <c r="C14" i="33" s="1"/>
  <c r="F5" i="35"/>
  <c r="H11" i="35"/>
  <c r="G11" i="34"/>
  <c r="F5" i="34"/>
  <c r="H11" i="33"/>
  <c r="C14" i="34" l="1"/>
  <c r="F7" i="34"/>
  <c r="C14" i="35"/>
  <c r="F7" i="35"/>
  <c r="B40" i="34"/>
  <c r="B85" i="34"/>
  <c r="B40" i="35"/>
  <c r="B85" i="35"/>
  <c r="B40" i="33"/>
  <c r="B85" i="33"/>
  <c r="F7" i="33"/>
  <c r="DB15" i="35"/>
  <c r="DB16" i="33"/>
  <c r="DB17" i="33" s="1"/>
  <c r="DB18" i="33" s="1"/>
  <c r="DB19" i="33" s="1"/>
  <c r="DB20" i="33" s="1"/>
  <c r="DB21" i="33" s="1"/>
  <c r="DB22" i="33" s="1"/>
  <c r="DB23" i="33" s="1"/>
  <c r="DB24" i="33" s="1"/>
  <c r="DB25" i="33" s="1"/>
  <c r="DB26" i="33" s="1"/>
  <c r="DB27" i="33" s="1"/>
  <c r="DB28" i="33" s="1"/>
  <c r="DB29" i="33" s="1"/>
  <c r="DB30" i="33" s="1"/>
  <c r="DB31" i="33" s="1"/>
  <c r="DB32" i="33" s="1"/>
  <c r="DB33" i="33" s="1"/>
  <c r="DB34" i="33" s="1"/>
  <c r="DB35" i="33" s="1"/>
  <c r="DB36" i="33" s="1"/>
  <c r="DB37" i="33" s="1"/>
  <c r="DB38" i="33" s="1"/>
  <c r="DB39" i="33" s="1"/>
  <c r="DB40" i="33" s="1"/>
  <c r="DB41" i="33" s="1"/>
  <c r="DB42" i="33" s="1"/>
  <c r="DB43" i="33" s="1"/>
  <c r="DB44" i="33" s="1"/>
  <c r="DB45" i="33" s="1"/>
  <c r="DB46" i="33" s="1"/>
  <c r="DB47" i="33" s="1"/>
  <c r="DB48" i="33" s="1"/>
  <c r="DB49" i="33" s="1"/>
  <c r="DB50" i="33" s="1"/>
  <c r="DB51" i="33" s="1"/>
  <c r="DB15" i="34"/>
  <c r="G5" i="33"/>
  <c r="C15" i="33" s="1"/>
  <c r="I11" i="35"/>
  <c r="G5" i="35"/>
  <c r="G5" i="34"/>
  <c r="H11" i="34"/>
  <c r="I11" i="33"/>
  <c r="C15" i="34" l="1"/>
  <c r="G7" i="34"/>
  <c r="C15" i="35"/>
  <c r="G7" i="35"/>
  <c r="B41" i="34"/>
  <c r="B86" i="34"/>
  <c r="B41" i="35"/>
  <c r="B86" i="35"/>
  <c r="B41" i="33"/>
  <c r="B86" i="33"/>
  <c r="G7" i="33"/>
  <c r="DB16" i="34"/>
  <c r="DB16" i="35"/>
  <c r="DB17" i="35" s="1"/>
  <c r="DB18" i="35" s="1"/>
  <c r="DB19" i="35" s="1"/>
  <c r="DB20" i="35" s="1"/>
  <c r="DB21" i="35" s="1"/>
  <c r="DB22" i="35" s="1"/>
  <c r="DB23" i="35" s="1"/>
  <c r="DB24" i="35" s="1"/>
  <c r="DB25" i="35" s="1"/>
  <c r="DB26" i="35" s="1"/>
  <c r="DB27" i="35" s="1"/>
  <c r="DB28" i="35" s="1"/>
  <c r="DB29" i="35" s="1"/>
  <c r="DB30" i="35" s="1"/>
  <c r="DB31" i="35" s="1"/>
  <c r="DB32" i="35" s="1"/>
  <c r="DB33" i="35" s="1"/>
  <c r="DB34" i="35" s="1"/>
  <c r="DB35" i="35" s="1"/>
  <c r="DB36" i="35" s="1"/>
  <c r="DB37" i="35" s="1"/>
  <c r="DB38" i="35" s="1"/>
  <c r="DB39" i="35" s="1"/>
  <c r="DB40" i="35" s="1"/>
  <c r="DB41" i="35" s="1"/>
  <c r="DB42" i="35" s="1"/>
  <c r="DB43" i="35" s="1"/>
  <c r="DB44" i="35" s="1"/>
  <c r="DB45" i="35" s="1"/>
  <c r="DB46" i="35" s="1"/>
  <c r="DB47" i="35" s="1"/>
  <c r="DB48" i="35" s="1"/>
  <c r="DB49" i="35" s="1"/>
  <c r="DB50" i="35" s="1"/>
  <c r="DB51" i="35" s="1"/>
  <c r="H5" i="33"/>
  <c r="C16" i="33" s="1"/>
  <c r="H5" i="35"/>
  <c r="J11" i="35"/>
  <c r="I11" i="34"/>
  <c r="H5" i="34"/>
  <c r="J11" i="33"/>
  <c r="C16" i="34" l="1"/>
  <c r="H7" i="34"/>
  <c r="C16" i="35"/>
  <c r="H7" i="35"/>
  <c r="B42" i="34"/>
  <c r="B87" i="34"/>
  <c r="B42" i="35"/>
  <c r="B87" i="35"/>
  <c r="B42" i="33"/>
  <c r="B87" i="33"/>
  <c r="H7" i="33"/>
  <c r="DB17" i="34"/>
  <c r="I5" i="33"/>
  <c r="I7" i="33" s="1"/>
  <c r="K11" i="35"/>
  <c r="I5" i="35"/>
  <c r="I7" i="35" s="1"/>
  <c r="I5" i="34"/>
  <c r="I7" i="34" s="1"/>
  <c r="J11" i="34"/>
  <c r="K11" i="33"/>
  <c r="C17" i="33"/>
  <c r="C17" i="34"/>
  <c r="C17" i="35"/>
  <c r="B43" i="34" l="1"/>
  <c r="B88" i="34"/>
  <c r="B43" i="35"/>
  <c r="B88" i="35"/>
  <c r="B43" i="33"/>
  <c r="B88" i="33"/>
  <c r="C8" i="33"/>
  <c r="C8" i="34"/>
  <c r="C8" i="35"/>
  <c r="DB18" i="34"/>
  <c r="J5" i="33"/>
  <c r="J7" i="33" s="1"/>
  <c r="L11" i="35"/>
  <c r="J5" i="35"/>
  <c r="J7" i="35" s="1"/>
  <c r="K11" i="34"/>
  <c r="J5" i="34"/>
  <c r="J7" i="34" s="1"/>
  <c r="L11" i="33"/>
  <c r="C18" i="35"/>
  <c r="C18" i="34"/>
  <c r="C18" i="33"/>
  <c r="B44" i="34" l="1"/>
  <c r="B89" i="34"/>
  <c r="B44" i="35"/>
  <c r="B89" i="35"/>
  <c r="B44" i="33"/>
  <c r="B89" i="33"/>
  <c r="DB19" i="34"/>
  <c r="K5" i="33"/>
  <c r="K7" i="33" s="1"/>
  <c r="K5" i="35"/>
  <c r="K7" i="35" s="1"/>
  <c r="M11" i="35"/>
  <c r="K5" i="34"/>
  <c r="K7" i="34" s="1"/>
  <c r="L11" i="34"/>
  <c r="M11" i="33"/>
  <c r="C19" i="33"/>
  <c r="C19" i="34"/>
  <c r="C19" i="35"/>
  <c r="B45" i="34" l="1"/>
  <c r="B90" i="34"/>
  <c r="B45" i="35"/>
  <c r="B90" i="35"/>
  <c r="B45" i="33"/>
  <c r="B90" i="33"/>
  <c r="DB20" i="34"/>
  <c r="L5" i="33"/>
  <c r="L7" i="33" s="1"/>
  <c r="L5" i="35"/>
  <c r="L7" i="35" s="1"/>
  <c r="N11" i="35"/>
  <c r="M11" i="34"/>
  <c r="L5" i="34"/>
  <c r="L7" i="34" s="1"/>
  <c r="N11" i="33"/>
  <c r="C20" i="33"/>
  <c r="C20" i="35"/>
  <c r="C20" i="34"/>
  <c r="B46" i="34" l="1"/>
  <c r="B91" i="34"/>
  <c r="B46" i="35"/>
  <c r="B91" i="35"/>
  <c r="B46" i="33"/>
  <c r="B91" i="33"/>
  <c r="DB21" i="34"/>
  <c r="M5" i="33"/>
  <c r="M7" i="33" s="1"/>
  <c r="M5" i="35"/>
  <c r="M7" i="35" s="1"/>
  <c r="O11" i="35"/>
  <c r="M5" i="34"/>
  <c r="M7" i="34" s="1"/>
  <c r="N11" i="34"/>
  <c r="O11" i="33"/>
  <c r="C21" i="35"/>
  <c r="C21" i="33"/>
  <c r="C21" i="34"/>
  <c r="B47" i="34" l="1"/>
  <c r="B92" i="34"/>
  <c r="B47" i="35"/>
  <c r="B92" i="35"/>
  <c r="B47" i="33"/>
  <c r="B92" i="33"/>
  <c r="DB22" i="34"/>
  <c r="N5" i="33"/>
  <c r="N7" i="33" s="1"/>
  <c r="N5" i="35"/>
  <c r="N7" i="35" s="1"/>
  <c r="P11" i="35"/>
  <c r="O11" i="34"/>
  <c r="N5" i="34"/>
  <c r="N7" i="34" s="1"/>
  <c r="P11" i="33"/>
  <c r="C22" i="35"/>
  <c r="C22" i="33"/>
  <c r="C22" i="34"/>
  <c r="B48" i="34" l="1"/>
  <c r="B93" i="34"/>
  <c r="B48" i="35"/>
  <c r="B93" i="35"/>
  <c r="B48" i="33"/>
  <c r="B93" i="33"/>
  <c r="DB23" i="34"/>
  <c r="O5" i="33"/>
  <c r="O7" i="33" s="1"/>
  <c r="Q11" i="35"/>
  <c r="O5" i="35"/>
  <c r="O7" i="35" s="1"/>
  <c r="O5" i="34"/>
  <c r="O7" i="34" s="1"/>
  <c r="P11" i="34"/>
  <c r="Q11" i="33"/>
  <c r="C23" i="34"/>
  <c r="C23" i="35"/>
  <c r="C23" i="33"/>
  <c r="B49" i="34" l="1"/>
  <c r="B94" i="34"/>
  <c r="B49" i="35"/>
  <c r="B94" i="35"/>
  <c r="B49" i="33"/>
  <c r="B94" i="33"/>
  <c r="DB24" i="34"/>
  <c r="P5" i="33"/>
  <c r="P7" i="33" s="1"/>
  <c r="R11" i="35"/>
  <c r="P5" i="35"/>
  <c r="P7" i="35" s="1"/>
  <c r="Q11" i="34"/>
  <c r="P5" i="34"/>
  <c r="P7" i="34" s="1"/>
  <c r="R11" i="33"/>
  <c r="C24" i="35"/>
  <c r="C24" i="33"/>
  <c r="C24" i="34"/>
  <c r="B50" i="34" l="1"/>
  <c r="B95" i="34"/>
  <c r="B50" i="35"/>
  <c r="B95" i="35"/>
  <c r="B50" i="33"/>
  <c r="B95" i="33"/>
  <c r="DB25" i="34"/>
  <c r="Q5" i="33"/>
  <c r="Q7" i="33" s="1"/>
  <c r="Q5" i="35"/>
  <c r="Q7" i="35" s="1"/>
  <c r="S11" i="35"/>
  <c r="Q5" i="34"/>
  <c r="Q7" i="34" s="1"/>
  <c r="R11" i="34"/>
  <c r="S11" i="33"/>
  <c r="C25" i="35"/>
  <c r="C25" i="34"/>
  <c r="C25" i="33"/>
  <c r="B51" i="34" l="1"/>
  <c r="B97" i="34" s="1"/>
  <c r="B96" i="34"/>
  <c r="B51" i="35"/>
  <c r="B97" i="35" s="1"/>
  <c r="B96" i="35"/>
  <c r="B51" i="33"/>
  <c r="B97" i="33" s="1"/>
  <c r="B96" i="33"/>
  <c r="DB26" i="34"/>
  <c r="R5" i="33"/>
  <c r="R7" i="33" s="1"/>
  <c r="R5" i="35"/>
  <c r="R7" i="35" s="1"/>
  <c r="T11" i="35"/>
  <c r="R5" i="34"/>
  <c r="R7" i="34" s="1"/>
  <c r="S11" i="34"/>
  <c r="T11" i="33"/>
  <c r="C26" i="34"/>
  <c r="C26" i="35"/>
  <c r="C26" i="33"/>
  <c r="DB27" i="34" l="1"/>
  <c r="S5" i="33"/>
  <c r="S7" i="33" s="1"/>
  <c r="U11" i="35"/>
  <c r="S5" i="35"/>
  <c r="S7" i="35" s="1"/>
  <c r="T11" i="34"/>
  <c r="S5" i="34"/>
  <c r="S7" i="34" s="1"/>
  <c r="U11" i="33"/>
  <c r="C27" i="33"/>
  <c r="C27" i="35"/>
  <c r="C27" i="34"/>
  <c r="DB28" i="34" l="1"/>
  <c r="T5" i="33"/>
  <c r="T7" i="33" s="1"/>
  <c r="T5" i="35"/>
  <c r="T7" i="35" s="1"/>
  <c r="V11" i="35"/>
  <c r="T5" i="34"/>
  <c r="T7" i="34" s="1"/>
  <c r="U11" i="34"/>
  <c r="V11" i="33"/>
  <c r="C28" i="34"/>
  <c r="C28" i="33"/>
  <c r="C28" i="35"/>
  <c r="DB29" i="34" l="1"/>
  <c r="U5" i="33"/>
  <c r="U7" i="33" s="1"/>
  <c r="U5" i="35"/>
  <c r="U7" i="35" s="1"/>
  <c r="W11" i="35"/>
  <c r="V11" i="34"/>
  <c r="U5" i="34"/>
  <c r="U7" i="34" s="1"/>
  <c r="W11" i="33"/>
  <c r="C29" i="33"/>
  <c r="C29" i="34"/>
  <c r="C29" i="35"/>
  <c r="DB30" i="34" l="1"/>
  <c r="V5" i="33"/>
  <c r="V7" i="33" s="1"/>
  <c r="V5" i="35"/>
  <c r="V7" i="35" s="1"/>
  <c r="X11" i="35"/>
  <c r="V5" i="34"/>
  <c r="V7" i="34" s="1"/>
  <c r="W11" i="34"/>
  <c r="X11" i="33"/>
  <c r="C30" i="33"/>
  <c r="C30" i="34"/>
  <c r="C30" i="35"/>
  <c r="DB31" i="34" l="1"/>
  <c r="W5" i="33"/>
  <c r="W7" i="33" s="1"/>
  <c r="Y11" i="35"/>
  <c r="W5" i="35"/>
  <c r="W7" i="35" s="1"/>
  <c r="W5" i="34"/>
  <c r="W7" i="34" s="1"/>
  <c r="X11" i="34"/>
  <c r="Y11" i="33"/>
  <c r="C31" i="35"/>
  <c r="C31" i="33"/>
  <c r="C31" i="34"/>
  <c r="DB32" i="34" l="1"/>
  <c r="X5" i="33"/>
  <c r="X7" i="33" s="1"/>
  <c r="X5" i="35"/>
  <c r="X7" i="35" s="1"/>
  <c r="Z11" i="35"/>
  <c r="Y11" i="34"/>
  <c r="X5" i="34"/>
  <c r="X7" i="34" s="1"/>
  <c r="Z11" i="33"/>
  <c r="C32" i="35"/>
  <c r="C32" i="33"/>
  <c r="C32" i="34"/>
  <c r="DB33" i="34" l="1"/>
  <c r="Y5" i="33"/>
  <c r="Y7" i="33" s="1"/>
  <c r="Y5" i="35"/>
  <c r="Y7" i="35" s="1"/>
  <c r="AA11" i="35"/>
  <c r="Y5" i="34"/>
  <c r="Y7" i="34" s="1"/>
  <c r="Z11" i="34"/>
  <c r="AA11" i="33"/>
  <c r="C33" i="33"/>
  <c r="C33" i="34"/>
  <c r="C33" i="35"/>
  <c r="DB34" i="34" l="1"/>
  <c r="Z5" i="33"/>
  <c r="Z7" i="33" s="1"/>
  <c r="Z5" i="34"/>
  <c r="Z7" i="34" s="1"/>
  <c r="Z5" i="35"/>
  <c r="Z7" i="35" s="1"/>
  <c r="AB11" i="35"/>
  <c r="AA11" i="34"/>
  <c r="AB11" i="33"/>
  <c r="C34" i="33"/>
  <c r="C34" i="34"/>
  <c r="C34" i="35"/>
  <c r="DB35" i="34" l="1"/>
  <c r="AA5" i="33"/>
  <c r="AA7" i="33" s="1"/>
  <c r="AA5" i="35"/>
  <c r="AA7" i="35" s="1"/>
  <c r="AA5" i="34"/>
  <c r="AA7" i="34" s="1"/>
  <c r="AC11" i="35"/>
  <c r="AB11" i="34"/>
  <c r="AC11" i="33"/>
  <c r="C35" i="33"/>
  <c r="C35" i="35"/>
  <c r="C35" i="34"/>
  <c r="AB5" i="33" l="1"/>
  <c r="AB7" i="33" s="1"/>
  <c r="DB36" i="34"/>
  <c r="AB5" i="34"/>
  <c r="AB7" i="34" s="1"/>
  <c r="AB5" i="35"/>
  <c r="AB7" i="35" s="1"/>
  <c r="AD11" i="35"/>
  <c r="AC11" i="34"/>
  <c r="AD11" i="33"/>
  <c r="C36" i="33"/>
  <c r="C36" i="34"/>
  <c r="C36" i="35"/>
  <c r="AC5" i="33" l="1"/>
  <c r="AC7" i="33" s="1"/>
  <c r="DB37" i="34"/>
  <c r="AC5" i="34"/>
  <c r="AC7" i="34" s="1"/>
  <c r="AC5" i="35"/>
  <c r="AC7" i="35" s="1"/>
  <c r="AE11" i="35"/>
  <c r="AD11" i="34"/>
  <c r="AE11" i="33"/>
  <c r="C37" i="35"/>
  <c r="C37" i="34"/>
  <c r="C37" i="33"/>
  <c r="AD5" i="33" l="1"/>
  <c r="AD7" i="33" s="1"/>
  <c r="DB38" i="34"/>
  <c r="AD5" i="35"/>
  <c r="AD7" i="35" s="1"/>
  <c r="AD5" i="34"/>
  <c r="AD7" i="34" s="1"/>
  <c r="AF11" i="35"/>
  <c r="AE11" i="34"/>
  <c r="AF11" i="33"/>
  <c r="C38" i="34"/>
  <c r="C38" i="33"/>
  <c r="C38" i="35"/>
  <c r="AE5" i="33" l="1"/>
  <c r="DB39" i="34"/>
  <c r="AE5" i="34"/>
  <c r="AE7" i="34" s="1"/>
  <c r="AE5" i="35"/>
  <c r="AE7" i="35" s="1"/>
  <c r="AG11" i="35"/>
  <c r="AF11" i="34"/>
  <c r="AG11" i="33"/>
  <c r="C39" i="34"/>
  <c r="C39" i="33"/>
  <c r="C39" i="35"/>
  <c r="AF5" i="33" l="1"/>
  <c r="AG5" i="33" s="1"/>
  <c r="AG7" i="33" s="1"/>
  <c r="AE7" i="33"/>
  <c r="DB40" i="34"/>
  <c r="AF5" i="34"/>
  <c r="AF7" i="34" s="1"/>
  <c r="AF5" i="35"/>
  <c r="AF7" i="35" s="1"/>
  <c r="AH11" i="35"/>
  <c r="AG11" i="34"/>
  <c r="AH11" i="33"/>
  <c r="C40" i="33"/>
  <c r="C40" i="35"/>
  <c r="C41" i="33"/>
  <c r="C40" i="34"/>
  <c r="AF7" i="33" l="1"/>
  <c r="DB41" i="34"/>
  <c r="AG5" i="35"/>
  <c r="AG7" i="35" s="1"/>
  <c r="AH5" i="33"/>
  <c r="AH7" i="33" s="1"/>
  <c r="AG5" i="34"/>
  <c r="AG7" i="34" s="1"/>
  <c r="AI11" i="35"/>
  <c r="AH11" i="34"/>
  <c r="AI11" i="33"/>
  <c r="C41" i="35"/>
  <c r="C42" i="33"/>
  <c r="C41" i="34"/>
  <c r="DB42" i="34" l="1"/>
  <c r="AI5" i="33"/>
  <c r="AI7" i="33" s="1"/>
  <c r="AH5" i="34"/>
  <c r="AH7" i="34" s="1"/>
  <c r="AH5" i="35"/>
  <c r="AH7" i="35" s="1"/>
  <c r="AJ11" i="35"/>
  <c r="AI11" i="34"/>
  <c r="AJ11" i="33"/>
  <c r="C42" i="35"/>
  <c r="C43" i="33"/>
  <c r="C42" i="34"/>
  <c r="DB43" i="34" l="1"/>
  <c r="AI5" i="34"/>
  <c r="AI7" i="34" s="1"/>
  <c r="AI5" i="35"/>
  <c r="AI7" i="35" s="1"/>
  <c r="AJ5" i="33"/>
  <c r="AJ7" i="33" s="1"/>
  <c r="AK11" i="35"/>
  <c r="AJ11" i="34"/>
  <c r="AK11" i="33"/>
  <c r="C43" i="34"/>
  <c r="C44" i="33"/>
  <c r="C43" i="35"/>
  <c r="DB44" i="34" l="1"/>
  <c r="AJ5" i="35"/>
  <c r="AJ7" i="35" s="1"/>
  <c r="AK5" i="33"/>
  <c r="AK7" i="33" s="1"/>
  <c r="AJ5" i="34"/>
  <c r="AJ7" i="34" s="1"/>
  <c r="AL11" i="35"/>
  <c r="AK11" i="34"/>
  <c r="AL11" i="33"/>
  <c r="C44" i="35"/>
  <c r="C44" i="34"/>
  <c r="C45" i="33"/>
  <c r="DB45" i="34" l="1"/>
  <c r="AL5" i="33"/>
  <c r="AL7" i="33" s="1"/>
  <c r="AK5" i="34"/>
  <c r="AK7" i="34" s="1"/>
  <c r="AK5" i="35"/>
  <c r="AK7" i="35" s="1"/>
  <c r="AM11" i="35"/>
  <c r="AL11" i="34"/>
  <c r="AM11" i="33"/>
  <c r="C45" i="34"/>
  <c r="C45" i="35"/>
  <c r="C46" i="33"/>
  <c r="DB46" i="34" l="1"/>
  <c r="AL5" i="34"/>
  <c r="AL7" i="34" s="1"/>
  <c r="AL5" i="35"/>
  <c r="AL7" i="35" s="1"/>
  <c r="AM5" i="33"/>
  <c r="AM7" i="33" s="1"/>
  <c r="AN11" i="35"/>
  <c r="AM11" i="34"/>
  <c r="AN11" i="33"/>
  <c r="C47" i="33"/>
  <c r="C46" i="35"/>
  <c r="C46" i="34"/>
  <c r="DB47" i="34" l="1"/>
  <c r="AM5" i="35"/>
  <c r="AM7" i="35" s="1"/>
  <c r="AN5" i="33"/>
  <c r="AN7" i="33" s="1"/>
  <c r="AM5" i="34"/>
  <c r="AM7" i="34" s="1"/>
  <c r="AO11" i="35"/>
  <c r="AN11" i="34"/>
  <c r="AO11" i="33"/>
  <c r="C47" i="35"/>
  <c r="C47" i="34"/>
  <c r="C48" i="33"/>
  <c r="DB48" i="34" l="1"/>
  <c r="AO5" i="33"/>
  <c r="AO7" i="33" s="1"/>
  <c r="AN5" i="34"/>
  <c r="AN7" i="34" s="1"/>
  <c r="AN5" i="35"/>
  <c r="AN7" i="35" s="1"/>
  <c r="AP11" i="35"/>
  <c r="AO11" i="34"/>
  <c r="AP11" i="33"/>
  <c r="C48" i="34"/>
  <c r="C49" i="33"/>
  <c r="C48" i="35"/>
  <c r="DB49" i="34" l="1"/>
  <c r="AO5" i="34"/>
  <c r="AO7" i="34" s="1"/>
  <c r="AO5" i="35"/>
  <c r="AO7" i="35" s="1"/>
  <c r="AP5" i="33"/>
  <c r="AP7" i="33" s="1"/>
  <c r="AQ11" i="35"/>
  <c r="AP11" i="34"/>
  <c r="AQ11" i="33"/>
  <c r="C49" i="35"/>
  <c r="C50" i="33"/>
  <c r="C49" i="34"/>
  <c r="DB50" i="34" l="1"/>
  <c r="DB51" i="34" s="1"/>
  <c r="AP5" i="35"/>
  <c r="AP7" i="35" s="1"/>
  <c r="AQ5" i="33"/>
  <c r="AQ7" i="33" s="1"/>
  <c r="AP5" i="34"/>
  <c r="AP7" i="34" s="1"/>
  <c r="AR11" i="35"/>
  <c r="AQ11" i="34"/>
  <c r="AR11" i="33"/>
  <c r="C51" i="33"/>
  <c r="C50" i="35"/>
  <c r="C50" i="34"/>
  <c r="AR5" i="33" l="1"/>
  <c r="AR7" i="33" s="1"/>
  <c r="AQ5" i="34"/>
  <c r="AQ7" i="34" s="1"/>
  <c r="AQ5" i="35"/>
  <c r="AQ7" i="35" s="1"/>
  <c r="AS11" i="35"/>
  <c r="AR11" i="34"/>
  <c r="AS11" i="33"/>
  <c r="C51" i="35"/>
  <c r="C51" i="34"/>
  <c r="AR5" i="34" l="1"/>
  <c r="AR7" i="34" s="1"/>
  <c r="AR5" i="35"/>
  <c r="AR7" i="35" s="1"/>
  <c r="AS5" i="33"/>
  <c r="AS7" i="33" s="1"/>
  <c r="AT11" i="35"/>
  <c r="AS11" i="34"/>
  <c r="AT11" i="33"/>
  <c r="AS5" i="35" l="1"/>
  <c r="AS7" i="35" s="1"/>
  <c r="AT5" i="33"/>
  <c r="AT7" i="33" s="1"/>
  <c r="AS5" i="34"/>
  <c r="AS7" i="34" s="1"/>
  <c r="AU11" i="35"/>
  <c r="AT11" i="34"/>
  <c r="AU11" i="33"/>
  <c r="AU5" i="33" l="1"/>
  <c r="AU7" i="33" s="1"/>
  <c r="AT5" i="34"/>
  <c r="AT7" i="34" s="1"/>
  <c r="AT5" i="35"/>
  <c r="AT7" i="35" s="1"/>
  <c r="AV11" i="35"/>
  <c r="AU11" i="34"/>
  <c r="AV11" i="33"/>
  <c r="AU5" i="34" l="1"/>
  <c r="AU7" i="34" s="1"/>
  <c r="AU5" i="35"/>
  <c r="AU7" i="35" s="1"/>
  <c r="AV5" i="33"/>
  <c r="AV7" i="33" s="1"/>
  <c r="AW11" i="35"/>
  <c r="AV11" i="34"/>
  <c r="AW11" i="33"/>
  <c r="AV5" i="35" l="1"/>
  <c r="AV7" i="35" s="1"/>
  <c r="AW5" i="33"/>
  <c r="AW7" i="33" s="1"/>
  <c r="AV5" i="34"/>
  <c r="AV7" i="34" s="1"/>
  <c r="AX11" i="35"/>
  <c r="AW11" i="34"/>
  <c r="AX11" i="33"/>
  <c r="AX5" i="33" l="1"/>
  <c r="AX7" i="33" s="1"/>
  <c r="AW5" i="34"/>
  <c r="AW7" i="34" s="1"/>
  <c r="AW5" i="35"/>
  <c r="AW7" i="35" s="1"/>
  <c r="AY11" i="35"/>
  <c r="AX11" i="34"/>
  <c r="AY11" i="33"/>
  <c r="AX5" i="34" l="1"/>
  <c r="AX7" i="34" s="1"/>
  <c r="AX5" i="35"/>
  <c r="AX7" i="35" s="1"/>
  <c r="AY5" i="33"/>
  <c r="AY7" i="33" s="1"/>
  <c r="AZ11" i="35"/>
  <c r="AY11" i="34"/>
  <c r="AZ11" i="33"/>
  <c r="AY5" i="35" l="1"/>
  <c r="AY7" i="35" s="1"/>
  <c r="AZ5" i="33"/>
  <c r="AZ7" i="33" s="1"/>
  <c r="AY5" i="34"/>
  <c r="AY7" i="34" s="1"/>
  <c r="BA11" i="35"/>
  <c r="AZ11" i="34"/>
  <c r="BA11" i="33"/>
  <c r="BA5" i="33" l="1"/>
  <c r="BA7" i="33" s="1"/>
  <c r="AZ5" i="34"/>
  <c r="AZ7" i="34" s="1"/>
  <c r="AZ5" i="35"/>
  <c r="AZ7" i="35" s="1"/>
  <c r="BB11" i="35"/>
  <c r="BA11" i="34"/>
  <c r="BB11" i="33"/>
  <c r="BA5" i="34" l="1"/>
  <c r="BA7" i="34" s="1"/>
  <c r="BA5" i="35"/>
  <c r="BA7" i="35" s="1"/>
  <c r="BB5" i="33"/>
  <c r="BB7" i="33" s="1"/>
  <c r="BC11" i="35"/>
  <c r="BB11" i="34"/>
  <c r="BC11" i="33"/>
  <c r="BB5" i="35" l="1"/>
  <c r="BB7" i="35" s="1"/>
  <c r="BC5" i="33"/>
  <c r="BC7" i="33" s="1"/>
  <c r="BB5" i="34"/>
  <c r="BB7" i="34" s="1"/>
  <c r="BD11" i="35"/>
  <c r="BC11" i="34"/>
  <c r="BD11" i="33"/>
  <c r="BD5" i="33" l="1"/>
  <c r="BD7" i="33" s="1"/>
  <c r="BC5" i="34"/>
  <c r="BC7" i="34" s="1"/>
  <c r="BC5" i="35"/>
  <c r="BC7" i="35" s="1"/>
  <c r="BE11" i="35"/>
  <c r="BD11" i="34"/>
  <c r="BE11" i="33"/>
  <c r="BD5" i="34" l="1"/>
  <c r="BD7" i="34" s="1"/>
  <c r="BD5" i="35"/>
  <c r="BD7" i="35" s="1"/>
  <c r="BE5" i="33"/>
  <c r="BE7" i="33" s="1"/>
  <c r="BF11" i="35"/>
  <c r="BE11" i="34"/>
  <c r="BF11" i="33"/>
  <c r="BE5" i="35" l="1"/>
  <c r="BE7" i="35" s="1"/>
  <c r="BF5" i="33"/>
  <c r="BF7" i="33" s="1"/>
  <c r="BE5" i="34"/>
  <c r="BE7" i="34" s="1"/>
  <c r="BG11" i="35"/>
  <c r="BF11" i="34"/>
  <c r="BG11" i="33"/>
  <c r="BG5" i="33" l="1"/>
  <c r="BG7" i="33" s="1"/>
  <c r="BF5" i="34"/>
  <c r="BF7" i="34" s="1"/>
  <c r="BF5" i="35"/>
  <c r="BF7" i="35" s="1"/>
  <c r="BH11" i="35"/>
  <c r="BG11" i="34"/>
  <c r="BH11" i="33"/>
  <c r="BG5" i="34" l="1"/>
  <c r="BG7" i="34" s="1"/>
  <c r="BG5" i="35"/>
  <c r="BG7" i="35" s="1"/>
  <c r="BH5" i="33"/>
  <c r="BH7" i="33" s="1"/>
  <c r="BI11" i="35"/>
  <c r="BH11" i="34"/>
  <c r="BI11" i="33"/>
  <c r="BH5" i="35" l="1"/>
  <c r="BH7" i="35" s="1"/>
  <c r="BI5" i="33"/>
  <c r="BI7" i="33" s="1"/>
  <c r="BH5" i="34"/>
  <c r="BH7" i="34" s="1"/>
  <c r="BJ11" i="35"/>
  <c r="BI11" i="34"/>
  <c r="BJ11" i="33"/>
  <c r="BJ5" i="33" l="1"/>
  <c r="BJ7" i="33" s="1"/>
  <c r="BI5" i="34"/>
  <c r="BI7" i="34" s="1"/>
  <c r="BI5" i="35"/>
  <c r="BI7" i="35" s="1"/>
  <c r="BK11" i="35"/>
  <c r="BJ11" i="34"/>
  <c r="BK11" i="33"/>
  <c r="BJ5" i="34" l="1"/>
  <c r="BJ7" i="34" s="1"/>
  <c r="BJ5" i="35"/>
  <c r="BJ7" i="35" s="1"/>
  <c r="BK5" i="33"/>
  <c r="BK7" i="33" s="1"/>
  <c r="BL11" i="35"/>
  <c r="BK11" i="34"/>
  <c r="BL11" i="33"/>
  <c r="BK5" i="35" l="1"/>
  <c r="BK7" i="35" s="1"/>
  <c r="BL5" i="33"/>
  <c r="BL7" i="33" s="1"/>
  <c r="BK5" i="34"/>
  <c r="BK7" i="34" s="1"/>
  <c r="BM11" i="35"/>
  <c r="BL11" i="34"/>
  <c r="BM11" i="33"/>
  <c r="BM5" i="33" l="1"/>
  <c r="BM7" i="33" s="1"/>
  <c r="BL5" i="34"/>
  <c r="BL7" i="34" s="1"/>
  <c r="BL5" i="35"/>
  <c r="BL7" i="35" s="1"/>
  <c r="BN11" i="35"/>
  <c r="BM11" i="34"/>
  <c r="BN11" i="33"/>
  <c r="BM5" i="34" l="1"/>
  <c r="BM7" i="34" s="1"/>
  <c r="BM5" i="35"/>
  <c r="BM7" i="35" s="1"/>
  <c r="BN5" i="33"/>
  <c r="BN7" i="33" s="1"/>
  <c r="BO11" i="35"/>
  <c r="BN11" i="34"/>
  <c r="BO11" i="33"/>
  <c r="BN5" i="35" l="1"/>
  <c r="BN7" i="35" s="1"/>
  <c r="BO5" i="33"/>
  <c r="BO7" i="33" s="1"/>
  <c r="BN5" i="34"/>
  <c r="BN7" i="34" s="1"/>
  <c r="BP11" i="35"/>
  <c r="BO11" i="34"/>
  <c r="BP11" i="33"/>
  <c r="BP5" i="33" l="1"/>
  <c r="BP7" i="33" s="1"/>
  <c r="BO5" i="34"/>
  <c r="BO7" i="34" s="1"/>
  <c r="BO5" i="35"/>
  <c r="BO7" i="35" s="1"/>
  <c r="BQ11" i="35"/>
  <c r="BP11" i="34"/>
  <c r="BQ11" i="33"/>
  <c r="BP5" i="34" l="1"/>
  <c r="BP7" i="34" s="1"/>
  <c r="BP5" i="35"/>
  <c r="BP7" i="35" s="1"/>
  <c r="BQ5" i="33"/>
  <c r="BQ7" i="33" s="1"/>
  <c r="BR11" i="35"/>
  <c r="BQ11" i="34"/>
  <c r="BR11" i="33"/>
  <c r="BQ5" i="35" l="1"/>
  <c r="BQ7" i="35" s="1"/>
  <c r="BR5" i="33"/>
  <c r="BR7" i="33" s="1"/>
  <c r="BQ5" i="34"/>
  <c r="BQ7" i="34" s="1"/>
  <c r="BS11" i="35"/>
  <c r="BR11" i="34"/>
  <c r="BS11" i="33"/>
  <c r="BS5" i="33" l="1"/>
  <c r="BS7" i="33" s="1"/>
  <c r="BR5" i="34"/>
  <c r="BR7" i="34" s="1"/>
  <c r="BR5" i="35"/>
  <c r="BR7" i="35" s="1"/>
  <c r="BT11" i="35"/>
  <c r="BS11" i="34"/>
  <c r="BT11" i="33"/>
  <c r="BS5" i="34" l="1"/>
  <c r="BS7" i="34" s="1"/>
  <c r="BS5" i="35"/>
  <c r="BS7" i="35" s="1"/>
  <c r="BT5" i="33"/>
  <c r="BT7" i="33" s="1"/>
  <c r="BU11" i="35"/>
  <c r="BT11" i="34"/>
  <c r="BU11" i="33"/>
  <c r="BT5" i="35" l="1"/>
  <c r="BT7" i="35" s="1"/>
  <c r="BU5" i="33"/>
  <c r="BU7" i="33" s="1"/>
  <c r="BT5" i="34"/>
  <c r="BT7" i="34" s="1"/>
  <c r="BV11" i="35"/>
  <c r="BU11" i="34"/>
  <c r="BV11" i="33"/>
  <c r="BV5" i="33" l="1"/>
  <c r="BV7" i="33" s="1"/>
  <c r="BU5" i="34"/>
  <c r="BU7" i="34" s="1"/>
  <c r="BU5" i="35"/>
  <c r="BU7" i="35" s="1"/>
  <c r="BW11" i="35"/>
  <c r="BV11" i="34"/>
  <c r="BW11" i="33"/>
  <c r="BV5" i="34" l="1"/>
  <c r="BV7" i="34" s="1"/>
  <c r="BV5" i="35"/>
  <c r="BV7" i="35" s="1"/>
  <c r="BW5" i="33"/>
  <c r="BW7" i="33" s="1"/>
  <c r="BX11" i="35"/>
  <c r="BW11" i="34"/>
  <c r="BX11" i="33"/>
  <c r="BW5" i="35" l="1"/>
  <c r="BW7" i="35" s="1"/>
  <c r="BX5" i="33"/>
  <c r="BX7" i="33" s="1"/>
  <c r="BW5" i="34"/>
  <c r="BW7" i="34" s="1"/>
  <c r="BY11" i="35"/>
  <c r="BX11" i="34"/>
  <c r="BY11" i="33"/>
  <c r="BY5" i="33" l="1"/>
  <c r="BY7" i="33" s="1"/>
  <c r="BX5" i="34"/>
  <c r="BX7" i="34" s="1"/>
  <c r="BX5" i="35"/>
  <c r="BX7" i="35" s="1"/>
  <c r="BZ11" i="35"/>
  <c r="BY11" i="34"/>
  <c r="BZ11" i="33"/>
  <c r="BY5" i="34" l="1"/>
  <c r="BY7" i="34" s="1"/>
  <c r="BY5" i="35"/>
  <c r="BY7" i="35" s="1"/>
  <c r="BZ5" i="33"/>
  <c r="BZ7" i="33" s="1"/>
  <c r="CA11" i="35"/>
  <c r="BZ11" i="34"/>
  <c r="CA11" i="33"/>
  <c r="BZ5" i="35" l="1"/>
  <c r="BZ7" i="35" s="1"/>
  <c r="CA5" i="33"/>
  <c r="CA7" i="33" s="1"/>
  <c r="BZ5" i="34"/>
  <c r="BZ7" i="34" s="1"/>
  <c r="CB11" i="35"/>
  <c r="CA11" i="34"/>
  <c r="CB11" i="33"/>
  <c r="CB5" i="33" l="1"/>
  <c r="CB7" i="33" s="1"/>
  <c r="CA5" i="34"/>
  <c r="CA7" i="34" s="1"/>
  <c r="CA5" i="35"/>
  <c r="CA7" i="35" s="1"/>
  <c r="CC11" i="35"/>
  <c r="CB11" i="34"/>
  <c r="CC11" i="33"/>
  <c r="CB5" i="34" l="1"/>
  <c r="CB7" i="34" s="1"/>
  <c r="CB5" i="35"/>
  <c r="CB7" i="35" s="1"/>
  <c r="CC5" i="33"/>
  <c r="CC7" i="33" s="1"/>
  <c r="CD11" i="35"/>
  <c r="CC11" i="34"/>
  <c r="CD11" i="33"/>
  <c r="CC5" i="35" l="1"/>
  <c r="CC7" i="35" s="1"/>
  <c r="CD5" i="33"/>
  <c r="CD7" i="33" s="1"/>
  <c r="CC5" i="34"/>
  <c r="CC7" i="34" s="1"/>
  <c r="CE11" i="35"/>
  <c r="CD11" i="34"/>
  <c r="CE11" i="33"/>
  <c r="CE5" i="33" l="1"/>
  <c r="CE7" i="33" s="1"/>
  <c r="CD5" i="34"/>
  <c r="CD7" i="34" s="1"/>
  <c r="CD5" i="35"/>
  <c r="CD7" i="35" s="1"/>
  <c r="CF11" i="35"/>
  <c r="CE11" i="34"/>
  <c r="CF11" i="33"/>
  <c r="CE5" i="34" l="1"/>
  <c r="CE7" i="34" s="1"/>
  <c r="CE5" i="35"/>
  <c r="CE7" i="35" s="1"/>
  <c r="CF5" i="33"/>
  <c r="CF7" i="33" s="1"/>
  <c r="CG11" i="35"/>
  <c r="CF11" i="34"/>
  <c r="CG11" i="33"/>
  <c r="CF5" i="35" l="1"/>
  <c r="CF7" i="35" s="1"/>
  <c r="CG5" i="33"/>
  <c r="CG7" i="33" s="1"/>
  <c r="CF5" i="34"/>
  <c r="CF7" i="34" s="1"/>
  <c r="CH11" i="35"/>
  <c r="CG11" i="34"/>
  <c r="CH11" i="33"/>
  <c r="CH5" i="33" l="1"/>
  <c r="CH7" i="33" s="1"/>
  <c r="CG5" i="34"/>
  <c r="CG7" i="34" s="1"/>
  <c r="CG5" i="35"/>
  <c r="CG7" i="35" s="1"/>
  <c r="CI11" i="35"/>
  <c r="CH11" i="34"/>
  <c r="CI11" i="33"/>
  <c r="CH5" i="34" l="1"/>
  <c r="CH7" i="34" s="1"/>
  <c r="CH5" i="35"/>
  <c r="CH7" i="35" s="1"/>
  <c r="CI5" i="33"/>
  <c r="CI7" i="33" s="1"/>
  <c r="CJ11" i="35"/>
  <c r="CI11" i="34"/>
  <c r="CJ11" i="33"/>
  <c r="CI5" i="35" l="1"/>
  <c r="CI7" i="35" s="1"/>
  <c r="CJ5" i="33"/>
  <c r="CJ7" i="33" s="1"/>
  <c r="CI5" i="34"/>
  <c r="CI7" i="34" s="1"/>
  <c r="CK11" i="35"/>
  <c r="CJ11" i="34"/>
  <c r="CK11" i="33"/>
  <c r="CK5" i="33" l="1"/>
  <c r="CK7" i="33" s="1"/>
  <c r="CJ5" i="34"/>
  <c r="CJ7" i="34" s="1"/>
  <c r="CJ5" i="35"/>
  <c r="CJ7" i="35" s="1"/>
  <c r="CL11" i="35"/>
  <c r="CK11" i="34"/>
  <c r="CL11" i="33"/>
  <c r="CK5" i="34" l="1"/>
  <c r="CK7" i="34" s="1"/>
  <c r="CK5" i="35"/>
  <c r="CK7" i="35" s="1"/>
  <c r="CL5" i="33"/>
  <c r="CL7" i="33" s="1"/>
  <c r="CM11" i="35"/>
  <c r="CL11" i="34"/>
  <c r="CM11" i="33"/>
  <c r="CL5" i="35" l="1"/>
  <c r="CL7" i="35" s="1"/>
  <c r="CM5" i="33"/>
  <c r="CM7" i="33" s="1"/>
  <c r="CL5" i="34"/>
  <c r="CL7" i="34" s="1"/>
  <c r="CN11" i="35"/>
  <c r="CM11" i="34"/>
  <c r="CN11" i="33"/>
  <c r="CN5" i="33" l="1"/>
  <c r="CN7" i="33" s="1"/>
  <c r="CM5" i="34"/>
  <c r="CM7" i="34" s="1"/>
  <c r="CM5" i="35"/>
  <c r="CM7" i="35" s="1"/>
  <c r="CO11" i="35"/>
  <c r="CN11" i="34"/>
  <c r="CO11" i="33"/>
  <c r="CN5" i="34" l="1"/>
  <c r="CN7" i="34" s="1"/>
  <c r="CN5" i="35"/>
  <c r="CN7" i="35" s="1"/>
  <c r="CO5" i="33"/>
  <c r="CO7" i="33" s="1"/>
  <c r="CP11" i="35"/>
  <c r="CO11" i="34"/>
  <c r="CP11" i="33"/>
  <c r="CO5" i="35" l="1"/>
  <c r="CO7" i="35" s="1"/>
  <c r="CP5" i="33"/>
  <c r="CP7" i="33" s="1"/>
  <c r="CO5" i="34"/>
  <c r="CO7" i="34" s="1"/>
  <c r="CQ11" i="35"/>
  <c r="CP11" i="34"/>
  <c r="CQ11" i="33"/>
  <c r="CQ5" i="33" l="1"/>
  <c r="CQ7" i="33" s="1"/>
  <c r="CP5" i="34"/>
  <c r="CP7" i="34" s="1"/>
  <c r="CP5" i="35"/>
  <c r="CP7" i="35" s="1"/>
  <c r="CR11" i="35"/>
  <c r="CQ11" i="34"/>
  <c r="CR11" i="33"/>
  <c r="CQ5" i="34" l="1"/>
  <c r="CQ7" i="34" s="1"/>
  <c r="CQ5" i="35"/>
  <c r="CQ7" i="35" s="1"/>
  <c r="CR5" i="33"/>
  <c r="CR7" i="33" s="1"/>
  <c r="CS11" i="35"/>
  <c r="CR11" i="34"/>
  <c r="CS11" i="33"/>
  <c r="CR5" i="35" l="1"/>
  <c r="CR7" i="35" s="1"/>
  <c r="CS5" i="33"/>
  <c r="CS7" i="33" s="1"/>
  <c r="CR5" i="34"/>
  <c r="CR7" i="34" s="1"/>
  <c r="CT11" i="35"/>
  <c r="CS11" i="34"/>
  <c r="CT11" i="33"/>
  <c r="CT5" i="33" l="1"/>
  <c r="CT7" i="33" s="1"/>
  <c r="CS5" i="34"/>
  <c r="CS7" i="34" s="1"/>
  <c r="CS5" i="35"/>
  <c r="CS7" i="35" s="1"/>
  <c r="CU11" i="35"/>
  <c r="CT11" i="34"/>
  <c r="CU11" i="33"/>
  <c r="CT5" i="34" l="1"/>
  <c r="CT7" i="34" s="1"/>
  <c r="CT5" i="35"/>
  <c r="CT7" i="35" s="1"/>
  <c r="CU5" i="33"/>
  <c r="CU7" i="33" s="1"/>
  <c r="CV11" i="35"/>
  <c r="CU11" i="34"/>
  <c r="CV11" i="33"/>
  <c r="CU5" i="35" l="1"/>
  <c r="CU7" i="35" s="1"/>
  <c r="CV5" i="33"/>
  <c r="CV7" i="33" s="1"/>
  <c r="CU5" i="34"/>
  <c r="CU7" i="34" s="1"/>
  <c r="CW11" i="35"/>
  <c r="CV11" i="34"/>
  <c r="CW11" i="33"/>
  <c r="CW5" i="33" l="1"/>
  <c r="CW7" i="33" s="1"/>
  <c r="CV5" i="34"/>
  <c r="CV7" i="34" s="1"/>
  <c r="CV5" i="35"/>
  <c r="CV7" i="35" s="1"/>
  <c r="CX11" i="35"/>
  <c r="CW11" i="34"/>
  <c r="CX11" i="33"/>
  <c r="CW5" i="34" l="1"/>
  <c r="CW7" i="34" s="1"/>
  <c r="CW5" i="35"/>
  <c r="CW7" i="35" s="1"/>
  <c r="CX5" i="33"/>
  <c r="CX7" i="33" s="1"/>
  <c r="CY11" i="35"/>
  <c r="CX11" i="34"/>
  <c r="CY11" i="33"/>
  <c r="CX5" i="35" l="1"/>
  <c r="CX7" i="35" s="1"/>
  <c r="CY5" i="33"/>
  <c r="CY7" i="33" s="1"/>
  <c r="CX5" i="34"/>
  <c r="CX7" i="34" s="1"/>
  <c r="CY11" i="34"/>
  <c r="CY5" i="34" l="1"/>
  <c r="CY7" i="34" s="1"/>
  <c r="CY5" i="35"/>
  <c r="CY7" i="35" s="1"/>
  <c r="D10" i="32"/>
  <c r="A52" i="31" l="1"/>
  <c r="A52" i="29"/>
  <c r="A52" i="30"/>
  <c r="A52" i="18"/>
  <c r="N39" i="12" l="1"/>
  <c r="N40" i="12" s="1"/>
  <c r="M39" i="12"/>
  <c r="M40" i="12" s="1"/>
  <c r="L39" i="12"/>
  <c r="L40" i="12" s="1"/>
  <c r="K39" i="12"/>
  <c r="K40" i="12" s="1"/>
  <c r="J39" i="12"/>
  <c r="J40" i="12" s="1"/>
  <c r="I39" i="12"/>
  <c r="I40" i="12" s="1"/>
  <c r="H39" i="12"/>
  <c r="H40" i="12" s="1"/>
  <c r="G39" i="12"/>
  <c r="G40" i="12" s="1"/>
  <c r="F39" i="12"/>
  <c r="F40" i="12" s="1"/>
  <c r="E39" i="12"/>
  <c r="E40" i="12" s="1"/>
  <c r="E34" i="12"/>
  <c r="E35" i="12" s="1"/>
  <c r="N34" i="12"/>
  <c r="N35" i="12" s="1"/>
  <c r="M34" i="12"/>
  <c r="M35" i="12" s="1"/>
  <c r="L34" i="12"/>
  <c r="L35" i="12" s="1"/>
  <c r="K34" i="12"/>
  <c r="K35" i="12" s="1"/>
  <c r="J34" i="12"/>
  <c r="J35" i="12" s="1"/>
  <c r="I34" i="12"/>
  <c r="I35" i="12" s="1"/>
  <c r="H34" i="12"/>
  <c r="H35" i="12" s="1"/>
  <c r="G34" i="12"/>
  <c r="G35" i="12" s="1"/>
  <c r="F34" i="12"/>
  <c r="F35" i="12" s="1"/>
  <c r="E118" i="12" l="1"/>
  <c r="F118" i="12" s="1"/>
  <c r="G118" i="12" s="1"/>
  <c r="H118" i="12" s="1"/>
  <c r="I118" i="12" s="1"/>
  <c r="J118" i="12" s="1"/>
  <c r="K118" i="12" s="1"/>
  <c r="L118" i="12" s="1"/>
  <c r="M118" i="12" s="1"/>
  <c r="N118" i="12" s="1"/>
  <c r="O118" i="12" s="1"/>
  <c r="P118" i="12" s="1"/>
  <c r="Q118" i="12" s="1"/>
  <c r="AS118" i="12" l="1"/>
  <c r="A132" i="2"/>
  <c r="A131" i="2"/>
  <c r="A130" i="2"/>
  <c r="A129" i="2"/>
  <c r="H16" i="32" l="1"/>
  <c r="Q133" i="12"/>
  <c r="Q128" i="12"/>
  <c r="P133" i="12"/>
  <c r="O129" i="12"/>
  <c r="O123" i="12"/>
  <c r="Q127" i="12"/>
  <c r="Q123" i="12"/>
  <c r="Q120" i="12"/>
  <c r="P128" i="12"/>
  <c r="O133" i="12"/>
  <c r="O127" i="12"/>
  <c r="P127" i="12"/>
  <c r="P120" i="12"/>
  <c r="O120" i="12"/>
  <c r="O128" i="12"/>
  <c r="P123" i="12"/>
  <c r="O124" i="12"/>
  <c r="O130" i="12"/>
  <c r="P129" i="12"/>
  <c r="P124" i="12"/>
  <c r="Q125" i="12"/>
  <c r="O125" i="12"/>
  <c r="Q129" i="12"/>
  <c r="Q124" i="12"/>
  <c r="P125" i="12"/>
  <c r="O135" i="12"/>
  <c r="P130" i="12"/>
  <c r="Q130" i="12"/>
  <c r="P135" i="12"/>
  <c r="Q135" i="12"/>
  <c r="N133" i="12"/>
  <c r="J133" i="12"/>
  <c r="F133" i="12"/>
  <c r="N128" i="12"/>
  <c r="J128" i="12"/>
  <c r="F128" i="12"/>
  <c r="M127" i="12"/>
  <c r="I127" i="12"/>
  <c r="E127" i="12"/>
  <c r="M123" i="12"/>
  <c r="I123" i="12"/>
  <c r="E123" i="12"/>
  <c r="N120" i="12"/>
  <c r="J120" i="12"/>
  <c r="F120" i="12"/>
  <c r="M133" i="12"/>
  <c r="I133" i="12"/>
  <c r="E133" i="12"/>
  <c r="M128" i="12"/>
  <c r="I128" i="12"/>
  <c r="E128" i="12"/>
  <c r="L127" i="12"/>
  <c r="H127" i="12"/>
  <c r="L123" i="12"/>
  <c r="H123" i="12"/>
  <c r="M120" i="12"/>
  <c r="I120" i="12"/>
  <c r="E120" i="12"/>
  <c r="L133" i="12"/>
  <c r="H133" i="12"/>
  <c r="L128" i="12"/>
  <c r="H128" i="12"/>
  <c r="K127" i="12"/>
  <c r="G127" i="12"/>
  <c r="K123" i="12"/>
  <c r="G123" i="12"/>
  <c r="L120" i="12"/>
  <c r="H120" i="12"/>
  <c r="J127" i="12"/>
  <c r="K128" i="12"/>
  <c r="F127" i="12"/>
  <c r="K133" i="12"/>
  <c r="G128" i="12"/>
  <c r="N123" i="12"/>
  <c r="G133" i="12"/>
  <c r="N127" i="12"/>
  <c r="J123" i="12"/>
  <c r="K120" i="12"/>
  <c r="F123" i="12"/>
  <c r="G120" i="12"/>
  <c r="A52" i="2" l="1"/>
  <c r="E52" i="2" l="1"/>
  <c r="B52" i="2"/>
  <c r="C52" i="2"/>
  <c r="D52" i="2"/>
  <c r="AJ71" i="2" l="1"/>
  <c r="AN71" i="2"/>
  <c r="AK71" i="2"/>
  <c r="AO71" i="2"/>
  <c r="AL71" i="2"/>
  <c r="AI71" i="2"/>
  <c r="AM71" i="2"/>
  <c r="B71" i="2"/>
  <c r="C71" i="2"/>
  <c r="G71" i="2"/>
  <c r="K71" i="2"/>
  <c r="O71" i="2"/>
  <c r="S71" i="2"/>
  <c r="W71" i="2"/>
  <c r="AA71" i="2"/>
  <c r="AE71" i="2"/>
  <c r="D71" i="2"/>
  <c r="H71" i="2"/>
  <c r="L71" i="2"/>
  <c r="P71" i="2"/>
  <c r="T71" i="2"/>
  <c r="X71" i="2"/>
  <c r="AB71" i="2"/>
  <c r="AF71" i="2"/>
  <c r="E71" i="2"/>
  <c r="I71" i="2"/>
  <c r="M71" i="2"/>
  <c r="Q71" i="2"/>
  <c r="U71" i="2"/>
  <c r="Y71" i="2"/>
  <c r="AC71" i="2"/>
  <c r="AG71" i="2"/>
  <c r="F71" i="2"/>
  <c r="J71" i="2"/>
  <c r="N71" i="2"/>
  <c r="R71" i="2"/>
  <c r="V71" i="2"/>
  <c r="Z71" i="2"/>
  <c r="AD71" i="2"/>
  <c r="AH71" i="2"/>
  <c r="D2" i="35"/>
  <c r="D1" i="34"/>
  <c r="D1" i="35"/>
  <c r="D2" i="33"/>
  <c r="D2" i="34"/>
  <c r="D1" i="14"/>
  <c r="D1" i="33"/>
  <c r="N129" i="12"/>
  <c r="M129" i="12"/>
  <c r="L129" i="12"/>
  <c r="K129" i="12"/>
  <c r="J129" i="12"/>
  <c r="I129" i="12"/>
  <c r="H129" i="12"/>
  <c r="G129" i="12"/>
  <c r="F129" i="12"/>
  <c r="N124" i="12"/>
  <c r="M124" i="12"/>
  <c r="L124" i="12"/>
  <c r="K124" i="12"/>
  <c r="J124" i="12"/>
  <c r="I124" i="12"/>
  <c r="H124" i="12"/>
  <c r="G124" i="12"/>
  <c r="F124" i="12"/>
  <c r="E146" i="2" l="1"/>
  <c r="E148" i="2" s="1"/>
  <c r="C18" i="31" s="1"/>
  <c r="D146" i="2"/>
  <c r="D148" i="2" s="1"/>
  <c r="C18" i="30" s="1"/>
  <c r="C146" i="2"/>
  <c r="C148" i="2" s="1"/>
  <c r="C18" i="29" s="1"/>
  <c r="B146" i="2"/>
  <c r="B148" i="2" s="1"/>
  <c r="BN12" i="35"/>
  <c r="BR12" i="35"/>
  <c r="BV12" i="35"/>
  <c r="BZ12" i="35"/>
  <c r="CD12" i="35"/>
  <c r="BP13" i="35"/>
  <c r="BT13" i="35"/>
  <c r="BX13" i="35"/>
  <c r="CB13" i="35"/>
  <c r="BO14" i="35"/>
  <c r="BS14" i="35"/>
  <c r="BW14" i="35"/>
  <c r="CA14" i="35"/>
  <c r="BS15" i="35"/>
  <c r="BW15" i="35"/>
  <c r="CA15" i="35"/>
  <c r="BO12" i="35"/>
  <c r="BS12" i="35"/>
  <c r="BW12" i="35"/>
  <c r="CA12" i="35"/>
  <c r="BQ13" i="35"/>
  <c r="BU13" i="35"/>
  <c r="BY13" i="35"/>
  <c r="CC13" i="35"/>
  <c r="BT12" i="35"/>
  <c r="CB12" i="35"/>
  <c r="BN13" i="35"/>
  <c r="BV13" i="35"/>
  <c r="CD13" i="35"/>
  <c r="BR14" i="35"/>
  <c r="BX14" i="35"/>
  <c r="CC14" i="35"/>
  <c r="BQ15" i="35"/>
  <c r="BV15" i="35"/>
  <c r="CB15" i="35"/>
  <c r="BQ16" i="35"/>
  <c r="BU16" i="35"/>
  <c r="BY16" i="35"/>
  <c r="CC16" i="35"/>
  <c r="BS17" i="35"/>
  <c r="BW17" i="35"/>
  <c r="CA17" i="35"/>
  <c r="BV18" i="35"/>
  <c r="BZ18" i="35"/>
  <c r="CD18" i="35"/>
  <c r="BV19" i="35"/>
  <c r="BZ19" i="35"/>
  <c r="CD19" i="35"/>
  <c r="BW20" i="35"/>
  <c r="CA20" i="35"/>
  <c r="BY21" i="35"/>
  <c r="CC21" i="35"/>
  <c r="BP12" i="35"/>
  <c r="BY12" i="35"/>
  <c r="BW13" i="35"/>
  <c r="BU14" i="35"/>
  <c r="CB14" i="35"/>
  <c r="BP15" i="35"/>
  <c r="BX15" i="35"/>
  <c r="CD15" i="35"/>
  <c r="BV16" i="35"/>
  <c r="CA16" i="35"/>
  <c r="BV17" i="35"/>
  <c r="CB17" i="35"/>
  <c r="BS18" i="35"/>
  <c r="BX18" i="35"/>
  <c r="CC18" i="35"/>
  <c r="BU12" i="35"/>
  <c r="BR13" i="35"/>
  <c r="CA13" i="35"/>
  <c r="BQ14" i="35"/>
  <c r="BY14" i="35"/>
  <c r="BT15" i="35"/>
  <c r="BZ15" i="35"/>
  <c r="BS16" i="35"/>
  <c r="BX16" i="35"/>
  <c r="CD16" i="35"/>
  <c r="BT17" i="35"/>
  <c r="BY17" i="35"/>
  <c r="CD17" i="35"/>
  <c r="BU18" i="35"/>
  <c r="CA18" i="35"/>
  <c r="BX19" i="35"/>
  <c r="CC19" i="35"/>
  <c r="BV20" i="35"/>
  <c r="CB20" i="35"/>
  <c r="BV21" i="35"/>
  <c r="CA21" i="35"/>
  <c r="BZ22" i="35"/>
  <c r="CD22" i="35"/>
  <c r="BZ23" i="35"/>
  <c r="CD23" i="35"/>
  <c r="CA24" i="35"/>
  <c r="CC25" i="35"/>
  <c r="CB26" i="35"/>
  <c r="CB27" i="35"/>
  <c r="BQ12" i="35"/>
  <c r="BZ13" i="35"/>
  <c r="BV14" i="35"/>
  <c r="BR15" i="35"/>
  <c r="BR16" i="35"/>
  <c r="CB16" i="35"/>
  <c r="BR17" i="35"/>
  <c r="CC17" i="35"/>
  <c r="BT18" i="35"/>
  <c r="BW19" i="35"/>
  <c r="BX20" i="35"/>
  <c r="CD20" i="35"/>
  <c r="BX21" i="35"/>
  <c r="BY22" i="35"/>
  <c r="CA23" i="35"/>
  <c r="CC24" i="35"/>
  <c r="CA25" i="35"/>
  <c r="CC12" i="35"/>
  <c r="BO13" i="35"/>
  <c r="BP14" i="35"/>
  <c r="CD14" i="35"/>
  <c r="BY15" i="35"/>
  <c r="BW16" i="35"/>
  <c r="BX17" i="35"/>
  <c r="BY18" i="35"/>
  <c r="BT19" i="35"/>
  <c r="CA19" i="35"/>
  <c r="BZ20" i="35"/>
  <c r="CB21" i="35"/>
  <c r="BW22" i="35"/>
  <c r="CB22" i="35"/>
  <c r="BX23" i="35"/>
  <c r="CC23" i="35"/>
  <c r="BZ24" i="35"/>
  <c r="CD25" i="35"/>
  <c r="CC26" i="35"/>
  <c r="CC27" i="35"/>
  <c r="CC28" i="35"/>
  <c r="BZ14" i="35"/>
  <c r="BU17" i="35"/>
  <c r="CB23" i="35"/>
  <c r="BY24" i="35"/>
  <c r="CD29" i="35"/>
  <c r="BX12" i="35"/>
  <c r="BU15" i="35"/>
  <c r="BT16" i="35"/>
  <c r="BW18" i="35"/>
  <c r="BY19" i="35"/>
  <c r="BY20" i="35"/>
  <c r="BZ21" i="35"/>
  <c r="CA22" i="35"/>
  <c r="CD24" i="35"/>
  <c r="CB25" i="35"/>
  <c r="CA26" i="35"/>
  <c r="BT14" i="35"/>
  <c r="CC15" i="35"/>
  <c r="BZ16" i="35"/>
  <c r="BU19" i="35"/>
  <c r="BW21" i="35"/>
  <c r="CB24" i="35"/>
  <c r="BZ25" i="35"/>
  <c r="CD28" i="35"/>
  <c r="BM12" i="35"/>
  <c r="CB18" i="35"/>
  <c r="CB19" i="35"/>
  <c r="CD21" i="35"/>
  <c r="CD26" i="35"/>
  <c r="CD27" i="35"/>
  <c r="BZ17" i="35"/>
  <c r="BU20" i="35"/>
  <c r="BX22" i="35"/>
  <c r="BS13" i="35"/>
  <c r="CC20" i="35"/>
  <c r="CC22" i="35"/>
  <c r="BY23" i="35"/>
  <c r="CZ51" i="35"/>
  <c r="CZ51" i="34"/>
  <c r="CZ51" i="33"/>
  <c r="CZ50" i="33"/>
  <c r="CZ50" i="35"/>
  <c r="CZ50" i="34"/>
  <c r="CZ49" i="33"/>
  <c r="CZ49" i="35"/>
  <c r="CZ49" i="34"/>
  <c r="CZ48" i="35"/>
  <c r="CZ48" i="34"/>
  <c r="CZ48" i="33"/>
  <c r="CZ47" i="35"/>
  <c r="CZ47" i="34"/>
  <c r="CZ47" i="33"/>
  <c r="CZ46" i="33"/>
  <c r="CZ46" i="35"/>
  <c r="CZ46" i="34"/>
  <c r="CZ45" i="33"/>
  <c r="CY45" i="33"/>
  <c r="CZ45" i="35"/>
  <c r="CY45" i="35"/>
  <c r="CY45" i="34"/>
  <c r="CZ45" i="34"/>
  <c r="CY44" i="35"/>
  <c r="CX44" i="35"/>
  <c r="CZ44" i="35"/>
  <c r="CZ44" i="34"/>
  <c r="CY44" i="34"/>
  <c r="CX44" i="34"/>
  <c r="CZ44" i="33"/>
  <c r="CY44" i="33"/>
  <c r="CX44" i="33"/>
  <c r="CZ43" i="33"/>
  <c r="CY43" i="33"/>
  <c r="CW43" i="33"/>
  <c r="CX43" i="33"/>
  <c r="CX43" i="35"/>
  <c r="CY43" i="35"/>
  <c r="CZ43" i="35"/>
  <c r="CW43" i="35"/>
  <c r="CZ43" i="34"/>
  <c r="CW43" i="34"/>
  <c r="CY43" i="34"/>
  <c r="CX43" i="34"/>
  <c r="CY42" i="33"/>
  <c r="CW42" i="33"/>
  <c r="CZ42" i="33"/>
  <c r="CX42" i="33"/>
  <c r="CV42" i="33"/>
  <c r="CW42" i="35"/>
  <c r="CY42" i="35"/>
  <c r="CZ42" i="35"/>
  <c r="CX42" i="35"/>
  <c r="CV42" i="35"/>
  <c r="CY42" i="34"/>
  <c r="CW42" i="34"/>
  <c r="CZ42" i="34"/>
  <c r="CX42" i="34"/>
  <c r="CV42" i="34"/>
  <c r="CX41" i="33"/>
  <c r="CZ41" i="33"/>
  <c r="CV41" i="33"/>
  <c r="CY41" i="33"/>
  <c r="CW41" i="33"/>
  <c r="CU41" i="33"/>
  <c r="CZ41" i="35"/>
  <c r="CV41" i="35"/>
  <c r="CX41" i="35"/>
  <c r="CY41" i="35"/>
  <c r="CW41" i="35"/>
  <c r="CU41" i="35"/>
  <c r="CX41" i="34"/>
  <c r="CZ41" i="34"/>
  <c r="CV41" i="34"/>
  <c r="CY41" i="34"/>
  <c r="CW41" i="34"/>
  <c r="CU41" i="34"/>
  <c r="CW40" i="33"/>
  <c r="CY40" i="33"/>
  <c r="CZ40" i="33"/>
  <c r="CV40" i="33"/>
  <c r="CU40" i="33"/>
  <c r="CX40" i="33"/>
  <c r="CT40" i="33"/>
  <c r="CY40" i="35"/>
  <c r="CU40" i="35"/>
  <c r="CX40" i="35"/>
  <c r="CT40" i="35"/>
  <c r="CW40" i="35"/>
  <c r="CV40" i="35"/>
  <c r="CZ40" i="35"/>
  <c r="CW40" i="34"/>
  <c r="CZ40" i="34"/>
  <c r="CV40" i="34"/>
  <c r="CY40" i="34"/>
  <c r="CU40" i="34"/>
  <c r="CX40" i="34"/>
  <c r="CT40" i="34"/>
  <c r="CZ39" i="35"/>
  <c r="CV39" i="35"/>
  <c r="CY39" i="35"/>
  <c r="CT39" i="35"/>
  <c r="CW39" i="35"/>
  <c r="CX39" i="35"/>
  <c r="CS39" i="35"/>
  <c r="CU39" i="35"/>
  <c r="CX39" i="34"/>
  <c r="CT39" i="34"/>
  <c r="CV39" i="34"/>
  <c r="CS39" i="34"/>
  <c r="CZ39" i="34"/>
  <c r="CU39" i="34"/>
  <c r="CY39" i="34"/>
  <c r="CW39" i="34"/>
  <c r="CX39" i="33"/>
  <c r="CT39" i="33"/>
  <c r="CW39" i="33"/>
  <c r="CY39" i="33"/>
  <c r="CV39" i="33"/>
  <c r="CU39" i="33"/>
  <c r="CZ39" i="33"/>
  <c r="CS39" i="33"/>
  <c r="CY38" i="33"/>
  <c r="CU38" i="33"/>
  <c r="CX38" i="33"/>
  <c r="CW38" i="33"/>
  <c r="CS38" i="33"/>
  <c r="CZ38" i="33"/>
  <c r="CV38" i="33"/>
  <c r="CT38" i="33"/>
  <c r="CR38" i="33"/>
  <c r="CW38" i="35"/>
  <c r="CS38" i="35"/>
  <c r="CY38" i="35"/>
  <c r="CU38" i="35"/>
  <c r="CX38" i="35"/>
  <c r="CV38" i="35"/>
  <c r="CT38" i="35"/>
  <c r="CZ38" i="35"/>
  <c r="CR38" i="35"/>
  <c r="CY38" i="34"/>
  <c r="CU38" i="34"/>
  <c r="CW38" i="34"/>
  <c r="CS38" i="34"/>
  <c r="CZ38" i="34"/>
  <c r="CR38" i="34"/>
  <c r="CX38" i="34"/>
  <c r="CV38" i="34"/>
  <c r="CT38" i="34"/>
  <c r="CZ37" i="35"/>
  <c r="CV37" i="35"/>
  <c r="CR37" i="35"/>
  <c r="CY37" i="35"/>
  <c r="CU37" i="35"/>
  <c r="CQ37" i="35"/>
  <c r="CX37" i="35"/>
  <c r="CT37" i="35"/>
  <c r="CS37" i="35"/>
  <c r="CW37" i="35"/>
  <c r="CX37" i="34"/>
  <c r="CT37" i="34"/>
  <c r="CW37" i="34"/>
  <c r="CS37" i="34"/>
  <c r="CZ37" i="34"/>
  <c r="CV37" i="34"/>
  <c r="CR37" i="34"/>
  <c r="CU37" i="34"/>
  <c r="CQ37" i="34"/>
  <c r="CY37" i="34"/>
  <c r="CX37" i="33"/>
  <c r="CT37" i="33"/>
  <c r="CY37" i="33"/>
  <c r="CW37" i="33"/>
  <c r="CS37" i="33"/>
  <c r="CU37" i="33"/>
  <c r="CZ37" i="33"/>
  <c r="CV37" i="33"/>
  <c r="CR37" i="33"/>
  <c r="CQ37" i="33"/>
  <c r="CW36" i="33"/>
  <c r="CS36" i="33"/>
  <c r="CZ36" i="33"/>
  <c r="CY36" i="33"/>
  <c r="CU36" i="33"/>
  <c r="CQ36" i="33"/>
  <c r="CX36" i="33"/>
  <c r="CT36" i="33"/>
  <c r="CV36" i="33"/>
  <c r="CR36" i="33"/>
  <c r="CP36" i="33"/>
  <c r="CY36" i="35"/>
  <c r="CU36" i="35"/>
  <c r="CQ36" i="35"/>
  <c r="CW36" i="35"/>
  <c r="CS36" i="35"/>
  <c r="CV36" i="35"/>
  <c r="CR36" i="35"/>
  <c r="CX36" i="35"/>
  <c r="CP36" i="35"/>
  <c r="CT36" i="35"/>
  <c r="CZ36" i="35"/>
  <c r="CW36" i="34"/>
  <c r="CS36" i="34"/>
  <c r="CY36" i="34"/>
  <c r="CU36" i="34"/>
  <c r="CQ36" i="34"/>
  <c r="CX36" i="34"/>
  <c r="CP36" i="34"/>
  <c r="CT36" i="34"/>
  <c r="CZ36" i="34"/>
  <c r="CR36" i="34"/>
  <c r="CV36" i="34"/>
  <c r="CZ35" i="33"/>
  <c r="CV35" i="33"/>
  <c r="CR35" i="33"/>
  <c r="CU35" i="33"/>
  <c r="CW35" i="33"/>
  <c r="CS35" i="33"/>
  <c r="CO35" i="33"/>
  <c r="CY35" i="33"/>
  <c r="CQ35" i="33"/>
  <c r="CX35" i="33"/>
  <c r="CT35" i="33"/>
  <c r="CP35" i="33"/>
  <c r="CX35" i="35"/>
  <c r="CT35" i="35"/>
  <c r="CP35" i="35"/>
  <c r="CY35" i="35"/>
  <c r="CU35" i="35"/>
  <c r="CQ35" i="35"/>
  <c r="CS35" i="35"/>
  <c r="CZ35" i="35"/>
  <c r="CR35" i="35"/>
  <c r="CW35" i="35"/>
  <c r="CO35" i="35"/>
  <c r="CV35" i="35"/>
  <c r="CZ35" i="34"/>
  <c r="CV35" i="34"/>
  <c r="CR35" i="34"/>
  <c r="CW35" i="34"/>
  <c r="CS35" i="34"/>
  <c r="CO35" i="34"/>
  <c r="CU35" i="34"/>
  <c r="CT35" i="34"/>
  <c r="CY35" i="34"/>
  <c r="CQ35" i="34"/>
  <c r="CX35" i="34"/>
  <c r="CP35" i="34"/>
  <c r="CY34" i="33"/>
  <c r="CU34" i="33"/>
  <c r="CQ34" i="33"/>
  <c r="CX34" i="33"/>
  <c r="CT34" i="33"/>
  <c r="CS34" i="33"/>
  <c r="CN34" i="33"/>
  <c r="CZ34" i="33"/>
  <c r="CR34" i="33"/>
  <c r="CW34" i="33"/>
  <c r="CP34" i="33"/>
  <c r="CV34" i="33"/>
  <c r="CO34" i="33"/>
  <c r="CW34" i="35"/>
  <c r="CS34" i="35"/>
  <c r="CO34" i="35"/>
  <c r="CZ34" i="35"/>
  <c r="CU34" i="35"/>
  <c r="CP34" i="35"/>
  <c r="CY34" i="35"/>
  <c r="CT34" i="35"/>
  <c r="CN34" i="35"/>
  <c r="CX34" i="35"/>
  <c r="CR34" i="35"/>
  <c r="CQ34" i="35"/>
  <c r="CV34" i="35"/>
  <c r="CY34" i="34"/>
  <c r="CU34" i="34"/>
  <c r="CQ34" i="34"/>
  <c r="CW34" i="34"/>
  <c r="CR34" i="34"/>
  <c r="CV34" i="34"/>
  <c r="CP34" i="34"/>
  <c r="CZ34" i="34"/>
  <c r="CT34" i="34"/>
  <c r="CO34" i="34"/>
  <c r="CN34" i="34"/>
  <c r="CX34" i="34"/>
  <c r="CS34" i="34"/>
  <c r="CW33" i="33"/>
  <c r="CS33" i="33"/>
  <c r="CO33" i="33"/>
  <c r="CZ33" i="33"/>
  <c r="CV33" i="33"/>
  <c r="CR33" i="33"/>
  <c r="CY33" i="33"/>
  <c r="CQ33" i="33"/>
  <c r="CX33" i="33"/>
  <c r="CP33" i="33"/>
  <c r="CU33" i="33"/>
  <c r="CN33" i="33"/>
  <c r="CT33" i="33"/>
  <c r="CM33" i="33"/>
  <c r="CY33" i="35"/>
  <c r="CU33" i="35"/>
  <c r="CQ33" i="35"/>
  <c r="CM33" i="35"/>
  <c r="CX33" i="35"/>
  <c r="CS33" i="35"/>
  <c r="CN33" i="35"/>
  <c r="CW33" i="35"/>
  <c r="CR33" i="35"/>
  <c r="CV33" i="35"/>
  <c r="CP33" i="35"/>
  <c r="CO33" i="35"/>
  <c r="CZ33" i="35"/>
  <c r="CT33" i="35"/>
  <c r="CW33" i="34"/>
  <c r="CS33" i="34"/>
  <c r="CO33" i="34"/>
  <c r="CZ33" i="34"/>
  <c r="CU33" i="34"/>
  <c r="CP33" i="34"/>
  <c r="CY33" i="34"/>
  <c r="CT33" i="34"/>
  <c r="CN33" i="34"/>
  <c r="CX33" i="34"/>
  <c r="CR33" i="34"/>
  <c r="CM33" i="34"/>
  <c r="CV33" i="34"/>
  <c r="CQ33" i="34"/>
  <c r="CY32" i="35"/>
  <c r="CU32" i="35"/>
  <c r="CQ32" i="35"/>
  <c r="CM32" i="35"/>
  <c r="CX32" i="35"/>
  <c r="CS32" i="35"/>
  <c r="CN32" i="35"/>
  <c r="CW32" i="35"/>
  <c r="CR32" i="35"/>
  <c r="CL32" i="35"/>
  <c r="CV32" i="35"/>
  <c r="CP32" i="35"/>
  <c r="CO32" i="35"/>
  <c r="CZ32" i="35"/>
  <c r="CT32" i="35"/>
  <c r="CW32" i="34"/>
  <c r="CS32" i="34"/>
  <c r="CO32" i="34"/>
  <c r="CZ32" i="34"/>
  <c r="CU32" i="34"/>
  <c r="CP32" i="34"/>
  <c r="CY32" i="34"/>
  <c r="CT32" i="34"/>
  <c r="CN32" i="34"/>
  <c r="CX32" i="34"/>
  <c r="CR32" i="34"/>
  <c r="CM32" i="34"/>
  <c r="CL32" i="34"/>
  <c r="CV32" i="34"/>
  <c r="CQ32" i="34"/>
  <c r="CW32" i="33"/>
  <c r="CS32" i="33"/>
  <c r="CO32" i="33"/>
  <c r="CZ32" i="33"/>
  <c r="CV32" i="33"/>
  <c r="CR32" i="33"/>
  <c r="CY32" i="33"/>
  <c r="CQ32" i="33"/>
  <c r="CL32" i="33"/>
  <c r="CX32" i="33"/>
  <c r="CP32" i="33"/>
  <c r="CU32" i="33"/>
  <c r="CN32" i="33"/>
  <c r="CT32" i="33"/>
  <c r="CM32" i="33"/>
  <c r="CM19" i="34"/>
  <c r="CT25" i="34"/>
  <c r="CE15" i="34"/>
  <c r="CW13" i="34"/>
  <c r="CI21" i="34"/>
  <c r="CQ23" i="34"/>
  <c r="CB21" i="34"/>
  <c r="CY18" i="34"/>
  <c r="CV20" i="34"/>
  <c r="CP12" i="34"/>
  <c r="CH19" i="34"/>
  <c r="CD17" i="34"/>
  <c r="CA13" i="34"/>
  <c r="CY16" i="34"/>
  <c r="CV21" i="34"/>
  <c r="CS16" i="34"/>
  <c r="CO29" i="34"/>
  <c r="CK25" i="34"/>
  <c r="CG22" i="34"/>
  <c r="CC18" i="34"/>
  <c r="BZ14" i="34"/>
  <c r="CT31" i="34"/>
  <c r="CL27" i="34"/>
  <c r="CX28" i="34"/>
  <c r="CU16" i="34"/>
  <c r="CR22" i="34"/>
  <c r="CN25" i="34"/>
  <c r="CJ15" i="34"/>
  <c r="BY14" i="34"/>
  <c r="CY31" i="34"/>
  <c r="CW25" i="34"/>
  <c r="CV22" i="34"/>
  <c r="CT26" i="34"/>
  <c r="CR20" i="34"/>
  <c r="CQ13" i="34"/>
  <c r="CO26" i="34"/>
  <c r="CM24" i="34"/>
  <c r="CK24" i="34"/>
  <c r="CI27" i="34"/>
  <c r="CG12" i="34"/>
  <c r="CE25" i="34"/>
  <c r="CC15" i="34"/>
  <c r="CA16" i="34"/>
  <c r="BU15" i="34"/>
  <c r="CY20" i="34"/>
  <c r="CX25" i="34"/>
  <c r="CX30" i="34"/>
  <c r="CW28" i="34"/>
  <c r="CV28" i="34"/>
  <c r="CU12" i="34"/>
  <c r="CU17" i="34"/>
  <c r="CT17" i="34"/>
  <c r="CS27" i="34"/>
  <c r="CR29" i="34"/>
  <c r="CQ19" i="34"/>
  <c r="CP26" i="34"/>
  <c r="CO12" i="34"/>
  <c r="CN15" i="34"/>
  <c r="CM23" i="34"/>
  <c r="CL19" i="34"/>
  <c r="CL30" i="34"/>
  <c r="CK31" i="34"/>
  <c r="CJ22" i="34"/>
  <c r="CH18" i="34"/>
  <c r="CG26" i="34"/>
  <c r="CF19" i="34"/>
  <c r="CD14" i="34"/>
  <c r="CA12" i="34"/>
  <c r="BZ16" i="34"/>
  <c r="BX16" i="34"/>
  <c r="CY17" i="34"/>
  <c r="CX19" i="34"/>
  <c r="CV23" i="34"/>
  <c r="CU31" i="34"/>
  <c r="CS19" i="34"/>
  <c r="CR31" i="34"/>
  <c r="CP14" i="34"/>
  <c r="CN16" i="34"/>
  <c r="CL31" i="34"/>
  <c r="CJ24" i="34"/>
  <c r="CH13" i="34"/>
  <c r="CF13" i="34"/>
  <c r="CD23" i="34"/>
  <c r="CB15" i="34"/>
  <c r="CY25" i="34"/>
  <c r="CX24" i="34"/>
  <c r="CW23" i="34"/>
  <c r="CW15" i="34"/>
  <c r="CV16" i="34"/>
  <c r="CU22" i="34"/>
  <c r="CU13" i="34"/>
  <c r="CT30" i="34"/>
  <c r="CS18" i="34"/>
  <c r="CR21" i="34"/>
  <c r="CQ31" i="34"/>
  <c r="CP28" i="34"/>
  <c r="CO13" i="34"/>
  <c r="CN21" i="34"/>
  <c r="CM15" i="34"/>
  <c r="CL29" i="34"/>
  <c r="CK28" i="34"/>
  <c r="CJ25" i="34"/>
  <c r="CI28" i="34"/>
  <c r="CH14" i="34"/>
  <c r="CG14" i="34"/>
  <c r="CF14" i="34"/>
  <c r="CE14" i="34"/>
  <c r="CD13" i="34"/>
  <c r="CC19" i="34"/>
  <c r="BY13" i="34"/>
  <c r="CY22" i="34"/>
  <c r="CY12" i="34"/>
  <c r="CY24" i="34"/>
  <c r="CX12" i="34"/>
  <c r="CX21" i="34"/>
  <c r="CX20" i="34"/>
  <c r="CW12" i="34"/>
  <c r="CW26" i="34"/>
  <c r="CW27" i="34"/>
  <c r="CV15" i="34"/>
  <c r="CV31" i="34"/>
  <c r="CV30" i="34"/>
  <c r="CU28" i="34"/>
  <c r="CU26" i="34"/>
  <c r="CU29" i="34"/>
  <c r="CT29" i="34"/>
  <c r="CT12" i="34"/>
  <c r="CS15" i="34"/>
  <c r="CS22" i="34"/>
  <c r="CR18" i="34"/>
  <c r="CR26" i="34"/>
  <c r="CQ16" i="34"/>
  <c r="CQ27" i="34"/>
  <c r="CQ29" i="34"/>
  <c r="CP27" i="34"/>
  <c r="CP30" i="34"/>
  <c r="CO21" i="34"/>
  <c r="CO31" i="34"/>
  <c r="CN30" i="34"/>
  <c r="CN29" i="34"/>
  <c r="CM14" i="34"/>
  <c r="CM25" i="34"/>
  <c r="CL26" i="34"/>
  <c r="CL12" i="34"/>
  <c r="CK22" i="34"/>
  <c r="CK13" i="34"/>
  <c r="CJ14" i="34"/>
  <c r="CJ20" i="34"/>
  <c r="CI23" i="34"/>
  <c r="CI15" i="34"/>
  <c r="CH12" i="34"/>
  <c r="CG13" i="34"/>
  <c r="CG27" i="34"/>
  <c r="CF24" i="34"/>
  <c r="CE13" i="34"/>
  <c r="CD19" i="34"/>
  <c r="CD20" i="34"/>
  <c r="CC23" i="34"/>
  <c r="CC22" i="34"/>
  <c r="CB17" i="34"/>
  <c r="BY16" i="34"/>
  <c r="BY12" i="34"/>
  <c r="CY15" i="34"/>
  <c r="CY23" i="34"/>
  <c r="CY19" i="34"/>
  <c r="CX13" i="34"/>
  <c r="CX27" i="34"/>
  <c r="CX14" i="34"/>
  <c r="CW24" i="34"/>
  <c r="CW19" i="34"/>
  <c r="CW31" i="34"/>
  <c r="CV24" i="34"/>
  <c r="CV26" i="34"/>
  <c r="CU30" i="34"/>
  <c r="CU23" i="34"/>
  <c r="CU24" i="34"/>
  <c r="CT21" i="34"/>
  <c r="CT22" i="34"/>
  <c r="CT27" i="34"/>
  <c r="CS26" i="34"/>
  <c r="CS30" i="34"/>
  <c r="CR24" i="34"/>
  <c r="CR30" i="34"/>
  <c r="CQ24" i="34"/>
  <c r="CQ22" i="34"/>
  <c r="CP18" i="34"/>
  <c r="CP29" i="34"/>
  <c r="CO30" i="34"/>
  <c r="CO23" i="34"/>
  <c r="CN17" i="34"/>
  <c r="CN28" i="34"/>
  <c r="CM18" i="34"/>
  <c r="CM22" i="34"/>
  <c r="CM13" i="34"/>
  <c r="CL21" i="34"/>
  <c r="CL14" i="34"/>
  <c r="CK20" i="34"/>
  <c r="CK27" i="34"/>
  <c r="CJ19" i="34"/>
  <c r="CJ30" i="34"/>
  <c r="CI29" i="34"/>
  <c r="CI12" i="34"/>
  <c r="CH25" i="34"/>
  <c r="CH23" i="34"/>
  <c r="CE18" i="34"/>
  <c r="CE17" i="34"/>
  <c r="CD22" i="34"/>
  <c r="CC12" i="34"/>
  <c r="CB14" i="34"/>
  <c r="CB12" i="34"/>
  <c r="CA14" i="34"/>
  <c r="BZ18" i="34"/>
  <c r="BW12" i="34"/>
  <c r="BT13" i="34"/>
  <c r="BS12" i="34"/>
  <c r="BR12" i="34"/>
  <c r="BU14" i="34"/>
  <c r="BV13" i="34"/>
  <c r="BV16" i="34"/>
  <c r="BV15" i="34"/>
  <c r="BW17" i="34"/>
  <c r="BW15" i="34"/>
  <c r="BV14" i="34"/>
  <c r="BW13" i="34"/>
  <c r="BX18" i="34"/>
  <c r="BX15" i="34"/>
  <c r="BX13" i="34"/>
  <c r="BY19" i="34"/>
  <c r="BZ13" i="34"/>
  <c r="BZ15" i="34"/>
  <c r="CA20" i="34"/>
  <c r="CA21" i="34"/>
  <c r="CA18" i="34"/>
  <c r="CB19" i="34"/>
  <c r="CC13" i="34"/>
  <c r="CD15" i="34"/>
  <c r="CD21" i="34"/>
  <c r="CE19" i="34"/>
  <c r="CE22" i="34"/>
  <c r="CE23" i="34"/>
  <c r="CF22" i="34"/>
  <c r="CF20" i="34"/>
  <c r="CF15" i="34"/>
  <c r="CG25" i="34"/>
  <c r="CH21" i="34"/>
  <c r="CI16" i="34"/>
  <c r="CI22" i="34"/>
  <c r="CI20" i="34"/>
  <c r="CJ13" i="34"/>
  <c r="CJ23" i="34"/>
  <c r="CJ12" i="34"/>
  <c r="CK21" i="34"/>
  <c r="CK16" i="34"/>
  <c r="CK15" i="34"/>
  <c r="CL17" i="34"/>
  <c r="CL20" i="34"/>
  <c r="CM29" i="34"/>
  <c r="CM12" i="34"/>
  <c r="CM21" i="34"/>
  <c r="CN18" i="34"/>
  <c r="CN13" i="34"/>
  <c r="CN24" i="34"/>
  <c r="CO16" i="34"/>
  <c r="CO25" i="34"/>
  <c r="CO27" i="34"/>
  <c r="CP13" i="34"/>
  <c r="CP15" i="34"/>
  <c r="CP25" i="34"/>
  <c r="CQ14" i="34"/>
  <c r="CQ18" i="34"/>
  <c r="CQ15" i="34"/>
  <c r="CR15" i="34"/>
  <c r="CR19" i="34"/>
  <c r="CS31" i="34"/>
  <c r="CS21" i="34"/>
  <c r="CS24" i="34"/>
  <c r="CT15" i="34"/>
  <c r="CT20" i="34"/>
  <c r="CT16" i="34"/>
  <c r="CT28" i="34"/>
  <c r="CU27" i="34"/>
  <c r="CU25" i="34"/>
  <c r="CU14" i="34"/>
  <c r="CV27" i="34"/>
  <c r="CV14" i="34"/>
  <c r="CV17" i="34"/>
  <c r="CV18" i="34"/>
  <c r="CW17" i="34"/>
  <c r="CW21" i="34"/>
  <c r="CW29" i="34"/>
  <c r="CW14" i="34"/>
  <c r="CX29" i="34"/>
  <c r="CX23" i="34"/>
  <c r="CX17" i="34"/>
  <c r="CX31" i="34"/>
  <c r="CY26" i="34"/>
  <c r="CY21" i="34"/>
  <c r="CY29" i="34"/>
  <c r="CY27" i="34"/>
  <c r="CY13" i="34"/>
  <c r="CY30" i="34"/>
  <c r="CY14" i="34"/>
  <c r="CY28" i="34"/>
  <c r="CX16" i="34"/>
  <c r="CX15" i="34"/>
  <c r="CX22" i="34"/>
  <c r="CX18" i="34"/>
  <c r="CX26" i="34"/>
  <c r="CW18" i="34"/>
  <c r="CW20" i="34"/>
  <c r="CW16" i="34"/>
  <c r="CW30" i="34"/>
  <c r="CW22" i="34"/>
  <c r="CV12" i="34"/>
  <c r="CV13" i="34"/>
  <c r="CV19" i="34"/>
  <c r="CV29" i="34"/>
  <c r="CV25" i="34"/>
  <c r="CU19" i="34"/>
  <c r="CU21" i="34"/>
  <c r="CU20" i="34"/>
  <c r="CU15" i="34"/>
  <c r="CU18" i="34"/>
  <c r="CT13" i="34"/>
  <c r="CT23" i="34"/>
  <c r="CT19" i="34"/>
  <c r="CT14" i="34"/>
  <c r="CT24" i="34"/>
  <c r="CS20" i="34"/>
  <c r="CS13" i="34"/>
  <c r="CS12" i="34"/>
  <c r="CS17" i="34"/>
  <c r="CR28" i="34"/>
  <c r="CR12" i="34"/>
  <c r="CR13" i="34"/>
  <c r="CR27" i="34"/>
  <c r="CQ12" i="34"/>
  <c r="CQ21" i="34"/>
  <c r="CQ20" i="34"/>
  <c r="CP19" i="34"/>
  <c r="CP24" i="34"/>
  <c r="CP31" i="34"/>
  <c r="CP16" i="34"/>
  <c r="CO20" i="34"/>
  <c r="CO18" i="34"/>
  <c r="CO14" i="34"/>
  <c r="CO17" i="34"/>
  <c r="CN12" i="34"/>
  <c r="CN19" i="34"/>
  <c r="CN20" i="34"/>
  <c r="CN31" i="34"/>
  <c r="CM30" i="34"/>
  <c r="CM31" i="34"/>
  <c r="CM17" i="34"/>
  <c r="CL13" i="34"/>
  <c r="CL22" i="34"/>
  <c r="CL25" i="34"/>
  <c r="CL18" i="34"/>
  <c r="CK18" i="34"/>
  <c r="CK23" i="34"/>
  <c r="CK19" i="34"/>
  <c r="CK17" i="34"/>
  <c r="CJ21" i="34"/>
  <c r="CJ18" i="34"/>
  <c r="CJ16" i="34"/>
  <c r="CJ27" i="34"/>
  <c r="CI14" i="34"/>
  <c r="CI24" i="34"/>
  <c r="CI26" i="34"/>
  <c r="CH17" i="34"/>
  <c r="CH22" i="34"/>
  <c r="CH28" i="34"/>
  <c r="CH16" i="34"/>
  <c r="CG19" i="34"/>
  <c r="CG15" i="34"/>
  <c r="CG23" i="34"/>
  <c r="CG17" i="34"/>
  <c r="CF12" i="34"/>
  <c r="CF18" i="34"/>
  <c r="CF21" i="34"/>
  <c r="CE12" i="34"/>
  <c r="CD24" i="34"/>
  <c r="CD12" i="34"/>
  <c r="CD16" i="34"/>
  <c r="CC20" i="34"/>
  <c r="CC21" i="34"/>
  <c r="CC17" i="34"/>
  <c r="CB22" i="34"/>
  <c r="CB13" i="34"/>
  <c r="CA17" i="34"/>
  <c r="BZ19" i="34"/>
  <c r="BZ12" i="34"/>
  <c r="BY17" i="34"/>
  <c r="BX17" i="34"/>
  <c r="BX12" i="34"/>
  <c r="BV12" i="34"/>
  <c r="BU13" i="34"/>
  <c r="BT14" i="34"/>
  <c r="BS13" i="34"/>
  <c r="BT12" i="34"/>
  <c r="BU12" i="34"/>
  <c r="BW14" i="34"/>
  <c r="BW16" i="34"/>
  <c r="BX14" i="34"/>
  <c r="BY15" i="34"/>
  <c r="BY18" i="34"/>
  <c r="BZ17" i="34"/>
  <c r="BZ20" i="34"/>
  <c r="CA19" i="34"/>
  <c r="CA15" i="34"/>
  <c r="CB16" i="34"/>
  <c r="CB18" i="34"/>
  <c r="CB20" i="34"/>
  <c r="CC14" i="34"/>
  <c r="CC16" i="34"/>
  <c r="CD18" i="34"/>
  <c r="CE20" i="34"/>
  <c r="CE24" i="34"/>
  <c r="CE21" i="34"/>
  <c r="CE16" i="34"/>
  <c r="CF23" i="34"/>
  <c r="CF25" i="34"/>
  <c r="CF16" i="34"/>
  <c r="CF26" i="34"/>
  <c r="CF17" i="34"/>
  <c r="CG18" i="34"/>
  <c r="CG21" i="34"/>
  <c r="CG20" i="34"/>
  <c r="CG16" i="34"/>
  <c r="CG24" i="34"/>
  <c r="CH26" i="34"/>
  <c r="CH27" i="34"/>
  <c r="CH15" i="34"/>
  <c r="CH24" i="34"/>
  <c r="CH20" i="34"/>
  <c r="CI19" i="34"/>
  <c r="CI13" i="34"/>
  <c r="CI25" i="34"/>
  <c r="CI18" i="34"/>
  <c r="CI17" i="34"/>
  <c r="CJ28" i="34"/>
  <c r="CJ26" i="34"/>
  <c r="CJ29" i="34"/>
  <c r="CJ17" i="34"/>
  <c r="CK12" i="34"/>
  <c r="CK30" i="34"/>
  <c r="CK29" i="34"/>
  <c r="CK14" i="34"/>
  <c r="CK26" i="34"/>
  <c r="CL16" i="34"/>
  <c r="CL23" i="34"/>
  <c r="CL15" i="34"/>
  <c r="CL28" i="34"/>
  <c r="CL24" i="34"/>
  <c r="CM20" i="34"/>
  <c r="CM27" i="34"/>
  <c r="CM16" i="34"/>
  <c r="CM26" i="34"/>
  <c r="CM28" i="34"/>
  <c r="CN14" i="34"/>
  <c r="CN27" i="34"/>
  <c r="CN22" i="34"/>
  <c r="CN26" i="34"/>
  <c r="CN23" i="34"/>
  <c r="CO15" i="34"/>
  <c r="CO22" i="34"/>
  <c r="CO19" i="34"/>
  <c r="CO28" i="34"/>
  <c r="CO24" i="34"/>
  <c r="CP17" i="34"/>
  <c r="CP23" i="34"/>
  <c r="CP21" i="34"/>
  <c r="CP22" i="34"/>
  <c r="CP20" i="34"/>
  <c r="CQ17" i="34"/>
  <c r="CQ30" i="34"/>
  <c r="CQ28" i="34"/>
  <c r="CQ25" i="34"/>
  <c r="CQ26" i="34"/>
  <c r="CR14" i="34"/>
  <c r="CR25" i="34"/>
  <c r="CR17" i="34"/>
  <c r="CR16" i="34"/>
  <c r="CR23" i="34"/>
  <c r="CS14" i="34"/>
  <c r="CS25" i="34"/>
  <c r="CS28" i="34"/>
  <c r="CS29" i="34"/>
  <c r="CS23" i="34"/>
  <c r="CT18" i="34"/>
  <c r="CE21" i="35"/>
  <c r="CE12" i="35"/>
  <c r="CE18" i="35"/>
  <c r="CE15" i="35"/>
  <c r="CE16" i="35"/>
  <c r="CE20" i="35"/>
  <c r="CE22" i="35"/>
  <c r="CE14" i="35"/>
  <c r="CE25" i="35"/>
  <c r="CE24" i="35"/>
  <c r="CE17" i="35"/>
  <c r="CE23" i="35"/>
  <c r="CE19" i="35"/>
  <c r="CE13" i="35"/>
  <c r="CF21" i="35"/>
  <c r="CF24" i="35"/>
  <c r="CF15" i="35"/>
  <c r="CF17" i="35"/>
  <c r="CF12" i="35"/>
  <c r="CF25" i="35"/>
  <c r="CF16" i="35"/>
  <c r="CF23" i="35"/>
  <c r="CF20" i="35"/>
  <c r="CF13" i="35"/>
  <c r="CF19" i="35"/>
  <c r="CF26" i="35"/>
  <c r="CF18" i="35"/>
  <c r="CF22" i="35"/>
  <c r="CF14" i="35"/>
  <c r="CG27" i="35"/>
  <c r="CG25" i="35"/>
  <c r="CG14" i="35"/>
  <c r="CG15" i="35"/>
  <c r="CG24" i="35"/>
  <c r="CG17" i="35"/>
  <c r="CG21" i="35"/>
  <c r="CG13" i="35"/>
  <c r="CG23" i="35"/>
  <c r="CG19" i="35"/>
  <c r="CG12" i="35"/>
  <c r="CG22" i="35"/>
  <c r="CG18" i="35"/>
  <c r="CG20" i="35"/>
  <c r="CG26" i="35"/>
  <c r="CG16" i="35"/>
  <c r="CH23" i="35"/>
  <c r="CH26" i="35"/>
  <c r="CH28" i="35"/>
  <c r="CH18" i="35"/>
  <c r="CH15" i="35"/>
  <c r="CH24" i="35"/>
  <c r="CH17" i="35"/>
  <c r="CH22" i="35"/>
  <c r="CH14" i="35"/>
  <c r="CH21" i="35"/>
  <c r="CH12" i="35"/>
  <c r="CH20" i="35"/>
  <c r="CH27" i="35"/>
  <c r="CH13" i="35"/>
  <c r="CH25" i="35"/>
  <c r="CH19" i="35"/>
  <c r="CH16" i="35"/>
  <c r="CI27" i="35"/>
  <c r="CI15" i="35"/>
  <c r="CI28" i="35"/>
  <c r="CI19" i="35"/>
  <c r="CI24" i="35"/>
  <c r="CI23" i="35"/>
  <c r="CI26" i="35"/>
  <c r="CI14" i="35"/>
  <c r="CI16" i="35"/>
  <c r="CI18" i="35"/>
  <c r="CI17" i="35"/>
  <c r="CI22" i="35"/>
  <c r="CI13" i="35"/>
  <c r="CI12" i="35"/>
  <c r="CI20" i="35"/>
  <c r="CI29" i="35"/>
  <c r="CI21" i="35"/>
  <c r="CI25" i="35"/>
  <c r="CJ28" i="35"/>
  <c r="CJ29" i="35"/>
  <c r="CJ27" i="35"/>
  <c r="CJ12" i="35"/>
  <c r="CJ25" i="35"/>
  <c r="CJ26" i="35"/>
  <c r="CJ21" i="35"/>
  <c r="CJ24" i="35"/>
  <c r="CJ22" i="35"/>
  <c r="CJ20" i="35"/>
  <c r="CJ16" i="35"/>
  <c r="CJ19" i="35"/>
  <c r="CJ17" i="35"/>
  <c r="CJ15" i="35"/>
  <c r="CJ30" i="35"/>
  <c r="CJ13" i="35"/>
  <c r="CJ18" i="35"/>
  <c r="CJ14" i="35"/>
  <c r="CJ23" i="35"/>
  <c r="CK31" i="35"/>
  <c r="CK28" i="35"/>
  <c r="CK27" i="35"/>
  <c r="CK15" i="35"/>
  <c r="CK12" i="35"/>
  <c r="CK30" i="35"/>
  <c r="CK21" i="35"/>
  <c r="CK24" i="35"/>
  <c r="CK26" i="35"/>
  <c r="CK20" i="35"/>
  <c r="CK23" i="35"/>
  <c r="CK19" i="35"/>
  <c r="CK17" i="35"/>
  <c r="CK16" i="35"/>
  <c r="CK14" i="35"/>
  <c r="CK22" i="35"/>
  <c r="CK18" i="35"/>
  <c r="CK29" i="35"/>
  <c r="CK25" i="35"/>
  <c r="CK13" i="35"/>
  <c r="CL29" i="35"/>
  <c r="CL27" i="35"/>
  <c r="CL25" i="35"/>
  <c r="CL28" i="35"/>
  <c r="CL14" i="35"/>
  <c r="CL15" i="35"/>
  <c r="CL24" i="35"/>
  <c r="CL17" i="35"/>
  <c r="CL23" i="35"/>
  <c r="CL22" i="35"/>
  <c r="CL13" i="35"/>
  <c r="CL21" i="35"/>
  <c r="CL12" i="35"/>
  <c r="CL26" i="35"/>
  <c r="CL16" i="35"/>
  <c r="CL19" i="35"/>
  <c r="CL31" i="35"/>
  <c r="CL30" i="35"/>
  <c r="CL20" i="35"/>
  <c r="CL18" i="35"/>
  <c r="CM25" i="35"/>
  <c r="CM14" i="35"/>
  <c r="CM31" i="35"/>
  <c r="CM18" i="35"/>
  <c r="CM28" i="35"/>
  <c r="CM24" i="35"/>
  <c r="CM22" i="35"/>
  <c r="CM13" i="35"/>
  <c r="CM12" i="35"/>
  <c r="CM21" i="35"/>
  <c r="CM27" i="35"/>
  <c r="CM23" i="35"/>
  <c r="CM20" i="35"/>
  <c r="CM30" i="35"/>
  <c r="CM17" i="35"/>
  <c r="CM26" i="35"/>
  <c r="CM15" i="35"/>
  <c r="CM16" i="35"/>
  <c r="CM19" i="35"/>
  <c r="CM29" i="35"/>
  <c r="CN28" i="35"/>
  <c r="CN16" i="35"/>
  <c r="CN26" i="35"/>
  <c r="CN27" i="35"/>
  <c r="CN12" i="35"/>
  <c r="CN24" i="35"/>
  <c r="CN25" i="35"/>
  <c r="CN13" i="35"/>
  <c r="CN19" i="35"/>
  <c r="CN21" i="35"/>
  <c r="CN20" i="35"/>
  <c r="CN30" i="35"/>
  <c r="CN18" i="35"/>
  <c r="CN23" i="35"/>
  <c r="CN17" i="35"/>
  <c r="CN22" i="35"/>
  <c r="CN29" i="35"/>
  <c r="CN31" i="35"/>
  <c r="CN14" i="35"/>
  <c r="CN15" i="35"/>
  <c r="CO31" i="35"/>
  <c r="CO23" i="35"/>
  <c r="CO20" i="35"/>
  <c r="CO21" i="35"/>
  <c r="CO12" i="35"/>
  <c r="CO27" i="35"/>
  <c r="CO22" i="35"/>
  <c r="CO19" i="35"/>
  <c r="CO17" i="35"/>
  <c r="CO25" i="35"/>
  <c r="CO16" i="35"/>
  <c r="CO29" i="35"/>
  <c r="CO18" i="35"/>
  <c r="CO14" i="35"/>
  <c r="CO15" i="35"/>
  <c r="CO30" i="35"/>
  <c r="CO26" i="35"/>
  <c r="CO28" i="35"/>
  <c r="CO13" i="35"/>
  <c r="CO24" i="35"/>
  <c r="CP29" i="35"/>
  <c r="CP28" i="35"/>
  <c r="CP31" i="35"/>
  <c r="CP23" i="35"/>
  <c r="CP18" i="35"/>
  <c r="CP13" i="35"/>
  <c r="CP24" i="35"/>
  <c r="CP17" i="35"/>
  <c r="CP27" i="35"/>
  <c r="CP15" i="35"/>
  <c r="CP16" i="35"/>
  <c r="CP21" i="35"/>
  <c r="CP12" i="35"/>
  <c r="CP25" i="35"/>
  <c r="CP20" i="35"/>
  <c r="CP22" i="35"/>
  <c r="CP30" i="35"/>
  <c r="CP26" i="35"/>
  <c r="CP19" i="35"/>
  <c r="CP14" i="35"/>
  <c r="CQ27" i="35"/>
  <c r="CQ15" i="35"/>
  <c r="CQ23" i="35"/>
  <c r="CQ18" i="35"/>
  <c r="CQ28" i="35"/>
  <c r="CQ12" i="35"/>
  <c r="CQ26" i="35"/>
  <c r="CQ14" i="35"/>
  <c r="CQ16" i="35"/>
  <c r="CQ17" i="35"/>
  <c r="CQ22" i="35"/>
  <c r="CQ31" i="35"/>
  <c r="CQ25" i="35"/>
  <c r="CQ20" i="35"/>
  <c r="CQ30" i="35"/>
  <c r="CQ13" i="35"/>
  <c r="CQ21" i="35"/>
  <c r="CQ24" i="35"/>
  <c r="CQ19" i="35"/>
  <c r="CQ29" i="35"/>
  <c r="CR28" i="35"/>
  <c r="CR24" i="35"/>
  <c r="CR22" i="35"/>
  <c r="CR29" i="35"/>
  <c r="CR14" i="35"/>
  <c r="CR15" i="35"/>
  <c r="CR25" i="35"/>
  <c r="CR23" i="35"/>
  <c r="CR19" i="35"/>
  <c r="CR17" i="35"/>
  <c r="CR12" i="35"/>
  <c r="CR20" i="35"/>
  <c r="CR16" i="35"/>
  <c r="CR18" i="35"/>
  <c r="CR21" i="35"/>
  <c r="CR31" i="35"/>
  <c r="CR27" i="35"/>
  <c r="CR13" i="35"/>
  <c r="CR30" i="35"/>
  <c r="CR26" i="35"/>
  <c r="CS31" i="35"/>
  <c r="CS25" i="35"/>
  <c r="CS26" i="35"/>
  <c r="CS21" i="35"/>
  <c r="CS14" i="35"/>
  <c r="CS15" i="35"/>
  <c r="CS30" i="35"/>
  <c r="CS19" i="35"/>
  <c r="CS20" i="35"/>
  <c r="CS13" i="35"/>
  <c r="CS23" i="35"/>
  <c r="CS18" i="35"/>
  <c r="CS17" i="35"/>
  <c r="CS24" i="35"/>
  <c r="CS12" i="35"/>
  <c r="CS22" i="35"/>
  <c r="CS29" i="35"/>
  <c r="CS28" i="35"/>
  <c r="CS16" i="35"/>
  <c r="CS27" i="35"/>
  <c r="CT29" i="35"/>
  <c r="CT22" i="35"/>
  <c r="CT27" i="35"/>
  <c r="CT13" i="35"/>
  <c r="CT18" i="35"/>
  <c r="CT24" i="35"/>
  <c r="CT20" i="35"/>
  <c r="CT30" i="35"/>
  <c r="CT25" i="35"/>
  <c r="CT15" i="35"/>
  <c r="CT21" i="35"/>
  <c r="CT17" i="35"/>
  <c r="CT28" i="35"/>
  <c r="CT16" i="35"/>
  <c r="CT23" i="35"/>
  <c r="CT26" i="35"/>
  <c r="CT12" i="35"/>
  <c r="CT31" i="35"/>
  <c r="CT14" i="35"/>
  <c r="CT19" i="35"/>
  <c r="CU27" i="35"/>
  <c r="CU29" i="35"/>
  <c r="CU31" i="35"/>
  <c r="CU12" i="35"/>
  <c r="CU25" i="35"/>
  <c r="CU26" i="35"/>
  <c r="CU28" i="35"/>
  <c r="CU21" i="35"/>
  <c r="CU22" i="35"/>
  <c r="CU20" i="35"/>
  <c r="CU19" i="35"/>
  <c r="CU15" i="35"/>
  <c r="CU16" i="35"/>
  <c r="CU23" i="35"/>
  <c r="CU17" i="35"/>
  <c r="CU30" i="35"/>
  <c r="CU14" i="35"/>
  <c r="CU24" i="35"/>
  <c r="CU18" i="35"/>
  <c r="CU13" i="35"/>
  <c r="CV28" i="35"/>
  <c r="CV21" i="35"/>
  <c r="CV24" i="35"/>
  <c r="CV15" i="35"/>
  <c r="CV19" i="35"/>
  <c r="CV12" i="35"/>
  <c r="CV25" i="35"/>
  <c r="CV16" i="35"/>
  <c r="CV23" i="35"/>
  <c r="CV30" i="35"/>
  <c r="CV17" i="35"/>
  <c r="CV20" i="35"/>
  <c r="CV13" i="35"/>
  <c r="CV18" i="35"/>
  <c r="CV29" i="35"/>
  <c r="CV31" i="35"/>
  <c r="CV27" i="35"/>
  <c r="CV22" i="35"/>
  <c r="CV26" i="35"/>
  <c r="CV14" i="35"/>
  <c r="CW19" i="35"/>
  <c r="CW23" i="35"/>
  <c r="CW18" i="35"/>
  <c r="CW26" i="35"/>
  <c r="CW20" i="35"/>
  <c r="CW21" i="35"/>
  <c r="CW22" i="35"/>
  <c r="CW25" i="35"/>
  <c r="CW29" i="35"/>
  <c r="CW14" i="35"/>
  <c r="CW16" i="35"/>
  <c r="CW31" i="35"/>
  <c r="CW27" i="35"/>
  <c r="CW28" i="35"/>
  <c r="CW13" i="35"/>
  <c r="CW15" i="35"/>
  <c r="CW30" i="35"/>
  <c r="CW24" i="35"/>
  <c r="CW17" i="35"/>
  <c r="CW12" i="35"/>
  <c r="CX29" i="35"/>
  <c r="CX23" i="35"/>
  <c r="CX31" i="35"/>
  <c r="CX18" i="35"/>
  <c r="CX15" i="35"/>
  <c r="CX24" i="35"/>
  <c r="CX19" i="35"/>
  <c r="CX26" i="35"/>
  <c r="CX30" i="35"/>
  <c r="CX14" i="35"/>
  <c r="CX21" i="35"/>
  <c r="CX17" i="35"/>
  <c r="CX22" i="35"/>
  <c r="CX28" i="35"/>
  <c r="CX13" i="35"/>
  <c r="CX25" i="35"/>
  <c r="CX12" i="35"/>
  <c r="CX20" i="35"/>
  <c r="CX27" i="35"/>
  <c r="CX16" i="35"/>
  <c r="CY27" i="35"/>
  <c r="CY20" i="35"/>
  <c r="CY29" i="35"/>
  <c r="CY18" i="35"/>
  <c r="CY12" i="35"/>
  <c r="CY26" i="35"/>
  <c r="CY15" i="35"/>
  <c r="CY28" i="35"/>
  <c r="CY13" i="35"/>
  <c r="CY31" i="35"/>
  <c r="CY19" i="35"/>
  <c r="CY14" i="35"/>
  <c r="CY16" i="35"/>
  <c r="CY23" i="35"/>
  <c r="CY25" i="35"/>
  <c r="CY22" i="35"/>
  <c r="CY30" i="35"/>
  <c r="CY24" i="35"/>
  <c r="CY17" i="35"/>
  <c r="CY21" i="35"/>
  <c r="BR12" i="33"/>
  <c r="BS13" i="33"/>
  <c r="BS12" i="33"/>
  <c r="BT13" i="33"/>
  <c r="BT14" i="33"/>
  <c r="BT12" i="33"/>
  <c r="BU13" i="33"/>
  <c r="BU12" i="33"/>
  <c r="BU14" i="33"/>
  <c r="BU15" i="33"/>
  <c r="BV12" i="33"/>
  <c r="BV16" i="33"/>
  <c r="BV15" i="33"/>
  <c r="BV13" i="33"/>
  <c r="BV14" i="33"/>
  <c r="BW14" i="33"/>
  <c r="BW17" i="33"/>
  <c r="BW12" i="33"/>
  <c r="BW16" i="33"/>
  <c r="BW13" i="33"/>
  <c r="BW15" i="33"/>
  <c r="BX13" i="33"/>
  <c r="BX12" i="33"/>
  <c r="BX18" i="33"/>
  <c r="BX16" i="33"/>
  <c r="BX17" i="33"/>
  <c r="BX15" i="33"/>
  <c r="BX14" i="33"/>
  <c r="BY18" i="33"/>
  <c r="BY14" i="33"/>
  <c r="BY12" i="33"/>
  <c r="BY13" i="33"/>
  <c r="BY15" i="33"/>
  <c r="BY19" i="33"/>
  <c r="BY17" i="33"/>
  <c r="BY16" i="33"/>
  <c r="BZ17" i="33"/>
  <c r="BZ15" i="33"/>
  <c r="BZ14" i="33"/>
  <c r="BZ13" i="33"/>
  <c r="BZ12" i="33"/>
  <c r="BZ20" i="33"/>
  <c r="BZ18" i="33"/>
  <c r="BZ19" i="33"/>
  <c r="BZ16" i="33"/>
  <c r="CA14" i="33"/>
  <c r="CA17" i="33"/>
  <c r="CA19" i="33"/>
  <c r="CA16" i="33"/>
  <c r="CA21" i="33"/>
  <c r="CA13" i="33"/>
  <c r="CA20" i="33"/>
  <c r="CA18" i="33"/>
  <c r="CA15" i="33"/>
  <c r="CA12" i="33"/>
  <c r="CB13" i="33"/>
  <c r="CB22" i="33"/>
  <c r="CB15" i="33"/>
  <c r="CB18" i="33"/>
  <c r="CB14" i="33"/>
  <c r="CB12" i="33"/>
  <c r="CB16" i="33"/>
  <c r="CB21" i="33"/>
  <c r="CB20" i="33"/>
  <c r="CB19" i="33"/>
  <c r="CB17" i="33"/>
  <c r="CC21" i="33"/>
  <c r="CC14" i="33"/>
  <c r="CC16" i="33"/>
  <c r="CC20" i="33"/>
  <c r="CC12" i="33"/>
  <c r="CC18" i="33"/>
  <c r="CC22" i="33"/>
  <c r="CC15" i="33"/>
  <c r="CC19" i="33"/>
  <c r="CC23" i="33"/>
  <c r="CC17" i="33"/>
  <c r="CC13" i="33"/>
  <c r="CD17" i="33"/>
  <c r="CD14" i="33"/>
  <c r="CD19" i="33"/>
  <c r="CD15" i="33"/>
  <c r="CD21" i="33"/>
  <c r="CD16" i="33"/>
  <c r="CD24" i="33"/>
  <c r="CD12" i="33"/>
  <c r="CD22" i="33"/>
  <c r="CD23" i="33"/>
  <c r="CD13" i="33"/>
  <c r="CD18" i="33"/>
  <c r="CD20" i="33"/>
  <c r="CE15" i="33"/>
  <c r="CE18" i="33"/>
  <c r="CE13" i="33"/>
  <c r="CE16" i="33"/>
  <c r="CE14" i="33"/>
  <c r="CE12" i="33"/>
  <c r="CE21" i="33"/>
  <c r="CE22" i="33"/>
  <c r="CE20" i="33"/>
  <c r="CE23" i="33"/>
  <c r="CE25" i="33"/>
  <c r="CE24" i="33"/>
  <c r="CE19" i="33"/>
  <c r="CE17" i="33"/>
  <c r="CF13" i="33"/>
  <c r="CF20" i="33"/>
  <c r="CF18" i="33"/>
  <c r="CF14" i="33"/>
  <c r="CF21" i="33"/>
  <c r="CF26" i="33"/>
  <c r="CF15" i="33"/>
  <c r="CF12" i="33"/>
  <c r="CF22" i="33"/>
  <c r="CF23" i="33"/>
  <c r="CF24" i="33"/>
  <c r="CF17" i="33"/>
  <c r="CF19" i="33"/>
  <c r="CF16" i="33"/>
  <c r="CF25" i="33"/>
  <c r="CG27" i="33"/>
  <c r="CG15" i="33"/>
  <c r="CG23" i="33"/>
  <c r="CG24" i="33"/>
  <c r="CG14" i="33"/>
  <c r="CG26" i="33"/>
  <c r="CG22" i="33"/>
  <c r="CG20" i="33"/>
  <c r="CG18" i="33"/>
  <c r="CG25" i="33"/>
  <c r="CG19" i="33"/>
  <c r="CG17" i="33"/>
  <c r="CG21" i="33"/>
  <c r="CG12" i="33"/>
  <c r="CG13" i="33"/>
  <c r="CG16" i="33"/>
  <c r="CH17" i="33"/>
  <c r="CH24" i="33"/>
  <c r="CH15" i="33"/>
  <c r="CH22" i="33"/>
  <c r="CH27" i="33"/>
  <c r="CH14" i="33"/>
  <c r="CH25" i="33"/>
  <c r="CH16" i="33"/>
  <c r="CH20" i="33"/>
  <c r="CH26" i="33"/>
  <c r="CH23" i="33"/>
  <c r="CH28" i="33"/>
  <c r="CH21" i="33"/>
  <c r="CH18" i="33"/>
  <c r="CH19" i="33"/>
  <c r="CH13" i="33"/>
  <c r="CH12" i="33"/>
  <c r="CI14" i="33"/>
  <c r="CI29" i="33"/>
  <c r="CI25" i="33"/>
  <c r="CI23" i="33"/>
  <c r="CI27" i="33"/>
  <c r="CI17" i="33"/>
  <c r="CI20" i="33"/>
  <c r="CI19" i="33"/>
  <c r="CI15" i="33"/>
  <c r="CI13" i="33"/>
  <c r="CI28" i="33"/>
  <c r="CI22" i="33"/>
  <c r="CI24" i="33"/>
  <c r="CI26" i="33"/>
  <c r="CI12" i="33"/>
  <c r="CI16" i="33"/>
  <c r="CI21" i="33"/>
  <c r="CI18" i="33"/>
  <c r="CJ16" i="33"/>
  <c r="CJ19" i="33"/>
  <c r="CJ22" i="33"/>
  <c r="CJ15" i="33"/>
  <c r="CJ12" i="33"/>
  <c r="CJ13" i="33"/>
  <c r="CJ18" i="33"/>
  <c r="CJ27" i="33"/>
  <c r="CJ24" i="33"/>
  <c r="CJ25" i="33"/>
  <c r="CJ14" i="33"/>
  <c r="CJ30" i="33"/>
  <c r="CJ21" i="33"/>
  <c r="CJ26" i="33"/>
  <c r="CJ20" i="33"/>
  <c r="CJ29" i="33"/>
  <c r="CJ17" i="33"/>
  <c r="CJ23" i="33"/>
  <c r="CJ28" i="33"/>
  <c r="CK27" i="33"/>
  <c r="CK22" i="33"/>
  <c r="CK23" i="33"/>
  <c r="CK25" i="33"/>
  <c r="CK13" i="33"/>
  <c r="CK24" i="33"/>
  <c r="CK26" i="33"/>
  <c r="CK20" i="33"/>
  <c r="CK21" i="33"/>
  <c r="CK16" i="33"/>
  <c r="CK18" i="33"/>
  <c r="CK15" i="33"/>
  <c r="CK31" i="33"/>
  <c r="CK19" i="33"/>
  <c r="CK17" i="33"/>
  <c r="CK12" i="33"/>
  <c r="CK14" i="33"/>
  <c r="CK30" i="33"/>
  <c r="CK28" i="33"/>
  <c r="CK29" i="33"/>
  <c r="CL31" i="33"/>
  <c r="CL17" i="33"/>
  <c r="CL12" i="33"/>
  <c r="CL16" i="33"/>
  <c r="CL13" i="33"/>
  <c r="CL15" i="33"/>
  <c r="CL28" i="33"/>
  <c r="CL30" i="33"/>
  <c r="CL14" i="33"/>
  <c r="CL23" i="33"/>
  <c r="CL20" i="33"/>
  <c r="CL26" i="33"/>
  <c r="CL19" i="33"/>
  <c r="CL25" i="33"/>
  <c r="CL29" i="33"/>
  <c r="CL24" i="33"/>
  <c r="CL27" i="33"/>
  <c r="CL22" i="33"/>
  <c r="CL18" i="33"/>
  <c r="CL21" i="33"/>
  <c r="CM30" i="33"/>
  <c r="CM14" i="33"/>
  <c r="CM16" i="33"/>
  <c r="CM25" i="33"/>
  <c r="CM24" i="33"/>
  <c r="CM13" i="33"/>
  <c r="CM23" i="33"/>
  <c r="CM31" i="33"/>
  <c r="CM29" i="33"/>
  <c r="CM17" i="33"/>
  <c r="CM18" i="33"/>
  <c r="CM12" i="33"/>
  <c r="CM15" i="33"/>
  <c r="CM21" i="33"/>
  <c r="CM27" i="33"/>
  <c r="CM19" i="33"/>
  <c r="CM22" i="33"/>
  <c r="CM28" i="33"/>
  <c r="CM20" i="33"/>
  <c r="CM26" i="33"/>
  <c r="CN29" i="33"/>
  <c r="CN13" i="33"/>
  <c r="CN25" i="33"/>
  <c r="CN23" i="33"/>
  <c r="CN20" i="33"/>
  <c r="CN15" i="33"/>
  <c r="CN22" i="33"/>
  <c r="CN21" i="33"/>
  <c r="CN30" i="33"/>
  <c r="CN31" i="33"/>
  <c r="CN18" i="33"/>
  <c r="CN16" i="33"/>
  <c r="CN26" i="33"/>
  <c r="CN17" i="33"/>
  <c r="CN24" i="33"/>
  <c r="CN27" i="33"/>
  <c r="CN19" i="33"/>
  <c r="CN14" i="33"/>
  <c r="CN28" i="33"/>
  <c r="CN12" i="33"/>
  <c r="CO31" i="33"/>
  <c r="CO18" i="33"/>
  <c r="CO14" i="33"/>
  <c r="CO12" i="33"/>
  <c r="CO29" i="33"/>
  <c r="CO27" i="33"/>
  <c r="CO25" i="33"/>
  <c r="CO13" i="33"/>
  <c r="CO21" i="33"/>
  <c r="CO28" i="33"/>
  <c r="CO19" i="33"/>
  <c r="CO23" i="33"/>
  <c r="CO22" i="33"/>
  <c r="CO16" i="33"/>
  <c r="CO26" i="33"/>
  <c r="CO24" i="33"/>
  <c r="CO17" i="33"/>
  <c r="CO20" i="33"/>
  <c r="CO15" i="33"/>
  <c r="CO30" i="33"/>
  <c r="CP31" i="33"/>
  <c r="CP17" i="33"/>
  <c r="CP15" i="33"/>
  <c r="CP13" i="33"/>
  <c r="CP24" i="33"/>
  <c r="CP21" i="33"/>
  <c r="CP22" i="33"/>
  <c r="CP23" i="33"/>
  <c r="CP16" i="33"/>
  <c r="CP25" i="33"/>
  <c r="CP19" i="33"/>
  <c r="CP20" i="33"/>
  <c r="CP27" i="33"/>
  <c r="CP26" i="33"/>
  <c r="CP28" i="33"/>
  <c r="CP12" i="33"/>
  <c r="CP30" i="33"/>
  <c r="CP14" i="33"/>
  <c r="CP18" i="33"/>
  <c r="CP29" i="33"/>
  <c r="CQ30" i="33"/>
  <c r="CQ14" i="33"/>
  <c r="CQ17" i="33"/>
  <c r="CQ28" i="33"/>
  <c r="CQ19" i="33"/>
  <c r="CQ31" i="33"/>
  <c r="CQ23" i="33"/>
  <c r="CQ29" i="33"/>
  <c r="CQ21" i="33"/>
  <c r="CQ16" i="33"/>
  <c r="CQ13" i="33"/>
  <c r="CQ15" i="33"/>
  <c r="CQ18" i="33"/>
  <c r="CQ12" i="33"/>
  <c r="CQ22" i="33"/>
  <c r="CQ26" i="33"/>
  <c r="CQ24" i="33"/>
  <c r="CQ27" i="33"/>
  <c r="CQ20" i="33"/>
  <c r="CQ25" i="33"/>
  <c r="CR29" i="33"/>
  <c r="CR13" i="33"/>
  <c r="CR26" i="33"/>
  <c r="CR20" i="33"/>
  <c r="CR15" i="33"/>
  <c r="CR12" i="33"/>
  <c r="CR30" i="33"/>
  <c r="CR23" i="33"/>
  <c r="CR14" i="33"/>
  <c r="CR21" i="33"/>
  <c r="CR28" i="33"/>
  <c r="CR22" i="33"/>
  <c r="CR25" i="33"/>
  <c r="CR16" i="33"/>
  <c r="CR18" i="33"/>
  <c r="CR19" i="33"/>
  <c r="CR24" i="33"/>
  <c r="CR27" i="33"/>
  <c r="CR31" i="33"/>
  <c r="CR17" i="33"/>
  <c r="CS27" i="33"/>
  <c r="CS31" i="33"/>
  <c r="CS20" i="33"/>
  <c r="CS13" i="33"/>
  <c r="CS30" i="33"/>
  <c r="CS26" i="33"/>
  <c r="CS21" i="33"/>
  <c r="CS29" i="33"/>
  <c r="CS12" i="33"/>
  <c r="CS25" i="33"/>
  <c r="CS18" i="33"/>
  <c r="CS24" i="33"/>
  <c r="CS17" i="33"/>
  <c r="CS22" i="33"/>
  <c r="CS14" i="33"/>
  <c r="CS19" i="33"/>
  <c r="CS16" i="33"/>
  <c r="CS28" i="33"/>
  <c r="CS23" i="33"/>
  <c r="CS15" i="33"/>
  <c r="CT31" i="33"/>
  <c r="CT17" i="33"/>
  <c r="CT14" i="33"/>
  <c r="CT30" i="33"/>
  <c r="CT22" i="33"/>
  <c r="CT19" i="33"/>
  <c r="CT28" i="33"/>
  <c r="CT27" i="33"/>
  <c r="CT13" i="33"/>
  <c r="CT29" i="33"/>
  <c r="CT26" i="33"/>
  <c r="CT25" i="33"/>
  <c r="CT24" i="33"/>
  <c r="CT12" i="33"/>
  <c r="CT15" i="33"/>
  <c r="CT21" i="33"/>
  <c r="CT20" i="33"/>
  <c r="CT23" i="33"/>
  <c r="CT16" i="33"/>
  <c r="CT18" i="33"/>
  <c r="CU31" i="33"/>
  <c r="CU15" i="33"/>
  <c r="CU18" i="33"/>
  <c r="CU27" i="33"/>
  <c r="CU21" i="33"/>
  <c r="CU13" i="33"/>
  <c r="CU30" i="33"/>
  <c r="CU14" i="33"/>
  <c r="CU28" i="33"/>
  <c r="CU17" i="33"/>
  <c r="CU29" i="33"/>
  <c r="CU23" i="33"/>
  <c r="CU25" i="33"/>
  <c r="CU16" i="33"/>
  <c r="CU12" i="33"/>
  <c r="CU24" i="33"/>
  <c r="CU22" i="33"/>
  <c r="CU19" i="33"/>
  <c r="CU26" i="33"/>
  <c r="CU20" i="33"/>
  <c r="CV29" i="33"/>
  <c r="CV13" i="33"/>
  <c r="CV17" i="33"/>
  <c r="CV19" i="33"/>
  <c r="CV31" i="33"/>
  <c r="CV14" i="33"/>
  <c r="CV24" i="33"/>
  <c r="CV26" i="33"/>
  <c r="CV15" i="33"/>
  <c r="CV12" i="33"/>
  <c r="CV30" i="33"/>
  <c r="CV21" i="33"/>
  <c r="CV22" i="33"/>
  <c r="CV27" i="33"/>
  <c r="CV23" i="33"/>
  <c r="CV28" i="33"/>
  <c r="CV16" i="33"/>
  <c r="CV20" i="33"/>
  <c r="CV25" i="33"/>
  <c r="CV18" i="33"/>
  <c r="CW27" i="33"/>
  <c r="CW30" i="33"/>
  <c r="CW23" i="33"/>
  <c r="CW24" i="33"/>
  <c r="CW16" i="33"/>
  <c r="CW13" i="33"/>
  <c r="CW26" i="33"/>
  <c r="CW29" i="33"/>
  <c r="CW22" i="33"/>
  <c r="CW20" i="33"/>
  <c r="CW15" i="33"/>
  <c r="CW19" i="33"/>
  <c r="CW28" i="33"/>
  <c r="CW21" i="33"/>
  <c r="CW14" i="33"/>
  <c r="CW18" i="33"/>
  <c r="CW17" i="33"/>
  <c r="CW31" i="33"/>
  <c r="CW25" i="33"/>
  <c r="CW12" i="33"/>
  <c r="CX31" i="33"/>
  <c r="CX17" i="33"/>
  <c r="CX30" i="33"/>
  <c r="CX27" i="33"/>
  <c r="CX24" i="33"/>
  <c r="CX28" i="33"/>
  <c r="CX21" i="33"/>
  <c r="CX23" i="33"/>
  <c r="CX29" i="33"/>
  <c r="CX19" i="33"/>
  <c r="CX25" i="33"/>
  <c r="CX16" i="33"/>
  <c r="CX22" i="33"/>
  <c r="CX15" i="33"/>
  <c r="CX13" i="33"/>
  <c r="CX20" i="33"/>
  <c r="CX12" i="33"/>
  <c r="CX18" i="33"/>
  <c r="CX14" i="33"/>
  <c r="CX26" i="33"/>
  <c r="CY30" i="33"/>
  <c r="CY14" i="33"/>
  <c r="CY26" i="33"/>
  <c r="CY28" i="33"/>
  <c r="CY12" i="33"/>
  <c r="CY23" i="33"/>
  <c r="CY27" i="33"/>
  <c r="CY21" i="33"/>
  <c r="CY25" i="33"/>
  <c r="CY17" i="33"/>
  <c r="CY15" i="33"/>
  <c r="CY13" i="33"/>
  <c r="CY31" i="33"/>
  <c r="CY20" i="33"/>
  <c r="CY22" i="33"/>
  <c r="CY24" i="33"/>
  <c r="CY18" i="33"/>
  <c r="CY19" i="33"/>
  <c r="CY29" i="33"/>
  <c r="CY16" i="33"/>
  <c r="H2" i="14"/>
  <c r="D4" i="31" l="1"/>
  <c r="C8" i="31" s="1"/>
  <c r="D4" i="30"/>
  <c r="C8" i="30" s="1"/>
  <c r="D4" i="29"/>
  <c r="C8" i="29" s="1"/>
  <c r="K21" i="32"/>
  <c r="E124" i="12"/>
  <c r="E4" i="31" l="1"/>
  <c r="D8" i="31" s="1"/>
  <c r="D18" i="31"/>
  <c r="D18" i="30"/>
  <c r="D18" i="29"/>
  <c r="E4" i="30"/>
  <c r="D8" i="30" s="1"/>
  <c r="E4" i="29"/>
  <c r="D8" i="29" s="1"/>
  <c r="C9" i="31"/>
  <c r="C9" i="30"/>
  <c r="E129" i="12"/>
  <c r="D9" i="31" l="1"/>
  <c r="D9" i="30"/>
  <c r="E18" i="31"/>
  <c r="F4" i="31"/>
  <c r="F18" i="31" s="1"/>
  <c r="E18" i="30"/>
  <c r="E18" i="29"/>
  <c r="F4" i="30"/>
  <c r="E8" i="30" s="1"/>
  <c r="F4" i="29"/>
  <c r="E8" i="31" l="1"/>
  <c r="G4" i="31"/>
  <c r="F8" i="31" s="1"/>
  <c r="E9" i="30"/>
  <c r="E8" i="29"/>
  <c r="F18" i="30"/>
  <c r="F18" i="29"/>
  <c r="G4" i="30"/>
  <c r="F8" i="30" s="1"/>
  <c r="G4" i="29"/>
  <c r="E9" i="31"/>
  <c r="D5" i="14"/>
  <c r="D7" i="14" s="1"/>
  <c r="E28" i="12"/>
  <c r="H1" i="14"/>
  <c r="E11" i="14"/>
  <c r="F11" i="14" s="1"/>
  <c r="G11" i="14" s="1"/>
  <c r="H11" i="14" s="1"/>
  <c r="I11" i="14" s="1"/>
  <c r="J11" i="14" s="1"/>
  <c r="K11" i="14" s="1"/>
  <c r="L11" i="14" s="1"/>
  <c r="M11" i="14" s="1"/>
  <c r="N11" i="14" s="1"/>
  <c r="O11" i="14" s="1"/>
  <c r="P11" i="14" s="1"/>
  <c r="Q11" i="14" s="1"/>
  <c r="R11" i="14" s="1"/>
  <c r="S11" i="14" s="1"/>
  <c r="T11" i="14" s="1"/>
  <c r="U11" i="14" s="1"/>
  <c r="V11" i="14" s="1"/>
  <c r="W11" i="14" s="1"/>
  <c r="A13" i="14"/>
  <c r="A14" i="14" s="1"/>
  <c r="A15" i="14" s="1"/>
  <c r="A16" i="14" s="1"/>
  <c r="A17" i="14" s="1"/>
  <c r="A18" i="14" s="1"/>
  <c r="A19" i="14" s="1"/>
  <c r="A20" i="14" s="1"/>
  <c r="A21" i="14" s="1"/>
  <c r="A22" i="14" s="1"/>
  <c r="A23" i="14" s="1"/>
  <c r="A24" i="14" s="1"/>
  <c r="A25" i="14" s="1"/>
  <c r="A26" i="14" s="1"/>
  <c r="A27" i="14" s="1"/>
  <c r="A28" i="14" s="1"/>
  <c r="A29" i="14" s="1"/>
  <c r="A30" i="14" s="1"/>
  <c r="A31" i="14" s="1"/>
  <c r="A32" i="14" s="1"/>
  <c r="E57" i="14"/>
  <c r="F57" i="14" s="1"/>
  <c r="G57" i="14" s="1"/>
  <c r="H57" i="14" s="1"/>
  <c r="I57" i="14" s="1"/>
  <c r="J57" i="14" s="1"/>
  <c r="K57" i="14" s="1"/>
  <c r="L57" i="14" s="1"/>
  <c r="M57" i="14" s="1"/>
  <c r="N57" i="14" s="1"/>
  <c r="O57" i="14" s="1"/>
  <c r="P57" i="14" s="1"/>
  <c r="Q57" i="14" s="1"/>
  <c r="R57" i="14" s="1"/>
  <c r="S57" i="14" s="1"/>
  <c r="T57" i="14" s="1"/>
  <c r="U57" i="14" s="1"/>
  <c r="V57" i="14" s="1"/>
  <c r="W57" i="14" s="1"/>
  <c r="X57" i="14" s="1"/>
  <c r="Y57" i="14" s="1"/>
  <c r="A59" i="14"/>
  <c r="A60" i="14" s="1"/>
  <c r="A61" i="14" s="1"/>
  <c r="A62" i="14" s="1"/>
  <c r="A63" i="14" s="1"/>
  <c r="A64" i="14" s="1"/>
  <c r="A65" i="14" s="1"/>
  <c r="A66" i="14" s="1"/>
  <c r="A67" i="14" s="1"/>
  <c r="A68" i="14" s="1"/>
  <c r="A69" i="14" s="1"/>
  <c r="A70" i="14" s="1"/>
  <c r="A71" i="14" s="1"/>
  <c r="A72" i="14" s="1"/>
  <c r="A73" i="14" s="1"/>
  <c r="A74" i="14" s="1"/>
  <c r="A75" i="14" s="1"/>
  <c r="A76" i="14" s="1"/>
  <c r="A77" i="14" s="1"/>
  <c r="A78" i="14" s="1"/>
  <c r="A79" i="14" s="1"/>
  <c r="A80" i="14" s="1"/>
  <c r="A81" i="14" s="1"/>
  <c r="A82" i="14" s="1"/>
  <c r="A83" i="14" s="1"/>
  <c r="A84" i="14" s="1"/>
  <c r="A85" i="14" s="1"/>
  <c r="A86" i="14" s="1"/>
  <c r="A87" i="14" s="1"/>
  <c r="A88" i="14" s="1"/>
  <c r="A89" i="14" s="1"/>
  <c r="A90" i="14" s="1"/>
  <c r="A91" i="14" s="1"/>
  <c r="A92" i="14" s="1"/>
  <c r="A93" i="14" s="1"/>
  <c r="A94" i="14" s="1"/>
  <c r="A95" i="14" s="1"/>
  <c r="A96" i="14" s="1"/>
  <c r="A97" i="14" s="1"/>
  <c r="H4" i="31" l="1"/>
  <c r="G8" i="31" s="1"/>
  <c r="G18" i="31"/>
  <c r="F8" i="29"/>
  <c r="H4" i="30"/>
  <c r="G9" i="30" s="1"/>
  <c r="G18" i="30"/>
  <c r="H4" i="29"/>
  <c r="G8" i="29" s="1"/>
  <c r="G18" i="29"/>
  <c r="C12" i="14"/>
  <c r="B12" i="14"/>
  <c r="F50" i="12"/>
  <c r="F9" i="31"/>
  <c r="F9" i="30"/>
  <c r="A33" i="14"/>
  <c r="CZ32" i="14"/>
  <c r="DB12" i="14"/>
  <c r="DB13" i="14" s="1"/>
  <c r="DB14" i="14" s="1"/>
  <c r="X11" i="14"/>
  <c r="Y11" i="14" s="1"/>
  <c r="Z11" i="14" s="1"/>
  <c r="AA11" i="14" s="1"/>
  <c r="AB11" i="14" s="1"/>
  <c r="AC11" i="14" s="1"/>
  <c r="AD11" i="14" s="1"/>
  <c r="AE11" i="14" s="1"/>
  <c r="AF11" i="14" s="1"/>
  <c r="AG11" i="14" s="1"/>
  <c r="AH11" i="14" s="1"/>
  <c r="AI11" i="14" s="1"/>
  <c r="AJ11" i="14" s="1"/>
  <c r="AK11" i="14" s="1"/>
  <c r="AL11" i="14" s="1"/>
  <c r="AM11" i="14" s="1"/>
  <c r="AN11" i="14" s="1"/>
  <c r="AO11" i="14" s="1"/>
  <c r="AP11" i="14" s="1"/>
  <c r="AQ11" i="14" s="1"/>
  <c r="AR11" i="14" s="1"/>
  <c r="AS11" i="14" s="1"/>
  <c r="AT11" i="14" s="1"/>
  <c r="AU11" i="14" s="1"/>
  <c r="AV11" i="14" s="1"/>
  <c r="AW11" i="14" s="1"/>
  <c r="AX11" i="14" s="1"/>
  <c r="AY11" i="14" s="1"/>
  <c r="AZ11" i="14" s="1"/>
  <c r="BA11" i="14" s="1"/>
  <c r="BB11" i="14" s="1"/>
  <c r="BC11" i="14" s="1"/>
  <c r="BD11" i="14" s="1"/>
  <c r="BE11" i="14" s="1"/>
  <c r="BF11" i="14" s="1"/>
  <c r="BG11" i="14" s="1"/>
  <c r="BH11" i="14" s="1"/>
  <c r="E31" i="12"/>
  <c r="E119" i="12"/>
  <c r="E5" i="14"/>
  <c r="F21" i="32"/>
  <c r="G21" i="32" s="1"/>
  <c r="H21" i="32" s="1"/>
  <c r="F28" i="12"/>
  <c r="Z57" i="14"/>
  <c r="H3" i="14"/>
  <c r="C13" i="14" l="1"/>
  <c r="E7" i="14"/>
  <c r="I4" i="31"/>
  <c r="I18" i="31" s="1"/>
  <c r="H18" i="31"/>
  <c r="H18" i="30"/>
  <c r="G8" i="30"/>
  <c r="I4" i="29"/>
  <c r="H8" i="29" s="1"/>
  <c r="I4" i="30"/>
  <c r="H9" i="30" s="1"/>
  <c r="H18" i="29"/>
  <c r="G50" i="12"/>
  <c r="H50" i="12" s="1"/>
  <c r="I50" i="12" s="1"/>
  <c r="J50" i="12" s="1"/>
  <c r="K50" i="12" s="1"/>
  <c r="L50" i="12" s="1"/>
  <c r="M50" i="12" s="1"/>
  <c r="N50" i="12" s="1"/>
  <c r="O50" i="12" s="1"/>
  <c r="P50" i="12" s="1"/>
  <c r="Q50" i="12" s="1"/>
  <c r="R50" i="12" s="1"/>
  <c r="B13" i="14"/>
  <c r="B58" i="14"/>
  <c r="F96" i="12"/>
  <c r="F73" i="12"/>
  <c r="H9" i="31"/>
  <c r="G9" i="31"/>
  <c r="A34" i="14"/>
  <c r="CZ33" i="14"/>
  <c r="F5" i="14"/>
  <c r="F7" i="14" s="1"/>
  <c r="DB15" i="14"/>
  <c r="BI11" i="14"/>
  <c r="F31" i="12"/>
  <c r="F119" i="12"/>
  <c r="F22" i="32"/>
  <c r="E121" i="12"/>
  <c r="G28" i="12"/>
  <c r="I21" i="32"/>
  <c r="J21" i="32" s="1"/>
  <c r="E21" i="32" s="1"/>
  <c r="AA57" i="14"/>
  <c r="D2" i="14"/>
  <c r="G96" i="12" l="1"/>
  <c r="H96" i="12" s="1"/>
  <c r="I96" i="12" s="1"/>
  <c r="J96" i="12" s="1"/>
  <c r="K96" i="12" s="1"/>
  <c r="L96" i="12" s="1"/>
  <c r="M96" i="12" s="1"/>
  <c r="N96" i="12" s="1"/>
  <c r="O96" i="12" s="1"/>
  <c r="P96" i="12" s="1"/>
  <c r="Q96" i="12" s="1"/>
  <c r="R96" i="12" s="1"/>
  <c r="S96" i="12" s="1"/>
  <c r="J4" i="31"/>
  <c r="I8" i="31" s="1"/>
  <c r="H8" i="31"/>
  <c r="C14" i="14"/>
  <c r="J4" i="29"/>
  <c r="I8" i="29" s="1"/>
  <c r="I18" i="29"/>
  <c r="H8" i="30"/>
  <c r="J4" i="30"/>
  <c r="I9" i="30" s="1"/>
  <c r="I18" i="30"/>
  <c r="G73" i="12"/>
  <c r="H73" i="12" s="1"/>
  <c r="I73" i="12" s="1"/>
  <c r="J73" i="12" s="1"/>
  <c r="K73" i="12" s="1"/>
  <c r="L73" i="12" s="1"/>
  <c r="M73" i="12" s="1"/>
  <c r="N73" i="12" s="1"/>
  <c r="O73" i="12" s="1"/>
  <c r="P73" i="12" s="1"/>
  <c r="Q73" i="12" s="1"/>
  <c r="R73" i="12" s="1"/>
  <c r="S73" i="12" s="1"/>
  <c r="B59" i="14"/>
  <c r="B14" i="14"/>
  <c r="A35" i="14"/>
  <c r="CZ34" i="14"/>
  <c r="G5" i="14"/>
  <c r="DB16" i="14"/>
  <c r="BJ11" i="14"/>
  <c r="S50" i="12"/>
  <c r="G31" i="12"/>
  <c r="G119" i="12"/>
  <c r="G22" i="32"/>
  <c r="F121" i="12"/>
  <c r="H28" i="12"/>
  <c r="AB57" i="14"/>
  <c r="I9" i="31" l="1"/>
  <c r="J18" i="31"/>
  <c r="K4" i="31"/>
  <c r="L4" i="31" s="1"/>
  <c r="L18" i="31" s="1"/>
  <c r="C15" i="14"/>
  <c r="G7" i="14"/>
  <c r="K4" i="29"/>
  <c r="J8" i="29" s="1"/>
  <c r="J18" i="29"/>
  <c r="K4" i="30"/>
  <c r="K18" i="30" s="1"/>
  <c r="I8" i="30"/>
  <c r="J18" i="30"/>
  <c r="B15" i="14"/>
  <c r="B60" i="14"/>
  <c r="J9" i="31"/>
  <c r="A36" i="14"/>
  <c r="CZ35" i="14"/>
  <c r="DB17" i="14"/>
  <c r="DB18" i="14" s="1"/>
  <c r="DB19" i="14" s="1"/>
  <c r="DB20" i="14" s="1"/>
  <c r="DB21" i="14" s="1"/>
  <c r="DB22" i="14" s="1"/>
  <c r="DB23" i="14" s="1"/>
  <c r="DB24" i="14" s="1"/>
  <c r="DB25" i="14" s="1"/>
  <c r="DB26" i="14" s="1"/>
  <c r="DB27" i="14" s="1"/>
  <c r="DB28" i="14" s="1"/>
  <c r="DB29" i="14" s="1"/>
  <c r="DB30" i="14" s="1"/>
  <c r="DB31" i="14" s="1"/>
  <c r="DB32" i="14" s="1"/>
  <c r="DB33" i="14" s="1"/>
  <c r="DB34" i="14" s="1"/>
  <c r="DB35" i="14" s="1"/>
  <c r="DB36" i="14" s="1"/>
  <c r="DB37" i="14" s="1"/>
  <c r="DB38" i="14" s="1"/>
  <c r="DB39" i="14" s="1"/>
  <c r="DB40" i="14" s="1"/>
  <c r="DB41" i="14" s="1"/>
  <c r="DB42" i="14" s="1"/>
  <c r="DB43" i="14" s="1"/>
  <c r="DB44" i="14" s="1"/>
  <c r="DB45" i="14" s="1"/>
  <c r="DB46" i="14" s="1"/>
  <c r="DB47" i="14" s="1"/>
  <c r="DB48" i="14" s="1"/>
  <c r="DB49" i="14" s="1"/>
  <c r="DB50" i="14" s="1"/>
  <c r="DB51" i="14" s="1"/>
  <c r="H5" i="14"/>
  <c r="BK11" i="14"/>
  <c r="T96" i="12"/>
  <c r="T73" i="12"/>
  <c r="T50" i="12"/>
  <c r="H31" i="12"/>
  <c r="H119" i="12"/>
  <c r="H22" i="32"/>
  <c r="G121" i="12"/>
  <c r="I28" i="12"/>
  <c r="AC57" i="14"/>
  <c r="J8" i="31" l="1"/>
  <c r="M4" i="31"/>
  <c r="L8" i="31" s="1"/>
  <c r="K18" i="31"/>
  <c r="K8" i="31"/>
  <c r="J9" i="30"/>
  <c r="C16" i="14"/>
  <c r="H7" i="14"/>
  <c r="L4" i="29"/>
  <c r="K8" i="29" s="1"/>
  <c r="K18" i="29"/>
  <c r="L4" i="30"/>
  <c r="K9" i="30" s="1"/>
  <c r="J8" i="30"/>
  <c r="B16" i="14"/>
  <c r="B61" i="14"/>
  <c r="K9" i="31"/>
  <c r="J28" i="12"/>
  <c r="K28" i="12" s="1"/>
  <c r="A37" i="14"/>
  <c r="CZ36" i="14"/>
  <c r="I5" i="14"/>
  <c r="I7" i="14" s="1"/>
  <c r="BL11" i="14"/>
  <c r="BK12" i="14"/>
  <c r="U50" i="12"/>
  <c r="U96" i="12"/>
  <c r="U73" i="12"/>
  <c r="J31" i="12"/>
  <c r="J121" i="12" s="1"/>
  <c r="J119" i="12"/>
  <c r="I31" i="12"/>
  <c r="I119" i="12"/>
  <c r="I22" i="32"/>
  <c r="H121" i="12"/>
  <c r="AD57" i="14"/>
  <c r="N4" i="31" l="1"/>
  <c r="O4" i="31" s="1"/>
  <c r="N8" i="31" s="1"/>
  <c r="M18" i="31"/>
  <c r="L18" i="29"/>
  <c r="M4" i="29"/>
  <c r="L8" i="29" s="1"/>
  <c r="L18" i="30"/>
  <c r="M4" i="30"/>
  <c r="L8" i="30" s="1"/>
  <c r="K8" i="30"/>
  <c r="B17" i="14"/>
  <c r="B62" i="14"/>
  <c r="C8" i="14"/>
  <c r="L9" i="31"/>
  <c r="A38" i="14"/>
  <c r="CZ37" i="14"/>
  <c r="J5" i="14"/>
  <c r="J7" i="14" s="1"/>
  <c r="BM11" i="14"/>
  <c r="BL12" i="14"/>
  <c r="V50" i="12"/>
  <c r="V96" i="12"/>
  <c r="V73" i="12"/>
  <c r="K31" i="12"/>
  <c r="K119" i="12"/>
  <c r="J22" i="32"/>
  <c r="E22" i="32" s="1"/>
  <c r="I121" i="12"/>
  <c r="L28" i="12"/>
  <c r="AE57" i="14"/>
  <c r="N18" i="31" l="1"/>
  <c r="M8" i="31"/>
  <c r="L9" i="30"/>
  <c r="N4" i="29"/>
  <c r="N18" i="29" s="1"/>
  <c r="M18" i="29"/>
  <c r="M18" i="30"/>
  <c r="M9" i="30"/>
  <c r="N4" i="30"/>
  <c r="P4" i="31"/>
  <c r="Q4" i="31" s="1"/>
  <c r="O18" i="31"/>
  <c r="B18" i="14"/>
  <c r="B63" i="14"/>
  <c r="M9" i="31"/>
  <c r="A39" i="14"/>
  <c r="CZ38" i="14"/>
  <c r="K5" i="14"/>
  <c r="K7" i="14" s="1"/>
  <c r="BN11" i="14"/>
  <c r="BM12" i="14"/>
  <c r="W50" i="12"/>
  <c r="X50" i="12" s="1"/>
  <c r="Y50" i="12" s="1"/>
  <c r="Z50" i="12" s="1"/>
  <c r="AA50" i="12" s="1"/>
  <c r="AB50" i="12" s="1"/>
  <c r="AC50" i="12" s="1"/>
  <c r="AD50" i="12" s="1"/>
  <c r="AE50" i="12" s="1"/>
  <c r="AF50" i="12" s="1"/>
  <c r="AG50" i="12" s="1"/>
  <c r="AH50" i="12" s="1"/>
  <c r="AI50" i="12" s="1"/>
  <c r="AJ50" i="12" s="1"/>
  <c r="AK50" i="12" s="1"/>
  <c r="AL50" i="12" s="1"/>
  <c r="AM50" i="12" s="1"/>
  <c r="AN50" i="12" s="1"/>
  <c r="AO50" i="12" s="1"/>
  <c r="AP50" i="12" s="1"/>
  <c r="AQ50" i="12" s="1"/>
  <c r="AR50" i="12" s="1"/>
  <c r="W96" i="12"/>
  <c r="X96" i="12" s="1"/>
  <c r="Y96" i="12" s="1"/>
  <c r="Z96" i="12" s="1"/>
  <c r="AA96" i="12" s="1"/>
  <c r="AB96" i="12" s="1"/>
  <c r="AC96" i="12" s="1"/>
  <c r="AD96" i="12" s="1"/>
  <c r="AE96" i="12" s="1"/>
  <c r="AF96" i="12" s="1"/>
  <c r="AG96" i="12" s="1"/>
  <c r="AH96" i="12" s="1"/>
  <c r="AI96" i="12" s="1"/>
  <c r="AJ96" i="12" s="1"/>
  <c r="AK96" i="12" s="1"/>
  <c r="AL96" i="12" s="1"/>
  <c r="AM96" i="12" s="1"/>
  <c r="AN96" i="12" s="1"/>
  <c r="AO96" i="12" s="1"/>
  <c r="AP96" i="12" s="1"/>
  <c r="AQ96" i="12" s="1"/>
  <c r="AR96" i="12" s="1"/>
  <c r="W73" i="12"/>
  <c r="X73" i="12" s="1"/>
  <c r="Y73" i="12" s="1"/>
  <c r="Z73" i="12" s="1"/>
  <c r="AA73" i="12" s="1"/>
  <c r="AB73" i="12" s="1"/>
  <c r="AC73" i="12" s="1"/>
  <c r="AD73" i="12" s="1"/>
  <c r="AE73" i="12" s="1"/>
  <c r="AF73" i="12" s="1"/>
  <c r="AG73" i="12" s="1"/>
  <c r="AH73" i="12" s="1"/>
  <c r="AI73" i="12" s="1"/>
  <c r="AJ73" i="12" s="1"/>
  <c r="AK73" i="12" s="1"/>
  <c r="AL73" i="12" s="1"/>
  <c r="AM73" i="12" s="1"/>
  <c r="AN73" i="12" s="1"/>
  <c r="AO73" i="12" s="1"/>
  <c r="AP73" i="12" s="1"/>
  <c r="AQ73" i="12" s="1"/>
  <c r="AR73" i="12" s="1"/>
  <c r="L31" i="12"/>
  <c r="L119" i="12"/>
  <c r="K121" i="12"/>
  <c r="M28" i="12"/>
  <c r="AF57" i="14"/>
  <c r="M8" i="29" l="1"/>
  <c r="O4" i="29"/>
  <c r="N8" i="29" s="1"/>
  <c r="N9" i="30"/>
  <c r="N18" i="30"/>
  <c r="O4" i="30"/>
  <c r="O8" i="31"/>
  <c r="M8" i="30"/>
  <c r="P18" i="31"/>
  <c r="P8" i="31"/>
  <c r="Q18" i="31"/>
  <c r="R4" i="31"/>
  <c r="B19" i="14"/>
  <c r="B64" i="14"/>
  <c r="N9" i="31"/>
  <c r="A40" i="14"/>
  <c r="CZ39" i="14"/>
  <c r="L5" i="14"/>
  <c r="L7" i="14" s="1"/>
  <c r="BO11" i="14"/>
  <c r="BN12" i="14"/>
  <c r="M31" i="12"/>
  <c r="M119" i="12"/>
  <c r="L121" i="12"/>
  <c r="N28" i="12"/>
  <c r="O28" i="12" s="1"/>
  <c r="BH12" i="14"/>
  <c r="BJ12" i="14"/>
  <c r="BI12" i="14"/>
  <c r="BF12" i="14"/>
  <c r="BG12" i="14"/>
  <c r="AG57" i="14"/>
  <c r="P4" i="29" l="1"/>
  <c r="P18" i="29" s="1"/>
  <c r="O18" i="29"/>
  <c r="O18" i="30"/>
  <c r="P4" i="30"/>
  <c r="O9" i="30" s="1"/>
  <c r="N8" i="30"/>
  <c r="Q8" i="31"/>
  <c r="R18" i="31"/>
  <c r="S4" i="31"/>
  <c r="B20" i="14"/>
  <c r="B65" i="14"/>
  <c r="O9" i="31"/>
  <c r="A41" i="14"/>
  <c r="CZ40" i="14"/>
  <c r="M5" i="14"/>
  <c r="M7" i="14" s="1"/>
  <c r="BP11" i="14"/>
  <c r="BO12" i="14"/>
  <c r="H14" i="32"/>
  <c r="F14" i="32"/>
  <c r="O31" i="12"/>
  <c r="O121" i="12" s="1"/>
  <c r="O119" i="12"/>
  <c r="P28" i="12"/>
  <c r="G14" i="32"/>
  <c r="N31" i="12"/>
  <c r="N121" i="12" s="1"/>
  <c r="N119" i="12"/>
  <c r="M121" i="12"/>
  <c r="AH57" i="14"/>
  <c r="O8" i="29" l="1"/>
  <c r="Q4" i="29"/>
  <c r="R4" i="29" s="1"/>
  <c r="Q8" i="29" s="1"/>
  <c r="P18" i="30"/>
  <c r="P9" i="30"/>
  <c r="Q4" i="30"/>
  <c r="P8" i="30" s="1"/>
  <c r="O8" i="30"/>
  <c r="T4" i="31"/>
  <c r="S8" i="31" s="1"/>
  <c r="R8" i="31"/>
  <c r="S18" i="31"/>
  <c r="B21" i="14"/>
  <c r="B66" i="14"/>
  <c r="P9" i="31"/>
  <c r="A42" i="14"/>
  <c r="CZ41" i="14"/>
  <c r="N5" i="14"/>
  <c r="N7" i="14" s="1"/>
  <c r="BQ11" i="14"/>
  <c r="BP12" i="14"/>
  <c r="P31" i="12"/>
  <c r="P121" i="12" s="1"/>
  <c r="P119" i="12"/>
  <c r="Q28" i="12"/>
  <c r="AI57" i="14"/>
  <c r="S4" i="29" l="1"/>
  <c r="R8" i="29" s="1"/>
  <c r="P8" i="29"/>
  <c r="Q18" i="29"/>
  <c r="R18" i="29"/>
  <c r="U4" i="31"/>
  <c r="U18" i="31" s="1"/>
  <c r="Q18" i="30"/>
  <c r="R4" i="30"/>
  <c r="Q9" i="30" s="1"/>
  <c r="T18" i="31"/>
  <c r="B22" i="14"/>
  <c r="B67" i="14"/>
  <c r="Q9" i="31"/>
  <c r="A43" i="14"/>
  <c r="CZ42" i="14"/>
  <c r="O5" i="14"/>
  <c r="O7" i="14" s="1"/>
  <c r="BQ12" i="14"/>
  <c r="BR11" i="14"/>
  <c r="Q31" i="12"/>
  <c r="Q119" i="12"/>
  <c r="R28" i="12"/>
  <c r="AJ57" i="14"/>
  <c r="T4" i="29" l="1"/>
  <c r="S8" i="29" s="1"/>
  <c r="S18" i="29"/>
  <c r="V4" i="31"/>
  <c r="V18" i="31" s="1"/>
  <c r="T8" i="31"/>
  <c r="S4" i="30"/>
  <c r="R9" i="30" s="1"/>
  <c r="R18" i="30"/>
  <c r="Q8" i="30"/>
  <c r="B23" i="14"/>
  <c r="B68" i="14"/>
  <c r="R9" i="31"/>
  <c r="A44" i="14"/>
  <c r="CZ43" i="14"/>
  <c r="P5" i="14"/>
  <c r="P7" i="14" s="1"/>
  <c r="BS11" i="14"/>
  <c r="BR12" i="14"/>
  <c r="BR17" i="14"/>
  <c r="CW98" i="34"/>
  <c r="CG98" i="34"/>
  <c r="CT98" i="34"/>
  <c r="CF98" i="34"/>
  <c r="CP98" i="34"/>
  <c r="CS98" i="34"/>
  <c r="CN98" i="34"/>
  <c r="CV98" i="34"/>
  <c r="CE98" i="34"/>
  <c r="CU98" i="34"/>
  <c r="CK98" i="34"/>
  <c r="CL98" i="34"/>
  <c r="CH98" i="34"/>
  <c r="CJ98" i="34"/>
  <c r="CY98" i="34"/>
  <c r="CM98" i="34"/>
  <c r="CO98" i="34"/>
  <c r="CI98" i="34"/>
  <c r="CQ98" i="34"/>
  <c r="CR98" i="34"/>
  <c r="CX98" i="34"/>
  <c r="R31" i="12"/>
  <c r="S28" i="12"/>
  <c r="Q121" i="12"/>
  <c r="AK57" i="14"/>
  <c r="U4" i="29" l="1"/>
  <c r="T8" i="29" s="1"/>
  <c r="T18" i="29"/>
  <c r="U8" i="31"/>
  <c r="W4" i="31"/>
  <c r="W18" i="31" s="1"/>
  <c r="R8" i="30"/>
  <c r="S18" i="30"/>
  <c r="S9" i="30"/>
  <c r="T4" i="30"/>
  <c r="S8" i="30" s="1"/>
  <c r="B24" i="14"/>
  <c r="B69" i="14"/>
  <c r="S9" i="31"/>
  <c r="A45" i="14"/>
  <c r="CZ44" i="14"/>
  <c r="Q5" i="14"/>
  <c r="Q7" i="14" s="1"/>
  <c r="BT11" i="14"/>
  <c r="BS18" i="14"/>
  <c r="BS12" i="14"/>
  <c r="BS13" i="14"/>
  <c r="BS17" i="14"/>
  <c r="S31" i="12"/>
  <c r="T28" i="12"/>
  <c r="AL57" i="14"/>
  <c r="V4" i="29" l="1"/>
  <c r="V18" i="29" s="1"/>
  <c r="U18" i="29"/>
  <c r="X4" i="31"/>
  <c r="W8" i="31" s="1"/>
  <c r="V8" i="31"/>
  <c r="T18" i="30"/>
  <c r="U4" i="30"/>
  <c r="T9" i="30" s="1"/>
  <c r="B25" i="14"/>
  <c r="B70" i="14"/>
  <c r="T9" i="31"/>
  <c r="A46" i="14"/>
  <c r="CZ45" i="14"/>
  <c r="R5" i="14"/>
  <c r="R7" i="14" s="1"/>
  <c r="BT13" i="14"/>
  <c r="BT12" i="14"/>
  <c r="BT19" i="14"/>
  <c r="BT14" i="14"/>
  <c r="BU11" i="14"/>
  <c r="BT18" i="14"/>
  <c r="BT17" i="14"/>
  <c r="T31" i="12"/>
  <c r="U28" i="12"/>
  <c r="AM57" i="14"/>
  <c r="W4" i="29" l="1"/>
  <c r="V8" i="29" s="1"/>
  <c r="U8" i="29"/>
  <c r="Y4" i="31"/>
  <c r="Y18" i="31" s="1"/>
  <c r="X18" i="31"/>
  <c r="U18" i="30"/>
  <c r="V4" i="30"/>
  <c r="U8" i="30" s="1"/>
  <c r="T8" i="30"/>
  <c r="B26" i="14"/>
  <c r="B71" i="14"/>
  <c r="U9" i="31"/>
  <c r="A47" i="14"/>
  <c r="CZ46" i="14"/>
  <c r="S5" i="14"/>
  <c r="S7" i="14" s="1"/>
  <c r="BU12" i="14"/>
  <c r="BU13" i="14"/>
  <c r="BU20" i="14"/>
  <c r="BU14" i="14"/>
  <c r="BU15" i="14"/>
  <c r="BU17" i="14"/>
  <c r="BV11" i="14"/>
  <c r="BU18" i="14"/>
  <c r="BU19" i="14"/>
  <c r="U31" i="12"/>
  <c r="V28" i="12"/>
  <c r="AN57" i="14"/>
  <c r="W18" i="29" l="1"/>
  <c r="X4" i="29"/>
  <c r="X18" i="29" s="1"/>
  <c r="U9" i="30"/>
  <c r="Z4" i="31"/>
  <c r="Y8" i="31" s="1"/>
  <c r="X8" i="31"/>
  <c r="V18" i="30"/>
  <c r="W4" i="30"/>
  <c r="V9" i="30" s="1"/>
  <c r="B27" i="14"/>
  <c r="B72" i="14"/>
  <c r="V9" i="31"/>
  <c r="A48" i="14"/>
  <c r="CZ47" i="14"/>
  <c r="T5" i="14"/>
  <c r="T7" i="14" s="1"/>
  <c r="BK17" i="34"/>
  <c r="BT17" i="34"/>
  <c r="BU17" i="34"/>
  <c r="BJ17" i="34"/>
  <c r="BS17" i="34"/>
  <c r="BR17" i="34"/>
  <c r="BV17" i="34"/>
  <c r="BU18" i="34"/>
  <c r="BV18" i="34"/>
  <c r="BK18" i="34"/>
  <c r="BW18" i="34"/>
  <c r="BS18" i="34"/>
  <c r="BT18" i="34"/>
  <c r="BV19" i="34"/>
  <c r="BU19" i="34"/>
  <c r="BX19" i="34"/>
  <c r="BW19" i="34"/>
  <c r="BT19" i="34"/>
  <c r="BU20" i="34"/>
  <c r="BW20" i="34"/>
  <c r="BY20" i="34"/>
  <c r="BV20" i="34"/>
  <c r="BX20" i="34"/>
  <c r="BW21" i="34"/>
  <c r="BY21" i="34"/>
  <c r="BZ21" i="34"/>
  <c r="BV21" i="34"/>
  <c r="BX21" i="34"/>
  <c r="BX22" i="34"/>
  <c r="BW22" i="34"/>
  <c r="BY22" i="34"/>
  <c r="BZ22" i="34"/>
  <c r="CA22" i="34"/>
  <c r="BY23" i="34"/>
  <c r="BZ23" i="34"/>
  <c r="CB23" i="34"/>
  <c r="CA23" i="34"/>
  <c r="BX23" i="34"/>
  <c r="CB24" i="34"/>
  <c r="BY24" i="34"/>
  <c r="CA24" i="34"/>
  <c r="CC24" i="34"/>
  <c r="BZ24" i="34"/>
  <c r="CC25" i="34"/>
  <c r="CB25" i="34"/>
  <c r="BZ25" i="34"/>
  <c r="CD25" i="34"/>
  <c r="CA25" i="34"/>
  <c r="CD26" i="34"/>
  <c r="CC26" i="34"/>
  <c r="CA26" i="34"/>
  <c r="CE26" i="34"/>
  <c r="CB26" i="34"/>
  <c r="CE27" i="34"/>
  <c r="CB27" i="34"/>
  <c r="CD27" i="34"/>
  <c r="CC27" i="34"/>
  <c r="CF27" i="34"/>
  <c r="CC28" i="34"/>
  <c r="CE28" i="34"/>
  <c r="CF28" i="34"/>
  <c r="CG28" i="34"/>
  <c r="CD28" i="34"/>
  <c r="CF29" i="34"/>
  <c r="CE29" i="34"/>
  <c r="CD29" i="34"/>
  <c r="CH29" i="34"/>
  <c r="CG29" i="34"/>
  <c r="CE30" i="34"/>
  <c r="CI30" i="34"/>
  <c r="CG30" i="34"/>
  <c r="CH30" i="34"/>
  <c r="CF30" i="34"/>
  <c r="CH31" i="34"/>
  <c r="CG31" i="34"/>
  <c r="CF31" i="34"/>
  <c r="CJ31" i="34"/>
  <c r="CI31" i="34"/>
  <c r="CK32" i="34"/>
  <c r="CG32" i="34"/>
  <c r="CI32" i="34"/>
  <c r="CJ32" i="34"/>
  <c r="CH32" i="34"/>
  <c r="CK33" i="34"/>
  <c r="CJ33" i="34"/>
  <c r="CI33" i="34"/>
  <c r="CH33" i="34"/>
  <c r="CL33" i="34"/>
  <c r="CI34" i="34"/>
  <c r="CL34" i="34"/>
  <c r="CM34" i="34"/>
  <c r="CK34" i="34"/>
  <c r="CJ34" i="34"/>
  <c r="CM35" i="34"/>
  <c r="CJ35" i="34"/>
  <c r="CK35" i="34"/>
  <c r="CN35" i="34"/>
  <c r="CL35" i="34"/>
  <c r="CO36" i="34"/>
  <c r="CN36" i="34"/>
  <c r="CL36" i="34"/>
  <c r="CK36" i="34"/>
  <c r="CM36" i="34"/>
  <c r="CM37" i="34"/>
  <c r="CP37" i="34"/>
  <c r="CO37" i="34"/>
  <c r="CN37" i="34"/>
  <c r="CL37" i="34"/>
  <c r="CQ38" i="34"/>
  <c r="CO38" i="34"/>
  <c r="CP38" i="34"/>
  <c r="CM38" i="34"/>
  <c r="CN38" i="34"/>
  <c r="CR39" i="34"/>
  <c r="CQ39" i="34"/>
  <c r="CO39" i="34"/>
  <c r="CN39" i="34"/>
  <c r="CP39" i="34"/>
  <c r="CS40" i="34"/>
  <c r="CR40" i="34"/>
  <c r="CO40" i="34"/>
  <c r="CQ40" i="34"/>
  <c r="CP40" i="34"/>
  <c r="CQ41" i="34"/>
  <c r="CP41" i="34"/>
  <c r="CS41" i="34"/>
  <c r="CT41" i="34"/>
  <c r="CR41" i="34"/>
  <c r="CQ42" i="34"/>
  <c r="CR42" i="34"/>
  <c r="CS42" i="34"/>
  <c r="CU42" i="34"/>
  <c r="CT42" i="34"/>
  <c r="CV43" i="34"/>
  <c r="CU43" i="34"/>
  <c r="CR43" i="34"/>
  <c r="CT43" i="34"/>
  <c r="CS43" i="34"/>
  <c r="CW44" i="34"/>
  <c r="CS44" i="34"/>
  <c r="CT44" i="34"/>
  <c r="CU44" i="34"/>
  <c r="CV44" i="34"/>
  <c r="CW45" i="34"/>
  <c r="CT45" i="34"/>
  <c r="CX45" i="34"/>
  <c r="CU45" i="34"/>
  <c r="CV45" i="34"/>
  <c r="CV46" i="34"/>
  <c r="CU46" i="34"/>
  <c r="CX46" i="34"/>
  <c r="CW46" i="34"/>
  <c r="CY46" i="34"/>
  <c r="CW47" i="34"/>
  <c r="CY47" i="34"/>
  <c r="CV47" i="34"/>
  <c r="CX47" i="34"/>
  <c r="CW48" i="34"/>
  <c r="CX48" i="34"/>
  <c r="CY48" i="34"/>
  <c r="CX49" i="34"/>
  <c r="CY49" i="34"/>
  <c r="CY50" i="34"/>
  <c r="I17" i="34"/>
  <c r="W17" i="34"/>
  <c r="AM17" i="34"/>
  <c r="BC17" i="34"/>
  <c r="T17" i="34"/>
  <c r="AJ17" i="34"/>
  <c r="AZ17" i="34"/>
  <c r="AG17" i="34"/>
  <c r="BI17" i="34"/>
  <c r="R17" i="34"/>
  <c r="AX17" i="34"/>
  <c r="M17" i="34"/>
  <c r="AL17" i="34"/>
  <c r="K17" i="34"/>
  <c r="AA17" i="34"/>
  <c r="AQ17" i="34"/>
  <c r="X17" i="34"/>
  <c r="AN17" i="34"/>
  <c r="BD17" i="34"/>
  <c r="AO17" i="34"/>
  <c r="Z17" i="34"/>
  <c r="BF17" i="34"/>
  <c r="AC17" i="34"/>
  <c r="BB17" i="34"/>
  <c r="N17" i="34"/>
  <c r="U17" i="34"/>
  <c r="S17" i="34"/>
  <c r="AI17" i="34"/>
  <c r="AY17" i="34"/>
  <c r="P17" i="34"/>
  <c r="AF17" i="34"/>
  <c r="AV17" i="34"/>
  <c r="Y17" i="34"/>
  <c r="BE17" i="34"/>
  <c r="J17" i="34"/>
  <c r="AP17" i="34"/>
  <c r="BG17" i="34"/>
  <c r="V17" i="34"/>
  <c r="Q17" i="34"/>
  <c r="AH17" i="34"/>
  <c r="O17" i="34"/>
  <c r="L17" i="34"/>
  <c r="AW17" i="34"/>
  <c r="AE17" i="34"/>
  <c r="AB17" i="34"/>
  <c r="AS17" i="34"/>
  <c r="AT17" i="34"/>
  <c r="BA17" i="34"/>
  <c r="BH17" i="34"/>
  <c r="AK17" i="34"/>
  <c r="AU17" i="34"/>
  <c r="AR17" i="34"/>
  <c r="AD17" i="34"/>
  <c r="J18" i="34"/>
  <c r="W18" i="34"/>
  <c r="AM18" i="34"/>
  <c r="BC18" i="34"/>
  <c r="P18" i="34"/>
  <c r="AF18" i="34"/>
  <c r="AV18" i="34"/>
  <c r="M18" i="34"/>
  <c r="AS18" i="34"/>
  <c r="AH18" i="34"/>
  <c r="AD18" i="34"/>
  <c r="AG18" i="34"/>
  <c r="BB18" i="34"/>
  <c r="K18" i="34"/>
  <c r="AA18" i="34"/>
  <c r="AQ18" i="34"/>
  <c r="BG18" i="34"/>
  <c r="T18" i="34"/>
  <c r="AJ18" i="34"/>
  <c r="AZ18" i="34"/>
  <c r="U18" i="34"/>
  <c r="BA18" i="34"/>
  <c r="AP18" i="34"/>
  <c r="AT18" i="34"/>
  <c r="AW18" i="34"/>
  <c r="S18" i="34"/>
  <c r="AI18" i="34"/>
  <c r="AY18" i="34"/>
  <c r="L18" i="34"/>
  <c r="AB18" i="34"/>
  <c r="AR18" i="34"/>
  <c r="BH18" i="34"/>
  <c r="AK18" i="34"/>
  <c r="Z18" i="34"/>
  <c r="BF18" i="34"/>
  <c r="N18" i="34"/>
  <c r="Q18" i="34"/>
  <c r="AU18" i="34"/>
  <c r="BD18" i="34"/>
  <c r="BI18" i="34"/>
  <c r="R18" i="34"/>
  <c r="O18" i="34"/>
  <c r="X18" i="34"/>
  <c r="AX18" i="34"/>
  <c r="AE18" i="34"/>
  <c r="AN18" i="34"/>
  <c r="BJ18" i="34"/>
  <c r="V18" i="34"/>
  <c r="BE18" i="34"/>
  <c r="AL18" i="34"/>
  <c r="Y18" i="34"/>
  <c r="AC18" i="34"/>
  <c r="AO18" i="34"/>
  <c r="K19" i="34"/>
  <c r="R19" i="34"/>
  <c r="AH19" i="34"/>
  <c r="AX19" i="34"/>
  <c r="O19" i="34"/>
  <c r="AE19" i="34"/>
  <c r="AU19" i="34"/>
  <c r="BK19" i="34"/>
  <c r="X19" i="34"/>
  <c r="BD19" i="34"/>
  <c r="M19" i="34"/>
  <c r="AS19" i="34"/>
  <c r="AO19" i="34"/>
  <c r="AR19" i="34"/>
  <c r="Q19" i="34"/>
  <c r="V19" i="34"/>
  <c r="AL19" i="34"/>
  <c r="BB19" i="34"/>
  <c r="S19" i="34"/>
  <c r="AI19" i="34"/>
  <c r="AY19" i="34"/>
  <c r="AF19" i="34"/>
  <c r="U19" i="34"/>
  <c r="BA19" i="34"/>
  <c r="BE19" i="34"/>
  <c r="BH19" i="34"/>
  <c r="N19" i="34"/>
  <c r="AD19" i="34"/>
  <c r="AT19" i="34"/>
  <c r="BJ19" i="34"/>
  <c r="AA19" i="34"/>
  <c r="AQ19" i="34"/>
  <c r="BG19" i="34"/>
  <c r="P19" i="34"/>
  <c r="AV19" i="34"/>
  <c r="AK19" i="34"/>
  <c r="Y19" i="34"/>
  <c r="AB19" i="34"/>
  <c r="BF19" i="34"/>
  <c r="BI19" i="34"/>
  <c r="W19" i="34"/>
  <c r="AN19" i="34"/>
  <c r="Z19" i="34"/>
  <c r="AM19" i="34"/>
  <c r="T19" i="34"/>
  <c r="AW19" i="34"/>
  <c r="BC19" i="34"/>
  <c r="AZ19" i="34"/>
  <c r="AG19" i="34"/>
  <c r="AP19" i="34"/>
  <c r="AC19" i="34"/>
  <c r="L19" i="34"/>
  <c r="AJ19" i="34"/>
  <c r="L20" i="34"/>
  <c r="N20" i="34"/>
  <c r="AD20" i="34"/>
  <c r="AT20" i="34"/>
  <c r="BJ20" i="34"/>
  <c r="AA20" i="34"/>
  <c r="AQ20" i="34"/>
  <c r="BG20" i="34"/>
  <c r="AR20" i="34"/>
  <c r="Y20" i="34"/>
  <c r="BE20" i="34"/>
  <c r="BA20" i="34"/>
  <c r="BD20" i="34"/>
  <c r="R20" i="34"/>
  <c r="AH20" i="34"/>
  <c r="AX20" i="34"/>
  <c r="O20" i="34"/>
  <c r="AE20" i="34"/>
  <c r="AU20" i="34"/>
  <c r="BK20" i="34"/>
  <c r="T20" i="34"/>
  <c r="AZ20" i="34"/>
  <c r="AG20" i="34"/>
  <c r="Z20" i="34"/>
  <c r="AP20" i="34"/>
  <c r="BF20" i="34"/>
  <c r="W20" i="34"/>
  <c r="AM20" i="34"/>
  <c r="BC20" i="34"/>
  <c r="AJ20" i="34"/>
  <c r="Q20" i="34"/>
  <c r="AW20" i="34"/>
  <c r="AK20" i="34"/>
  <c r="AN20" i="34"/>
  <c r="S20" i="34"/>
  <c r="U20" i="34"/>
  <c r="X20" i="34"/>
  <c r="V20" i="34"/>
  <c r="AI20" i="34"/>
  <c r="AO20" i="34"/>
  <c r="AL20" i="34"/>
  <c r="AY20" i="34"/>
  <c r="AB20" i="34"/>
  <c r="BI20" i="34"/>
  <c r="M20" i="34"/>
  <c r="AV20" i="34"/>
  <c r="P20" i="34"/>
  <c r="AF20" i="34"/>
  <c r="AS20" i="34"/>
  <c r="BB20" i="34"/>
  <c r="BH20" i="34"/>
  <c r="AC20" i="34"/>
  <c r="M21" i="34"/>
  <c r="AA21" i="34"/>
  <c r="AQ21" i="34"/>
  <c r="BG21" i="34"/>
  <c r="X21" i="34"/>
  <c r="AN21" i="34"/>
  <c r="BD21" i="34"/>
  <c r="Y21" i="34"/>
  <c r="BE21" i="34"/>
  <c r="AL21" i="34"/>
  <c r="AP21" i="34"/>
  <c r="O21" i="34"/>
  <c r="AE21" i="34"/>
  <c r="AU21" i="34"/>
  <c r="BK21" i="34"/>
  <c r="AB21" i="34"/>
  <c r="AR21" i="34"/>
  <c r="BH21" i="34"/>
  <c r="AG21" i="34"/>
  <c r="N21" i="34"/>
  <c r="AT21" i="34"/>
  <c r="R21" i="34"/>
  <c r="U21" i="34"/>
  <c r="W21" i="34"/>
  <c r="AM21" i="34"/>
  <c r="BC21" i="34"/>
  <c r="T21" i="34"/>
  <c r="AJ21" i="34"/>
  <c r="AZ21" i="34"/>
  <c r="Q21" i="34"/>
  <c r="AW21" i="34"/>
  <c r="AD21" i="34"/>
  <c r="BJ21" i="34"/>
  <c r="AX21" i="34"/>
  <c r="BA21" i="34"/>
  <c r="S21" i="34"/>
  <c r="AF21" i="34"/>
  <c r="AO21" i="34"/>
  <c r="AI21" i="34"/>
  <c r="AV21" i="34"/>
  <c r="AH21" i="34"/>
  <c r="AK21" i="34"/>
  <c r="AY21" i="34"/>
  <c r="V21" i="34"/>
  <c r="BB21" i="34"/>
  <c r="BF21" i="34"/>
  <c r="AC21" i="34"/>
  <c r="P21" i="34"/>
  <c r="BI21" i="34"/>
  <c r="AS21" i="34"/>
  <c r="Z21" i="34"/>
  <c r="N22" i="34"/>
  <c r="Y22" i="34"/>
  <c r="AO22" i="34"/>
  <c r="BE22" i="34"/>
  <c r="Z22" i="34"/>
  <c r="AP22" i="34"/>
  <c r="BF22" i="34"/>
  <c r="AM22" i="34"/>
  <c r="T22" i="34"/>
  <c r="AZ22" i="34"/>
  <c r="P22" i="34"/>
  <c r="S22" i="34"/>
  <c r="AC22" i="34"/>
  <c r="AS22" i="34"/>
  <c r="BI22" i="34"/>
  <c r="AD22" i="34"/>
  <c r="AT22" i="34"/>
  <c r="BJ22" i="34"/>
  <c r="O22" i="34"/>
  <c r="AU22" i="34"/>
  <c r="AB22" i="34"/>
  <c r="BH22" i="34"/>
  <c r="AF22" i="34"/>
  <c r="AI22" i="34"/>
  <c r="U22" i="34"/>
  <c r="AK22" i="34"/>
  <c r="BA22" i="34"/>
  <c r="V22" i="34"/>
  <c r="AL22" i="34"/>
  <c r="BB22" i="34"/>
  <c r="AE22" i="34"/>
  <c r="BK22" i="34"/>
  <c r="AR22" i="34"/>
  <c r="AG22" i="34"/>
  <c r="AX22" i="34"/>
  <c r="AJ22" i="34"/>
  <c r="AW22" i="34"/>
  <c r="W22" i="34"/>
  <c r="R22" i="34"/>
  <c r="BC22" i="34"/>
  <c r="AV22" i="34"/>
  <c r="AY22" i="34"/>
  <c r="Q22" i="34"/>
  <c r="X22" i="34"/>
  <c r="AA22" i="34"/>
  <c r="AN22" i="34"/>
  <c r="AQ22" i="34"/>
  <c r="BD22" i="34"/>
  <c r="BG22" i="34"/>
  <c r="AH22" i="34"/>
  <c r="O23" i="34"/>
  <c r="X23" i="34"/>
  <c r="AN23" i="34"/>
  <c r="BD23" i="34"/>
  <c r="Y23" i="34"/>
  <c r="AO23" i="34"/>
  <c r="BE23" i="34"/>
  <c r="V23" i="34"/>
  <c r="BB23" i="34"/>
  <c r="AI23" i="34"/>
  <c r="AU23" i="34"/>
  <c r="AH23" i="34"/>
  <c r="AB23" i="34"/>
  <c r="AR23" i="34"/>
  <c r="BH23" i="34"/>
  <c r="AC23" i="34"/>
  <c r="AS23" i="34"/>
  <c r="BI23" i="34"/>
  <c r="AD23" i="34"/>
  <c r="BJ23" i="34"/>
  <c r="AQ23" i="34"/>
  <c r="BK23" i="34"/>
  <c r="AX23" i="34"/>
  <c r="T23" i="34"/>
  <c r="AJ23" i="34"/>
  <c r="AZ23" i="34"/>
  <c r="U23" i="34"/>
  <c r="AK23" i="34"/>
  <c r="BA23" i="34"/>
  <c r="AT23" i="34"/>
  <c r="AA23" i="34"/>
  <c r="BG23" i="34"/>
  <c r="AE23" i="34"/>
  <c r="R23" i="34"/>
  <c r="AV23" i="34"/>
  <c r="Q23" i="34"/>
  <c r="S23" i="34"/>
  <c r="P23" i="34"/>
  <c r="AG23" i="34"/>
  <c r="AY23" i="34"/>
  <c r="AW23" i="34"/>
  <c r="AL23" i="34"/>
  <c r="AM23" i="34"/>
  <c r="BC23" i="34"/>
  <c r="AP23" i="34"/>
  <c r="AF23" i="34"/>
  <c r="W23" i="34"/>
  <c r="BF23" i="34"/>
  <c r="Z23" i="34"/>
  <c r="P24" i="34"/>
  <c r="AB24" i="34"/>
  <c r="AR24" i="34"/>
  <c r="Y24" i="34"/>
  <c r="AO24" i="34"/>
  <c r="BE24" i="34"/>
  <c r="AL24" i="34"/>
  <c r="S24" i="34"/>
  <c r="AY24" i="34"/>
  <c r="BH24" i="34"/>
  <c r="AX24" i="34"/>
  <c r="W24" i="34"/>
  <c r="AF24" i="34"/>
  <c r="AV24" i="34"/>
  <c r="AC24" i="34"/>
  <c r="AS24" i="34"/>
  <c r="BI24" i="34"/>
  <c r="AT24" i="34"/>
  <c r="AA24" i="34"/>
  <c r="BF24" i="34"/>
  <c r="BJ24" i="34"/>
  <c r="X24" i="34"/>
  <c r="AN24" i="34"/>
  <c r="U24" i="34"/>
  <c r="AK24" i="34"/>
  <c r="BA24" i="34"/>
  <c r="AD24" i="34"/>
  <c r="BG24" i="34"/>
  <c r="AQ24" i="34"/>
  <c r="AU24" i="34"/>
  <c r="AH24" i="34"/>
  <c r="Q24" i="34"/>
  <c r="V24" i="34"/>
  <c r="BK24" i="34"/>
  <c r="T24" i="34"/>
  <c r="AG24" i="34"/>
  <c r="BB24" i="34"/>
  <c r="AJ24" i="34"/>
  <c r="AW24" i="34"/>
  <c r="BC24" i="34"/>
  <c r="R24" i="34"/>
  <c r="BD24" i="34"/>
  <c r="AP24" i="34"/>
  <c r="AM24" i="34"/>
  <c r="AI24" i="34"/>
  <c r="AE24" i="34"/>
  <c r="AZ24" i="34"/>
  <c r="Z24" i="34"/>
  <c r="Q25" i="34"/>
  <c r="Z25" i="34"/>
  <c r="AP25" i="34"/>
  <c r="BF25" i="34"/>
  <c r="W25" i="34"/>
  <c r="AR25" i="34"/>
  <c r="AA25" i="34"/>
  <c r="AV25" i="34"/>
  <c r="BD25" i="34"/>
  <c r="AU25" i="34"/>
  <c r="S25" i="34"/>
  <c r="AD25" i="34"/>
  <c r="AT25" i="34"/>
  <c r="BJ25" i="34"/>
  <c r="AB25" i="34"/>
  <c r="AW25" i="34"/>
  <c r="AF25" i="34"/>
  <c r="BA25" i="34"/>
  <c r="X25" i="34"/>
  <c r="BE25" i="34"/>
  <c r="V25" i="34"/>
  <c r="AL25" i="34"/>
  <c r="BB25" i="34"/>
  <c r="AM25" i="34"/>
  <c r="BH25" i="34"/>
  <c r="U25" i="34"/>
  <c r="AQ25" i="34"/>
  <c r="AS25" i="34"/>
  <c r="AJ25" i="34"/>
  <c r="AH25" i="34"/>
  <c r="AI25" i="34"/>
  <c r="Y25" i="34"/>
  <c r="AX25" i="34"/>
  <c r="AK25" i="34"/>
  <c r="AG25" i="34"/>
  <c r="BG25" i="34"/>
  <c r="AY25" i="34"/>
  <c r="AO25" i="34"/>
  <c r="R25" i="34"/>
  <c r="BC25" i="34"/>
  <c r="AE25" i="34"/>
  <c r="T25" i="34"/>
  <c r="AZ25" i="34"/>
  <c r="BK25" i="34"/>
  <c r="AC25" i="34"/>
  <c r="BI25" i="34"/>
  <c r="AN25" i="34"/>
  <c r="R26" i="34"/>
  <c r="AB26" i="34"/>
  <c r="AR26" i="34"/>
  <c r="BH26" i="34"/>
  <c r="S26" i="34"/>
  <c r="AO26" i="34"/>
  <c r="BJ26" i="34"/>
  <c r="AC26" i="34"/>
  <c r="AX26" i="34"/>
  <c r="BA26" i="34"/>
  <c r="AQ26" i="34"/>
  <c r="Z26" i="34"/>
  <c r="AF26" i="34"/>
  <c r="AV26" i="34"/>
  <c r="Y26" i="34"/>
  <c r="AT26" i="34"/>
  <c r="AH26" i="34"/>
  <c r="BC26" i="34"/>
  <c r="U26" i="34"/>
  <c r="BK26" i="34"/>
  <c r="BB26" i="34"/>
  <c r="X26" i="34"/>
  <c r="AN26" i="34"/>
  <c r="BD26" i="34"/>
  <c r="AI26" i="34"/>
  <c r="BE26" i="34"/>
  <c r="W26" i="34"/>
  <c r="AS26" i="34"/>
  <c r="AP26" i="34"/>
  <c r="AG26" i="34"/>
  <c r="AZ26" i="34"/>
  <c r="AD26" i="34"/>
  <c r="BI26" i="34"/>
  <c r="AY26" i="34"/>
  <c r="AE26" i="34"/>
  <c r="V26" i="34"/>
  <c r="T26" i="34"/>
  <c r="BF26" i="34"/>
  <c r="AW26" i="34"/>
  <c r="AK26" i="34"/>
  <c r="AU26" i="34"/>
  <c r="BG26" i="34"/>
  <c r="AJ26" i="34"/>
  <c r="AM26" i="34"/>
  <c r="AA26" i="34"/>
  <c r="AL26" i="34"/>
  <c r="S27" i="34"/>
  <c r="AI27" i="34"/>
  <c r="AY27" i="34"/>
  <c r="AL27" i="34"/>
  <c r="BH27" i="34"/>
  <c r="AO27" i="34"/>
  <c r="AJ27" i="34"/>
  <c r="AZ27" i="34"/>
  <c r="W27" i="34"/>
  <c r="AM27" i="34"/>
  <c r="BC27" i="34"/>
  <c r="V27" i="34"/>
  <c r="AR27" i="34"/>
  <c r="AV27" i="34"/>
  <c r="AP27" i="34"/>
  <c r="AE27" i="34"/>
  <c r="AU27" i="34"/>
  <c r="BK27" i="34"/>
  <c r="AG27" i="34"/>
  <c r="BB27" i="34"/>
  <c r="U27" i="34"/>
  <c r="AH27" i="34"/>
  <c r="BJ27" i="34"/>
  <c r="AC27" i="34"/>
  <c r="BE27" i="34"/>
  <c r="AA27" i="34"/>
  <c r="AQ27" i="34"/>
  <c r="AB27" i="34"/>
  <c r="Z27" i="34"/>
  <c r="T27" i="34"/>
  <c r="X27" i="34"/>
  <c r="AF27" i="34"/>
  <c r="AT27" i="34"/>
  <c r="AN27" i="34"/>
  <c r="BF27" i="34"/>
  <c r="AX27" i="34"/>
  <c r="AS27" i="34"/>
  <c r="Y27" i="34"/>
  <c r="AD27" i="34"/>
  <c r="BI27" i="34"/>
  <c r="AW27" i="34"/>
  <c r="BD27" i="34"/>
  <c r="AK27" i="34"/>
  <c r="BG27" i="34"/>
  <c r="BA27" i="34"/>
  <c r="T28" i="34"/>
  <c r="W28" i="34"/>
  <c r="AI28" i="34"/>
  <c r="AY28" i="34"/>
  <c r="Y28" i="34"/>
  <c r="AV28" i="34"/>
  <c r="AB28" i="34"/>
  <c r="AW28" i="34"/>
  <c r="BD28" i="34"/>
  <c r="AN28" i="34"/>
  <c r="AA28" i="34"/>
  <c r="U28" i="34"/>
  <c r="AM28" i="34"/>
  <c r="BC28" i="34"/>
  <c r="AF28" i="34"/>
  <c r="BA28" i="34"/>
  <c r="AG28" i="34"/>
  <c r="BB28" i="34"/>
  <c r="AE28" i="34"/>
  <c r="AU28" i="34"/>
  <c r="BK28" i="34"/>
  <c r="AP28" i="34"/>
  <c r="AR28" i="34"/>
  <c r="Z28" i="34"/>
  <c r="AK28" i="34"/>
  <c r="AL28" i="34"/>
  <c r="AQ28" i="34"/>
  <c r="BF28" i="34"/>
  <c r="BH28" i="34"/>
  <c r="BG28" i="34"/>
  <c r="AS28" i="34"/>
  <c r="AH28" i="34"/>
  <c r="BJ28" i="34"/>
  <c r="X28" i="34"/>
  <c r="AX28" i="34"/>
  <c r="BI28" i="34"/>
  <c r="AT28" i="34"/>
  <c r="AD28" i="34"/>
  <c r="AJ28" i="34"/>
  <c r="V28" i="34"/>
  <c r="AO28" i="34"/>
  <c r="BE28" i="34"/>
  <c r="AC28" i="34"/>
  <c r="AZ28" i="34"/>
  <c r="U29" i="34"/>
  <c r="X29" i="34"/>
  <c r="AN29" i="34"/>
  <c r="BD29" i="34"/>
  <c r="AE29" i="34"/>
  <c r="BA29" i="34"/>
  <c r="AA29" i="34"/>
  <c r="AW29" i="34"/>
  <c r="BC29" i="34"/>
  <c r="AB29" i="34"/>
  <c r="AR29" i="34"/>
  <c r="BH29" i="34"/>
  <c r="AK29" i="34"/>
  <c r="BF29" i="34"/>
  <c r="AG29" i="34"/>
  <c r="BB29" i="34"/>
  <c r="AJ29" i="34"/>
  <c r="AZ29" i="34"/>
  <c r="Z29" i="34"/>
  <c r="AU29" i="34"/>
  <c r="V29" i="34"/>
  <c r="AQ29" i="34"/>
  <c r="AV29" i="34"/>
  <c r="AP29" i="34"/>
  <c r="AL29" i="34"/>
  <c r="BI29" i="34"/>
  <c r="Y29" i="34"/>
  <c r="AD29" i="34"/>
  <c r="AH29" i="34"/>
  <c r="BJ29" i="34"/>
  <c r="W29" i="34"/>
  <c r="AO29" i="34"/>
  <c r="AI29" i="34"/>
  <c r="AC29" i="34"/>
  <c r="AY29" i="34"/>
  <c r="BG29" i="34"/>
  <c r="AT29" i="34"/>
  <c r="AX29" i="34"/>
  <c r="AF29" i="34"/>
  <c r="BK29" i="34"/>
  <c r="AS29" i="34"/>
  <c r="AM29" i="34"/>
  <c r="BE29" i="34"/>
  <c r="V30" i="34"/>
  <c r="AH30" i="34"/>
  <c r="AX30" i="34"/>
  <c r="AF30" i="34"/>
  <c r="BA30" i="34"/>
  <c r="AB30" i="34"/>
  <c r="AW30" i="34"/>
  <c r="BD30" i="34"/>
  <c r="AY30" i="34"/>
  <c r="AL30" i="34"/>
  <c r="BB30" i="34"/>
  <c r="AK30" i="34"/>
  <c r="BG30" i="34"/>
  <c r="AG30" i="34"/>
  <c r="BC30" i="34"/>
  <c r="AD30" i="34"/>
  <c r="AT30" i="34"/>
  <c r="BJ30" i="34"/>
  <c r="AA30" i="34"/>
  <c r="AV30" i="34"/>
  <c r="W30" i="34"/>
  <c r="AR30" i="34"/>
  <c r="AQ30" i="34"/>
  <c r="AM30" i="34"/>
  <c r="Z30" i="34"/>
  <c r="BH30" i="34"/>
  <c r="AP30" i="34"/>
  <c r="X30" i="34"/>
  <c r="BF30" i="34"/>
  <c r="AI30" i="34"/>
  <c r="Y30" i="34"/>
  <c r="AN30" i="34"/>
  <c r="BK30" i="34"/>
  <c r="AU30" i="34"/>
  <c r="AS30" i="34"/>
  <c r="AJ30" i="34"/>
  <c r="BI30" i="34"/>
  <c r="AE30" i="34"/>
  <c r="AZ30" i="34"/>
  <c r="BE30" i="34"/>
  <c r="AC30" i="34"/>
  <c r="AO30" i="34"/>
  <c r="W31" i="34"/>
  <c r="Y31" i="34"/>
  <c r="AO31" i="34"/>
  <c r="BE31" i="34"/>
  <c r="AM31" i="34"/>
  <c r="BH31" i="34"/>
  <c r="AD31" i="34"/>
  <c r="AY31" i="34"/>
  <c r="BF31" i="34"/>
  <c r="AC31" i="34"/>
  <c r="AS31" i="34"/>
  <c r="BI31" i="34"/>
  <c r="AR31" i="34"/>
  <c r="AI31" i="34"/>
  <c r="BD31" i="34"/>
  <c r="AK31" i="34"/>
  <c r="BA31" i="34"/>
  <c r="AH31" i="34"/>
  <c r="BC31" i="34"/>
  <c r="X31" i="34"/>
  <c r="AT31" i="34"/>
  <c r="AG31" i="34"/>
  <c r="AW31" i="34"/>
  <c r="AB31" i="34"/>
  <c r="AX31" i="34"/>
  <c r="AN31" i="34"/>
  <c r="AJ31" i="34"/>
  <c r="AF31" i="34"/>
  <c r="AA31" i="34"/>
  <c r="AV31" i="34"/>
  <c r="AE31" i="34"/>
  <c r="AP31" i="34"/>
  <c r="AL31" i="34"/>
  <c r="AQ31" i="34"/>
  <c r="Z31" i="34"/>
  <c r="BK31" i="34"/>
  <c r="BB31" i="34"/>
  <c r="BJ31" i="34"/>
  <c r="AU31" i="34"/>
  <c r="BG31" i="34"/>
  <c r="AZ31" i="34"/>
  <c r="X32" i="34"/>
  <c r="AG32" i="34"/>
  <c r="AN32" i="34"/>
  <c r="BD32" i="34"/>
  <c r="AF32" i="34"/>
  <c r="AW32" i="34"/>
  <c r="BB32" i="34"/>
  <c r="Z32" i="34"/>
  <c r="AR32" i="34"/>
  <c r="BH32" i="34"/>
  <c r="AK32" i="34"/>
  <c r="BA32" i="34"/>
  <c r="AC32" i="34"/>
  <c r="AJ32" i="34"/>
  <c r="AZ32" i="34"/>
  <c r="AA32" i="34"/>
  <c r="AS32" i="34"/>
  <c r="BI32" i="34"/>
  <c r="AV32" i="34"/>
  <c r="AO32" i="34"/>
  <c r="BE32" i="34"/>
  <c r="Y32" i="34"/>
  <c r="AT32" i="34"/>
  <c r="AE32" i="34"/>
  <c r="AB32" i="34"/>
  <c r="AD32" i="34"/>
  <c r="BK32" i="34"/>
  <c r="AH32" i="34"/>
  <c r="AQ32" i="34"/>
  <c r="BJ32" i="34"/>
  <c r="BF32" i="34"/>
  <c r="BG32" i="34"/>
  <c r="AL32" i="34"/>
  <c r="AM32" i="34"/>
  <c r="AX32" i="34"/>
  <c r="AY32" i="34"/>
  <c r="AU32" i="34"/>
  <c r="AP32" i="34"/>
  <c r="BC32" i="34"/>
  <c r="AI32" i="34"/>
  <c r="Y33" i="34"/>
  <c r="AK33" i="34"/>
  <c r="BA33" i="34"/>
  <c r="Z33" i="34"/>
  <c r="AP33" i="34"/>
  <c r="BF33" i="34"/>
  <c r="AU33" i="34"/>
  <c r="AA33" i="34"/>
  <c r="AO33" i="34"/>
  <c r="BE33" i="34"/>
  <c r="AD33" i="34"/>
  <c r="AT33" i="34"/>
  <c r="AG33" i="34"/>
  <c r="AW33" i="34"/>
  <c r="AL33" i="34"/>
  <c r="BB33" i="34"/>
  <c r="BJ33" i="34"/>
  <c r="AC33" i="34"/>
  <c r="AS33" i="34"/>
  <c r="AH33" i="34"/>
  <c r="BC33" i="34"/>
  <c r="AX33" i="34"/>
  <c r="AM33" i="34"/>
  <c r="AQ33" i="34"/>
  <c r="BD33" i="34"/>
  <c r="AY33" i="34"/>
  <c r="AR33" i="34"/>
  <c r="BH33" i="34"/>
  <c r="AN33" i="34"/>
  <c r="BI33" i="34"/>
  <c r="BK33" i="34"/>
  <c r="AJ33" i="34"/>
  <c r="AF33" i="34"/>
  <c r="BG33" i="34"/>
  <c r="AZ33" i="34"/>
  <c r="AE33" i="34"/>
  <c r="AV33" i="34"/>
  <c r="AI33" i="34"/>
  <c r="AB33" i="34"/>
  <c r="Z34" i="34"/>
  <c r="AE34" i="34"/>
  <c r="AU34" i="34"/>
  <c r="BK34" i="34"/>
  <c r="AJ34" i="34"/>
  <c r="AZ34" i="34"/>
  <c r="AO34" i="34"/>
  <c r="AI34" i="34"/>
  <c r="AY34" i="34"/>
  <c r="AA34" i="34"/>
  <c r="AQ34" i="34"/>
  <c r="BG34" i="34"/>
  <c r="AF34" i="34"/>
  <c r="AM34" i="34"/>
  <c r="AV34" i="34"/>
  <c r="BC34" i="34"/>
  <c r="AB34" i="34"/>
  <c r="BD34" i="34"/>
  <c r="AN34" i="34"/>
  <c r="BH34" i="34"/>
  <c r="BE34" i="34"/>
  <c r="BB34" i="34"/>
  <c r="BF34" i="34"/>
  <c r="BI34" i="34"/>
  <c r="BJ34" i="34"/>
  <c r="AG34" i="34"/>
  <c r="AS34" i="34"/>
  <c r="AP34" i="34"/>
  <c r="AR34" i="34"/>
  <c r="AC34" i="34"/>
  <c r="AH34" i="34"/>
  <c r="AK34" i="34"/>
  <c r="AD34" i="34"/>
  <c r="AW34" i="34"/>
  <c r="AL34" i="34"/>
  <c r="AX34" i="34"/>
  <c r="BA34" i="34"/>
  <c r="AT34" i="34"/>
  <c r="AA35" i="34"/>
  <c r="AP35" i="34"/>
  <c r="BF35" i="34"/>
  <c r="AI35" i="34"/>
  <c r="AY35" i="34"/>
  <c r="AJ35" i="34"/>
  <c r="AF35" i="34"/>
  <c r="AD35" i="34"/>
  <c r="AT35" i="34"/>
  <c r="BJ35" i="34"/>
  <c r="AL35" i="34"/>
  <c r="BB35" i="34"/>
  <c r="AM35" i="34"/>
  <c r="BG35" i="34"/>
  <c r="AQ35" i="34"/>
  <c r="BK35" i="34"/>
  <c r="AH35" i="34"/>
  <c r="AU35" i="34"/>
  <c r="BH35" i="34"/>
  <c r="AB35" i="34"/>
  <c r="BA35" i="34"/>
  <c r="AE35" i="34"/>
  <c r="BE35" i="34"/>
  <c r="BD35" i="34"/>
  <c r="AW35" i="34"/>
  <c r="AR35" i="34"/>
  <c r="AG35" i="34"/>
  <c r="AC35" i="34"/>
  <c r="BI35" i="34"/>
  <c r="AN35" i="34"/>
  <c r="AO35" i="34"/>
  <c r="AX35" i="34"/>
  <c r="AZ35" i="34"/>
  <c r="AK35" i="34"/>
  <c r="BC35" i="34"/>
  <c r="AV35" i="34"/>
  <c r="AS35" i="34"/>
  <c r="AB36" i="34"/>
  <c r="AL36" i="34"/>
  <c r="BB36" i="34"/>
  <c r="AE36" i="34"/>
  <c r="AU36" i="34"/>
  <c r="BK36" i="34"/>
  <c r="AF36" i="34"/>
  <c r="AP36" i="34"/>
  <c r="BF36" i="34"/>
  <c r="AH36" i="34"/>
  <c r="AX36" i="34"/>
  <c r="AD36" i="34"/>
  <c r="AQ36" i="34"/>
  <c r="AT36" i="34"/>
  <c r="AY36" i="34"/>
  <c r="BJ36" i="34"/>
  <c r="AI36" i="34"/>
  <c r="BC36" i="34"/>
  <c r="AM36" i="34"/>
  <c r="AV36" i="34"/>
  <c r="BH36" i="34"/>
  <c r="BA36" i="34"/>
  <c r="AW36" i="34"/>
  <c r="AR36" i="34"/>
  <c r="AS36" i="34"/>
  <c r="AG36" i="34"/>
  <c r="BG36" i="34"/>
  <c r="BD36" i="34"/>
  <c r="BE36" i="34"/>
  <c r="AZ36" i="34"/>
  <c r="BI36" i="34"/>
  <c r="AN36" i="34"/>
  <c r="AK36" i="34"/>
  <c r="AO36" i="34"/>
  <c r="AJ36" i="34"/>
  <c r="AC36" i="34"/>
  <c r="AC37" i="34"/>
  <c r="AI37" i="34"/>
  <c r="AY37" i="34"/>
  <c r="AR37" i="34"/>
  <c r="BH37" i="34"/>
  <c r="AK37" i="34"/>
  <c r="AM37" i="34"/>
  <c r="BC37" i="34"/>
  <c r="AE37" i="34"/>
  <c r="AU37" i="34"/>
  <c r="BK37" i="34"/>
  <c r="BG37" i="34"/>
  <c r="AF37" i="34"/>
  <c r="AJ37" i="34"/>
  <c r="AN37" i="34"/>
  <c r="AS37" i="34"/>
  <c r="BD37" i="34"/>
  <c r="AT37" i="34"/>
  <c r="BE37" i="34"/>
  <c r="BA37" i="34"/>
  <c r="BJ37" i="34"/>
  <c r="AG37" i="34"/>
  <c r="AP37" i="34"/>
  <c r="AW37" i="34"/>
  <c r="AH37" i="34"/>
  <c r="BB37" i="34"/>
  <c r="AV37" i="34"/>
  <c r="AX37" i="34"/>
  <c r="AD37" i="34"/>
  <c r="AQ37" i="34"/>
  <c r="AZ37" i="34"/>
  <c r="BI37" i="34"/>
  <c r="AL37" i="34"/>
  <c r="AO37" i="34"/>
  <c r="BF37" i="34"/>
  <c r="AD38" i="34"/>
  <c r="AG38" i="34"/>
  <c r="AW38" i="34"/>
  <c r="AT38" i="34"/>
  <c r="BJ38" i="34"/>
  <c r="AI38" i="34"/>
  <c r="AE38" i="34"/>
  <c r="AK38" i="34"/>
  <c r="BA38" i="34"/>
  <c r="AS38" i="34"/>
  <c r="BI38" i="34"/>
  <c r="AO38" i="34"/>
  <c r="BE38" i="34"/>
  <c r="AH38" i="34"/>
  <c r="BB38" i="34"/>
  <c r="AY38" i="34"/>
  <c r="BF38" i="34"/>
  <c r="AQ38" i="34"/>
  <c r="AV38" i="34"/>
  <c r="AR38" i="34"/>
  <c r="AN38" i="34"/>
  <c r="AP38" i="34"/>
  <c r="BC38" i="34"/>
  <c r="BH38" i="34"/>
  <c r="AL38" i="34"/>
  <c r="BG38" i="34"/>
  <c r="AZ38" i="34"/>
  <c r="AM38" i="34"/>
  <c r="BD38" i="34"/>
  <c r="AU38" i="34"/>
  <c r="AX38" i="34"/>
  <c r="AF38" i="34"/>
  <c r="AJ38" i="34"/>
  <c r="BK38" i="34"/>
  <c r="AE39" i="34"/>
  <c r="AF39" i="34"/>
  <c r="AV39" i="34"/>
  <c r="AS39" i="34"/>
  <c r="BI39" i="34"/>
  <c r="AH39" i="34"/>
  <c r="AJ39" i="34"/>
  <c r="AZ39" i="34"/>
  <c r="AR39" i="34"/>
  <c r="BH39" i="34"/>
  <c r="BD39" i="34"/>
  <c r="AO39" i="34"/>
  <c r="BF39" i="34"/>
  <c r="AN39" i="34"/>
  <c r="BA39" i="34"/>
  <c r="BB39" i="34"/>
  <c r="AQ39" i="34"/>
  <c r="AT39" i="34"/>
  <c r="BC39" i="34"/>
  <c r="AK39" i="34"/>
  <c r="AP39" i="34"/>
  <c r="BG39" i="34"/>
  <c r="AG39" i="34"/>
  <c r="BE39" i="34"/>
  <c r="AY39" i="34"/>
  <c r="BJ39" i="34"/>
  <c r="BK39" i="34"/>
  <c r="AM39" i="34"/>
  <c r="AW39" i="34"/>
  <c r="AX39" i="34"/>
  <c r="AL39" i="34"/>
  <c r="AI39" i="34"/>
  <c r="AU39" i="34"/>
  <c r="AF40" i="34"/>
  <c r="AJ40" i="34"/>
  <c r="AZ40" i="34"/>
  <c r="AS40" i="34"/>
  <c r="BI40" i="34"/>
  <c r="AH40" i="34"/>
  <c r="AL40" i="34"/>
  <c r="AN40" i="34"/>
  <c r="BD40" i="34"/>
  <c r="AV40" i="34"/>
  <c r="AR40" i="34"/>
  <c r="BH40" i="34"/>
  <c r="AG40" i="34"/>
  <c r="BA40" i="34"/>
  <c r="AW40" i="34"/>
  <c r="AP40" i="34"/>
  <c r="AQ40" i="34"/>
  <c r="BK40" i="34"/>
  <c r="AT40" i="34"/>
  <c r="AU40" i="34"/>
  <c r="BE40" i="34"/>
  <c r="AX40" i="34"/>
  <c r="BJ40" i="34"/>
  <c r="AM40" i="34"/>
  <c r="AY40" i="34"/>
  <c r="AK40" i="34"/>
  <c r="BF40" i="34"/>
  <c r="BG40" i="34"/>
  <c r="AO40" i="34"/>
  <c r="AI40" i="34"/>
  <c r="BB40" i="34"/>
  <c r="BC40" i="34"/>
  <c r="AG41" i="34"/>
  <c r="AO41" i="34"/>
  <c r="BE41" i="34"/>
  <c r="AT41" i="34"/>
  <c r="BJ41" i="34"/>
  <c r="AI41" i="34"/>
  <c r="AS41" i="34"/>
  <c r="BI41" i="34"/>
  <c r="AK41" i="34"/>
  <c r="BA41" i="34"/>
  <c r="AP41" i="34"/>
  <c r="AQ41" i="34"/>
  <c r="AX41" i="34"/>
  <c r="BG41" i="34"/>
  <c r="AR41" i="34"/>
  <c r="AM41" i="34"/>
  <c r="AN41" i="34"/>
  <c r="AH41" i="34"/>
  <c r="BH41" i="34"/>
  <c r="BK41" i="34"/>
  <c r="AW41" i="34"/>
  <c r="BB41" i="34"/>
  <c r="AZ41" i="34"/>
  <c r="BC41" i="34"/>
  <c r="BD41" i="34"/>
  <c r="BF41" i="34"/>
  <c r="AU41" i="34"/>
  <c r="AL41" i="34"/>
  <c r="AY41" i="34"/>
  <c r="AV41" i="34"/>
  <c r="AJ41" i="34"/>
  <c r="AH42" i="34"/>
  <c r="AV42" i="34"/>
  <c r="AK42" i="34"/>
  <c r="BG42" i="34"/>
  <c r="AM42" i="34"/>
  <c r="AI42" i="34"/>
  <c r="AJ42" i="34"/>
  <c r="BD42" i="34"/>
  <c r="AW42" i="34"/>
  <c r="AR42" i="34"/>
  <c r="BE42" i="34"/>
  <c r="BK42" i="34"/>
  <c r="AS42" i="34"/>
  <c r="AY42" i="34"/>
  <c r="BA42" i="34"/>
  <c r="BH42" i="34"/>
  <c r="BB42" i="34"/>
  <c r="BC42" i="34"/>
  <c r="AP42" i="34"/>
  <c r="AZ42" i="34"/>
  <c r="AQ42" i="34"/>
  <c r="AX42" i="34"/>
  <c r="BJ42" i="34"/>
  <c r="BF42" i="34"/>
  <c r="AN42" i="34"/>
  <c r="AO42" i="34"/>
  <c r="AL42" i="34"/>
  <c r="BI42" i="34"/>
  <c r="AT42" i="34"/>
  <c r="AU42" i="34"/>
  <c r="AI43" i="34"/>
  <c r="AM43" i="34"/>
  <c r="BC43" i="34"/>
  <c r="AZ43" i="34"/>
  <c r="AY43" i="34"/>
  <c r="AT43" i="34"/>
  <c r="AU43" i="34"/>
  <c r="AO43" i="34"/>
  <c r="AK43" i="34"/>
  <c r="BF43" i="34"/>
  <c r="BB43" i="34"/>
  <c r="BD43" i="34"/>
  <c r="BJ43" i="34"/>
  <c r="BH43" i="34"/>
  <c r="BI43" i="34"/>
  <c r="BG43" i="34"/>
  <c r="BE43" i="34"/>
  <c r="AR43" i="34"/>
  <c r="AS43" i="34"/>
  <c r="AP43" i="34"/>
  <c r="BK43" i="34"/>
  <c r="AV43" i="34"/>
  <c r="AL43" i="34"/>
  <c r="AN43" i="34"/>
  <c r="AQ43" i="34"/>
  <c r="AJ43" i="34"/>
  <c r="BA43" i="34"/>
  <c r="AW43" i="34"/>
  <c r="AX43" i="34"/>
  <c r="AJ44" i="34"/>
  <c r="AQ44" i="34"/>
  <c r="BG44" i="34"/>
  <c r="AS44" i="34"/>
  <c r="AU44" i="34"/>
  <c r="AX44" i="34"/>
  <c r="AY44" i="34"/>
  <c r="BD44" i="34"/>
  <c r="BF44" i="34"/>
  <c r="BH44" i="34"/>
  <c r="BE44" i="34"/>
  <c r="BK44" i="34"/>
  <c r="AT44" i="34"/>
  <c r="AV44" i="34"/>
  <c r="AW44" i="34"/>
  <c r="BC44" i="34"/>
  <c r="BI44" i="34"/>
  <c r="AO44" i="34"/>
  <c r="BJ44" i="34"/>
  <c r="AK44" i="34"/>
  <c r="AL44" i="34"/>
  <c r="AM44" i="34"/>
  <c r="AN44" i="34"/>
  <c r="AP44" i="34"/>
  <c r="AR44" i="34"/>
  <c r="AZ44" i="34"/>
  <c r="BA44" i="34"/>
  <c r="BB44" i="34"/>
  <c r="AK45" i="34"/>
  <c r="AV45" i="34"/>
  <c r="AM45" i="34"/>
  <c r="BI45" i="34"/>
  <c r="AN45" i="34"/>
  <c r="BH45" i="34"/>
  <c r="AX45" i="34"/>
  <c r="AZ45" i="34"/>
  <c r="AY45" i="34"/>
  <c r="BA45" i="34"/>
  <c r="AL45" i="34"/>
  <c r="AU45" i="34"/>
  <c r="AO45" i="34"/>
  <c r="BG45" i="34"/>
  <c r="BD45" i="34"/>
  <c r="AP45" i="34"/>
  <c r="AQ45" i="34"/>
  <c r="BE45" i="34"/>
  <c r="BK45" i="34"/>
  <c r="AW45" i="34"/>
  <c r="AS45" i="34"/>
  <c r="BB45" i="34"/>
  <c r="BJ45" i="34"/>
  <c r="AR45" i="34"/>
  <c r="BC45" i="34"/>
  <c r="BF45" i="34"/>
  <c r="AT45" i="34"/>
  <c r="AL46" i="34"/>
  <c r="AP46" i="34"/>
  <c r="BF46" i="34"/>
  <c r="BD46" i="34"/>
  <c r="BJ46" i="34"/>
  <c r="BB46" i="34"/>
  <c r="AN46" i="34"/>
  <c r="AV46" i="34"/>
  <c r="BC46" i="34"/>
  <c r="AU46" i="34"/>
  <c r="AW46" i="34"/>
  <c r="AT46" i="34"/>
  <c r="AY46" i="34"/>
  <c r="BE46" i="34"/>
  <c r="AQ46" i="34"/>
  <c r="AS46" i="34"/>
  <c r="BG46" i="34"/>
  <c r="AZ46" i="34"/>
  <c r="BH46" i="34"/>
  <c r="AX46" i="34"/>
  <c r="BI46" i="34"/>
  <c r="AM46" i="34"/>
  <c r="AO46" i="34"/>
  <c r="BK46" i="34"/>
  <c r="BA46" i="34"/>
  <c r="AR46" i="34"/>
  <c r="AM47" i="34"/>
  <c r="AW47" i="34"/>
  <c r="AZ47" i="34"/>
  <c r="BE47" i="34"/>
  <c r="BI47" i="34"/>
  <c r="AP47" i="34"/>
  <c r="AQ47" i="34"/>
  <c r="AX47" i="34"/>
  <c r="BD47" i="34"/>
  <c r="BF47" i="34"/>
  <c r="BJ47" i="34"/>
  <c r="BB47" i="34"/>
  <c r="AO47" i="34"/>
  <c r="AU47" i="34"/>
  <c r="AN47" i="34"/>
  <c r="AV47" i="34"/>
  <c r="BH47" i="34"/>
  <c r="AS47" i="34"/>
  <c r="AR47" i="34"/>
  <c r="AT47" i="34"/>
  <c r="BA47" i="34"/>
  <c r="BK47" i="34"/>
  <c r="BC47" i="34"/>
  <c r="BG47" i="34"/>
  <c r="AY47" i="34"/>
  <c r="AN48" i="34"/>
  <c r="AO48" i="34"/>
  <c r="BE48" i="34"/>
  <c r="AX48" i="34"/>
  <c r="BA48" i="34"/>
  <c r="AR48" i="34"/>
  <c r="AP48" i="34"/>
  <c r="AT48" i="34"/>
  <c r="BK48" i="34"/>
  <c r="AW48" i="34"/>
  <c r="BB48" i="34"/>
  <c r="AS48" i="34"/>
  <c r="BC48" i="34"/>
  <c r="BF48" i="34"/>
  <c r="AY48" i="34"/>
  <c r="AQ48" i="34"/>
  <c r="BH48" i="34"/>
  <c r="BD48" i="34"/>
  <c r="AU48" i="34"/>
  <c r="BI48" i="34"/>
  <c r="AV48" i="34"/>
  <c r="BJ48" i="34"/>
  <c r="AZ48" i="34"/>
  <c r="BG48" i="34"/>
  <c r="AO49" i="34"/>
  <c r="AX49" i="34"/>
  <c r="AV49" i="34"/>
  <c r="BB49" i="34"/>
  <c r="AP49" i="34"/>
  <c r="BA49" i="34"/>
  <c r="BE49" i="34"/>
  <c r="AR49" i="34"/>
  <c r="AU49" i="34"/>
  <c r="BF49" i="34"/>
  <c r="AS49" i="34"/>
  <c r="BC49" i="34"/>
  <c r="BD49" i="34"/>
  <c r="BK49" i="34"/>
  <c r="AT49" i="34"/>
  <c r="BG49" i="34"/>
  <c r="AW49" i="34"/>
  <c r="AY49" i="34"/>
  <c r="AZ49" i="34"/>
  <c r="BJ49" i="34"/>
  <c r="AQ49" i="34"/>
  <c r="BI49" i="34"/>
  <c r="BH49" i="34"/>
  <c r="AP50" i="34"/>
  <c r="AR50" i="34"/>
  <c r="AY50" i="34"/>
  <c r="BG50" i="34"/>
  <c r="AW50" i="34"/>
  <c r="AQ50" i="34"/>
  <c r="BH50" i="34"/>
  <c r="BA50" i="34"/>
  <c r="BB50" i="34"/>
  <c r="AU50" i="34"/>
  <c r="BJ50" i="34"/>
  <c r="BK50" i="34"/>
  <c r="BE50" i="34"/>
  <c r="AX50" i="34"/>
  <c r="AV50" i="34"/>
  <c r="BI50" i="34"/>
  <c r="BF50" i="34"/>
  <c r="AZ50" i="34"/>
  <c r="BC50" i="34"/>
  <c r="BD50" i="34"/>
  <c r="AS50" i="34"/>
  <c r="AT50" i="34"/>
  <c r="AQ51" i="34"/>
  <c r="AT51" i="34"/>
  <c r="BJ51" i="34"/>
  <c r="BF51" i="34"/>
  <c r="BE51" i="34"/>
  <c r="BG51" i="34"/>
  <c r="BH51" i="34"/>
  <c r="BI51" i="34"/>
  <c r="AX51" i="34"/>
  <c r="AR51" i="34"/>
  <c r="AY51" i="34"/>
  <c r="AV51" i="34"/>
  <c r="AU51" i="34"/>
  <c r="BK51" i="34"/>
  <c r="AS51" i="34"/>
  <c r="BB51" i="34"/>
  <c r="BD51" i="34"/>
  <c r="AW51" i="34"/>
  <c r="BC51" i="34"/>
  <c r="AZ51" i="34"/>
  <c r="BA51" i="34"/>
  <c r="BM19" i="34"/>
  <c r="BR19" i="34"/>
  <c r="BO19" i="34"/>
  <c r="BQ19" i="34"/>
  <c r="BP19" i="34"/>
  <c r="BO20" i="34"/>
  <c r="BL21" i="34"/>
  <c r="BP21" i="34"/>
  <c r="BM21" i="34"/>
  <c r="BV22" i="34"/>
  <c r="BN15" i="34"/>
  <c r="BU23" i="34"/>
  <c r="BN23" i="34"/>
  <c r="BO23" i="34"/>
  <c r="BQ23" i="34"/>
  <c r="BP23" i="34"/>
  <c r="BS23" i="34"/>
  <c r="BW23" i="34"/>
  <c r="C69" i="34"/>
  <c r="BR23" i="34"/>
  <c r="BM23" i="34"/>
  <c r="BL23" i="34"/>
  <c r="BV23" i="34"/>
  <c r="BT23" i="34"/>
  <c r="BS19" i="34"/>
  <c r="BL19" i="34"/>
  <c r="BN19" i="34"/>
  <c r="C65" i="34"/>
  <c r="C67" i="34"/>
  <c r="BO21" i="34"/>
  <c r="BR21" i="34"/>
  <c r="BQ21" i="34"/>
  <c r="BN21" i="34"/>
  <c r="BU21" i="34"/>
  <c r="BT21" i="34"/>
  <c r="BO22" i="34"/>
  <c r="BS22" i="34"/>
  <c r="BS21" i="34"/>
  <c r="BN22" i="34"/>
  <c r="BP20" i="34"/>
  <c r="C68" i="34"/>
  <c r="BP22" i="34"/>
  <c r="BT22" i="34"/>
  <c r="BL22" i="34"/>
  <c r="BR22" i="34"/>
  <c r="BS20" i="34"/>
  <c r="BU22" i="34"/>
  <c r="BQ22" i="34"/>
  <c r="BM22" i="34"/>
  <c r="BL15" i="34"/>
  <c r="BL20" i="34"/>
  <c r="BM20" i="34"/>
  <c r="BR20" i="34"/>
  <c r="BT20" i="34"/>
  <c r="BQ20" i="34"/>
  <c r="BN20" i="34"/>
  <c r="C66" i="34"/>
  <c r="BV21" i="14"/>
  <c r="BV17" i="14"/>
  <c r="BV16" i="14"/>
  <c r="BV20" i="14"/>
  <c r="BW11" i="14"/>
  <c r="BV18" i="14"/>
  <c r="BV13" i="14"/>
  <c r="BV19" i="14"/>
  <c r="BV15" i="14"/>
  <c r="BV14" i="14"/>
  <c r="BV12" i="14"/>
  <c r="V31" i="12"/>
  <c r="W28" i="12"/>
  <c r="X28" i="12" s="1"/>
  <c r="Y28" i="12" s="1"/>
  <c r="Z28" i="12" s="1"/>
  <c r="AA28" i="12" s="1"/>
  <c r="AB28" i="12" s="1"/>
  <c r="AC28" i="12" s="1"/>
  <c r="AD28" i="12" s="1"/>
  <c r="AE28" i="12" s="1"/>
  <c r="AF28" i="12" s="1"/>
  <c r="AG28" i="12" s="1"/>
  <c r="AH28" i="12" s="1"/>
  <c r="AI28" i="12" s="1"/>
  <c r="AJ28" i="12" s="1"/>
  <c r="AK28" i="12" s="1"/>
  <c r="AL28" i="12" s="1"/>
  <c r="AM28" i="12" s="1"/>
  <c r="AN28" i="12" s="1"/>
  <c r="AO28" i="12" s="1"/>
  <c r="AP28" i="12" s="1"/>
  <c r="AQ28" i="12" s="1"/>
  <c r="AR28" i="12" s="1"/>
  <c r="AO57" i="14"/>
  <c r="AY66" i="34" l="1"/>
  <c r="AU66" i="34"/>
  <c r="AQ66" i="34"/>
  <c r="AM66" i="34"/>
  <c r="AI66" i="34"/>
  <c r="AE66" i="34"/>
  <c r="AA66" i="34"/>
  <c r="W66" i="34"/>
  <c r="S66" i="34"/>
  <c r="O66" i="34"/>
  <c r="AX66" i="34"/>
  <c r="AT66" i="34"/>
  <c r="AP66" i="34"/>
  <c r="AL66" i="34"/>
  <c r="AH66" i="34"/>
  <c r="AD66" i="34"/>
  <c r="Z66" i="34"/>
  <c r="V66" i="34"/>
  <c r="R66" i="34"/>
  <c r="N66" i="34"/>
  <c r="AR66" i="34"/>
  <c r="AJ66" i="34"/>
  <c r="AB66" i="34"/>
  <c r="T66" i="34"/>
  <c r="L66" i="34"/>
  <c r="AS66" i="34"/>
  <c r="U66" i="34"/>
  <c r="AW66" i="34"/>
  <c r="AO66" i="34"/>
  <c r="AG66" i="34"/>
  <c r="Y66" i="34"/>
  <c r="Q66" i="34"/>
  <c r="AC66" i="34"/>
  <c r="AV66" i="34"/>
  <c r="AN66" i="34"/>
  <c r="AF66" i="34"/>
  <c r="X66" i="34"/>
  <c r="P66" i="34"/>
  <c r="AK66" i="34"/>
  <c r="M66" i="34"/>
  <c r="AY68" i="34"/>
  <c r="AU68" i="34"/>
  <c r="AQ68" i="34"/>
  <c r="AM68" i="34"/>
  <c r="AI68" i="34"/>
  <c r="AE68" i="34"/>
  <c r="AA68" i="34"/>
  <c r="W68" i="34"/>
  <c r="S68" i="34"/>
  <c r="O68" i="34"/>
  <c r="AX68" i="34"/>
  <c r="AT68" i="34"/>
  <c r="AP68" i="34"/>
  <c r="AL68" i="34"/>
  <c r="AH68" i="34"/>
  <c r="AD68" i="34"/>
  <c r="Z68" i="34"/>
  <c r="V68" i="34"/>
  <c r="R68" i="34"/>
  <c r="N68" i="34"/>
  <c r="BA68" i="34"/>
  <c r="AW68" i="34"/>
  <c r="AS68" i="34"/>
  <c r="AO68" i="34"/>
  <c r="AK68" i="34"/>
  <c r="AG68" i="34"/>
  <c r="AC68" i="34"/>
  <c r="Y68" i="34"/>
  <c r="U68" i="34"/>
  <c r="Q68" i="34"/>
  <c r="AV68" i="34"/>
  <c r="AF68" i="34"/>
  <c r="P68" i="34"/>
  <c r="AR68" i="34"/>
  <c r="AB68" i="34"/>
  <c r="AZ68" i="34"/>
  <c r="T68" i="34"/>
  <c r="AN68" i="34"/>
  <c r="X68" i="34"/>
  <c r="AJ68" i="34"/>
  <c r="AY67" i="34"/>
  <c r="AU67" i="34"/>
  <c r="AQ67" i="34"/>
  <c r="AM67" i="34"/>
  <c r="AI67" i="34"/>
  <c r="AE67" i="34"/>
  <c r="AA67" i="34"/>
  <c r="W67" i="34"/>
  <c r="S67" i="34"/>
  <c r="O67" i="34"/>
  <c r="AX67" i="34"/>
  <c r="AT67" i="34"/>
  <c r="AP67" i="34"/>
  <c r="AL67" i="34"/>
  <c r="AH67" i="34"/>
  <c r="AD67" i="34"/>
  <c r="Z67" i="34"/>
  <c r="V67" i="34"/>
  <c r="R67" i="34"/>
  <c r="N67" i="34"/>
  <c r="AW67" i="34"/>
  <c r="AS67" i="34"/>
  <c r="AO67" i="34"/>
  <c r="AK67" i="34"/>
  <c r="AG67" i="34"/>
  <c r="AC67" i="34"/>
  <c r="Y67" i="34"/>
  <c r="U67" i="34"/>
  <c r="Q67" i="34"/>
  <c r="AN67" i="34"/>
  <c r="X67" i="34"/>
  <c r="AR67" i="34"/>
  <c r="AZ67" i="34"/>
  <c r="AJ67" i="34"/>
  <c r="T67" i="34"/>
  <c r="M67" i="34"/>
  <c r="AV67" i="34"/>
  <c r="AF67" i="34"/>
  <c r="P67" i="34"/>
  <c r="AB67" i="34"/>
  <c r="AY69" i="34"/>
  <c r="AU69" i="34"/>
  <c r="AQ69" i="34"/>
  <c r="AM69" i="34"/>
  <c r="AI69" i="34"/>
  <c r="AE69" i="34"/>
  <c r="AA69" i="34"/>
  <c r="W69" i="34"/>
  <c r="S69" i="34"/>
  <c r="O69" i="34"/>
  <c r="BB69" i="34"/>
  <c r="AX69" i="34"/>
  <c r="AT69" i="34"/>
  <c r="AP69" i="34"/>
  <c r="AL69" i="34"/>
  <c r="AH69" i="34"/>
  <c r="AD69" i="34"/>
  <c r="Z69" i="34"/>
  <c r="V69" i="34"/>
  <c r="R69" i="34"/>
  <c r="BA69" i="34"/>
  <c r="AW69" i="34"/>
  <c r="AS69" i="34"/>
  <c r="AO69" i="34"/>
  <c r="AK69" i="34"/>
  <c r="AG69" i="34"/>
  <c r="AC69" i="34"/>
  <c r="Y69" i="34"/>
  <c r="U69" i="34"/>
  <c r="Q69" i="34"/>
  <c r="AN69" i="34"/>
  <c r="X69" i="34"/>
  <c r="AB69" i="34"/>
  <c r="AZ69" i="34"/>
  <c r="AJ69" i="34"/>
  <c r="T69" i="34"/>
  <c r="AR69" i="34"/>
  <c r="AV69" i="34"/>
  <c r="AF69" i="34"/>
  <c r="P69" i="34"/>
  <c r="AU65" i="34"/>
  <c r="AQ65" i="34"/>
  <c r="AM65" i="34"/>
  <c r="AI65" i="34"/>
  <c r="AX65" i="34"/>
  <c r="AT65" i="34"/>
  <c r="AP65" i="34"/>
  <c r="AL65" i="34"/>
  <c r="AH65" i="34"/>
  <c r="AD65" i="34"/>
  <c r="Z65" i="34"/>
  <c r="V65" i="34"/>
  <c r="R65" i="34"/>
  <c r="N65" i="34"/>
  <c r="AR65" i="34"/>
  <c r="AJ65" i="34"/>
  <c r="AC65" i="34"/>
  <c r="X65" i="34"/>
  <c r="S65" i="34"/>
  <c r="M65" i="34"/>
  <c r="AK65" i="34"/>
  <c r="T65" i="34"/>
  <c r="AW65" i="34"/>
  <c r="AO65" i="34"/>
  <c r="AG65" i="34"/>
  <c r="AB65" i="34"/>
  <c r="W65" i="34"/>
  <c r="Q65" i="34"/>
  <c r="L65" i="34"/>
  <c r="AS65" i="34"/>
  <c r="AE65" i="34"/>
  <c r="O65" i="34"/>
  <c r="AV65" i="34"/>
  <c r="AN65" i="34"/>
  <c r="AF65" i="34"/>
  <c r="AA65" i="34"/>
  <c r="U65" i="34"/>
  <c r="P65" i="34"/>
  <c r="K65" i="34"/>
  <c r="Y65" i="34"/>
  <c r="W8" i="29"/>
  <c r="Y4" i="29"/>
  <c r="Y18" i="29" s="1"/>
  <c r="Z18" i="31"/>
  <c r="AA4" i="31"/>
  <c r="Z8" i="31" s="1"/>
  <c r="W18" i="30"/>
  <c r="X4" i="30"/>
  <c r="W8" i="30" s="1"/>
  <c r="V8" i="30"/>
  <c r="B28" i="14"/>
  <c r="B73" i="14"/>
  <c r="W9" i="31"/>
  <c r="A49" i="14"/>
  <c r="CZ48" i="14"/>
  <c r="U5" i="14"/>
  <c r="U7" i="14" s="1"/>
  <c r="BU16" i="34"/>
  <c r="BT16" i="34"/>
  <c r="BS16" i="34"/>
  <c r="BR16" i="34"/>
  <c r="BK16" i="34"/>
  <c r="BQ16" i="34"/>
  <c r="BJ16" i="34"/>
  <c r="BI16" i="34"/>
  <c r="BE12" i="34"/>
  <c r="BM12" i="34"/>
  <c r="BI12" i="34"/>
  <c r="BK12" i="34"/>
  <c r="BH12" i="34"/>
  <c r="BG12" i="34"/>
  <c r="BP12" i="34"/>
  <c r="BQ12" i="34"/>
  <c r="BJ12" i="34"/>
  <c r="BF12" i="34"/>
  <c r="BO12" i="34"/>
  <c r="BN12" i="34"/>
  <c r="BG13" i="34"/>
  <c r="BK13" i="34"/>
  <c r="BR13" i="34"/>
  <c r="BP13" i="34"/>
  <c r="BN13" i="34"/>
  <c r="BO13" i="34"/>
  <c r="BF13" i="34"/>
  <c r="BH13" i="34"/>
  <c r="BI13" i="34"/>
  <c r="BJ13" i="34"/>
  <c r="BQ13" i="34"/>
  <c r="BI15" i="34"/>
  <c r="BR15" i="34"/>
  <c r="BT15" i="34"/>
  <c r="BK15" i="34"/>
  <c r="BH15" i="34"/>
  <c r="BP15" i="34"/>
  <c r="BJ15" i="34"/>
  <c r="BQ15" i="34"/>
  <c r="BS15" i="34"/>
  <c r="BG14" i="34"/>
  <c r="BH14" i="34"/>
  <c r="BR14" i="34"/>
  <c r="BO14" i="34"/>
  <c r="BK14" i="34"/>
  <c r="BI14" i="34"/>
  <c r="BQ14" i="34"/>
  <c r="BS14" i="34"/>
  <c r="BJ14" i="34"/>
  <c r="BP14" i="34"/>
  <c r="N16" i="34"/>
  <c r="AD16" i="34"/>
  <c r="AT16" i="34"/>
  <c r="K16" i="34"/>
  <c r="AA16" i="34"/>
  <c r="AQ16" i="34"/>
  <c r="BG16" i="34"/>
  <c r="P16" i="34"/>
  <c r="AV16" i="34"/>
  <c r="I16" i="34"/>
  <c r="AO16" i="34"/>
  <c r="AJ16" i="34"/>
  <c r="M16" i="34"/>
  <c r="AK16" i="34"/>
  <c r="L16" i="34"/>
  <c r="AB16" i="34"/>
  <c r="R16" i="34"/>
  <c r="AH16" i="34"/>
  <c r="AX16" i="34"/>
  <c r="O16" i="34"/>
  <c r="AE16" i="34"/>
  <c r="AU16" i="34"/>
  <c r="X16" i="34"/>
  <c r="BD16" i="34"/>
  <c r="Q16" i="34"/>
  <c r="AW16" i="34"/>
  <c r="AZ16" i="34"/>
  <c r="AC16" i="34"/>
  <c r="AR16" i="34"/>
  <c r="U16" i="34"/>
  <c r="V16" i="34"/>
  <c r="AL16" i="34"/>
  <c r="BB16" i="34"/>
  <c r="J16" i="34"/>
  <c r="Z16" i="34"/>
  <c r="AP16" i="34"/>
  <c r="BF16" i="34"/>
  <c r="W16" i="34"/>
  <c r="AM16" i="34"/>
  <c r="BC16" i="34"/>
  <c r="H16" i="34"/>
  <c r="AN16" i="34"/>
  <c r="AG16" i="34"/>
  <c r="T16" i="34"/>
  <c r="S16" i="34"/>
  <c r="Y16" i="34"/>
  <c r="AI16" i="34"/>
  <c r="BE16" i="34"/>
  <c r="BH16" i="34"/>
  <c r="AY16" i="34"/>
  <c r="AF16" i="34"/>
  <c r="AS16" i="34"/>
  <c r="BA16" i="34"/>
  <c r="V15" i="34"/>
  <c r="AL15" i="34"/>
  <c r="BB15" i="34"/>
  <c r="S15" i="34"/>
  <c r="AI15" i="34"/>
  <c r="AY15" i="34"/>
  <c r="H15" i="34"/>
  <c r="AN15" i="34"/>
  <c r="AG15" i="34"/>
  <c r="AB15" i="34"/>
  <c r="M15" i="34"/>
  <c r="J15" i="34"/>
  <c r="Z15" i="34"/>
  <c r="AP15" i="34"/>
  <c r="BF15" i="34"/>
  <c r="G15" i="34"/>
  <c r="W15" i="34"/>
  <c r="AM15" i="34"/>
  <c r="BC15" i="34"/>
  <c r="P15" i="34"/>
  <c r="AV15" i="34"/>
  <c r="I15" i="34"/>
  <c r="AO15" i="34"/>
  <c r="AR15" i="34"/>
  <c r="U15" i="34"/>
  <c r="AS15" i="34"/>
  <c r="AZ15" i="34"/>
  <c r="N15" i="34"/>
  <c r="AD15" i="34"/>
  <c r="AT15" i="34"/>
  <c r="R15" i="34"/>
  <c r="AH15" i="34"/>
  <c r="AX15" i="34"/>
  <c r="O15" i="34"/>
  <c r="AE15" i="34"/>
  <c r="AU15" i="34"/>
  <c r="AF15" i="34"/>
  <c r="Y15" i="34"/>
  <c r="BE15" i="34"/>
  <c r="L15" i="34"/>
  <c r="BA15" i="34"/>
  <c r="AJ15" i="34"/>
  <c r="T15" i="34"/>
  <c r="AA15" i="34"/>
  <c r="X15" i="34"/>
  <c r="AQ15" i="34"/>
  <c r="BD15" i="34"/>
  <c r="AK15" i="34"/>
  <c r="AC15" i="34"/>
  <c r="BG15" i="34"/>
  <c r="Q15" i="34"/>
  <c r="K15" i="34"/>
  <c r="AW15" i="34"/>
  <c r="D12" i="34"/>
  <c r="D53" i="34" s="1"/>
  <c r="C20" i="31" s="1"/>
  <c r="C32" i="31" s="1"/>
  <c r="T12" i="34"/>
  <c r="AJ12" i="34"/>
  <c r="AZ12" i="34"/>
  <c r="Q12" i="34"/>
  <c r="AG12" i="34"/>
  <c r="AW12" i="34"/>
  <c r="V12" i="34"/>
  <c r="BB12" i="34"/>
  <c r="O12" i="34"/>
  <c r="AU12" i="34"/>
  <c r="J12" i="34"/>
  <c r="AY12" i="34"/>
  <c r="K12" i="34"/>
  <c r="H12" i="34"/>
  <c r="X12" i="34"/>
  <c r="AN12" i="34"/>
  <c r="BD12" i="34"/>
  <c r="E12" i="34"/>
  <c r="U12" i="34"/>
  <c r="AK12" i="34"/>
  <c r="BA12" i="34"/>
  <c r="AD12" i="34"/>
  <c r="W12" i="34"/>
  <c r="BC12" i="34"/>
  <c r="Z12" i="34"/>
  <c r="AQ12" i="34"/>
  <c r="R12" i="34"/>
  <c r="AB12" i="34"/>
  <c r="AR12" i="34"/>
  <c r="I12" i="34"/>
  <c r="Y12" i="34"/>
  <c r="P12" i="34"/>
  <c r="AF12" i="34"/>
  <c r="AV12" i="34"/>
  <c r="M12" i="34"/>
  <c r="AC12" i="34"/>
  <c r="AS12" i="34"/>
  <c r="N12" i="34"/>
  <c r="AT12" i="34"/>
  <c r="G12" i="34"/>
  <c r="AM12" i="34"/>
  <c r="AI12" i="34"/>
  <c r="L12" i="34"/>
  <c r="F12" i="34"/>
  <c r="AE12" i="34"/>
  <c r="AH12" i="34"/>
  <c r="AL12" i="34"/>
  <c r="S12" i="34"/>
  <c r="AA12" i="34"/>
  <c r="AO12" i="34"/>
  <c r="AP12" i="34"/>
  <c r="AX12" i="34"/>
  <c r="O14" i="34"/>
  <c r="AE14" i="34"/>
  <c r="AU14" i="34"/>
  <c r="L14" i="34"/>
  <c r="AB14" i="34"/>
  <c r="AR14" i="34"/>
  <c r="AG14" i="34"/>
  <c r="Z14" i="34"/>
  <c r="BF14" i="34"/>
  <c r="U14" i="34"/>
  <c r="V14" i="34"/>
  <c r="AL14" i="34"/>
  <c r="AS14" i="34"/>
  <c r="F14" i="34"/>
  <c r="S14" i="34"/>
  <c r="AI14" i="34"/>
  <c r="AY14" i="34"/>
  <c r="P14" i="34"/>
  <c r="AF14" i="34"/>
  <c r="AV14" i="34"/>
  <c r="I14" i="34"/>
  <c r="AO14" i="34"/>
  <c r="AH14" i="34"/>
  <c r="AK14" i="34"/>
  <c r="N14" i="34"/>
  <c r="BB14" i="34"/>
  <c r="AC14" i="34"/>
  <c r="M14" i="34"/>
  <c r="G14" i="34"/>
  <c r="W14" i="34"/>
  <c r="AM14" i="34"/>
  <c r="BC14" i="34"/>
  <c r="K14" i="34"/>
  <c r="AA14" i="34"/>
  <c r="AQ14" i="34"/>
  <c r="H14" i="34"/>
  <c r="X14" i="34"/>
  <c r="AN14" i="34"/>
  <c r="BD14" i="34"/>
  <c r="Y14" i="34"/>
  <c r="BE14" i="34"/>
  <c r="R14" i="34"/>
  <c r="AX14" i="34"/>
  <c r="AT14" i="34"/>
  <c r="AJ14" i="34"/>
  <c r="J14" i="34"/>
  <c r="AZ14" i="34"/>
  <c r="AP14" i="34"/>
  <c r="Q14" i="34"/>
  <c r="T14" i="34"/>
  <c r="AW14" i="34"/>
  <c r="BA14" i="34"/>
  <c r="AD14" i="34"/>
  <c r="I13" i="34"/>
  <c r="Y13" i="34"/>
  <c r="AO13" i="34"/>
  <c r="BE13" i="34"/>
  <c r="F13" i="34"/>
  <c r="V13" i="34"/>
  <c r="AL13" i="34"/>
  <c r="BB13" i="34"/>
  <c r="AA13" i="34"/>
  <c r="T13" i="34"/>
  <c r="AZ13" i="34"/>
  <c r="O13" i="34"/>
  <c r="BD13" i="34"/>
  <c r="BC13" i="34"/>
  <c r="M13" i="34"/>
  <c r="AC13" i="34"/>
  <c r="AS13" i="34"/>
  <c r="J13" i="34"/>
  <c r="Z13" i="34"/>
  <c r="AP13" i="34"/>
  <c r="AI13" i="34"/>
  <c r="AB13" i="34"/>
  <c r="AE13" i="34"/>
  <c r="H13" i="34"/>
  <c r="Q13" i="34"/>
  <c r="AG13" i="34"/>
  <c r="AW13" i="34"/>
  <c r="E13" i="34"/>
  <c r="U13" i="34"/>
  <c r="AK13" i="34"/>
  <c r="BA13" i="34"/>
  <c r="R13" i="34"/>
  <c r="AH13" i="34"/>
  <c r="AX13" i="34"/>
  <c r="S13" i="34"/>
  <c r="AY13" i="34"/>
  <c r="L13" i="34"/>
  <c r="AR13" i="34"/>
  <c r="AN13" i="34"/>
  <c r="AV13" i="34"/>
  <c r="W13" i="34"/>
  <c r="AF13" i="34"/>
  <c r="AM13" i="34"/>
  <c r="AT13" i="34"/>
  <c r="AQ13" i="34"/>
  <c r="P13" i="34"/>
  <c r="AU13" i="34"/>
  <c r="N13" i="34"/>
  <c r="AJ13" i="34"/>
  <c r="X13" i="34"/>
  <c r="AD13" i="34"/>
  <c r="K13" i="34"/>
  <c r="G13" i="34"/>
  <c r="C58" i="34"/>
  <c r="BL12" i="34"/>
  <c r="BL16" i="34"/>
  <c r="BM15" i="34"/>
  <c r="BO16" i="34"/>
  <c r="BP16" i="34"/>
  <c r="BO15" i="34"/>
  <c r="BM16" i="34"/>
  <c r="C62" i="34"/>
  <c r="BN16" i="34"/>
  <c r="CZ23" i="34"/>
  <c r="BN18" i="34"/>
  <c r="BO18" i="34"/>
  <c r="BM18" i="34"/>
  <c r="C64" i="34"/>
  <c r="BR18" i="34"/>
  <c r="BP18" i="34"/>
  <c r="BL18" i="34"/>
  <c r="BQ18" i="34"/>
  <c r="BO17" i="34"/>
  <c r="BQ17" i="34"/>
  <c r="BN17" i="34"/>
  <c r="BP17" i="34"/>
  <c r="BL17" i="34"/>
  <c r="C63" i="34"/>
  <c r="BM17" i="34"/>
  <c r="CZ19" i="34"/>
  <c r="C60" i="34"/>
  <c r="BN14" i="34"/>
  <c r="BM14" i="34"/>
  <c r="BL14" i="34"/>
  <c r="C61" i="34"/>
  <c r="BM13" i="34"/>
  <c r="BL13" i="34"/>
  <c r="C59" i="34"/>
  <c r="CZ21" i="34"/>
  <c r="CZ22" i="34"/>
  <c r="CZ20" i="34"/>
  <c r="BW16" i="14"/>
  <c r="BW21" i="14"/>
  <c r="BX11" i="14"/>
  <c r="BW18" i="14"/>
  <c r="BW19" i="14"/>
  <c r="BW12" i="14"/>
  <c r="BW13" i="14"/>
  <c r="BW20" i="14"/>
  <c r="BW14" i="14"/>
  <c r="BW15" i="14"/>
  <c r="BW22" i="14"/>
  <c r="BW17" i="14"/>
  <c r="W31" i="12"/>
  <c r="AP57" i="14"/>
  <c r="AJ61" i="34" l="1"/>
  <c r="T61" i="34"/>
  <c r="AT61" i="34"/>
  <c r="S61" i="34"/>
  <c r="R61" i="34"/>
  <c r="Q61" i="34"/>
  <c r="P61" i="34"/>
  <c r="AC61" i="34"/>
  <c r="M61" i="34"/>
  <c r="L61" i="34"/>
  <c r="AN61" i="34"/>
  <c r="AM61" i="34"/>
  <c r="AK61" i="34"/>
  <c r="U61" i="34"/>
  <c r="G61" i="34"/>
  <c r="AR61" i="34"/>
  <c r="AE61" i="34"/>
  <c r="AD61" i="34"/>
  <c r="AB61" i="34"/>
  <c r="W61" i="34"/>
  <c r="AL61" i="34"/>
  <c r="V61" i="34"/>
  <c r="AP61" i="34"/>
  <c r="O61" i="34"/>
  <c r="AA61" i="34"/>
  <c r="Y61" i="34"/>
  <c r="AQ61" i="34"/>
  <c r="AO61" i="34"/>
  <c r="N61" i="34"/>
  <c r="AI61" i="34"/>
  <c r="AH61" i="34"/>
  <c r="AG61" i="34"/>
  <c r="AF61" i="34"/>
  <c r="AS61" i="34"/>
  <c r="X61" i="34"/>
  <c r="H61" i="34"/>
  <c r="J61" i="34"/>
  <c r="K61" i="34"/>
  <c r="Z61" i="34"/>
  <c r="I61" i="34"/>
  <c r="M60" i="34"/>
  <c r="V60" i="34"/>
  <c r="AJ60" i="34"/>
  <c r="S60" i="34"/>
  <c r="AH60" i="34"/>
  <c r="AG60" i="34"/>
  <c r="AF60" i="34"/>
  <c r="AO60" i="34"/>
  <c r="AM60" i="34"/>
  <c r="AR60" i="34"/>
  <c r="Z60" i="34"/>
  <c r="Y60" i="34"/>
  <c r="H60" i="34"/>
  <c r="W60" i="34"/>
  <c r="AP60" i="34"/>
  <c r="AE60" i="34"/>
  <c r="L60" i="34"/>
  <c r="T60" i="34"/>
  <c r="AS60" i="34"/>
  <c r="R60" i="34"/>
  <c r="Q60" i="34"/>
  <c r="O60" i="34"/>
  <c r="AA60" i="34"/>
  <c r="AL60" i="34"/>
  <c r="AK60" i="34"/>
  <c r="U60" i="34"/>
  <c r="AI60" i="34"/>
  <c r="F60" i="34"/>
  <c r="P60" i="34"/>
  <c r="AQ60" i="34"/>
  <c r="AD60" i="34"/>
  <c r="N60" i="34"/>
  <c r="AC60" i="34"/>
  <c r="AB60" i="34"/>
  <c r="K60" i="34"/>
  <c r="J60" i="34"/>
  <c r="AN60" i="34"/>
  <c r="I60" i="34"/>
  <c r="G60" i="34"/>
  <c r="X60" i="34"/>
  <c r="T59" i="34"/>
  <c r="Q59" i="34"/>
  <c r="O59" i="34"/>
  <c r="AP59" i="34"/>
  <c r="AC59" i="34"/>
  <c r="AA59" i="34"/>
  <c r="H59" i="34"/>
  <c r="AK59" i="34"/>
  <c r="AJ59" i="34"/>
  <c r="AI59" i="34"/>
  <c r="AH59" i="34"/>
  <c r="R59" i="34"/>
  <c r="E59" i="34"/>
  <c r="AR59" i="34"/>
  <c r="AF59" i="34"/>
  <c r="P59" i="34"/>
  <c r="M59" i="34"/>
  <c r="K59" i="34"/>
  <c r="J59" i="34"/>
  <c r="L59" i="34"/>
  <c r="U59" i="34"/>
  <c r="S59" i="34"/>
  <c r="AG59" i="34"/>
  <c r="AD59" i="34"/>
  <c r="AB59" i="34"/>
  <c r="Y59" i="34"/>
  <c r="I59" i="34"/>
  <c r="X59" i="34"/>
  <c r="W59" i="34"/>
  <c r="V59" i="34"/>
  <c r="F59" i="34"/>
  <c r="AO59" i="34"/>
  <c r="AE59" i="34"/>
  <c r="N59" i="34"/>
  <c r="AN59" i="34"/>
  <c r="Z59" i="34"/>
  <c r="AL59" i="34"/>
  <c r="G59" i="34"/>
  <c r="AQ59" i="34"/>
  <c r="AM59" i="34"/>
  <c r="O62" i="34"/>
  <c r="W62" i="34"/>
  <c r="AG62" i="34"/>
  <c r="AQ62" i="34"/>
  <c r="P62" i="34"/>
  <c r="AA62" i="34"/>
  <c r="Z62" i="34"/>
  <c r="I62" i="34"/>
  <c r="AP62" i="34"/>
  <c r="X62" i="34"/>
  <c r="AJ62" i="34"/>
  <c r="T62" i="34"/>
  <c r="AI62" i="34"/>
  <c r="AH62" i="34"/>
  <c r="R62" i="34"/>
  <c r="Q62" i="34"/>
  <c r="AF62" i="34"/>
  <c r="AD62" i="34"/>
  <c r="AN62" i="34"/>
  <c r="AL62" i="34"/>
  <c r="AK62" i="34"/>
  <c r="H62" i="34"/>
  <c r="AU62" i="34"/>
  <c r="S62" i="34"/>
  <c r="AS62" i="34"/>
  <c r="N62" i="34"/>
  <c r="AC62" i="34"/>
  <c r="AO62" i="34"/>
  <c r="AT62" i="34"/>
  <c r="AM62" i="34"/>
  <c r="V62" i="34"/>
  <c r="U62" i="34"/>
  <c r="AE62" i="34"/>
  <c r="M62" i="34"/>
  <c r="K62" i="34"/>
  <c r="AB62" i="34"/>
  <c r="L62" i="34"/>
  <c r="Y62" i="34"/>
  <c r="J62" i="34"/>
  <c r="AR62" i="34"/>
  <c r="AJ58" i="34"/>
  <c r="AI58" i="34"/>
  <c r="R58" i="34"/>
  <c r="D58" i="34"/>
  <c r="AA58" i="34"/>
  <c r="Y58" i="34"/>
  <c r="H58" i="34"/>
  <c r="U58" i="34"/>
  <c r="K58" i="34"/>
  <c r="S58" i="34"/>
  <c r="AC58" i="34"/>
  <c r="AM58" i="34"/>
  <c r="Q58" i="34"/>
  <c r="AE58" i="34"/>
  <c r="AD58" i="34"/>
  <c r="N58" i="34"/>
  <c r="M58" i="34"/>
  <c r="AB58" i="34"/>
  <c r="L58" i="34"/>
  <c r="Z58" i="34"/>
  <c r="I58" i="34"/>
  <c r="G58" i="34"/>
  <c r="F58" i="34"/>
  <c r="T58" i="34"/>
  <c r="AH58" i="34"/>
  <c r="AG58" i="34"/>
  <c r="AQ58" i="34"/>
  <c r="AF58" i="34"/>
  <c r="P58" i="34"/>
  <c r="O58" i="34"/>
  <c r="AO58" i="34"/>
  <c r="J58" i="34"/>
  <c r="V58" i="34"/>
  <c r="AL58" i="34"/>
  <c r="AK58" i="34"/>
  <c r="AN58" i="34"/>
  <c r="X58" i="34"/>
  <c r="W58" i="34"/>
  <c r="AP58" i="34"/>
  <c r="E58" i="34"/>
  <c r="CZ65" i="34"/>
  <c r="AT64" i="34"/>
  <c r="AP64" i="34"/>
  <c r="AL64" i="34"/>
  <c r="AH64" i="34"/>
  <c r="AD64" i="34"/>
  <c r="Z64" i="34"/>
  <c r="V64" i="34"/>
  <c r="R64" i="34"/>
  <c r="N64" i="34"/>
  <c r="AV64" i="34"/>
  <c r="AQ64" i="34"/>
  <c r="AK64" i="34"/>
  <c r="AF64" i="34"/>
  <c r="AA64" i="34"/>
  <c r="U64" i="34"/>
  <c r="P64" i="34"/>
  <c r="K64" i="34"/>
  <c r="AR64" i="34"/>
  <c r="W64" i="34"/>
  <c r="AU64" i="34"/>
  <c r="AO64" i="34"/>
  <c r="AJ64" i="34"/>
  <c r="AE64" i="34"/>
  <c r="Y64" i="34"/>
  <c r="T64" i="34"/>
  <c r="O64" i="34"/>
  <c r="J64" i="34"/>
  <c r="AM64" i="34"/>
  <c r="AG64" i="34"/>
  <c r="Q64" i="34"/>
  <c r="L64" i="34"/>
  <c r="AS64" i="34"/>
  <c r="AN64" i="34"/>
  <c r="AI64" i="34"/>
  <c r="AC64" i="34"/>
  <c r="X64" i="34"/>
  <c r="S64" i="34"/>
  <c r="M64" i="34"/>
  <c r="AW64" i="34"/>
  <c r="AB64" i="34"/>
  <c r="CZ67" i="34"/>
  <c r="CZ68" i="34"/>
  <c r="CZ69" i="34"/>
  <c r="AU63" i="34"/>
  <c r="AQ63" i="34"/>
  <c r="AM63" i="34"/>
  <c r="AI63" i="34"/>
  <c r="AE63" i="34"/>
  <c r="AA63" i="34"/>
  <c r="W63" i="34"/>
  <c r="S63" i="34"/>
  <c r="O63" i="34"/>
  <c r="K63" i="34"/>
  <c r="AV63" i="34"/>
  <c r="AJ63" i="34"/>
  <c r="P63" i="34"/>
  <c r="AT63" i="34"/>
  <c r="AP63" i="34"/>
  <c r="AL63" i="34"/>
  <c r="AH63" i="34"/>
  <c r="AD63" i="34"/>
  <c r="Z63" i="34"/>
  <c r="V63" i="34"/>
  <c r="R63" i="34"/>
  <c r="N63" i="34"/>
  <c r="J63" i="34"/>
  <c r="AN63" i="34"/>
  <c r="AB63" i="34"/>
  <c r="X63" i="34"/>
  <c r="L63" i="34"/>
  <c r="AS63" i="34"/>
  <c r="AO63" i="34"/>
  <c r="AK63" i="34"/>
  <c r="AG63" i="34"/>
  <c r="AC63" i="34"/>
  <c r="Y63" i="34"/>
  <c r="U63" i="34"/>
  <c r="Q63" i="34"/>
  <c r="M63" i="34"/>
  <c r="I63" i="34"/>
  <c r="AR63" i="34"/>
  <c r="AF63" i="34"/>
  <c r="T63" i="34"/>
  <c r="CZ66" i="34"/>
  <c r="Z4" i="29"/>
  <c r="Z18" i="29" s="1"/>
  <c r="X8" i="29"/>
  <c r="W9" i="30"/>
  <c r="AB4" i="31"/>
  <c r="AA8" i="31" s="1"/>
  <c r="AA18" i="31"/>
  <c r="X18" i="30"/>
  <c r="Y4" i="30"/>
  <c r="X8" i="30" s="1"/>
  <c r="B29" i="14"/>
  <c r="B74" i="14"/>
  <c r="X9" i="31"/>
  <c r="A50" i="14"/>
  <c r="CZ49" i="14"/>
  <c r="V5" i="14"/>
  <c r="V7" i="14" s="1"/>
  <c r="C10" i="31"/>
  <c r="CZ12" i="34"/>
  <c r="F53" i="34"/>
  <c r="E20" i="31" s="1"/>
  <c r="E32" i="31" s="1"/>
  <c r="BP25" i="34"/>
  <c r="BW25" i="34"/>
  <c r="BV25" i="34"/>
  <c r="BL25" i="34"/>
  <c r="BO25" i="34"/>
  <c r="BS25" i="34"/>
  <c r="BX25" i="34"/>
  <c r="BR25" i="34"/>
  <c r="BQ25" i="34"/>
  <c r="BU25" i="34"/>
  <c r="BM25" i="34"/>
  <c r="BN25" i="34"/>
  <c r="BY25" i="34"/>
  <c r="C71" i="34"/>
  <c r="BT25" i="34"/>
  <c r="BZ30" i="34"/>
  <c r="BX30" i="34"/>
  <c r="CD30" i="34"/>
  <c r="BM30" i="34"/>
  <c r="BY30" i="34"/>
  <c r="BL30" i="34"/>
  <c r="BW30" i="34"/>
  <c r="CC30" i="34"/>
  <c r="BV30" i="34"/>
  <c r="BP30" i="34"/>
  <c r="BU30" i="34"/>
  <c r="C76" i="34"/>
  <c r="CA30" i="34"/>
  <c r="BR30" i="34"/>
  <c r="BQ30" i="34"/>
  <c r="BS30" i="34"/>
  <c r="BN30" i="34"/>
  <c r="BO30" i="34"/>
  <c r="CB30" i="34"/>
  <c r="BT30" i="34"/>
  <c r="BU31" i="34"/>
  <c r="CD31" i="34"/>
  <c r="BO31" i="34"/>
  <c r="BX31" i="34"/>
  <c r="BT31" i="34"/>
  <c r="BZ31" i="34"/>
  <c r="BM31" i="34"/>
  <c r="BS31" i="34"/>
  <c r="BL31" i="34"/>
  <c r="BN31" i="34"/>
  <c r="BR31" i="34"/>
  <c r="BY31" i="34"/>
  <c r="BP31" i="34"/>
  <c r="CC31" i="34"/>
  <c r="CA31" i="34"/>
  <c r="C77" i="34"/>
  <c r="BV31" i="34"/>
  <c r="BQ31" i="34"/>
  <c r="CE31" i="34"/>
  <c r="CB31" i="34"/>
  <c r="BW31" i="34"/>
  <c r="BL28" i="34"/>
  <c r="BQ28" i="34"/>
  <c r="BN28" i="34"/>
  <c r="BP28" i="34"/>
  <c r="C74" i="34"/>
  <c r="BU28" i="34"/>
  <c r="BM28" i="34"/>
  <c r="CB28" i="34"/>
  <c r="BT28" i="34"/>
  <c r="BV28" i="34"/>
  <c r="BS28" i="34"/>
  <c r="BY28" i="34"/>
  <c r="BO28" i="34"/>
  <c r="BZ28" i="34"/>
  <c r="CA28" i="34"/>
  <c r="BR28" i="34"/>
  <c r="BX28" i="34"/>
  <c r="BW28" i="34"/>
  <c r="BS24" i="34"/>
  <c r="BP24" i="34"/>
  <c r="BW24" i="34"/>
  <c r="BL24" i="34"/>
  <c r="Q53" i="34"/>
  <c r="P20" i="31" s="1"/>
  <c r="C70" i="34"/>
  <c r="BT24" i="34"/>
  <c r="BU24" i="34"/>
  <c r="BV24" i="34"/>
  <c r="BQ24" i="34"/>
  <c r="BO24" i="34"/>
  <c r="BX24" i="34"/>
  <c r="BR24" i="34"/>
  <c r="BM24" i="34"/>
  <c r="BN24" i="34"/>
  <c r="BZ27" i="34"/>
  <c r="BS27" i="34"/>
  <c r="BY27" i="34"/>
  <c r="BL27" i="34"/>
  <c r="BX27" i="34"/>
  <c r="BT27" i="34"/>
  <c r="BQ27" i="34"/>
  <c r="CA27" i="34"/>
  <c r="C73" i="34"/>
  <c r="BW27" i="34"/>
  <c r="BU27" i="34"/>
  <c r="BN27" i="34"/>
  <c r="BP27" i="34"/>
  <c r="BO27" i="34"/>
  <c r="BV27" i="34"/>
  <c r="BR27" i="34"/>
  <c r="BM27" i="34"/>
  <c r="K53" i="34"/>
  <c r="J20" i="31" s="1"/>
  <c r="BR26" i="34"/>
  <c r="BV26" i="34"/>
  <c r="BM26" i="34"/>
  <c r="BL26" i="34"/>
  <c r="BN26" i="34"/>
  <c r="BW26" i="34"/>
  <c r="BX26" i="34"/>
  <c r="BZ26" i="34"/>
  <c r="BY26" i="34"/>
  <c r="BT26" i="34"/>
  <c r="BU26" i="34"/>
  <c r="C72" i="34"/>
  <c r="BS26" i="34"/>
  <c r="BQ26" i="34"/>
  <c r="BO26" i="34"/>
  <c r="BP26" i="34"/>
  <c r="H53" i="34"/>
  <c r="G20" i="31" s="1"/>
  <c r="M53" i="34"/>
  <c r="L20" i="31" s="1"/>
  <c r="CZ15" i="34"/>
  <c r="L53" i="34"/>
  <c r="K20" i="31" s="1"/>
  <c r="O53" i="34"/>
  <c r="N20" i="31" s="1"/>
  <c r="I53" i="34"/>
  <c r="H20" i="31" s="1"/>
  <c r="N53" i="34"/>
  <c r="M20" i="31" s="1"/>
  <c r="J53" i="34"/>
  <c r="I20" i="31" s="1"/>
  <c r="G53" i="34"/>
  <c r="F20" i="31" s="1"/>
  <c r="F32" i="31" s="1"/>
  <c r="CZ16" i="34"/>
  <c r="CZ13" i="34"/>
  <c r="E53" i="34"/>
  <c r="D20" i="31" s="1"/>
  <c r="D32" i="31" s="1"/>
  <c r="CZ14" i="34"/>
  <c r="CZ17" i="34"/>
  <c r="CZ18" i="34"/>
  <c r="BX15" i="14"/>
  <c r="BX14" i="14"/>
  <c r="BX23" i="14"/>
  <c r="BX19" i="14"/>
  <c r="BX20" i="14"/>
  <c r="BY11" i="14"/>
  <c r="BX13" i="14"/>
  <c r="BX12" i="14"/>
  <c r="BX21" i="14"/>
  <c r="BX22" i="14"/>
  <c r="BX17" i="14"/>
  <c r="BX16" i="14"/>
  <c r="BX18" i="14"/>
  <c r="AQ57" i="14"/>
  <c r="CZ58" i="34" l="1"/>
  <c r="CZ60" i="34"/>
  <c r="CZ61" i="34"/>
  <c r="CZ62" i="34"/>
  <c r="CZ59" i="34"/>
  <c r="BC70" i="34"/>
  <c r="AY70" i="34"/>
  <c r="AU70" i="34"/>
  <c r="AQ70" i="34"/>
  <c r="AM70" i="34"/>
  <c r="AI70" i="34"/>
  <c r="AE70" i="34"/>
  <c r="AA70" i="34"/>
  <c r="W70" i="34"/>
  <c r="S70" i="34"/>
  <c r="BB70" i="34"/>
  <c r="AX70" i="34"/>
  <c r="AT70" i="34"/>
  <c r="AP70" i="34"/>
  <c r="AL70" i="34"/>
  <c r="AH70" i="34"/>
  <c r="AD70" i="34"/>
  <c r="Z70" i="34"/>
  <c r="V70" i="34"/>
  <c r="R70" i="34"/>
  <c r="BA70" i="34"/>
  <c r="AW70" i="34"/>
  <c r="AS70" i="34"/>
  <c r="AO70" i="34"/>
  <c r="AK70" i="34"/>
  <c r="AG70" i="34"/>
  <c r="AC70" i="34"/>
  <c r="Y70" i="34"/>
  <c r="U70" i="34"/>
  <c r="Q70" i="34"/>
  <c r="AV70" i="34"/>
  <c r="AF70" i="34"/>
  <c r="P70" i="34"/>
  <c r="AJ70" i="34"/>
  <c r="AR70" i="34"/>
  <c r="AB70" i="34"/>
  <c r="AZ70" i="34"/>
  <c r="AN70" i="34"/>
  <c r="X70" i="34"/>
  <c r="T70" i="34"/>
  <c r="CZ63" i="34"/>
  <c r="BC72" i="34"/>
  <c r="AY72" i="34"/>
  <c r="AU72" i="34"/>
  <c r="AQ72" i="34"/>
  <c r="AM72" i="34"/>
  <c r="AI72" i="34"/>
  <c r="AE72" i="34"/>
  <c r="AA72" i="34"/>
  <c r="W72" i="34"/>
  <c r="S72" i="34"/>
  <c r="BB72" i="34"/>
  <c r="AX72" i="34"/>
  <c r="AT72" i="34"/>
  <c r="AP72" i="34"/>
  <c r="AL72" i="34"/>
  <c r="AH72" i="34"/>
  <c r="AD72" i="34"/>
  <c r="Z72" i="34"/>
  <c r="V72" i="34"/>
  <c r="R72" i="34"/>
  <c r="BE72" i="34"/>
  <c r="BA72" i="34"/>
  <c r="AW72" i="34"/>
  <c r="AS72" i="34"/>
  <c r="AO72" i="34"/>
  <c r="AK72" i="34"/>
  <c r="AG72" i="34"/>
  <c r="AC72" i="34"/>
  <c r="Y72" i="34"/>
  <c r="U72" i="34"/>
  <c r="AV72" i="34"/>
  <c r="AF72" i="34"/>
  <c r="AR72" i="34"/>
  <c r="AB72" i="34"/>
  <c r="AZ72" i="34"/>
  <c r="T72" i="34"/>
  <c r="BD72" i="34"/>
  <c r="AN72" i="34"/>
  <c r="X72" i="34"/>
  <c r="AJ72" i="34"/>
  <c r="BG76" i="34"/>
  <c r="BC76" i="34"/>
  <c r="AY76" i="34"/>
  <c r="AU76" i="34"/>
  <c r="AQ76" i="34"/>
  <c r="AM76" i="34"/>
  <c r="AI76" i="34"/>
  <c r="AE76" i="34"/>
  <c r="AA76" i="34"/>
  <c r="W76" i="34"/>
  <c r="BF76" i="34"/>
  <c r="BB76" i="34"/>
  <c r="AX76" i="34"/>
  <c r="AT76" i="34"/>
  <c r="AP76" i="34"/>
  <c r="AL76" i="34"/>
  <c r="AH76" i="34"/>
  <c r="AD76" i="34"/>
  <c r="Z76" i="34"/>
  <c r="V76" i="34"/>
  <c r="BI76" i="34"/>
  <c r="BE76" i="34"/>
  <c r="BA76" i="34"/>
  <c r="AW76" i="34"/>
  <c r="AS76" i="34"/>
  <c r="AO76" i="34"/>
  <c r="AK76" i="34"/>
  <c r="AG76" i="34"/>
  <c r="AC76" i="34"/>
  <c r="Y76" i="34"/>
  <c r="AV76" i="34"/>
  <c r="AF76" i="34"/>
  <c r="AZ76" i="34"/>
  <c r="BH76" i="34"/>
  <c r="AR76" i="34"/>
  <c r="AB76" i="34"/>
  <c r="AJ76" i="34"/>
  <c r="BD76" i="34"/>
  <c r="AN76" i="34"/>
  <c r="X76" i="34"/>
  <c r="CZ64" i="34"/>
  <c r="BC73" i="34"/>
  <c r="AY73" i="34"/>
  <c r="AU73" i="34"/>
  <c r="AQ73" i="34"/>
  <c r="AM73" i="34"/>
  <c r="AI73" i="34"/>
  <c r="AE73" i="34"/>
  <c r="AA73" i="34"/>
  <c r="W73" i="34"/>
  <c r="S73" i="34"/>
  <c r="BF73" i="34"/>
  <c r="BB73" i="34"/>
  <c r="AX73" i="34"/>
  <c r="AT73" i="34"/>
  <c r="AP73" i="34"/>
  <c r="AL73" i="34"/>
  <c r="AH73" i="34"/>
  <c r="AD73" i="34"/>
  <c r="Z73" i="34"/>
  <c r="V73" i="34"/>
  <c r="BE73" i="34"/>
  <c r="BA73" i="34"/>
  <c r="AW73" i="34"/>
  <c r="AS73" i="34"/>
  <c r="AO73" i="34"/>
  <c r="AK73" i="34"/>
  <c r="AG73" i="34"/>
  <c r="AC73" i="34"/>
  <c r="Y73" i="34"/>
  <c r="U73" i="34"/>
  <c r="BD73" i="34"/>
  <c r="AN73" i="34"/>
  <c r="X73" i="34"/>
  <c r="AB73" i="34"/>
  <c r="AZ73" i="34"/>
  <c r="AJ73" i="34"/>
  <c r="T73" i="34"/>
  <c r="AR73" i="34"/>
  <c r="AV73" i="34"/>
  <c r="AF73" i="34"/>
  <c r="BC71" i="34"/>
  <c r="AY71" i="34"/>
  <c r="AU71" i="34"/>
  <c r="AQ71" i="34"/>
  <c r="AM71" i="34"/>
  <c r="AI71" i="34"/>
  <c r="AE71" i="34"/>
  <c r="AA71" i="34"/>
  <c r="W71" i="34"/>
  <c r="S71" i="34"/>
  <c r="BB71" i="34"/>
  <c r="AX71" i="34"/>
  <c r="AT71" i="34"/>
  <c r="AP71" i="34"/>
  <c r="AL71" i="34"/>
  <c r="AH71" i="34"/>
  <c r="AD71" i="34"/>
  <c r="Z71" i="34"/>
  <c r="V71" i="34"/>
  <c r="R71" i="34"/>
  <c r="BA71" i="34"/>
  <c r="AW71" i="34"/>
  <c r="AS71" i="34"/>
  <c r="AO71" i="34"/>
  <c r="AK71" i="34"/>
  <c r="AG71" i="34"/>
  <c r="AC71" i="34"/>
  <c r="Y71" i="34"/>
  <c r="U71" i="34"/>
  <c r="Q71" i="34"/>
  <c r="BD71" i="34"/>
  <c r="AN71" i="34"/>
  <c r="X71" i="34"/>
  <c r="AR71" i="34"/>
  <c r="AZ71" i="34"/>
  <c r="AJ71" i="34"/>
  <c r="T71" i="34"/>
  <c r="AV71" i="34"/>
  <c r="AF71" i="34"/>
  <c r="AB71" i="34"/>
  <c r="BJ77" i="34"/>
  <c r="BF77" i="34"/>
  <c r="BB77" i="34"/>
  <c r="AX77" i="34"/>
  <c r="AT77" i="34"/>
  <c r="BG77" i="34"/>
  <c r="BA77" i="34"/>
  <c r="AV77" i="34"/>
  <c r="AQ77" i="34"/>
  <c r="AM77" i="34"/>
  <c r="AI77" i="34"/>
  <c r="AE77" i="34"/>
  <c r="AA77" i="34"/>
  <c r="W77" i="34"/>
  <c r="BE77" i="34"/>
  <c r="AZ77" i="34"/>
  <c r="AU77" i="34"/>
  <c r="AP77" i="34"/>
  <c r="AL77" i="34"/>
  <c r="AH77" i="34"/>
  <c r="AD77" i="34"/>
  <c r="Z77" i="34"/>
  <c r="BI77" i="34"/>
  <c r="BD77" i="34"/>
  <c r="AY77" i="34"/>
  <c r="AS77" i="34"/>
  <c r="AO77" i="34"/>
  <c r="AK77" i="34"/>
  <c r="AG77" i="34"/>
  <c r="AC77" i="34"/>
  <c r="Y77" i="34"/>
  <c r="BH77" i="34"/>
  <c r="AN77" i="34"/>
  <c r="X77" i="34"/>
  <c r="BC77" i="34"/>
  <c r="AJ77" i="34"/>
  <c r="AR77" i="34"/>
  <c r="AW77" i="34"/>
  <c r="AF77" i="34"/>
  <c r="AB77" i="34"/>
  <c r="BG74" i="34"/>
  <c r="BC74" i="34"/>
  <c r="AY74" i="34"/>
  <c r="AU74" i="34"/>
  <c r="AQ74" i="34"/>
  <c r="AM74" i="34"/>
  <c r="AI74" i="34"/>
  <c r="AE74" i="34"/>
  <c r="AA74" i="34"/>
  <c r="W74" i="34"/>
  <c r="BF74" i="34"/>
  <c r="BB74" i="34"/>
  <c r="AX74" i="34"/>
  <c r="AT74" i="34"/>
  <c r="AP74" i="34"/>
  <c r="AL74" i="34"/>
  <c r="AH74" i="34"/>
  <c r="AD74" i="34"/>
  <c r="Z74" i="34"/>
  <c r="V74" i="34"/>
  <c r="BE74" i="34"/>
  <c r="BA74" i="34"/>
  <c r="AW74" i="34"/>
  <c r="AS74" i="34"/>
  <c r="AO74" i="34"/>
  <c r="AK74" i="34"/>
  <c r="AG74" i="34"/>
  <c r="AC74" i="34"/>
  <c r="Y74" i="34"/>
  <c r="U74" i="34"/>
  <c r="AV74" i="34"/>
  <c r="AF74" i="34"/>
  <c r="T74" i="34"/>
  <c r="AR74" i="34"/>
  <c r="AB74" i="34"/>
  <c r="AZ74" i="34"/>
  <c r="BD74" i="34"/>
  <c r="AN74" i="34"/>
  <c r="X74" i="34"/>
  <c r="AJ74" i="34"/>
  <c r="AA4" i="29"/>
  <c r="Z8" i="29" s="1"/>
  <c r="Y8" i="29"/>
  <c r="X9" i="30"/>
  <c r="AC4" i="31"/>
  <c r="AD4" i="31" s="1"/>
  <c r="AB18" i="31"/>
  <c r="Z4" i="30"/>
  <c r="Y9" i="30" s="1"/>
  <c r="Y18" i="30"/>
  <c r="B30" i="14"/>
  <c r="B75" i="14"/>
  <c r="Y9" i="31"/>
  <c r="BK15" i="35"/>
  <c r="A51" i="14"/>
  <c r="CZ51" i="14" s="1"/>
  <c r="CZ50" i="14"/>
  <c r="G32" i="31"/>
  <c r="W5" i="14"/>
  <c r="W7" i="14" s="1"/>
  <c r="D98" i="34"/>
  <c r="C11" i="31" s="1"/>
  <c r="C19" i="31"/>
  <c r="C21" i="31" s="1"/>
  <c r="CZ31" i="34"/>
  <c r="BY29" i="34"/>
  <c r="BU29" i="34"/>
  <c r="BX29" i="34"/>
  <c r="CA29" i="34"/>
  <c r="W53" i="34"/>
  <c r="V20" i="31" s="1"/>
  <c r="U53" i="34"/>
  <c r="T20" i="31" s="1"/>
  <c r="BZ29" i="34"/>
  <c r="BS29" i="34"/>
  <c r="CC29" i="34"/>
  <c r="BO29" i="34"/>
  <c r="V53" i="34"/>
  <c r="U20" i="31" s="1"/>
  <c r="BW29" i="34"/>
  <c r="BQ29" i="34"/>
  <c r="BT29" i="34"/>
  <c r="BN29" i="34"/>
  <c r="C75" i="34"/>
  <c r="CB29" i="34"/>
  <c r="BM29" i="34"/>
  <c r="BV29" i="34"/>
  <c r="BP29" i="34"/>
  <c r="BL29" i="34"/>
  <c r="BR29" i="34"/>
  <c r="CZ24" i="34"/>
  <c r="P53" i="34"/>
  <c r="O20" i="31" s="1"/>
  <c r="T53" i="34"/>
  <c r="S20" i="31" s="1"/>
  <c r="R53" i="34"/>
  <c r="Q20" i="31" s="1"/>
  <c r="CZ30" i="34"/>
  <c r="CZ25" i="34"/>
  <c r="CZ27" i="34"/>
  <c r="CZ28" i="34"/>
  <c r="S53" i="34"/>
  <c r="R20" i="31" s="1"/>
  <c r="CZ26" i="34"/>
  <c r="H98" i="34"/>
  <c r="F98" i="34"/>
  <c r="M98" i="34"/>
  <c r="N98" i="34"/>
  <c r="L98" i="34"/>
  <c r="J98" i="34"/>
  <c r="O98" i="34"/>
  <c r="I98" i="34"/>
  <c r="E98" i="34"/>
  <c r="K98" i="34"/>
  <c r="G98" i="34"/>
  <c r="D10" i="31"/>
  <c r="BZ11" i="14"/>
  <c r="BY18" i="14"/>
  <c r="BY19" i="14"/>
  <c r="BY21" i="14"/>
  <c r="BY12" i="14"/>
  <c r="BY13" i="14"/>
  <c r="BY20" i="14"/>
  <c r="BY23" i="14"/>
  <c r="BY17" i="14"/>
  <c r="BY14" i="14"/>
  <c r="BY15" i="14"/>
  <c r="BY22" i="14"/>
  <c r="BY16" i="14"/>
  <c r="BY24" i="14"/>
  <c r="K22" i="32"/>
  <c r="E14" i="32"/>
  <c r="AR57" i="14"/>
  <c r="D11" i="31" l="1"/>
  <c r="E11" i="31" s="1"/>
  <c r="F11" i="31" s="1"/>
  <c r="G11" i="31" s="1"/>
  <c r="H11" i="31" s="1"/>
  <c r="I11" i="31" s="1"/>
  <c r="J11" i="31" s="1"/>
  <c r="K11" i="31" s="1"/>
  <c r="L11" i="31" s="1"/>
  <c r="M11" i="31" s="1"/>
  <c r="N11" i="31" s="1"/>
  <c r="CZ74" i="34"/>
  <c r="BG75" i="34"/>
  <c r="BC75" i="34"/>
  <c r="AY75" i="34"/>
  <c r="AU75" i="34"/>
  <c r="AQ75" i="34"/>
  <c r="AM75" i="34"/>
  <c r="AI75" i="34"/>
  <c r="AE75" i="34"/>
  <c r="AA75" i="34"/>
  <c r="W75" i="34"/>
  <c r="BF75" i="34"/>
  <c r="BB75" i="34"/>
  <c r="AX75" i="34"/>
  <c r="AT75" i="34"/>
  <c r="AP75" i="34"/>
  <c r="AL75" i="34"/>
  <c r="AH75" i="34"/>
  <c r="AD75" i="34"/>
  <c r="Z75" i="34"/>
  <c r="V75" i="34"/>
  <c r="BE75" i="34"/>
  <c r="BA75" i="34"/>
  <c r="AW75" i="34"/>
  <c r="AS75" i="34"/>
  <c r="AO75" i="34"/>
  <c r="AK75" i="34"/>
  <c r="AG75" i="34"/>
  <c r="AC75" i="34"/>
  <c r="Y75" i="34"/>
  <c r="U75" i="34"/>
  <c r="BD75" i="34"/>
  <c r="AN75" i="34"/>
  <c r="X75" i="34"/>
  <c r="AR75" i="34"/>
  <c r="AZ75" i="34"/>
  <c r="AJ75" i="34"/>
  <c r="AB75" i="34"/>
  <c r="AV75" i="34"/>
  <c r="AF75" i="34"/>
  <c r="BH75" i="34"/>
  <c r="CZ77" i="34"/>
  <c r="CZ71" i="34"/>
  <c r="CZ73" i="34"/>
  <c r="CZ76" i="34"/>
  <c r="CZ72" i="34"/>
  <c r="CZ70" i="34"/>
  <c r="AA18" i="29"/>
  <c r="AB4" i="29"/>
  <c r="AB18" i="29" s="1"/>
  <c r="AB8" i="31"/>
  <c r="AC18" i="31"/>
  <c r="Z18" i="30"/>
  <c r="AA4" i="30"/>
  <c r="Z9" i="30" s="1"/>
  <c r="Y8" i="30"/>
  <c r="AC8" i="31"/>
  <c r="AD18" i="31"/>
  <c r="AE4" i="31"/>
  <c r="B31" i="14"/>
  <c r="B76" i="14"/>
  <c r="Z9" i="31"/>
  <c r="BB15" i="35"/>
  <c r="BE15" i="35"/>
  <c r="AM15" i="35"/>
  <c r="Y15" i="35"/>
  <c r="R15" i="35"/>
  <c r="AF15" i="35"/>
  <c r="K15" i="35"/>
  <c r="AO15" i="35"/>
  <c r="Q15" i="35"/>
  <c r="AL15" i="35"/>
  <c r="J15" i="35"/>
  <c r="N15" i="35"/>
  <c r="G15" i="35"/>
  <c r="L15" i="35"/>
  <c r="H15" i="35"/>
  <c r="X15" i="35"/>
  <c r="AS15" i="35"/>
  <c r="AB15" i="35"/>
  <c r="V15" i="35"/>
  <c r="M15" i="35"/>
  <c r="AC15" i="35"/>
  <c r="AE15" i="35"/>
  <c r="AR15" i="35"/>
  <c r="AJ15" i="35"/>
  <c r="AN15" i="35"/>
  <c r="AP15" i="35"/>
  <c r="S15" i="35"/>
  <c r="AH15" i="35"/>
  <c r="W15" i="35"/>
  <c r="Z15" i="35"/>
  <c r="AK15" i="35"/>
  <c r="AQ15" i="35"/>
  <c r="U15" i="35"/>
  <c r="AD15" i="35"/>
  <c r="O15" i="35"/>
  <c r="P15" i="35"/>
  <c r="T15" i="35"/>
  <c r="AA15" i="35"/>
  <c r="I15" i="35"/>
  <c r="AG15" i="35"/>
  <c r="AI15" i="35"/>
  <c r="AW15" i="35"/>
  <c r="BM15" i="35"/>
  <c r="BE13" i="35"/>
  <c r="CD48" i="35"/>
  <c r="CB48" i="35"/>
  <c r="CC48" i="35"/>
  <c r="BX48" i="35"/>
  <c r="BY48" i="35"/>
  <c r="CA48" i="35"/>
  <c r="BZ48" i="35"/>
  <c r="BK48" i="35"/>
  <c r="BC48" i="35"/>
  <c r="AS48" i="35"/>
  <c r="BB48" i="35"/>
  <c r="BV48" i="35"/>
  <c r="BL48" i="35"/>
  <c r="BQ48" i="35"/>
  <c r="AQ48" i="35"/>
  <c r="BJ48" i="35"/>
  <c r="AY48" i="35"/>
  <c r="AO48" i="35"/>
  <c r="BN48" i="35"/>
  <c r="BG48" i="35"/>
  <c r="BE48" i="35"/>
  <c r="AU48" i="35"/>
  <c r="BU48" i="35"/>
  <c r="BI48" i="35"/>
  <c r="AT48" i="35"/>
  <c r="BA48" i="35"/>
  <c r="BP48" i="35"/>
  <c r="AP48" i="35"/>
  <c r="BH48" i="35"/>
  <c r="BT48" i="35"/>
  <c r="BO48" i="35"/>
  <c r="AV48" i="35"/>
  <c r="AZ48" i="35"/>
  <c r="BS48" i="35"/>
  <c r="AN48" i="35"/>
  <c r="BD48" i="35"/>
  <c r="BW48" i="35"/>
  <c r="BR48" i="35"/>
  <c r="AW48" i="35"/>
  <c r="AX48" i="35"/>
  <c r="BF48" i="35"/>
  <c r="AR48" i="35"/>
  <c r="BM48" i="35"/>
  <c r="CD44" i="35"/>
  <c r="BX44" i="35"/>
  <c r="CA44" i="35"/>
  <c r="CB44" i="35"/>
  <c r="BY44" i="35"/>
  <c r="BW44" i="35"/>
  <c r="BZ44" i="35"/>
  <c r="BU44" i="35"/>
  <c r="BV44" i="35"/>
  <c r="CC44" i="35"/>
  <c r="BT44" i="35"/>
  <c r="BI44" i="35"/>
  <c r="AO44" i="35"/>
  <c r="AQ44" i="35"/>
  <c r="BS44" i="35"/>
  <c r="BB44" i="35"/>
  <c r="BR44" i="35"/>
  <c r="BQ44" i="35"/>
  <c r="BL44" i="35"/>
  <c r="BJ44" i="35"/>
  <c r="AW44" i="35"/>
  <c r="AT44" i="35"/>
  <c r="AZ44" i="35"/>
  <c r="AR44" i="35"/>
  <c r="AS44" i="35"/>
  <c r="AY44" i="35"/>
  <c r="AP44" i="35"/>
  <c r="AU44" i="35"/>
  <c r="BH44" i="35"/>
  <c r="BE44" i="35"/>
  <c r="AV44" i="35"/>
  <c r="BM44" i="35"/>
  <c r="BC44" i="35"/>
  <c r="BK44" i="35"/>
  <c r="AX44" i="35"/>
  <c r="BG44" i="35"/>
  <c r="AN44" i="35"/>
  <c r="BA44" i="35"/>
  <c r="AJ44" i="35"/>
  <c r="AM44" i="35"/>
  <c r="AL44" i="35"/>
  <c r="BD44" i="35"/>
  <c r="BF44" i="35"/>
  <c r="BO44" i="35"/>
  <c r="BP44" i="35"/>
  <c r="AK44" i="35"/>
  <c r="BN44" i="35"/>
  <c r="CC40" i="35"/>
  <c r="BZ40" i="35"/>
  <c r="BW40" i="35"/>
  <c r="BU40" i="35"/>
  <c r="BY40" i="35"/>
  <c r="BV40" i="35"/>
  <c r="BT40" i="35"/>
  <c r="CA40" i="35"/>
  <c r="BS40" i="35"/>
  <c r="BX40" i="35"/>
  <c r="BR40" i="35"/>
  <c r="CB40" i="35"/>
  <c r="BP40" i="35"/>
  <c r="CD40" i="35"/>
  <c r="BQ40" i="35"/>
  <c r="BG40" i="35"/>
  <c r="BO40" i="35"/>
  <c r="AO40" i="35"/>
  <c r="AN40" i="35"/>
  <c r="BN40" i="35"/>
  <c r="BF40" i="35"/>
  <c r="BJ40" i="35"/>
  <c r="BB40" i="35"/>
  <c r="BE40" i="35"/>
  <c r="AU40" i="35"/>
  <c r="AP40" i="35"/>
  <c r="AL40" i="35"/>
  <c r="AW40" i="35"/>
  <c r="AQ40" i="35"/>
  <c r="AI40" i="35"/>
  <c r="AH40" i="35"/>
  <c r="BH40" i="35"/>
  <c r="AK40" i="35"/>
  <c r="BM40" i="35"/>
  <c r="AY40" i="35"/>
  <c r="BK40" i="35"/>
  <c r="AZ40" i="35"/>
  <c r="BI40" i="35"/>
  <c r="BL40" i="35"/>
  <c r="AT40" i="35"/>
  <c r="AS40" i="35"/>
  <c r="AR40" i="35"/>
  <c r="AF40" i="35"/>
  <c r="AJ40" i="35"/>
  <c r="AV40" i="35"/>
  <c r="BC40" i="35"/>
  <c r="AX40" i="35"/>
  <c r="AG40" i="35"/>
  <c r="BA40" i="35"/>
  <c r="BD40" i="35"/>
  <c r="AM40" i="35"/>
  <c r="BZ36" i="35"/>
  <c r="BX36" i="35"/>
  <c r="BO36" i="35"/>
  <c r="BS36" i="35"/>
  <c r="CB36" i="35"/>
  <c r="BY36" i="35"/>
  <c r="BU36" i="35"/>
  <c r="BR36" i="35"/>
  <c r="BQ36" i="35"/>
  <c r="CD36" i="35"/>
  <c r="CA36" i="35"/>
  <c r="BV36" i="35"/>
  <c r="BP36" i="35"/>
  <c r="BM36" i="35"/>
  <c r="BN36" i="35"/>
  <c r="CC36" i="35"/>
  <c r="BW36" i="35"/>
  <c r="BT36" i="35"/>
  <c r="BL36" i="35"/>
  <c r="AS36" i="35"/>
  <c r="AN36" i="35"/>
  <c r="AG36" i="35"/>
  <c r="AP36" i="35"/>
  <c r="AR36" i="35"/>
  <c r="BK36" i="35"/>
  <c r="BC36" i="35"/>
  <c r="AU36" i="35"/>
  <c r="AE36" i="35"/>
  <c r="AL36" i="35"/>
  <c r="AV36" i="35"/>
  <c r="BI36" i="35"/>
  <c r="AF36" i="35"/>
  <c r="AC36" i="35"/>
  <c r="AX36" i="35"/>
  <c r="BH36" i="35"/>
  <c r="BE36" i="35"/>
  <c r="AZ36" i="35"/>
  <c r="AD36" i="35"/>
  <c r="BJ36" i="35"/>
  <c r="BG36" i="35"/>
  <c r="AH36" i="35"/>
  <c r="AT36" i="35"/>
  <c r="BD36" i="35"/>
  <c r="AW36" i="35"/>
  <c r="AO36" i="35"/>
  <c r="BF36" i="35"/>
  <c r="AB36" i="35"/>
  <c r="AI36" i="35"/>
  <c r="AM36" i="35"/>
  <c r="AY36" i="35"/>
  <c r="BB36" i="35"/>
  <c r="AK36" i="35"/>
  <c r="BA36" i="35"/>
  <c r="AJ36" i="35"/>
  <c r="AQ36" i="35"/>
  <c r="BX32" i="35"/>
  <c r="BZ32" i="35"/>
  <c r="BR32" i="35"/>
  <c r="BP32" i="35"/>
  <c r="BN32" i="35"/>
  <c r="BV32" i="35"/>
  <c r="CC32" i="35"/>
  <c r="BW32" i="35"/>
  <c r="BQ32" i="35"/>
  <c r="BO32" i="35"/>
  <c r="BI32" i="35"/>
  <c r="CA32" i="35"/>
  <c r="CD32" i="35"/>
  <c r="BU32" i="35"/>
  <c r="BT32" i="35"/>
  <c r="BK32" i="35"/>
  <c r="BH32" i="35"/>
  <c r="AE32" i="35"/>
  <c r="AG32" i="35"/>
  <c r="AB32" i="35"/>
  <c r="AJ32" i="35"/>
  <c r="AI32" i="35"/>
  <c r="AO32" i="35"/>
  <c r="AF32" i="35"/>
  <c r="AV32" i="35"/>
  <c r="BE32" i="35"/>
  <c r="BY32" i="35"/>
  <c r="BS32" i="35"/>
  <c r="BM32" i="35"/>
  <c r="BJ32" i="35"/>
  <c r="AU32" i="35"/>
  <c r="AR32" i="35"/>
  <c r="BB32" i="35"/>
  <c r="AA32" i="35"/>
  <c r="Y32" i="35"/>
  <c r="AW32" i="35"/>
  <c r="AQ32" i="35"/>
  <c r="AL32" i="35"/>
  <c r="AS32" i="35"/>
  <c r="CB32" i="35"/>
  <c r="BL32" i="35"/>
  <c r="AM32" i="35"/>
  <c r="BC32" i="35"/>
  <c r="BG32" i="35"/>
  <c r="AK32" i="35"/>
  <c r="BA32" i="35"/>
  <c r="X32" i="35"/>
  <c r="BF32" i="35"/>
  <c r="AN32" i="35"/>
  <c r="AH32" i="35"/>
  <c r="AY32" i="35"/>
  <c r="BD32" i="35"/>
  <c r="AZ32" i="35"/>
  <c r="AP32" i="35"/>
  <c r="AT32" i="35"/>
  <c r="AX32" i="35"/>
  <c r="AC32" i="35"/>
  <c r="AD32" i="35"/>
  <c r="Z32" i="35"/>
  <c r="BQ28" i="35"/>
  <c r="BV28" i="35"/>
  <c r="BR28" i="35"/>
  <c r="BP28" i="35"/>
  <c r="BG28" i="35"/>
  <c r="BJ28" i="35"/>
  <c r="BE28" i="35"/>
  <c r="CB28" i="35"/>
  <c r="BT28" i="35"/>
  <c r="BZ28" i="35"/>
  <c r="BO28" i="35"/>
  <c r="BK28" i="35"/>
  <c r="BL28" i="35"/>
  <c r="BF28" i="35"/>
  <c r="CA28" i="35"/>
  <c r="BX28" i="35"/>
  <c r="BU28" i="35"/>
  <c r="BN28" i="35"/>
  <c r="BH28" i="35"/>
  <c r="BY28" i="35"/>
  <c r="BI28" i="35"/>
  <c r="U28" i="35"/>
  <c r="AA28" i="35"/>
  <c r="AD28" i="35"/>
  <c r="AJ28" i="35"/>
  <c r="T28" i="35"/>
  <c r="AM28" i="35"/>
  <c r="V28" i="35"/>
  <c r="AR28" i="35"/>
  <c r="AK28" i="35"/>
  <c r="BW28" i="35"/>
  <c r="AB28" i="35"/>
  <c r="AL28" i="35"/>
  <c r="AU28" i="35"/>
  <c r="AW28" i="35"/>
  <c r="AS28" i="35"/>
  <c r="BA28" i="35"/>
  <c r="AO28" i="35"/>
  <c r="AH28" i="35"/>
  <c r="AT28" i="35"/>
  <c r="BM28" i="35"/>
  <c r="BD28" i="35"/>
  <c r="Z28" i="35"/>
  <c r="AY28" i="35"/>
  <c r="AQ28" i="35"/>
  <c r="AZ28" i="35"/>
  <c r="W28" i="35"/>
  <c r="BB28" i="35"/>
  <c r="AI28" i="35"/>
  <c r="AE28" i="35"/>
  <c r="AP28" i="35"/>
  <c r="BS28" i="35"/>
  <c r="AV28" i="35"/>
  <c r="AX28" i="35"/>
  <c r="AG28" i="35"/>
  <c r="BC28" i="35"/>
  <c r="AN28" i="35"/>
  <c r="Y28" i="35"/>
  <c r="AF28" i="35"/>
  <c r="AC28" i="35"/>
  <c r="X28" i="35"/>
  <c r="BU24" i="35"/>
  <c r="BN24" i="35"/>
  <c r="BV24" i="35"/>
  <c r="BJ24" i="35"/>
  <c r="BG24" i="35"/>
  <c r="BH24" i="35"/>
  <c r="BQ24" i="35"/>
  <c r="BW24" i="35"/>
  <c r="BR24" i="35"/>
  <c r="BL24" i="35"/>
  <c r="BE24" i="35"/>
  <c r="BF24" i="35"/>
  <c r="AZ24" i="35"/>
  <c r="BS24" i="35"/>
  <c r="BP24" i="35"/>
  <c r="BO24" i="35"/>
  <c r="BK24" i="35"/>
  <c r="BD24" i="35"/>
  <c r="BA24" i="35"/>
  <c r="BT24" i="35"/>
  <c r="BI24" i="35"/>
  <c r="BB24" i="35"/>
  <c r="AE24" i="35"/>
  <c r="AW24" i="35"/>
  <c r="AK24" i="35"/>
  <c r="AO24" i="35"/>
  <c r="S24" i="35"/>
  <c r="AH24" i="35"/>
  <c r="AA24" i="35"/>
  <c r="AJ24" i="35"/>
  <c r="AT24" i="35"/>
  <c r="AY24" i="35"/>
  <c r="U24" i="35"/>
  <c r="AU24" i="35"/>
  <c r="AX24" i="35"/>
  <c r="W24" i="35"/>
  <c r="V24" i="35"/>
  <c r="Y24" i="35"/>
  <c r="P24" i="35"/>
  <c r="AR24" i="35"/>
  <c r="BM24" i="35"/>
  <c r="AM24" i="35"/>
  <c r="T24" i="35"/>
  <c r="AL24" i="35"/>
  <c r="AV24" i="35"/>
  <c r="AB24" i="35"/>
  <c r="Z24" i="35"/>
  <c r="AN24" i="35"/>
  <c r="Q24" i="35"/>
  <c r="AP24" i="35"/>
  <c r="BX24" i="35"/>
  <c r="BC24" i="35"/>
  <c r="X24" i="35"/>
  <c r="AQ24" i="35"/>
  <c r="AD24" i="35"/>
  <c r="AF24" i="35"/>
  <c r="AC24" i="35"/>
  <c r="AI24" i="35"/>
  <c r="AS24" i="35"/>
  <c r="AG24" i="35"/>
  <c r="R24" i="35"/>
  <c r="BQ20" i="35"/>
  <c r="BS20" i="35"/>
  <c r="BJ20" i="35"/>
  <c r="BG20" i="35"/>
  <c r="AZ20" i="35"/>
  <c r="BA20" i="35"/>
  <c r="AX20" i="35"/>
  <c r="BP20" i="35"/>
  <c r="BL20" i="35"/>
  <c r="BN20" i="35"/>
  <c r="BF20" i="35"/>
  <c r="AY20" i="35"/>
  <c r="BB20" i="35"/>
  <c r="AV20" i="35"/>
  <c r="BO20" i="35"/>
  <c r="BI20" i="35"/>
  <c r="BK20" i="35"/>
  <c r="BH20" i="35"/>
  <c r="BD20" i="35"/>
  <c r="BR20" i="35"/>
  <c r="AA20" i="35"/>
  <c r="AO20" i="35"/>
  <c r="AJ20" i="35"/>
  <c r="AB20" i="35"/>
  <c r="AE20" i="35"/>
  <c r="AG20" i="35"/>
  <c r="S20" i="35"/>
  <c r="AH20" i="35"/>
  <c r="AR20" i="35"/>
  <c r="AW20" i="35"/>
  <c r="O20" i="35"/>
  <c r="AD20" i="35"/>
  <c r="AK20" i="35"/>
  <c r="AM20" i="35"/>
  <c r="AT20" i="35"/>
  <c r="Q20" i="35"/>
  <c r="N20" i="35"/>
  <c r="P20" i="35"/>
  <c r="M20" i="35"/>
  <c r="BM20" i="35"/>
  <c r="BE20" i="35"/>
  <c r="BC20" i="35"/>
  <c r="AP20" i="35"/>
  <c r="X20" i="35"/>
  <c r="R20" i="35"/>
  <c r="AL20" i="35"/>
  <c r="V20" i="35"/>
  <c r="AQ20" i="35"/>
  <c r="W20" i="35"/>
  <c r="U20" i="35"/>
  <c r="T20" i="35"/>
  <c r="BT20" i="35"/>
  <c r="AI20" i="35"/>
  <c r="AC20" i="35"/>
  <c r="Y20" i="35"/>
  <c r="L20" i="35"/>
  <c r="AF20" i="35"/>
  <c r="AU20" i="35"/>
  <c r="AN20" i="35"/>
  <c r="Z20" i="35"/>
  <c r="AS20" i="35"/>
  <c r="BS27" i="35"/>
  <c r="BV27" i="35"/>
  <c r="BZ27" i="35"/>
  <c r="BL27" i="35"/>
  <c r="BG27" i="35"/>
  <c r="BT27" i="35"/>
  <c r="CA27" i="35"/>
  <c r="BP27" i="35"/>
  <c r="BO27" i="35"/>
  <c r="BJ27" i="35"/>
  <c r="BK27" i="35"/>
  <c r="BU27" i="35"/>
  <c r="BY27" i="35"/>
  <c r="BR27" i="35"/>
  <c r="BN27" i="35"/>
  <c r="BI27" i="35"/>
  <c r="BF27" i="35"/>
  <c r="BW27" i="35"/>
  <c r="BC27" i="35"/>
  <c r="BX27" i="35"/>
  <c r="BM27" i="35"/>
  <c r="BQ27" i="35"/>
  <c r="BD27" i="35"/>
  <c r="BH27" i="35"/>
  <c r="BE27" i="35"/>
  <c r="X27" i="35"/>
  <c r="AA27" i="35"/>
  <c r="AI27" i="35"/>
  <c r="AW27" i="35"/>
  <c r="U27" i="35"/>
  <c r="Y27" i="35"/>
  <c r="AR27" i="35"/>
  <c r="W27" i="35"/>
  <c r="AC27" i="35"/>
  <c r="AT27" i="35"/>
  <c r="V27" i="35"/>
  <c r="AK27" i="35"/>
  <c r="AQ27" i="35"/>
  <c r="AH27" i="35"/>
  <c r="AO27" i="35"/>
  <c r="AY27" i="35"/>
  <c r="T27" i="35"/>
  <c r="AP27" i="35"/>
  <c r="AV27" i="35"/>
  <c r="BA27" i="35"/>
  <c r="AS27" i="35"/>
  <c r="AU27" i="35"/>
  <c r="AX27" i="35"/>
  <c r="AG27" i="35"/>
  <c r="BB27" i="35"/>
  <c r="AD27" i="35"/>
  <c r="Z27" i="35"/>
  <c r="S27" i="35"/>
  <c r="AZ27" i="35"/>
  <c r="AF27" i="35"/>
  <c r="AN27" i="35"/>
  <c r="AM27" i="35"/>
  <c r="AJ27" i="35"/>
  <c r="AL27" i="35"/>
  <c r="AE27" i="35"/>
  <c r="AB27" i="35"/>
  <c r="BQ19" i="35"/>
  <c r="BJ19" i="35"/>
  <c r="BK19" i="35"/>
  <c r="BF19" i="35"/>
  <c r="BB19" i="35"/>
  <c r="AW19" i="35"/>
  <c r="BN19" i="35"/>
  <c r="BO19" i="35"/>
  <c r="BM19" i="35"/>
  <c r="BE19" i="35"/>
  <c r="AX19" i="35"/>
  <c r="AY19" i="35"/>
  <c r="BS19" i="35"/>
  <c r="BR19" i="35"/>
  <c r="BL19" i="35"/>
  <c r="BD19" i="35"/>
  <c r="BC19" i="35"/>
  <c r="BA19" i="35"/>
  <c r="AV19" i="35"/>
  <c r="BP19" i="35"/>
  <c r="BG19" i="35"/>
  <c r="AZ19" i="35"/>
  <c r="AU19" i="35"/>
  <c r="AH19" i="35"/>
  <c r="AT19" i="35"/>
  <c r="AO19" i="35"/>
  <c r="AL19" i="35"/>
  <c r="U19" i="35"/>
  <c r="AB19" i="35"/>
  <c r="AE19" i="35"/>
  <c r="AK19" i="35"/>
  <c r="AR19" i="35"/>
  <c r="V19" i="35"/>
  <c r="AD19" i="35"/>
  <c r="AJ19" i="35"/>
  <c r="AP19" i="35"/>
  <c r="AM19" i="35"/>
  <c r="S19" i="35"/>
  <c r="O19" i="35"/>
  <c r="AF19" i="35"/>
  <c r="AA19" i="35"/>
  <c r="BI19" i="35"/>
  <c r="Z19" i="35"/>
  <c r="T19" i="35"/>
  <c r="M19" i="35"/>
  <c r="AG19" i="35"/>
  <c r="X19" i="35"/>
  <c r="K19" i="35"/>
  <c r="Q19" i="35"/>
  <c r="AN19" i="35"/>
  <c r="AI19" i="35"/>
  <c r="BH19" i="35"/>
  <c r="L19" i="35"/>
  <c r="N19" i="35"/>
  <c r="Y19" i="35"/>
  <c r="AQ19" i="35"/>
  <c r="AS19" i="35"/>
  <c r="W19" i="35"/>
  <c r="P19" i="35"/>
  <c r="R19" i="35"/>
  <c r="AC19" i="35"/>
  <c r="CB50" i="35"/>
  <c r="CD50" i="35"/>
  <c r="CA50" i="35"/>
  <c r="AV50" i="35"/>
  <c r="BS50" i="35"/>
  <c r="AP50" i="35"/>
  <c r="BX50" i="35"/>
  <c r="AT50" i="35"/>
  <c r="BR50" i="35"/>
  <c r="BK50" i="35"/>
  <c r="BQ50" i="35"/>
  <c r="AS50" i="35"/>
  <c r="BN50" i="35"/>
  <c r="BM50" i="35"/>
  <c r="BL50" i="35"/>
  <c r="AW50" i="35"/>
  <c r="AU50" i="35"/>
  <c r="BO50" i="35"/>
  <c r="BC50" i="35"/>
  <c r="AR50" i="35"/>
  <c r="AX50" i="35"/>
  <c r="BZ50" i="35"/>
  <c r="BB50" i="35"/>
  <c r="AQ50" i="35"/>
  <c r="AZ50" i="35"/>
  <c r="BV50" i="35"/>
  <c r="BP50" i="35"/>
  <c r="BH50" i="35"/>
  <c r="BU50" i="35"/>
  <c r="BJ50" i="35"/>
  <c r="BA50" i="35"/>
  <c r="CC50" i="35"/>
  <c r="BF50" i="35"/>
  <c r="BG50" i="35"/>
  <c r="BT50" i="35"/>
  <c r="BW50" i="35"/>
  <c r="AY50" i="35"/>
  <c r="BI50" i="35"/>
  <c r="BE50" i="35"/>
  <c r="BD50" i="35"/>
  <c r="BY50" i="35"/>
  <c r="CB34" i="35"/>
  <c r="CA34" i="35"/>
  <c r="BU34" i="35"/>
  <c r="BP34" i="35"/>
  <c r="CC34" i="35"/>
  <c r="BX34" i="35"/>
  <c r="BT34" i="35"/>
  <c r="BO34" i="35"/>
  <c r="BR34" i="35"/>
  <c r="BY34" i="35"/>
  <c r="BW34" i="35"/>
  <c r="BS34" i="35"/>
  <c r="BN34" i="35"/>
  <c r="BM34" i="35"/>
  <c r="BQ34" i="35"/>
  <c r="BL34" i="35"/>
  <c r="BZ34" i="35"/>
  <c r="BK34" i="35"/>
  <c r="CD34" i="35"/>
  <c r="BJ34" i="35"/>
  <c r="BV34" i="35"/>
  <c r="AZ34" i="35"/>
  <c r="BF34" i="35"/>
  <c r="AR34" i="35"/>
  <c r="AA34" i="35"/>
  <c r="BD34" i="35"/>
  <c r="AC34" i="35"/>
  <c r="AJ34" i="35"/>
  <c r="AB34" i="35"/>
  <c r="AQ34" i="35"/>
  <c r="AI34" i="35"/>
  <c r="AD34" i="35"/>
  <c r="AP34" i="35"/>
  <c r="AL34" i="35"/>
  <c r="AN34" i="35"/>
  <c r="AH34" i="35"/>
  <c r="BB34" i="35"/>
  <c r="AE34" i="35"/>
  <c r="BC34" i="35"/>
  <c r="AU34" i="35"/>
  <c r="AK34" i="35"/>
  <c r="AT34" i="35"/>
  <c r="Z34" i="35"/>
  <c r="AY34" i="35"/>
  <c r="BI34" i="35"/>
  <c r="BE34" i="35"/>
  <c r="AG34" i="35"/>
  <c r="AS34" i="35"/>
  <c r="AV34" i="35"/>
  <c r="BA34" i="35"/>
  <c r="BG34" i="35"/>
  <c r="AW34" i="35"/>
  <c r="BH34" i="35"/>
  <c r="AF34" i="35"/>
  <c r="AM34" i="35"/>
  <c r="AO34" i="35"/>
  <c r="AX34" i="35"/>
  <c r="BP22" i="35"/>
  <c r="BM22" i="35"/>
  <c r="BU22" i="35"/>
  <c r="BI22" i="35"/>
  <c r="BA22" i="35"/>
  <c r="BC22" i="35"/>
  <c r="BQ22" i="35"/>
  <c r="BL22" i="35"/>
  <c r="BN22" i="35"/>
  <c r="BG22" i="35"/>
  <c r="BD22" i="35"/>
  <c r="BO22" i="35"/>
  <c r="BK22" i="35"/>
  <c r="BV22" i="35"/>
  <c r="BJ22" i="35"/>
  <c r="BB22" i="35"/>
  <c r="BH22" i="35"/>
  <c r="AX22" i="35"/>
  <c r="BT22" i="35"/>
  <c r="BE22" i="35"/>
  <c r="AY22" i="35"/>
  <c r="BS22" i="35"/>
  <c r="BF22" i="35"/>
  <c r="BR22" i="35"/>
  <c r="AZ22" i="35"/>
  <c r="AN22" i="35"/>
  <c r="AO22" i="35"/>
  <c r="Z22" i="35"/>
  <c r="AT22" i="35"/>
  <c r="AA22" i="35"/>
  <c r="AV22" i="35"/>
  <c r="AM22" i="35"/>
  <c r="N22" i="35"/>
  <c r="AQ22" i="35"/>
  <c r="AR22" i="35"/>
  <c r="AD22" i="35"/>
  <c r="AE22" i="35"/>
  <c r="P22" i="35"/>
  <c r="T22" i="35"/>
  <c r="AF22" i="35"/>
  <c r="AS22" i="35"/>
  <c r="Q22" i="35"/>
  <c r="AC22" i="35"/>
  <c r="V22" i="35"/>
  <c r="AW22" i="35"/>
  <c r="O22" i="35"/>
  <c r="AL22" i="35"/>
  <c r="X22" i="35"/>
  <c r="W22" i="35"/>
  <c r="AK22" i="35"/>
  <c r="AP22" i="35"/>
  <c r="U22" i="35"/>
  <c r="AJ22" i="35"/>
  <c r="R22" i="35"/>
  <c r="S22" i="35"/>
  <c r="Y22" i="35"/>
  <c r="AI22" i="35"/>
  <c r="AB22" i="35"/>
  <c r="AG22" i="35"/>
  <c r="AH22" i="35"/>
  <c r="AU22" i="35"/>
  <c r="CD51" i="35"/>
  <c r="CB51" i="35"/>
  <c r="CC51" i="35"/>
  <c r="CA51" i="35"/>
  <c r="BT51" i="35"/>
  <c r="AT51" i="35"/>
  <c r="BR51" i="35"/>
  <c r="BO51" i="35"/>
  <c r="BH51" i="35"/>
  <c r="BA51" i="35"/>
  <c r="AU51" i="35"/>
  <c r="BK51" i="35"/>
  <c r="BZ51" i="35"/>
  <c r="AR51" i="35"/>
  <c r="AS51" i="35"/>
  <c r="BV51" i="35"/>
  <c r="BW51" i="35"/>
  <c r="BC51" i="35"/>
  <c r="BQ51" i="35"/>
  <c r="BI51" i="35"/>
  <c r="BX51" i="35"/>
  <c r="BS51" i="35"/>
  <c r="BJ51" i="35"/>
  <c r="AV51" i="35"/>
  <c r="AZ51" i="35"/>
  <c r="BM51" i="35"/>
  <c r="BN51" i="35"/>
  <c r="BB51" i="35"/>
  <c r="BP51" i="35"/>
  <c r="BL51" i="35"/>
  <c r="BU51" i="35"/>
  <c r="AQ51" i="35"/>
  <c r="AY51" i="35"/>
  <c r="BG51" i="35"/>
  <c r="AW51" i="35"/>
  <c r="BD51" i="35"/>
  <c r="BY51" i="35"/>
  <c r="BF51" i="35"/>
  <c r="AX51" i="35"/>
  <c r="BE51" i="35"/>
  <c r="CB47" i="35"/>
  <c r="CA47" i="35"/>
  <c r="BZ47" i="35"/>
  <c r="CC47" i="35"/>
  <c r="BX47" i="35"/>
  <c r="BY47" i="35"/>
  <c r="CD47" i="35"/>
  <c r="BW47" i="35"/>
  <c r="BV47" i="35"/>
  <c r="BI47" i="35"/>
  <c r="BK47" i="35"/>
  <c r="BA47" i="35"/>
  <c r="AO47" i="35"/>
  <c r="BP47" i="35"/>
  <c r="BU47" i="35"/>
  <c r="BB47" i="35"/>
  <c r="BQ47" i="35"/>
  <c r="AN47" i="35"/>
  <c r="AV47" i="35"/>
  <c r="BO47" i="35"/>
  <c r="AW47" i="35"/>
  <c r="AU47" i="35"/>
  <c r="BG47" i="35"/>
  <c r="BE47" i="35"/>
  <c r="AY47" i="35"/>
  <c r="BF47" i="35"/>
  <c r="AS47" i="35"/>
  <c r="BM47" i="35"/>
  <c r="BT47" i="35"/>
  <c r="BN47" i="35"/>
  <c r="AP47" i="35"/>
  <c r="AZ47" i="35"/>
  <c r="AT47" i="35"/>
  <c r="AM47" i="35"/>
  <c r="BR47" i="35"/>
  <c r="BD47" i="35"/>
  <c r="BJ47" i="35"/>
  <c r="AX47" i="35"/>
  <c r="AR47" i="35"/>
  <c r="AQ47" i="35"/>
  <c r="BH47" i="35"/>
  <c r="BC47" i="35"/>
  <c r="BL47" i="35"/>
  <c r="BS47" i="35"/>
  <c r="CD43" i="35"/>
  <c r="BX43" i="35"/>
  <c r="BV43" i="35"/>
  <c r="CC43" i="35"/>
  <c r="BY43" i="35"/>
  <c r="CB43" i="35"/>
  <c r="CA43" i="35"/>
  <c r="BU43" i="35"/>
  <c r="BZ43" i="35"/>
  <c r="BS43" i="35"/>
  <c r="BW43" i="35"/>
  <c r="BT43" i="35"/>
  <c r="AT43" i="35"/>
  <c r="AK43" i="35"/>
  <c r="AR43" i="35"/>
  <c r="BM43" i="35"/>
  <c r="BL43" i="35"/>
  <c r="AO43" i="35"/>
  <c r="BQ43" i="35"/>
  <c r="BD43" i="35"/>
  <c r="BC43" i="35"/>
  <c r="BO43" i="35"/>
  <c r="BB43" i="35"/>
  <c r="AV43" i="35"/>
  <c r="BI43" i="35"/>
  <c r="AW43" i="35"/>
  <c r="AI43" i="35"/>
  <c r="AN43" i="35"/>
  <c r="BP43" i="35"/>
  <c r="BJ43" i="35"/>
  <c r="AM43" i="35"/>
  <c r="BK43" i="35"/>
  <c r="AY43" i="35"/>
  <c r="BE43" i="35"/>
  <c r="AX43" i="35"/>
  <c r="BG43" i="35"/>
  <c r="AZ43" i="35"/>
  <c r="AL43" i="35"/>
  <c r="AQ43" i="35"/>
  <c r="BF43" i="35"/>
  <c r="BR43" i="35"/>
  <c r="AU43" i="35"/>
  <c r="AJ43" i="35"/>
  <c r="BH43" i="35"/>
  <c r="AS43" i="35"/>
  <c r="BN43" i="35"/>
  <c r="BA43" i="35"/>
  <c r="AP43" i="35"/>
  <c r="CB39" i="35"/>
  <c r="BZ39" i="35"/>
  <c r="BW39" i="35"/>
  <c r="BY39" i="35"/>
  <c r="BT39" i="35"/>
  <c r="BV39" i="35"/>
  <c r="CD39" i="35"/>
  <c r="CA39" i="35"/>
  <c r="BU39" i="35"/>
  <c r="BS39" i="35"/>
  <c r="BO39" i="35"/>
  <c r="BX39" i="35"/>
  <c r="CC39" i="35"/>
  <c r="BP39" i="35"/>
  <c r="BR39" i="35"/>
  <c r="BQ39" i="35"/>
  <c r="BE39" i="35"/>
  <c r="AL39" i="35"/>
  <c r="AH39" i="35"/>
  <c r="AZ39" i="35"/>
  <c r="BL39" i="35"/>
  <c r="AK39" i="35"/>
  <c r="BF39" i="35"/>
  <c r="BJ39" i="35"/>
  <c r="AO39" i="35"/>
  <c r="AX39" i="35"/>
  <c r="AM39" i="35"/>
  <c r="AV39" i="35"/>
  <c r="BB39" i="35"/>
  <c r="BM39" i="35"/>
  <c r="AY39" i="35"/>
  <c r="AQ39" i="35"/>
  <c r="BD39" i="35"/>
  <c r="AE39" i="35"/>
  <c r="AJ39" i="35"/>
  <c r="AU39" i="35"/>
  <c r="AF39" i="35"/>
  <c r="AW39" i="35"/>
  <c r="BC39" i="35"/>
  <c r="AT39" i="35"/>
  <c r="BI39" i="35"/>
  <c r="BN39" i="35"/>
  <c r="AN39" i="35"/>
  <c r="AR39" i="35"/>
  <c r="AS39" i="35"/>
  <c r="BG39" i="35"/>
  <c r="AI39" i="35"/>
  <c r="BH39" i="35"/>
  <c r="AP39" i="35"/>
  <c r="AG39" i="35"/>
  <c r="BK39" i="35"/>
  <c r="BA39" i="35"/>
  <c r="CB35" i="35"/>
  <c r="BY35" i="35"/>
  <c r="BU35" i="35"/>
  <c r="BQ35" i="35"/>
  <c r="CC35" i="35"/>
  <c r="BX35" i="35"/>
  <c r="BW35" i="35"/>
  <c r="BS35" i="35"/>
  <c r="BZ35" i="35"/>
  <c r="CD35" i="35"/>
  <c r="BT35" i="35"/>
  <c r="BN35" i="35"/>
  <c r="BO35" i="35"/>
  <c r="BV35" i="35"/>
  <c r="BK35" i="35"/>
  <c r="BL35" i="35"/>
  <c r="CA35" i="35"/>
  <c r="BR35" i="35"/>
  <c r="BM35" i="35"/>
  <c r="BP35" i="35"/>
  <c r="AZ35" i="35"/>
  <c r="AY35" i="35"/>
  <c r="AN35" i="35"/>
  <c r="BB35" i="35"/>
  <c r="BG35" i="35"/>
  <c r="BH35" i="35"/>
  <c r="AL35" i="35"/>
  <c r="AR35" i="35"/>
  <c r="BJ35" i="35"/>
  <c r="AC35" i="35"/>
  <c r="AU35" i="35"/>
  <c r="AF35" i="35"/>
  <c r="AI35" i="35"/>
  <c r="AJ35" i="35"/>
  <c r="AW35" i="35"/>
  <c r="BE35" i="35"/>
  <c r="AD35" i="35"/>
  <c r="AQ35" i="35"/>
  <c r="AH35" i="35"/>
  <c r="BA35" i="35"/>
  <c r="AX35" i="35"/>
  <c r="AM35" i="35"/>
  <c r="BF35" i="35"/>
  <c r="AB35" i="35"/>
  <c r="AK35" i="35"/>
  <c r="BD35" i="35"/>
  <c r="AG35" i="35"/>
  <c r="AA35" i="35"/>
  <c r="BI35" i="35"/>
  <c r="AO35" i="35"/>
  <c r="BC35" i="35"/>
  <c r="AS35" i="35"/>
  <c r="AP35" i="35"/>
  <c r="AV35" i="35"/>
  <c r="AE35" i="35"/>
  <c r="AT35" i="35"/>
  <c r="CA31" i="35"/>
  <c r="CB31" i="35"/>
  <c r="BS31" i="35"/>
  <c r="BK31" i="35"/>
  <c r="BM31" i="35"/>
  <c r="CD31" i="35"/>
  <c r="BV31" i="35"/>
  <c r="BY31" i="35"/>
  <c r="BP31" i="35"/>
  <c r="BL31" i="35"/>
  <c r="BT31" i="35"/>
  <c r="BW31" i="35"/>
  <c r="CC31" i="35"/>
  <c r="BR31" i="35"/>
  <c r="BJ31" i="35"/>
  <c r="BQ31" i="35"/>
  <c r="BO31" i="35"/>
  <c r="BI31" i="35"/>
  <c r="BU31" i="35"/>
  <c r="BH31" i="35"/>
  <c r="BZ31" i="35"/>
  <c r="BX31" i="35"/>
  <c r="BN31" i="35"/>
  <c r="BG31" i="35"/>
  <c r="AX31" i="35"/>
  <c r="Y31" i="35"/>
  <c r="BF31" i="35"/>
  <c r="AB31" i="35"/>
  <c r="BB31" i="35"/>
  <c r="BC31" i="35"/>
  <c r="AU31" i="35"/>
  <c r="AE31" i="35"/>
  <c r="AC31" i="35"/>
  <c r="BD31" i="35"/>
  <c r="AS31" i="35"/>
  <c r="AF31" i="35"/>
  <c r="AT31" i="35"/>
  <c r="AI31" i="35"/>
  <c r="AA31" i="35"/>
  <c r="AJ31" i="35"/>
  <c r="AL31" i="35"/>
  <c r="BE31" i="35"/>
  <c r="AN31" i="35"/>
  <c r="AY31" i="35"/>
  <c r="AM31" i="35"/>
  <c r="AG31" i="35"/>
  <c r="AK31" i="35"/>
  <c r="AQ31" i="35"/>
  <c r="W31" i="35"/>
  <c r="AO31" i="35"/>
  <c r="BA31" i="35"/>
  <c r="AP31" i="35"/>
  <c r="X31" i="35"/>
  <c r="AZ31" i="35"/>
  <c r="AW31" i="35"/>
  <c r="Z31" i="35"/>
  <c r="AV31" i="35"/>
  <c r="AD31" i="35"/>
  <c r="AH31" i="35"/>
  <c r="AR31" i="35"/>
  <c r="BV23" i="35"/>
  <c r="BM23" i="35"/>
  <c r="BR23" i="35"/>
  <c r="BH23" i="35"/>
  <c r="BF23" i="35"/>
  <c r="BN23" i="35"/>
  <c r="BU23" i="35"/>
  <c r="BT23" i="35"/>
  <c r="BK23" i="35"/>
  <c r="BB23" i="35"/>
  <c r="BS23" i="35"/>
  <c r="BW23" i="35"/>
  <c r="BP23" i="35"/>
  <c r="BI23" i="35"/>
  <c r="BE23" i="35"/>
  <c r="BD23" i="35"/>
  <c r="BQ23" i="35"/>
  <c r="BA23" i="35"/>
  <c r="BO23" i="35"/>
  <c r="BC23" i="35"/>
  <c r="BL23" i="35"/>
  <c r="BJ23" i="35"/>
  <c r="BG23" i="35"/>
  <c r="AY23" i="35"/>
  <c r="AZ23" i="35"/>
  <c r="V23" i="35"/>
  <c r="W23" i="35"/>
  <c r="R23" i="35"/>
  <c r="AK23" i="35"/>
  <c r="AQ23" i="35"/>
  <c r="AB23" i="35"/>
  <c r="AE23" i="35"/>
  <c r="AH23" i="35"/>
  <c r="AA23" i="35"/>
  <c r="Z23" i="35"/>
  <c r="AS23" i="35"/>
  <c r="AL23" i="35"/>
  <c r="P23" i="35"/>
  <c r="AX23" i="35"/>
  <c r="AN23" i="35"/>
  <c r="S23" i="35"/>
  <c r="Q23" i="35"/>
  <c r="T23" i="35"/>
  <c r="AV23" i="35"/>
  <c r="AM23" i="35"/>
  <c r="AP23" i="35"/>
  <c r="AI23" i="35"/>
  <c r="AO23" i="35"/>
  <c r="AJ23" i="35"/>
  <c r="AU23" i="35"/>
  <c r="X23" i="35"/>
  <c r="U23" i="35"/>
  <c r="O23" i="35"/>
  <c r="AW23" i="35"/>
  <c r="AR23" i="35"/>
  <c r="AT23" i="35"/>
  <c r="AF23" i="35"/>
  <c r="AG23" i="35"/>
  <c r="AD23" i="35"/>
  <c r="AC23" i="35"/>
  <c r="Y23" i="35"/>
  <c r="CB46" i="35"/>
  <c r="CA46" i="35"/>
  <c r="BX46" i="35"/>
  <c r="BZ46" i="35"/>
  <c r="CD46" i="35"/>
  <c r="BV46" i="35"/>
  <c r="CC46" i="35"/>
  <c r="BW46" i="35"/>
  <c r="BB46" i="35"/>
  <c r="BH46" i="35"/>
  <c r="BQ46" i="35"/>
  <c r="AV46" i="35"/>
  <c r="BN46" i="35"/>
  <c r="AP46" i="35"/>
  <c r="BC46" i="35"/>
  <c r="BJ46" i="35"/>
  <c r="BK46" i="35"/>
  <c r="BD46" i="35"/>
  <c r="BU46" i="35"/>
  <c r="AL46" i="35"/>
  <c r="BI46" i="35"/>
  <c r="AU46" i="35"/>
  <c r="AT46" i="35"/>
  <c r="BA46" i="35"/>
  <c r="BF46" i="35"/>
  <c r="BP46" i="35"/>
  <c r="BM46" i="35"/>
  <c r="AR46" i="35"/>
  <c r="BR46" i="35"/>
  <c r="AX46" i="35"/>
  <c r="AZ46" i="35"/>
  <c r="AM46" i="35"/>
  <c r="AW46" i="35"/>
  <c r="AY46" i="35"/>
  <c r="BS46" i="35"/>
  <c r="BY46" i="35"/>
  <c r="AQ46" i="35"/>
  <c r="BG46" i="35"/>
  <c r="BT46" i="35"/>
  <c r="AS46" i="35"/>
  <c r="BE46" i="35"/>
  <c r="BL46" i="35"/>
  <c r="AN46" i="35"/>
  <c r="AO46" i="35"/>
  <c r="BO46" i="35"/>
  <c r="CC38" i="35"/>
  <c r="BZ38" i="35"/>
  <c r="BU38" i="35"/>
  <c r="BV38" i="35"/>
  <c r="CA38" i="35"/>
  <c r="BW38" i="35"/>
  <c r="BS38" i="35"/>
  <c r="CD38" i="35"/>
  <c r="BX38" i="35"/>
  <c r="BT38" i="35"/>
  <c r="BQ38" i="35"/>
  <c r="BO38" i="35"/>
  <c r="CB38" i="35"/>
  <c r="BY38" i="35"/>
  <c r="BP38" i="35"/>
  <c r="BR38" i="35"/>
  <c r="BN38" i="35"/>
  <c r="AY38" i="35"/>
  <c r="BA38" i="35"/>
  <c r="AD38" i="35"/>
  <c r="BJ38" i="35"/>
  <c r="AK38" i="35"/>
  <c r="AS38" i="35"/>
  <c r="AQ38" i="35"/>
  <c r="AZ38" i="35"/>
  <c r="AU38" i="35"/>
  <c r="AX38" i="35"/>
  <c r="AW38" i="35"/>
  <c r="AT38" i="35"/>
  <c r="BM38" i="35"/>
  <c r="BD38" i="35"/>
  <c r="AR38" i="35"/>
  <c r="BE38" i="35"/>
  <c r="BB38" i="35"/>
  <c r="AO38" i="35"/>
  <c r="BL38" i="35"/>
  <c r="BC38" i="35"/>
  <c r="AI38" i="35"/>
  <c r="BH38" i="35"/>
  <c r="BI38" i="35"/>
  <c r="AL38" i="35"/>
  <c r="BK38" i="35"/>
  <c r="AJ38" i="35"/>
  <c r="AG38" i="35"/>
  <c r="BF38" i="35"/>
  <c r="AV38" i="35"/>
  <c r="AM38" i="35"/>
  <c r="AH38" i="35"/>
  <c r="AP38" i="35"/>
  <c r="AN38" i="35"/>
  <c r="BG38" i="35"/>
  <c r="AF38" i="35"/>
  <c r="AE38" i="35"/>
  <c r="BT30" i="35"/>
  <c r="CA30" i="35"/>
  <c r="CC30" i="35"/>
  <c r="BO30" i="35"/>
  <c r="BM30" i="35"/>
  <c r="BL30" i="35"/>
  <c r="BZ30" i="35"/>
  <c r="BU30" i="35"/>
  <c r="CB30" i="35"/>
  <c r="BR30" i="35"/>
  <c r="BI30" i="35"/>
  <c r="BX30" i="35"/>
  <c r="BV30" i="35"/>
  <c r="BW30" i="35"/>
  <c r="BQ30" i="35"/>
  <c r="BN30" i="35"/>
  <c r="BS30" i="35"/>
  <c r="BJ30" i="35"/>
  <c r="CD30" i="35"/>
  <c r="BK30" i="35"/>
  <c r="BH30" i="35"/>
  <c r="BP30" i="35"/>
  <c r="BF30" i="35"/>
  <c r="BY30" i="35"/>
  <c r="BG30" i="35"/>
  <c r="AP30" i="35"/>
  <c r="AI30" i="35"/>
  <c r="V30" i="35"/>
  <c r="AR30" i="35"/>
  <c r="AB30" i="35"/>
  <c r="AM30" i="35"/>
  <c r="AT30" i="35"/>
  <c r="AC30" i="35"/>
  <c r="AE30" i="35"/>
  <c r="AZ30" i="35"/>
  <c r="AN30" i="35"/>
  <c r="AX30" i="35"/>
  <c r="Z30" i="35"/>
  <c r="AA30" i="35"/>
  <c r="BA30" i="35"/>
  <c r="AK30" i="35"/>
  <c r="AD30" i="35"/>
  <c r="AY30" i="35"/>
  <c r="AG30" i="35"/>
  <c r="AV30" i="35"/>
  <c r="BD30" i="35"/>
  <c r="AF30" i="35"/>
  <c r="BE30" i="35"/>
  <c r="BB30" i="35"/>
  <c r="Y30" i="35"/>
  <c r="AH30" i="35"/>
  <c r="BC30" i="35"/>
  <c r="AL30" i="35"/>
  <c r="W30" i="35"/>
  <c r="AS30" i="35"/>
  <c r="AJ30" i="35"/>
  <c r="X30" i="35"/>
  <c r="AQ30" i="35"/>
  <c r="AW30" i="35"/>
  <c r="AU30" i="35"/>
  <c r="AO30" i="35"/>
  <c r="BQ18" i="35"/>
  <c r="BK18" i="35"/>
  <c r="BP18" i="35"/>
  <c r="BC18" i="35"/>
  <c r="BB18" i="35"/>
  <c r="AX18" i="35"/>
  <c r="BJ18" i="35"/>
  <c r="BI18" i="35"/>
  <c r="BL18" i="35"/>
  <c r="BE18" i="35"/>
  <c r="AY18" i="35"/>
  <c r="AW18" i="35"/>
  <c r="BN18" i="35"/>
  <c r="BR18" i="35"/>
  <c r="BG18" i="35"/>
  <c r="BD18" i="35"/>
  <c r="BA18" i="35"/>
  <c r="BM18" i="35"/>
  <c r="AT18" i="35"/>
  <c r="BO18" i="35"/>
  <c r="AZ18" i="35"/>
  <c r="AU18" i="35"/>
  <c r="BF18" i="35"/>
  <c r="AV18" i="35"/>
  <c r="BH18" i="35"/>
  <c r="AG18" i="35"/>
  <c r="S18" i="35"/>
  <c r="Z18" i="35"/>
  <c r="AQ18" i="35"/>
  <c r="AD18" i="35"/>
  <c r="AB18" i="35"/>
  <c r="W18" i="35"/>
  <c r="L18" i="35"/>
  <c r="AH18" i="35"/>
  <c r="Q18" i="35"/>
  <c r="U18" i="35"/>
  <c r="N18" i="35"/>
  <c r="AI18" i="35"/>
  <c r="R18" i="35"/>
  <c r="V18" i="35"/>
  <c r="M18" i="35"/>
  <c r="AL18" i="35"/>
  <c r="AF18" i="35"/>
  <c r="AC18" i="35"/>
  <c r="AA18" i="35"/>
  <c r="AJ18" i="35"/>
  <c r="AK18" i="35"/>
  <c r="AO18" i="35"/>
  <c r="AE18" i="35"/>
  <c r="AN18" i="35"/>
  <c r="AM18" i="35"/>
  <c r="Y18" i="35"/>
  <c r="J18" i="35"/>
  <c r="AR18" i="35"/>
  <c r="K18" i="35"/>
  <c r="T18" i="35"/>
  <c r="AP18" i="35"/>
  <c r="AS18" i="35"/>
  <c r="O18" i="35"/>
  <c r="X18" i="35"/>
  <c r="P18" i="35"/>
  <c r="BZ49" i="35"/>
  <c r="CB49" i="35"/>
  <c r="CA49" i="35"/>
  <c r="CC49" i="35"/>
  <c r="BY49" i="35"/>
  <c r="AY49" i="35"/>
  <c r="BM49" i="35"/>
  <c r="BN49" i="35"/>
  <c r="BK49" i="35"/>
  <c r="BU49" i="35"/>
  <c r="BA49" i="35"/>
  <c r="BB49" i="35"/>
  <c r="BH49" i="35"/>
  <c r="BP49" i="35"/>
  <c r="BD49" i="35"/>
  <c r="AV49" i="35"/>
  <c r="AO49" i="35"/>
  <c r="AR49" i="35"/>
  <c r="AU49" i="35"/>
  <c r="AQ49" i="35"/>
  <c r="AT49" i="35"/>
  <c r="BW49" i="35"/>
  <c r="BL49" i="35"/>
  <c r="BI49" i="35"/>
  <c r="BF49" i="35"/>
  <c r="BC49" i="35"/>
  <c r="AW49" i="35"/>
  <c r="BO49" i="35"/>
  <c r="BX49" i="35"/>
  <c r="BE49" i="35"/>
  <c r="BJ49" i="35"/>
  <c r="BQ49" i="35"/>
  <c r="CD49" i="35"/>
  <c r="AP49" i="35"/>
  <c r="AZ49" i="35"/>
  <c r="BG49" i="35"/>
  <c r="AX49" i="35"/>
  <c r="BS49" i="35"/>
  <c r="BT49" i="35"/>
  <c r="AS49" i="35"/>
  <c r="BR49" i="35"/>
  <c r="BV49" i="35"/>
  <c r="CC45" i="35"/>
  <c r="BV45" i="35"/>
  <c r="CA45" i="35"/>
  <c r="BY45" i="35"/>
  <c r="BZ45" i="35"/>
  <c r="BU45" i="35"/>
  <c r="AW45" i="35"/>
  <c r="AS45" i="35"/>
  <c r="AN45" i="35"/>
  <c r="BE45" i="35"/>
  <c r="BK45" i="35"/>
  <c r="BC45" i="35"/>
  <c r="AT45" i="35"/>
  <c r="BB45" i="35"/>
  <c r="AM45" i="35"/>
  <c r="BX45" i="35"/>
  <c r="AL45" i="35"/>
  <c r="BJ45" i="35"/>
  <c r="AU45" i="35"/>
  <c r="AV45" i="35"/>
  <c r="BO45" i="35"/>
  <c r="BS45" i="35"/>
  <c r="BT45" i="35"/>
  <c r="BM45" i="35"/>
  <c r="BP45" i="35"/>
  <c r="CB45" i="35"/>
  <c r="AY45" i="35"/>
  <c r="BI45" i="35"/>
  <c r="BQ45" i="35"/>
  <c r="BL45" i="35"/>
  <c r="AZ45" i="35"/>
  <c r="AK45" i="35"/>
  <c r="BF45" i="35"/>
  <c r="BA45" i="35"/>
  <c r="BN45" i="35"/>
  <c r="CD45" i="35"/>
  <c r="BW45" i="35"/>
  <c r="BG45" i="35"/>
  <c r="AR45" i="35"/>
  <c r="AP45" i="35"/>
  <c r="BH45" i="35"/>
  <c r="AQ45" i="35"/>
  <c r="BR45" i="35"/>
  <c r="BD45" i="35"/>
  <c r="AO45" i="35"/>
  <c r="AX45" i="35"/>
  <c r="CA41" i="35"/>
  <c r="BW41" i="35"/>
  <c r="BS41" i="35"/>
  <c r="CB41" i="35"/>
  <c r="BY41" i="35"/>
  <c r="BQ41" i="35"/>
  <c r="CC41" i="35"/>
  <c r="BU41" i="35"/>
  <c r="BX41" i="35"/>
  <c r="BR41" i="35"/>
  <c r="BT41" i="35"/>
  <c r="AM41" i="35"/>
  <c r="BO41" i="35"/>
  <c r="AR41" i="35"/>
  <c r="AI41" i="35"/>
  <c r="BC41" i="35"/>
  <c r="AH41" i="35"/>
  <c r="AW41" i="35"/>
  <c r="AP41" i="35"/>
  <c r="AX41" i="35"/>
  <c r="CD41" i="35"/>
  <c r="BZ41" i="35"/>
  <c r="BV41" i="35"/>
  <c r="AZ41" i="35"/>
  <c r="BP41" i="35"/>
  <c r="AG41" i="35"/>
  <c r="BD41" i="35"/>
  <c r="BG41" i="35"/>
  <c r="AT41" i="35"/>
  <c r="AN41" i="35"/>
  <c r="BF41" i="35"/>
  <c r="AO41" i="35"/>
  <c r="BM41" i="35"/>
  <c r="BB41" i="35"/>
  <c r="AQ41" i="35"/>
  <c r="BA41" i="35"/>
  <c r="BE41" i="35"/>
  <c r="AV41" i="35"/>
  <c r="AU41" i="35"/>
  <c r="BI41" i="35"/>
  <c r="AY41" i="35"/>
  <c r="AJ41" i="35"/>
  <c r="BL41" i="35"/>
  <c r="BK41" i="35"/>
  <c r="AL41" i="35"/>
  <c r="AK41" i="35"/>
  <c r="AS41" i="35"/>
  <c r="BN41" i="35"/>
  <c r="BH41" i="35"/>
  <c r="BJ41" i="35"/>
  <c r="CD37" i="35"/>
  <c r="CB37" i="35"/>
  <c r="BW37" i="35"/>
  <c r="BU37" i="35"/>
  <c r="BT37" i="35"/>
  <c r="BZ37" i="35"/>
  <c r="BV37" i="35"/>
  <c r="BP37" i="35"/>
  <c r="BQ37" i="35"/>
  <c r="BO37" i="35"/>
  <c r="CA37" i="35"/>
  <c r="BY37" i="35"/>
  <c r="BS37" i="35"/>
  <c r="BN37" i="35"/>
  <c r="BR37" i="35"/>
  <c r="AM37" i="35"/>
  <c r="BD37" i="35"/>
  <c r="AG37" i="35"/>
  <c r="AF37" i="35"/>
  <c r="AH37" i="35"/>
  <c r="AO37" i="35"/>
  <c r="BH37" i="35"/>
  <c r="BJ37" i="35"/>
  <c r="AN37" i="35"/>
  <c r="CC37" i="35"/>
  <c r="BI37" i="35"/>
  <c r="AD37" i="35"/>
  <c r="AC37" i="35"/>
  <c r="AK37" i="35"/>
  <c r="AR37" i="35"/>
  <c r="BA37" i="35"/>
  <c r="BL37" i="35"/>
  <c r="BG37" i="35"/>
  <c r="BF37" i="35"/>
  <c r="AS37" i="35"/>
  <c r="BK37" i="35"/>
  <c r="BC37" i="35"/>
  <c r="AP37" i="35"/>
  <c r="AQ37" i="35"/>
  <c r="AL37" i="35"/>
  <c r="AJ37" i="35"/>
  <c r="AE37" i="35"/>
  <c r="AY37" i="35"/>
  <c r="BX37" i="35"/>
  <c r="BM37" i="35"/>
  <c r="AX37" i="35"/>
  <c r="BE37" i="35"/>
  <c r="AV37" i="35"/>
  <c r="AT37" i="35"/>
  <c r="AU37" i="35"/>
  <c r="AI37" i="35"/>
  <c r="AZ37" i="35"/>
  <c r="AW37" i="35"/>
  <c r="BB37" i="35"/>
  <c r="BV33" i="35"/>
  <c r="CD33" i="35"/>
  <c r="BU33" i="35"/>
  <c r="BM33" i="35"/>
  <c r="BJ33" i="35"/>
  <c r="CC33" i="35"/>
  <c r="CA33" i="35"/>
  <c r="BX33" i="35"/>
  <c r="BR33" i="35"/>
  <c r="BO33" i="35"/>
  <c r="BZ33" i="35"/>
  <c r="BY33" i="35"/>
  <c r="BT33" i="35"/>
  <c r="BP33" i="35"/>
  <c r="BQ33" i="35"/>
  <c r="BI33" i="35"/>
  <c r="BL33" i="35"/>
  <c r="AK33" i="35"/>
  <c r="AB33" i="35"/>
  <c r="AU33" i="35"/>
  <c r="AV33" i="35"/>
  <c r="AL33" i="35"/>
  <c r="AX33" i="35"/>
  <c r="AR33" i="35"/>
  <c r="BF33" i="35"/>
  <c r="AN33" i="35"/>
  <c r="BW33" i="35"/>
  <c r="BS33" i="35"/>
  <c r="BN33" i="35"/>
  <c r="BK33" i="35"/>
  <c r="AD33" i="35"/>
  <c r="AF33" i="35"/>
  <c r="Y33" i="35"/>
  <c r="AW33" i="35"/>
  <c r="AE33" i="35"/>
  <c r="AI33" i="35"/>
  <c r="AZ33" i="35"/>
  <c r="BD33" i="35"/>
  <c r="AM33" i="35"/>
  <c r="CB33" i="35"/>
  <c r="AA33" i="35"/>
  <c r="AS33" i="35"/>
  <c r="BA33" i="35"/>
  <c r="AJ33" i="35"/>
  <c r="AO33" i="35"/>
  <c r="BB33" i="35"/>
  <c r="AH33" i="35"/>
  <c r="BC33" i="35"/>
  <c r="AQ33" i="35"/>
  <c r="BH33" i="35"/>
  <c r="Z33" i="35"/>
  <c r="AY33" i="35"/>
  <c r="AP33" i="35"/>
  <c r="AC33" i="35"/>
  <c r="BG33" i="35"/>
  <c r="AG33" i="35"/>
  <c r="BE33" i="35"/>
  <c r="AT33" i="35"/>
  <c r="BR29" i="35"/>
  <c r="BU29" i="35"/>
  <c r="BV29" i="35"/>
  <c r="BN29" i="35"/>
  <c r="BK29" i="35"/>
  <c r="BH29" i="35"/>
  <c r="BF29" i="35"/>
  <c r="CA29" i="35"/>
  <c r="BX29" i="35"/>
  <c r="BZ29" i="35"/>
  <c r="BO29" i="35"/>
  <c r="BJ29" i="35"/>
  <c r="BM29" i="35"/>
  <c r="BE29" i="35"/>
  <c r="BY29" i="35"/>
  <c r="BT29" i="35"/>
  <c r="BW29" i="35"/>
  <c r="BQ29" i="35"/>
  <c r="BI29" i="35"/>
  <c r="CC29" i="35"/>
  <c r="BP29" i="35"/>
  <c r="BL29" i="35"/>
  <c r="BS29" i="35"/>
  <c r="CB29" i="35"/>
  <c r="BG29" i="35"/>
  <c r="AW29" i="35"/>
  <c r="AS29" i="35"/>
  <c r="U29" i="35"/>
  <c r="AH29" i="35"/>
  <c r="AF29" i="35"/>
  <c r="X29" i="35"/>
  <c r="AR29" i="35"/>
  <c r="AC29" i="35"/>
  <c r="BA29" i="35"/>
  <c r="AI29" i="35"/>
  <c r="AX29" i="35"/>
  <c r="AU29" i="35"/>
  <c r="BC29" i="35"/>
  <c r="AK29" i="35"/>
  <c r="AL29" i="35"/>
  <c r="BD29" i="35"/>
  <c r="W29" i="35"/>
  <c r="AN29" i="35"/>
  <c r="AM29" i="35"/>
  <c r="V29" i="35"/>
  <c r="AA29" i="35"/>
  <c r="AP29" i="35"/>
  <c r="Z29" i="35"/>
  <c r="AT29" i="35"/>
  <c r="AG29" i="35"/>
  <c r="AO29" i="35"/>
  <c r="AJ29" i="35"/>
  <c r="AE29" i="35"/>
  <c r="Y29" i="35"/>
  <c r="AB29" i="35"/>
  <c r="AD29" i="35"/>
  <c r="AZ29" i="35"/>
  <c r="AQ29" i="35"/>
  <c r="BB29" i="35"/>
  <c r="AV29" i="35"/>
  <c r="AY29" i="35"/>
  <c r="BW25" i="35"/>
  <c r="BY25" i="35"/>
  <c r="BR25" i="35"/>
  <c r="BM25" i="35"/>
  <c r="BD25" i="35"/>
  <c r="BU25" i="35"/>
  <c r="BS25" i="35"/>
  <c r="BO25" i="35"/>
  <c r="BK25" i="35"/>
  <c r="BE25" i="35"/>
  <c r="BF25" i="35"/>
  <c r="BP25" i="35"/>
  <c r="BN25" i="35"/>
  <c r="BQ25" i="35"/>
  <c r="BJ25" i="35"/>
  <c r="BG25" i="35"/>
  <c r="BH25" i="35"/>
  <c r="BV25" i="35"/>
  <c r="BB25" i="35"/>
  <c r="BI25" i="35"/>
  <c r="BX25" i="35"/>
  <c r="BL25" i="35"/>
  <c r="BC25" i="35"/>
  <c r="BT25" i="35"/>
  <c r="BA25" i="35"/>
  <c r="AW25" i="35"/>
  <c r="AM25" i="35"/>
  <c r="Y25" i="35"/>
  <c r="AZ25" i="35"/>
  <c r="AS25" i="35"/>
  <c r="AC25" i="35"/>
  <c r="Z25" i="35"/>
  <c r="AV25" i="35"/>
  <c r="R25" i="35"/>
  <c r="AQ25" i="35"/>
  <c r="AA25" i="35"/>
  <c r="AX25" i="35"/>
  <c r="AD25" i="35"/>
  <c r="AG25" i="35"/>
  <c r="U25" i="35"/>
  <c r="AI25" i="35"/>
  <c r="AJ25" i="35"/>
  <c r="W25" i="35"/>
  <c r="AR25" i="35"/>
  <c r="V25" i="35"/>
  <c r="AF25" i="35"/>
  <c r="Q25" i="35"/>
  <c r="AU25" i="35"/>
  <c r="AP25" i="35"/>
  <c r="AL25" i="35"/>
  <c r="AN25" i="35"/>
  <c r="AT25" i="35"/>
  <c r="AK25" i="35"/>
  <c r="AH25" i="35"/>
  <c r="AY25" i="35"/>
  <c r="S25" i="35"/>
  <c r="AO25" i="35"/>
  <c r="X25" i="35"/>
  <c r="AE25" i="35"/>
  <c r="T25" i="35"/>
  <c r="AB25" i="35"/>
  <c r="BR21" i="35"/>
  <c r="BO21" i="35"/>
  <c r="BL21" i="35"/>
  <c r="BF21" i="35"/>
  <c r="BC21" i="35"/>
  <c r="BD21" i="35"/>
  <c r="BM21" i="35"/>
  <c r="BQ21" i="35"/>
  <c r="BN21" i="35"/>
  <c r="BG21" i="35"/>
  <c r="BB21" i="35"/>
  <c r="BU21" i="35"/>
  <c r="BT21" i="35"/>
  <c r="BK21" i="35"/>
  <c r="BH21" i="35"/>
  <c r="BE21" i="35"/>
  <c r="BS21" i="35"/>
  <c r="BI21" i="35"/>
  <c r="AW21" i="35"/>
  <c r="BJ21" i="35"/>
  <c r="AZ21" i="35"/>
  <c r="AX21" i="35"/>
  <c r="BA21" i="35"/>
  <c r="BP21" i="35"/>
  <c r="AY21" i="35"/>
  <c r="O21" i="35"/>
  <c r="Z21" i="35"/>
  <c r="AE21" i="35"/>
  <c r="P21" i="35"/>
  <c r="Q21" i="35"/>
  <c r="AU21" i="35"/>
  <c r="AB21" i="35"/>
  <c r="AP21" i="35"/>
  <c r="AA21" i="35"/>
  <c r="AG21" i="35"/>
  <c r="AN21" i="35"/>
  <c r="AH21" i="35"/>
  <c r="AR21" i="35"/>
  <c r="AL21" i="35"/>
  <c r="M21" i="35"/>
  <c r="AI21" i="35"/>
  <c r="V21" i="35"/>
  <c r="AJ21" i="35"/>
  <c r="S21" i="35"/>
  <c r="AT21" i="35"/>
  <c r="AK21" i="35"/>
  <c r="AF21" i="35"/>
  <c r="N21" i="35"/>
  <c r="AS21" i="35"/>
  <c r="W21" i="35"/>
  <c r="U21" i="35"/>
  <c r="R21" i="35"/>
  <c r="AO21" i="35"/>
  <c r="AV21" i="35"/>
  <c r="AM21" i="35"/>
  <c r="AD21" i="35"/>
  <c r="AC21" i="35"/>
  <c r="X21" i="35"/>
  <c r="T21" i="35"/>
  <c r="AQ21" i="35"/>
  <c r="Y21" i="35"/>
  <c r="BL17" i="35"/>
  <c r="BH17" i="35"/>
  <c r="BI17" i="35"/>
  <c r="BD17" i="35"/>
  <c r="BA17" i="35"/>
  <c r="BK17" i="35"/>
  <c r="BN17" i="35"/>
  <c r="BM17" i="35"/>
  <c r="BE17" i="35"/>
  <c r="AV17" i="35"/>
  <c r="AY17" i="35"/>
  <c r="BP17" i="35"/>
  <c r="BG17" i="35"/>
  <c r="BJ17" i="35"/>
  <c r="BB17" i="35"/>
  <c r="AW17" i="35"/>
  <c r="AX17" i="35"/>
  <c r="BO17" i="35"/>
  <c r="AS17" i="35"/>
  <c r="AT17" i="35"/>
  <c r="BF17" i="35"/>
  <c r="AZ17" i="35"/>
  <c r="AU17" i="35"/>
  <c r="BQ17" i="35"/>
  <c r="BC17" i="35"/>
  <c r="AN17" i="35"/>
  <c r="AH17" i="35"/>
  <c r="AP17" i="35"/>
  <c r="K17" i="35"/>
  <c r="Q17" i="35"/>
  <c r="T17" i="35"/>
  <c r="AB17" i="35"/>
  <c r="AM17" i="35"/>
  <c r="AG17" i="35"/>
  <c r="X17" i="35"/>
  <c r="AO17" i="35"/>
  <c r="Z17" i="35"/>
  <c r="L17" i="35"/>
  <c r="AC17" i="35"/>
  <c r="O17" i="35"/>
  <c r="AL17" i="35"/>
  <c r="AJ17" i="35"/>
  <c r="AI17" i="35"/>
  <c r="J17" i="35"/>
  <c r="Y17" i="35"/>
  <c r="AF17" i="35"/>
  <c r="I17" i="35"/>
  <c r="AQ17" i="35"/>
  <c r="S17" i="35"/>
  <c r="AK17" i="35"/>
  <c r="AR17" i="35"/>
  <c r="M17" i="35"/>
  <c r="AE17" i="35"/>
  <c r="P17" i="35"/>
  <c r="N17" i="35"/>
  <c r="AD17" i="35"/>
  <c r="R17" i="35"/>
  <c r="AA17" i="35"/>
  <c r="W17" i="35"/>
  <c r="V17" i="35"/>
  <c r="U17" i="35"/>
  <c r="CB42" i="35"/>
  <c r="BY42" i="35"/>
  <c r="BT42" i="35"/>
  <c r="CD42" i="35"/>
  <c r="BW42" i="35"/>
  <c r="BR42" i="35"/>
  <c r="CA42" i="35"/>
  <c r="BV42" i="35"/>
  <c r="BZ42" i="35"/>
  <c r="BS42" i="35"/>
  <c r="BX42" i="35"/>
  <c r="AR42" i="35"/>
  <c r="BP42" i="35"/>
  <c r="BA42" i="35"/>
  <c r="AT42" i="35"/>
  <c r="AW42" i="35"/>
  <c r="CC42" i="35"/>
  <c r="BU42" i="35"/>
  <c r="AQ42" i="35"/>
  <c r="AH42" i="35"/>
  <c r="BM42" i="35"/>
  <c r="BK42" i="35"/>
  <c r="BD42" i="35"/>
  <c r="BI42" i="35"/>
  <c r="AK42" i="35"/>
  <c r="AZ42" i="35"/>
  <c r="BC42" i="35"/>
  <c r="BH42" i="35"/>
  <c r="AX42" i="35"/>
  <c r="AP42" i="35"/>
  <c r="BQ42" i="35"/>
  <c r="AO42" i="35"/>
  <c r="BO42" i="35"/>
  <c r="AY42" i="35"/>
  <c r="AU42" i="35"/>
  <c r="BJ42" i="35"/>
  <c r="AS42" i="35"/>
  <c r="AI42" i="35"/>
  <c r="AN42" i="35"/>
  <c r="BF42" i="35"/>
  <c r="AM42" i="35"/>
  <c r="AJ42" i="35"/>
  <c r="BG42" i="35"/>
  <c r="BN42" i="35"/>
  <c r="BE42" i="35"/>
  <c r="AV42" i="35"/>
  <c r="BB42" i="35"/>
  <c r="AL42" i="35"/>
  <c r="BL42" i="35"/>
  <c r="BU26" i="35"/>
  <c r="BO26" i="35"/>
  <c r="BV26" i="35"/>
  <c r="BN26" i="35"/>
  <c r="BE26" i="35"/>
  <c r="BT26" i="35"/>
  <c r="BW26" i="35"/>
  <c r="BY26" i="35"/>
  <c r="BK26" i="35"/>
  <c r="BJ26" i="35"/>
  <c r="BF26" i="35"/>
  <c r="BR26" i="35"/>
  <c r="BQ26" i="35"/>
  <c r="BP26" i="35"/>
  <c r="BL26" i="35"/>
  <c r="BG26" i="35"/>
  <c r="BH26" i="35"/>
  <c r="BX26" i="35"/>
  <c r="BB26" i="35"/>
  <c r="BS26" i="35"/>
  <c r="BM26" i="35"/>
  <c r="BI26" i="35"/>
  <c r="BZ26" i="35"/>
  <c r="BD26" i="35"/>
  <c r="BC26" i="35"/>
  <c r="AV26" i="35"/>
  <c r="AB26" i="35"/>
  <c r="AZ26" i="35"/>
  <c r="AP26" i="35"/>
  <c r="AC26" i="35"/>
  <c r="AI26" i="35"/>
  <c r="AT26" i="35"/>
  <c r="AY26" i="35"/>
  <c r="AL26" i="35"/>
  <c r="AW26" i="35"/>
  <c r="AF26" i="35"/>
  <c r="S26" i="35"/>
  <c r="AD26" i="35"/>
  <c r="T26" i="35"/>
  <c r="Y26" i="35"/>
  <c r="W26" i="35"/>
  <c r="X26" i="35"/>
  <c r="AR26" i="35"/>
  <c r="V26" i="35"/>
  <c r="AE26" i="35"/>
  <c r="U26" i="35"/>
  <c r="AS26" i="35"/>
  <c r="AN26" i="35"/>
  <c r="AH26" i="35"/>
  <c r="R26" i="35"/>
  <c r="Z26" i="35"/>
  <c r="AU26" i="35"/>
  <c r="AJ26" i="35"/>
  <c r="AG26" i="35"/>
  <c r="AM26" i="35"/>
  <c r="AQ26" i="35"/>
  <c r="AX26" i="35"/>
  <c r="AA26" i="35"/>
  <c r="AK26" i="35"/>
  <c r="BA26" i="35"/>
  <c r="AO26" i="35"/>
  <c r="BK13" i="35"/>
  <c r="BI13" i="35"/>
  <c r="BM13" i="35"/>
  <c r="BL13" i="35"/>
  <c r="BJ13" i="35"/>
  <c r="BO15" i="35"/>
  <c r="BH15" i="35"/>
  <c r="BF15" i="35"/>
  <c r="AZ15" i="35"/>
  <c r="AT15" i="35"/>
  <c r="BL15" i="35"/>
  <c r="BG15" i="35"/>
  <c r="BJ15" i="35"/>
  <c r="BA15" i="35"/>
  <c r="AU15" i="35"/>
  <c r="AX15" i="35"/>
  <c r="BI15" i="35"/>
  <c r="BD15" i="35"/>
  <c r="BN15" i="35"/>
  <c r="BC15" i="35"/>
  <c r="AY15" i="35"/>
  <c r="AV15" i="35"/>
  <c r="C41" i="31"/>
  <c r="H32" i="31"/>
  <c r="X5" i="14"/>
  <c r="X7" i="14" s="1"/>
  <c r="CE26" i="35"/>
  <c r="CE27" i="35"/>
  <c r="CF27" i="35"/>
  <c r="CF28" i="35"/>
  <c r="CE28" i="35"/>
  <c r="CG28" i="35"/>
  <c r="CF29" i="35"/>
  <c r="CG29" i="35"/>
  <c r="CE29" i="35"/>
  <c r="CH29" i="35"/>
  <c r="CF30" i="35"/>
  <c r="CH30" i="35"/>
  <c r="CI30" i="35"/>
  <c r="CE30" i="35"/>
  <c r="CG30" i="35"/>
  <c r="CH31" i="35"/>
  <c r="CI31" i="35"/>
  <c r="CG31" i="35"/>
  <c r="CJ31" i="35"/>
  <c r="CF31" i="35"/>
  <c r="CK32" i="35"/>
  <c r="CI32" i="35"/>
  <c r="CH32" i="35"/>
  <c r="CG32" i="35"/>
  <c r="CJ32" i="35"/>
  <c r="CJ33" i="35"/>
  <c r="CI33" i="35"/>
  <c r="CH33" i="35"/>
  <c r="CK33" i="35"/>
  <c r="CL33" i="35"/>
  <c r="CM34" i="35"/>
  <c r="CK34" i="35"/>
  <c r="CJ34" i="35"/>
  <c r="CI34" i="35"/>
  <c r="CL34" i="35"/>
  <c r="CL35" i="35"/>
  <c r="CM35" i="35"/>
  <c r="CJ35" i="35"/>
  <c r="CN35" i="35"/>
  <c r="CK35" i="35"/>
  <c r="CN36" i="35"/>
  <c r="CL36" i="35"/>
  <c r="CO36" i="35"/>
  <c r="CK36" i="35"/>
  <c r="CM36" i="35"/>
  <c r="CO37" i="35"/>
  <c r="CP37" i="35"/>
  <c r="CL37" i="35"/>
  <c r="CN37" i="35"/>
  <c r="CM37" i="35"/>
  <c r="CO38" i="35"/>
  <c r="CM38" i="35"/>
  <c r="CN38" i="35"/>
  <c r="CP38" i="35"/>
  <c r="CQ38" i="35"/>
  <c r="CP39" i="35"/>
  <c r="CN39" i="35"/>
  <c r="CO39" i="35"/>
  <c r="CQ39" i="35"/>
  <c r="CR39" i="35"/>
  <c r="CR40" i="35"/>
  <c r="CP40" i="35"/>
  <c r="CQ40" i="35"/>
  <c r="CO40" i="35"/>
  <c r="CS40" i="35"/>
  <c r="CP41" i="35"/>
  <c r="CR41" i="35"/>
  <c r="CS41" i="35"/>
  <c r="CT41" i="35"/>
  <c r="CQ41" i="35"/>
  <c r="CR42" i="35"/>
  <c r="CU42" i="35"/>
  <c r="CS42" i="35"/>
  <c r="CQ42" i="35"/>
  <c r="CT42" i="35"/>
  <c r="CU43" i="35"/>
  <c r="CS43" i="35"/>
  <c r="CV43" i="35"/>
  <c r="CT43" i="35"/>
  <c r="CR43" i="35"/>
  <c r="CW44" i="35"/>
  <c r="CU44" i="35"/>
  <c r="CT44" i="35"/>
  <c r="CS44" i="35"/>
  <c r="CV44" i="35"/>
  <c r="CV45" i="35"/>
  <c r="CT45" i="35"/>
  <c r="CX45" i="35"/>
  <c r="CW45" i="35"/>
  <c r="CU45" i="35"/>
  <c r="CV46" i="35"/>
  <c r="CU46" i="35"/>
  <c r="CW46" i="35"/>
  <c r="CY46" i="35"/>
  <c r="CX46" i="35"/>
  <c r="CW47" i="35"/>
  <c r="CY47" i="35"/>
  <c r="CV47" i="35"/>
  <c r="CX47" i="35"/>
  <c r="CY48" i="35"/>
  <c r="CX48" i="35"/>
  <c r="CW48" i="35"/>
  <c r="CX49" i="35"/>
  <c r="CY49" i="35"/>
  <c r="CY50" i="35"/>
  <c r="CZ29" i="34"/>
  <c r="CZ53" i="34" s="1"/>
  <c r="E10" i="31"/>
  <c r="D19" i="31"/>
  <c r="D21" i="31" s="1"/>
  <c r="C68" i="35"/>
  <c r="C64" i="35"/>
  <c r="C66" i="35"/>
  <c r="C63" i="35"/>
  <c r="C65" i="35"/>
  <c r="BZ15" i="14"/>
  <c r="BZ14" i="14"/>
  <c r="BZ21" i="14"/>
  <c r="BZ22" i="14"/>
  <c r="BZ23" i="14"/>
  <c r="BZ19" i="14"/>
  <c r="BZ17" i="14"/>
  <c r="BZ16" i="14"/>
  <c r="BZ24" i="14"/>
  <c r="CA11" i="14"/>
  <c r="BZ18" i="14"/>
  <c r="BZ25" i="14"/>
  <c r="BZ12" i="14"/>
  <c r="BZ20" i="14"/>
  <c r="BZ13" i="14"/>
  <c r="AS57" i="14"/>
  <c r="CZ75" i="34" l="1"/>
  <c r="AT63" i="35"/>
  <c r="AP63" i="35"/>
  <c r="AL63" i="35"/>
  <c r="AH63" i="35"/>
  <c r="AD63" i="35"/>
  <c r="Z63" i="35"/>
  <c r="V63" i="35"/>
  <c r="R63" i="35"/>
  <c r="N63" i="35"/>
  <c r="J63" i="35"/>
  <c r="AV63" i="35"/>
  <c r="AR63" i="35"/>
  <c r="AN63" i="35"/>
  <c r="AJ63" i="35"/>
  <c r="AF63" i="35"/>
  <c r="AB63" i="35"/>
  <c r="X63" i="35"/>
  <c r="T63" i="35"/>
  <c r="P63" i="35"/>
  <c r="L63" i="35"/>
  <c r="AU63" i="35"/>
  <c r="AQ63" i="35"/>
  <c r="AM63" i="35"/>
  <c r="AI63" i="35"/>
  <c r="AE63" i="35"/>
  <c r="AA63" i="35"/>
  <c r="W63" i="35"/>
  <c r="S63" i="35"/>
  <c r="O63" i="35"/>
  <c r="K63" i="35"/>
  <c r="AK63" i="35"/>
  <c r="U63" i="35"/>
  <c r="AS63" i="35"/>
  <c r="AC63" i="35"/>
  <c r="M63" i="35"/>
  <c r="Q63" i="35"/>
  <c r="AO63" i="35"/>
  <c r="Y63" i="35"/>
  <c r="I63" i="35"/>
  <c r="AG63" i="35"/>
  <c r="AT64" i="35"/>
  <c r="AP64" i="35"/>
  <c r="AL64" i="35"/>
  <c r="AH64" i="35"/>
  <c r="AD64" i="35"/>
  <c r="Z64" i="35"/>
  <c r="V64" i="35"/>
  <c r="R64" i="35"/>
  <c r="N64" i="35"/>
  <c r="J64" i="35"/>
  <c r="AV64" i="35"/>
  <c r="AR64" i="35"/>
  <c r="AN64" i="35"/>
  <c r="AJ64" i="35"/>
  <c r="AF64" i="35"/>
  <c r="AB64" i="35"/>
  <c r="X64" i="35"/>
  <c r="T64" i="35"/>
  <c r="P64" i="35"/>
  <c r="L64" i="35"/>
  <c r="AU64" i="35"/>
  <c r="AQ64" i="35"/>
  <c r="AM64" i="35"/>
  <c r="AI64" i="35"/>
  <c r="AE64" i="35"/>
  <c r="AA64" i="35"/>
  <c r="W64" i="35"/>
  <c r="S64" i="35"/>
  <c r="O64" i="35"/>
  <c r="K64" i="35"/>
  <c r="AS64" i="35"/>
  <c r="AC64" i="35"/>
  <c r="M64" i="35"/>
  <c r="AK64" i="35"/>
  <c r="U64" i="35"/>
  <c r="Y64" i="35"/>
  <c r="AW64" i="35"/>
  <c r="AG64" i="35"/>
  <c r="Q64" i="35"/>
  <c r="AO64" i="35"/>
  <c r="AX65" i="35"/>
  <c r="AT65" i="35"/>
  <c r="AP65" i="35"/>
  <c r="AL65" i="35"/>
  <c r="AH65" i="35"/>
  <c r="AD65" i="35"/>
  <c r="Z65" i="35"/>
  <c r="V65" i="35"/>
  <c r="R65" i="35"/>
  <c r="N65" i="35"/>
  <c r="AV65" i="35"/>
  <c r="AR65" i="35"/>
  <c r="AN65" i="35"/>
  <c r="AJ65" i="35"/>
  <c r="AF65" i="35"/>
  <c r="AB65" i="35"/>
  <c r="X65" i="35"/>
  <c r="T65" i="35"/>
  <c r="P65" i="35"/>
  <c r="L65" i="35"/>
  <c r="AU65" i="35"/>
  <c r="AQ65" i="35"/>
  <c r="AM65" i="35"/>
  <c r="AI65" i="35"/>
  <c r="AE65" i="35"/>
  <c r="AA65" i="35"/>
  <c r="W65" i="35"/>
  <c r="S65" i="35"/>
  <c r="O65" i="35"/>
  <c r="K65" i="35"/>
  <c r="AK65" i="35"/>
  <c r="U65" i="35"/>
  <c r="AW65" i="35"/>
  <c r="Q65" i="35"/>
  <c r="AS65" i="35"/>
  <c r="AC65" i="35"/>
  <c r="M65" i="35"/>
  <c r="AG65" i="35"/>
  <c r="AO65" i="35"/>
  <c r="Y65" i="35"/>
  <c r="AX68" i="35"/>
  <c r="AT68" i="35"/>
  <c r="AP68" i="35"/>
  <c r="AL68" i="35"/>
  <c r="AH68" i="35"/>
  <c r="AD68" i="35"/>
  <c r="Z68" i="35"/>
  <c r="V68" i="35"/>
  <c r="R68" i="35"/>
  <c r="N68" i="35"/>
  <c r="AZ68" i="35"/>
  <c r="AV68" i="35"/>
  <c r="AR68" i="35"/>
  <c r="AN68" i="35"/>
  <c r="AJ68" i="35"/>
  <c r="AF68" i="35"/>
  <c r="AB68" i="35"/>
  <c r="X68" i="35"/>
  <c r="T68" i="35"/>
  <c r="P68" i="35"/>
  <c r="AY68" i="35"/>
  <c r="AU68" i="35"/>
  <c r="AQ68" i="35"/>
  <c r="AM68" i="35"/>
  <c r="AI68" i="35"/>
  <c r="AE68" i="35"/>
  <c r="AA68" i="35"/>
  <c r="W68" i="35"/>
  <c r="S68" i="35"/>
  <c r="O68" i="35"/>
  <c r="AS68" i="35"/>
  <c r="AC68" i="35"/>
  <c r="AO68" i="35"/>
  <c r="BA68" i="35"/>
  <c r="AK68" i="35"/>
  <c r="U68" i="35"/>
  <c r="Y68" i="35"/>
  <c r="AW68" i="35"/>
  <c r="AG68" i="35"/>
  <c r="Q68" i="35"/>
  <c r="AX66" i="35"/>
  <c r="AT66" i="35"/>
  <c r="AP66" i="35"/>
  <c r="AL66" i="35"/>
  <c r="AH66" i="35"/>
  <c r="AD66" i="35"/>
  <c r="Z66" i="35"/>
  <c r="V66" i="35"/>
  <c r="R66" i="35"/>
  <c r="N66" i="35"/>
  <c r="AV66" i="35"/>
  <c r="AR66" i="35"/>
  <c r="AN66" i="35"/>
  <c r="AJ66" i="35"/>
  <c r="AF66" i="35"/>
  <c r="AB66" i="35"/>
  <c r="X66" i="35"/>
  <c r="T66" i="35"/>
  <c r="P66" i="35"/>
  <c r="L66" i="35"/>
  <c r="AY66" i="35"/>
  <c r="AU66" i="35"/>
  <c r="AQ66" i="35"/>
  <c r="AM66" i="35"/>
  <c r="AI66" i="35"/>
  <c r="AE66" i="35"/>
  <c r="AA66" i="35"/>
  <c r="W66" i="35"/>
  <c r="S66" i="35"/>
  <c r="O66" i="35"/>
  <c r="AS66" i="35"/>
  <c r="AC66" i="35"/>
  <c r="M66" i="35"/>
  <c r="AO66" i="35"/>
  <c r="AK66" i="35"/>
  <c r="U66" i="35"/>
  <c r="AW66" i="35"/>
  <c r="AG66" i="35"/>
  <c r="Q66" i="35"/>
  <c r="Y66" i="35"/>
  <c r="AC4" i="29"/>
  <c r="AD4" i="29" s="1"/>
  <c r="AC8" i="29" s="1"/>
  <c r="AA8" i="29"/>
  <c r="AB4" i="30"/>
  <c r="AA8" i="30" s="1"/>
  <c r="AA18" i="30"/>
  <c r="AA9" i="30"/>
  <c r="Z8" i="30"/>
  <c r="AD8" i="31"/>
  <c r="AE18" i="31"/>
  <c r="AF4" i="31"/>
  <c r="B32" i="14"/>
  <c r="B77" i="14"/>
  <c r="AA9" i="31"/>
  <c r="BC13" i="35"/>
  <c r="AZ13" i="35"/>
  <c r="AX13" i="35"/>
  <c r="BB13" i="35"/>
  <c r="AU13" i="35"/>
  <c r="AV13" i="35"/>
  <c r="AR13" i="35"/>
  <c r="BD13" i="35"/>
  <c r="AY13" i="35"/>
  <c r="AW13" i="35"/>
  <c r="AO13" i="35"/>
  <c r="J13" i="35"/>
  <c r="O13" i="35"/>
  <c r="AN13" i="35"/>
  <c r="Y13" i="35"/>
  <c r="AD13" i="35"/>
  <c r="K13" i="35"/>
  <c r="AJ13" i="35"/>
  <c r="L13" i="35"/>
  <c r="W13" i="35"/>
  <c r="BF13" i="35"/>
  <c r="AS13" i="35"/>
  <c r="U13" i="35"/>
  <c r="N13" i="35"/>
  <c r="AL13" i="35"/>
  <c r="M13" i="35"/>
  <c r="H13" i="35"/>
  <c r="AF13" i="35"/>
  <c r="AM13" i="35"/>
  <c r="AH13" i="35"/>
  <c r="E13" i="35"/>
  <c r="BH13" i="35"/>
  <c r="AT13" i="35"/>
  <c r="AP13" i="35"/>
  <c r="F13" i="35"/>
  <c r="S13" i="35"/>
  <c r="AK13" i="35"/>
  <c r="T13" i="35"/>
  <c r="AG13" i="35"/>
  <c r="V13" i="35"/>
  <c r="Q13" i="35"/>
  <c r="R13" i="35"/>
  <c r="P13" i="35"/>
  <c r="BG13" i="35"/>
  <c r="BA13" i="35"/>
  <c r="AQ13" i="35"/>
  <c r="X13" i="35"/>
  <c r="I13" i="35"/>
  <c r="AA13" i="35"/>
  <c r="AI13" i="35"/>
  <c r="AC13" i="35"/>
  <c r="AB13" i="35"/>
  <c r="AE13" i="35"/>
  <c r="Z13" i="35"/>
  <c r="G13" i="35"/>
  <c r="BF14" i="35"/>
  <c r="BK14" i="35"/>
  <c r="BC14" i="35"/>
  <c r="BA14" i="35"/>
  <c r="AU14" i="35"/>
  <c r="AS14" i="35"/>
  <c r="AQ14" i="35"/>
  <c r="I14" i="35"/>
  <c r="T14" i="35"/>
  <c r="K14" i="35"/>
  <c r="L14" i="35"/>
  <c r="R14" i="35"/>
  <c r="S14" i="35"/>
  <c r="Y14" i="35"/>
  <c r="AA14" i="35"/>
  <c r="Z14" i="35"/>
  <c r="BD14" i="35"/>
  <c r="BN14" i="35"/>
  <c r="BM14" i="35"/>
  <c r="AZ14" i="35"/>
  <c r="AW14" i="35"/>
  <c r="AT14" i="35"/>
  <c r="AR14" i="35"/>
  <c r="AE14" i="35"/>
  <c r="AM14" i="35"/>
  <c r="AK14" i="35"/>
  <c r="AL14" i="35"/>
  <c r="V14" i="35"/>
  <c r="X14" i="35"/>
  <c r="N14" i="35"/>
  <c r="AG14" i="35"/>
  <c r="J14" i="35"/>
  <c r="BI14" i="35"/>
  <c r="BJ14" i="35"/>
  <c r="BE14" i="35"/>
  <c r="BB14" i="35"/>
  <c r="AX14" i="35"/>
  <c r="AP14" i="35"/>
  <c r="M14" i="35"/>
  <c r="AD14" i="35"/>
  <c r="H14" i="35"/>
  <c r="Q14" i="35"/>
  <c r="O14" i="35"/>
  <c r="U14" i="35"/>
  <c r="AF14" i="35"/>
  <c r="AJ14" i="35"/>
  <c r="AH14" i="35"/>
  <c r="BG14" i="35"/>
  <c r="BL14" i="35"/>
  <c r="BH14" i="35"/>
  <c r="AY14" i="35"/>
  <c r="AV14" i="35"/>
  <c r="F14" i="35"/>
  <c r="AI14" i="35"/>
  <c r="AN14" i="35"/>
  <c r="AO14" i="35"/>
  <c r="AC14" i="35"/>
  <c r="P14" i="35"/>
  <c r="G14" i="35"/>
  <c r="W14" i="35"/>
  <c r="AB14" i="35"/>
  <c r="BJ12" i="35"/>
  <c r="BH12" i="35"/>
  <c r="BG12" i="35"/>
  <c r="AX12" i="35"/>
  <c r="AT12" i="35"/>
  <c r="AQ12" i="35"/>
  <c r="BK12" i="35"/>
  <c r="BL12" i="35"/>
  <c r="BA12" i="35"/>
  <c r="AY12" i="35"/>
  <c r="AR12" i="35"/>
  <c r="AU12" i="35"/>
  <c r="AP12" i="35"/>
  <c r="BB12" i="35"/>
  <c r="BD12" i="35"/>
  <c r="BI12" i="35"/>
  <c r="AZ12" i="35"/>
  <c r="AV12" i="35"/>
  <c r="AO12" i="35"/>
  <c r="BE12" i="35"/>
  <c r="AL12" i="35"/>
  <c r="H12" i="35"/>
  <c r="U12" i="35"/>
  <c r="AE12" i="35"/>
  <c r="AH12" i="35"/>
  <c r="J12" i="35"/>
  <c r="L12" i="35"/>
  <c r="AG12" i="35"/>
  <c r="X12" i="35"/>
  <c r="BF12" i="35"/>
  <c r="AJ12" i="35"/>
  <c r="W12" i="35"/>
  <c r="D12" i="35"/>
  <c r="D53" i="35" s="1"/>
  <c r="AD12" i="35"/>
  <c r="P12" i="35"/>
  <c r="AF12" i="35"/>
  <c r="AM12" i="35"/>
  <c r="V12" i="35"/>
  <c r="R12" i="35"/>
  <c r="AW12" i="35"/>
  <c r="AS12" i="35"/>
  <c r="AN12" i="35"/>
  <c r="O12" i="35"/>
  <c r="Y12" i="35"/>
  <c r="K12" i="35"/>
  <c r="M12" i="35"/>
  <c r="F12" i="35"/>
  <c r="S12" i="35"/>
  <c r="Q12" i="35"/>
  <c r="BC12" i="35"/>
  <c r="E12" i="35"/>
  <c r="AI12" i="35"/>
  <c r="N12" i="35"/>
  <c r="AA12" i="35"/>
  <c r="AK12" i="35"/>
  <c r="T12" i="35"/>
  <c r="I12" i="35"/>
  <c r="Z12" i="35"/>
  <c r="AC12" i="35"/>
  <c r="AB12" i="35"/>
  <c r="G12" i="35"/>
  <c r="BG16" i="35"/>
  <c r="BM16" i="35"/>
  <c r="BJ16" i="35"/>
  <c r="BC16" i="35"/>
  <c r="AU16" i="35"/>
  <c r="AR16" i="35"/>
  <c r="BE16" i="35"/>
  <c r="BI16" i="35"/>
  <c r="BP16" i="35"/>
  <c r="BA16" i="35"/>
  <c r="AW16" i="35"/>
  <c r="AS16" i="35"/>
  <c r="BF16" i="35"/>
  <c r="BK16" i="35"/>
  <c r="BO16" i="35"/>
  <c r="BB16" i="35"/>
  <c r="AX16" i="35"/>
  <c r="AZ16" i="35"/>
  <c r="AT16" i="35"/>
  <c r="BL16" i="35"/>
  <c r="BD16" i="35"/>
  <c r="U16" i="35"/>
  <c r="AM16" i="35"/>
  <c r="AN16" i="35"/>
  <c r="T16" i="35"/>
  <c r="S16" i="35"/>
  <c r="Z16" i="35"/>
  <c r="R16" i="35"/>
  <c r="K16" i="35"/>
  <c r="AI16" i="35"/>
  <c r="AV16" i="35"/>
  <c r="P16" i="35"/>
  <c r="Q16" i="35"/>
  <c r="H16" i="35"/>
  <c r="N16" i="35"/>
  <c r="M16" i="35"/>
  <c r="AJ16" i="35"/>
  <c r="AK16" i="35"/>
  <c r="AL16" i="35"/>
  <c r="AA16" i="35"/>
  <c r="BH16" i="35"/>
  <c r="AY16" i="35"/>
  <c r="AG16" i="35"/>
  <c r="AH16" i="35"/>
  <c r="AO16" i="35"/>
  <c r="I16" i="35"/>
  <c r="L16" i="35"/>
  <c r="AP16" i="35"/>
  <c r="X16" i="35"/>
  <c r="Y16" i="35"/>
  <c r="J16" i="35"/>
  <c r="BN16" i="35"/>
  <c r="AE16" i="35"/>
  <c r="AQ16" i="35"/>
  <c r="AF16" i="35"/>
  <c r="O16" i="35"/>
  <c r="AC16" i="35"/>
  <c r="V16" i="35"/>
  <c r="AB16" i="35"/>
  <c r="AD16" i="35"/>
  <c r="W16" i="35"/>
  <c r="D41" i="31"/>
  <c r="Y5" i="14"/>
  <c r="Y7" i="14" s="1"/>
  <c r="F10" i="31"/>
  <c r="F19" i="31" s="1"/>
  <c r="F21" i="31" s="1"/>
  <c r="E19" i="31"/>
  <c r="E21" i="31" s="1"/>
  <c r="C59" i="35"/>
  <c r="C60" i="35"/>
  <c r="C62" i="35"/>
  <c r="C61" i="35"/>
  <c r="C58" i="35"/>
  <c r="C67" i="35"/>
  <c r="CZ17" i="35"/>
  <c r="CZ20" i="35"/>
  <c r="CZ18" i="35"/>
  <c r="CZ19" i="35"/>
  <c r="CZ22" i="35"/>
  <c r="CA14" i="14"/>
  <c r="CA15" i="14"/>
  <c r="CA24" i="14"/>
  <c r="CA23" i="14"/>
  <c r="CA16" i="14"/>
  <c r="CA17" i="14"/>
  <c r="CA26" i="14"/>
  <c r="CA25" i="14"/>
  <c r="CB11" i="14"/>
  <c r="CA18" i="14"/>
  <c r="CA20" i="14"/>
  <c r="CA19" i="14"/>
  <c r="CA12" i="14"/>
  <c r="CA13" i="14"/>
  <c r="CA22" i="14"/>
  <c r="CA21" i="14"/>
  <c r="AT57" i="14"/>
  <c r="AH58" i="35" l="1"/>
  <c r="AD58" i="35"/>
  <c r="AJ58" i="35"/>
  <c r="Q58" i="35"/>
  <c r="Z58" i="35"/>
  <c r="Y58" i="35"/>
  <c r="X58" i="35"/>
  <c r="U58" i="35"/>
  <c r="AE58" i="35"/>
  <c r="O58" i="35"/>
  <c r="N58" i="35"/>
  <c r="AO58" i="35"/>
  <c r="AB58" i="35"/>
  <c r="AA58" i="35"/>
  <c r="I58" i="35"/>
  <c r="AK58" i="35"/>
  <c r="AI58" i="35"/>
  <c r="AG58" i="35"/>
  <c r="AQ58" i="35"/>
  <c r="AC58" i="35"/>
  <c r="S58" i="35"/>
  <c r="L58" i="35"/>
  <c r="K58" i="35"/>
  <c r="J58" i="35"/>
  <c r="AP58" i="35"/>
  <c r="H58" i="35"/>
  <c r="W58" i="35"/>
  <c r="V58" i="35"/>
  <c r="F58" i="35"/>
  <c r="AN58" i="35"/>
  <c r="T58" i="35"/>
  <c r="AF58" i="35"/>
  <c r="P58" i="35"/>
  <c r="M58" i="35"/>
  <c r="AM58" i="35"/>
  <c r="R58" i="35"/>
  <c r="G58" i="35"/>
  <c r="AL58" i="35"/>
  <c r="E58" i="35"/>
  <c r="D58" i="35"/>
  <c r="S61" i="35"/>
  <c r="P61" i="35"/>
  <c r="T61" i="35"/>
  <c r="O61" i="35"/>
  <c r="AN61" i="35"/>
  <c r="G61" i="35"/>
  <c r="AQ61" i="35"/>
  <c r="AO61" i="35"/>
  <c r="AG61" i="35"/>
  <c r="AP61" i="35"/>
  <c r="AM61" i="35"/>
  <c r="W61" i="35"/>
  <c r="AK61" i="35"/>
  <c r="AJ61" i="35"/>
  <c r="AI61" i="35"/>
  <c r="AH61" i="35"/>
  <c r="Q61" i="35"/>
  <c r="AR61" i="35"/>
  <c r="AC61" i="35"/>
  <c r="AB61" i="35"/>
  <c r="AL61" i="35"/>
  <c r="AT61" i="35"/>
  <c r="R61" i="35"/>
  <c r="AF61" i="35"/>
  <c r="V61" i="35"/>
  <c r="AE61" i="35"/>
  <c r="AD61" i="35"/>
  <c r="N61" i="35"/>
  <c r="M61" i="35"/>
  <c r="L61" i="35"/>
  <c r="AS61" i="35"/>
  <c r="U61" i="35"/>
  <c r="K61" i="35"/>
  <c r="X61" i="35"/>
  <c r="H61" i="35"/>
  <c r="I61" i="35"/>
  <c r="AA61" i="35"/>
  <c r="J61" i="35"/>
  <c r="Z61" i="35"/>
  <c r="Y61" i="35"/>
  <c r="X62" i="35"/>
  <c r="AJ62" i="35"/>
  <c r="AH62" i="35"/>
  <c r="AS62" i="35"/>
  <c r="O62" i="35"/>
  <c r="M62" i="35"/>
  <c r="V62" i="35"/>
  <c r="AA62" i="35"/>
  <c r="Y62" i="35"/>
  <c r="AL62" i="35"/>
  <c r="T62" i="35"/>
  <c r="R62" i="35"/>
  <c r="AG62" i="35"/>
  <c r="AQ62" i="35"/>
  <c r="U62" i="35"/>
  <c r="AF62" i="35"/>
  <c r="AD62" i="35"/>
  <c r="AI62" i="35"/>
  <c r="Q62" i="35"/>
  <c r="AN62" i="35"/>
  <c r="P62" i="35"/>
  <c r="N62" i="35"/>
  <c r="AO62" i="35"/>
  <c r="AT62" i="35"/>
  <c r="AB62" i="35"/>
  <c r="Z62" i="35"/>
  <c r="I62" i="35"/>
  <c r="AR62" i="35"/>
  <c r="AK62" i="35"/>
  <c r="AU62" i="35"/>
  <c r="S62" i="35"/>
  <c r="W62" i="35"/>
  <c r="AE62" i="35"/>
  <c r="AC62" i="35"/>
  <c r="AM62" i="35"/>
  <c r="K62" i="35"/>
  <c r="H62" i="35"/>
  <c r="J62" i="35"/>
  <c r="L62" i="35"/>
  <c r="AP62" i="35"/>
  <c r="AF59" i="35"/>
  <c r="AP59" i="35"/>
  <c r="AN59" i="35"/>
  <c r="L59" i="35"/>
  <c r="J59" i="35"/>
  <c r="I59" i="35"/>
  <c r="X59" i="35"/>
  <c r="H59" i="35"/>
  <c r="G59" i="35"/>
  <c r="F59" i="35"/>
  <c r="U59" i="35"/>
  <c r="AH59" i="35"/>
  <c r="AR59" i="35"/>
  <c r="AG59" i="35"/>
  <c r="T59" i="35"/>
  <c r="K59" i="35"/>
  <c r="AL59" i="35"/>
  <c r="AQ59" i="35"/>
  <c r="Q59" i="35"/>
  <c r="P59" i="35"/>
  <c r="AD59" i="35"/>
  <c r="AC59" i="35"/>
  <c r="AB59" i="35"/>
  <c r="S59" i="35"/>
  <c r="E59" i="35"/>
  <c r="AI59" i="35"/>
  <c r="AE59" i="35"/>
  <c r="O59" i="35"/>
  <c r="N59" i="35"/>
  <c r="AK59" i="35"/>
  <c r="R59" i="35"/>
  <c r="M59" i="35"/>
  <c r="AA59" i="35"/>
  <c r="Z59" i="35"/>
  <c r="AJ59" i="35"/>
  <c r="W59" i="35"/>
  <c r="AM59" i="35"/>
  <c r="Y59" i="35"/>
  <c r="V59" i="35"/>
  <c r="AO59" i="35"/>
  <c r="V60" i="35"/>
  <c r="AI60" i="35"/>
  <c r="AS60" i="35"/>
  <c r="AH60" i="35"/>
  <c r="Q60" i="35"/>
  <c r="P60" i="35"/>
  <c r="AE60" i="35"/>
  <c r="U60" i="35"/>
  <c r="AD60" i="35"/>
  <c r="AC60" i="35"/>
  <c r="L60" i="35"/>
  <c r="AR60" i="35"/>
  <c r="AK60" i="35"/>
  <c r="T60" i="35"/>
  <c r="X60" i="35"/>
  <c r="AJ60" i="35"/>
  <c r="R60" i="35"/>
  <c r="O60" i="35"/>
  <c r="N60" i="35"/>
  <c r="M60" i="35"/>
  <c r="AB60" i="35"/>
  <c r="AA60" i="35"/>
  <c r="AF60" i="35"/>
  <c r="AO60" i="35"/>
  <c r="AL60" i="35"/>
  <c r="S60" i="35"/>
  <c r="K60" i="35"/>
  <c r="Z60" i="35"/>
  <c r="I60" i="35"/>
  <c r="W60" i="35"/>
  <c r="AN60" i="35"/>
  <c r="AG60" i="35"/>
  <c r="AQ60" i="35"/>
  <c r="AM60" i="35"/>
  <c r="F60" i="35"/>
  <c r="J60" i="35"/>
  <c r="Y60" i="35"/>
  <c r="AP60" i="35"/>
  <c r="H60" i="35"/>
  <c r="G60" i="35"/>
  <c r="CZ63" i="35"/>
  <c r="AX67" i="35"/>
  <c r="AT67" i="35"/>
  <c r="AP67" i="35"/>
  <c r="AL67" i="35"/>
  <c r="AH67" i="35"/>
  <c r="AD67" i="35"/>
  <c r="Z67" i="35"/>
  <c r="V67" i="35"/>
  <c r="R67" i="35"/>
  <c r="N67" i="35"/>
  <c r="AZ67" i="35"/>
  <c r="AV67" i="35"/>
  <c r="AR67" i="35"/>
  <c r="AN67" i="35"/>
  <c r="AJ67" i="35"/>
  <c r="AF67" i="35"/>
  <c r="AB67" i="35"/>
  <c r="X67" i="35"/>
  <c r="T67" i="35"/>
  <c r="P67" i="35"/>
  <c r="AY67" i="35"/>
  <c r="AU67" i="35"/>
  <c r="AQ67" i="35"/>
  <c r="AM67" i="35"/>
  <c r="AI67" i="35"/>
  <c r="AE67" i="35"/>
  <c r="AA67" i="35"/>
  <c r="W67" i="35"/>
  <c r="S67" i="35"/>
  <c r="O67" i="35"/>
  <c r="AK67" i="35"/>
  <c r="U67" i="35"/>
  <c r="AG67" i="35"/>
  <c r="AS67" i="35"/>
  <c r="AC67" i="35"/>
  <c r="M67" i="35"/>
  <c r="Q67" i="35"/>
  <c r="AO67" i="35"/>
  <c r="Y67" i="35"/>
  <c r="AW67" i="35"/>
  <c r="CZ66" i="35"/>
  <c r="CZ68" i="35"/>
  <c r="CZ65" i="35"/>
  <c r="CZ64" i="35"/>
  <c r="Q98" i="34"/>
  <c r="P98" i="34"/>
  <c r="O11" i="31" s="1"/>
  <c r="W98" i="34"/>
  <c r="T98" i="34"/>
  <c r="U98" i="34"/>
  <c r="S98" i="34"/>
  <c r="R98" i="34"/>
  <c r="V98" i="34"/>
  <c r="AB8" i="29"/>
  <c r="AC18" i="29"/>
  <c r="AE4" i="29"/>
  <c r="AD18" i="29"/>
  <c r="AB18" i="30"/>
  <c r="AB9" i="30"/>
  <c r="AC4" i="30"/>
  <c r="AB8" i="30" s="1"/>
  <c r="AE8" i="31"/>
  <c r="AF18" i="31"/>
  <c r="AG4" i="31"/>
  <c r="B33" i="14"/>
  <c r="B78" i="14"/>
  <c r="AB9" i="31"/>
  <c r="J32" i="31"/>
  <c r="I32" i="31"/>
  <c r="E41" i="31"/>
  <c r="Z5" i="14"/>
  <c r="Z7" i="14" s="1"/>
  <c r="G10" i="31"/>
  <c r="G19" i="31" s="1"/>
  <c r="G21" i="31" s="1"/>
  <c r="E53" i="35"/>
  <c r="D20" i="30" s="1"/>
  <c r="D32" i="30" s="1"/>
  <c r="CZ13" i="35"/>
  <c r="L53" i="35"/>
  <c r="K20" i="30" s="1"/>
  <c r="F53" i="35"/>
  <c r="E20" i="30" s="1"/>
  <c r="E32" i="30" s="1"/>
  <c r="CZ14" i="35"/>
  <c r="K53" i="35"/>
  <c r="J20" i="30" s="1"/>
  <c r="J53" i="35"/>
  <c r="I20" i="30" s="1"/>
  <c r="G53" i="35"/>
  <c r="F20" i="30" s="1"/>
  <c r="F32" i="30" s="1"/>
  <c r="CZ15" i="35"/>
  <c r="CZ16" i="35"/>
  <c r="I53" i="35"/>
  <c r="H20" i="30" s="1"/>
  <c r="N53" i="35"/>
  <c r="M20" i="30" s="1"/>
  <c r="O53" i="35"/>
  <c r="N20" i="30" s="1"/>
  <c r="C69" i="35"/>
  <c r="M53" i="35"/>
  <c r="L20" i="30" s="1"/>
  <c r="C72" i="35"/>
  <c r="C70" i="35"/>
  <c r="C74" i="35"/>
  <c r="C76" i="35"/>
  <c r="CE31" i="35"/>
  <c r="C77" i="35"/>
  <c r="C71" i="35"/>
  <c r="C75" i="35"/>
  <c r="C73" i="35"/>
  <c r="H53" i="35"/>
  <c r="G20" i="30" s="1"/>
  <c r="G32" i="30" s="1"/>
  <c r="CZ21" i="35"/>
  <c r="CZ12" i="35"/>
  <c r="F41" i="31"/>
  <c r="C10" i="30"/>
  <c r="C20" i="30"/>
  <c r="C32" i="30" s="1"/>
  <c r="CB17" i="14"/>
  <c r="CB16" i="14"/>
  <c r="CB23" i="14"/>
  <c r="CB22" i="14"/>
  <c r="CB19" i="14"/>
  <c r="CB18" i="14"/>
  <c r="CB24" i="14"/>
  <c r="CB12" i="14"/>
  <c r="CB26" i="14"/>
  <c r="CB15" i="14"/>
  <c r="CB14" i="14"/>
  <c r="CB21" i="14"/>
  <c r="CB20" i="14"/>
  <c r="CC11" i="14"/>
  <c r="CB25" i="14"/>
  <c r="CB13" i="14"/>
  <c r="CB27" i="14"/>
  <c r="AU57" i="14"/>
  <c r="P11" i="31" l="1"/>
  <c r="Q11" i="31" s="1"/>
  <c r="R11" i="31" s="1"/>
  <c r="S11" i="31" s="1"/>
  <c r="T11" i="31" s="1"/>
  <c r="U11" i="31" s="1"/>
  <c r="V11" i="31" s="1"/>
  <c r="CZ58" i="35"/>
  <c r="CZ60" i="35"/>
  <c r="CZ61" i="35"/>
  <c r="CZ59" i="35"/>
  <c r="CZ62" i="35"/>
  <c r="CZ67" i="35"/>
  <c r="BB70" i="35"/>
  <c r="AX70" i="35"/>
  <c r="AT70" i="35"/>
  <c r="AP70" i="35"/>
  <c r="AL70" i="35"/>
  <c r="AH70" i="35"/>
  <c r="AD70" i="35"/>
  <c r="Z70" i="35"/>
  <c r="V70" i="35"/>
  <c r="R70" i="35"/>
  <c r="AZ70" i="35"/>
  <c r="AV70" i="35"/>
  <c r="AR70" i="35"/>
  <c r="AN70" i="35"/>
  <c r="AJ70" i="35"/>
  <c r="AF70" i="35"/>
  <c r="AB70" i="35"/>
  <c r="X70" i="35"/>
  <c r="T70" i="35"/>
  <c r="P70" i="35"/>
  <c r="BC70" i="35"/>
  <c r="AY70" i="35"/>
  <c r="AU70" i="35"/>
  <c r="AQ70" i="35"/>
  <c r="AM70" i="35"/>
  <c r="AI70" i="35"/>
  <c r="AE70" i="35"/>
  <c r="AA70" i="35"/>
  <c r="W70" i="35"/>
  <c r="S70" i="35"/>
  <c r="AS70" i="35"/>
  <c r="AC70" i="35"/>
  <c r="Y70" i="35"/>
  <c r="BA70" i="35"/>
  <c r="AK70" i="35"/>
  <c r="U70" i="35"/>
  <c r="AO70" i="35"/>
  <c r="AW70" i="35"/>
  <c r="AG70" i="35"/>
  <c r="Q70" i="35"/>
  <c r="BB71" i="35"/>
  <c r="AX71" i="35"/>
  <c r="AT71" i="35"/>
  <c r="AP71" i="35"/>
  <c r="AL71" i="35"/>
  <c r="AH71" i="35"/>
  <c r="AD71" i="35"/>
  <c r="Z71" i="35"/>
  <c r="V71" i="35"/>
  <c r="R71" i="35"/>
  <c r="BD71" i="35"/>
  <c r="AZ71" i="35"/>
  <c r="AV71" i="35"/>
  <c r="AR71" i="35"/>
  <c r="AN71" i="35"/>
  <c r="AJ71" i="35"/>
  <c r="AF71" i="35"/>
  <c r="AB71" i="35"/>
  <c r="X71" i="35"/>
  <c r="T71" i="35"/>
  <c r="BC71" i="35"/>
  <c r="AY71" i="35"/>
  <c r="AU71" i="35"/>
  <c r="AQ71" i="35"/>
  <c r="AM71" i="35"/>
  <c r="AI71" i="35"/>
  <c r="AE71" i="35"/>
  <c r="AA71" i="35"/>
  <c r="W71" i="35"/>
  <c r="S71" i="35"/>
  <c r="BA71" i="35"/>
  <c r="AK71" i="35"/>
  <c r="U71" i="35"/>
  <c r="AW71" i="35"/>
  <c r="Q71" i="35"/>
  <c r="AS71" i="35"/>
  <c r="AC71" i="35"/>
  <c r="AG71" i="35"/>
  <c r="AO71" i="35"/>
  <c r="Y71" i="35"/>
  <c r="BF74" i="35"/>
  <c r="BB74" i="35"/>
  <c r="AX74" i="35"/>
  <c r="AT74" i="35"/>
  <c r="AP74" i="35"/>
  <c r="AL74" i="35"/>
  <c r="AH74" i="35"/>
  <c r="BD74" i="35"/>
  <c r="AY74" i="35"/>
  <c r="AS74" i="35"/>
  <c r="AN74" i="35"/>
  <c r="AI74" i="35"/>
  <c r="AD74" i="35"/>
  <c r="Z74" i="35"/>
  <c r="V74" i="35"/>
  <c r="BG74" i="35"/>
  <c r="BA74" i="35"/>
  <c r="AV74" i="35"/>
  <c r="AQ74" i="35"/>
  <c r="AK74" i="35"/>
  <c r="AF74" i="35"/>
  <c r="AB74" i="35"/>
  <c r="X74" i="35"/>
  <c r="T74" i="35"/>
  <c r="BE74" i="35"/>
  <c r="AZ74" i="35"/>
  <c r="AU74" i="35"/>
  <c r="AO74" i="35"/>
  <c r="AJ74" i="35"/>
  <c r="AE74" i="35"/>
  <c r="AA74" i="35"/>
  <c r="W74" i="35"/>
  <c r="AW74" i="35"/>
  <c r="AC74" i="35"/>
  <c r="Y74" i="35"/>
  <c r="AM74" i="35"/>
  <c r="U74" i="35"/>
  <c r="BC74" i="35"/>
  <c r="AG74" i="35"/>
  <c r="AR74" i="35"/>
  <c r="BB69" i="35"/>
  <c r="AX69" i="35"/>
  <c r="AT69" i="35"/>
  <c r="AP69" i="35"/>
  <c r="AL69" i="35"/>
  <c r="AH69" i="35"/>
  <c r="AD69" i="35"/>
  <c r="Z69" i="35"/>
  <c r="V69" i="35"/>
  <c r="R69" i="35"/>
  <c r="AZ69" i="35"/>
  <c r="AV69" i="35"/>
  <c r="AR69" i="35"/>
  <c r="AN69" i="35"/>
  <c r="AJ69" i="35"/>
  <c r="AF69" i="35"/>
  <c r="AB69" i="35"/>
  <c r="X69" i="35"/>
  <c r="T69" i="35"/>
  <c r="P69" i="35"/>
  <c r="AY69" i="35"/>
  <c r="AU69" i="35"/>
  <c r="AQ69" i="35"/>
  <c r="AM69" i="35"/>
  <c r="AI69" i="35"/>
  <c r="AE69" i="35"/>
  <c r="AA69" i="35"/>
  <c r="W69" i="35"/>
  <c r="S69" i="35"/>
  <c r="O69" i="35"/>
  <c r="BA69" i="35"/>
  <c r="AK69" i="35"/>
  <c r="U69" i="35"/>
  <c r="AG69" i="35"/>
  <c r="AS69" i="35"/>
  <c r="AC69" i="35"/>
  <c r="Q69" i="35"/>
  <c r="AO69" i="35"/>
  <c r="Y69" i="35"/>
  <c r="AW69" i="35"/>
  <c r="BJ77" i="35"/>
  <c r="BF77" i="35"/>
  <c r="BB77" i="35"/>
  <c r="AX77" i="35"/>
  <c r="AT77" i="35"/>
  <c r="AP77" i="35"/>
  <c r="AL77" i="35"/>
  <c r="AH77" i="35"/>
  <c r="AD77" i="35"/>
  <c r="Z77" i="35"/>
  <c r="BH77" i="35"/>
  <c r="BD77" i="35"/>
  <c r="AZ77" i="35"/>
  <c r="AV77" i="35"/>
  <c r="AR77" i="35"/>
  <c r="AN77" i="35"/>
  <c r="AJ77" i="35"/>
  <c r="AF77" i="35"/>
  <c r="AB77" i="35"/>
  <c r="X77" i="35"/>
  <c r="BG77" i="35"/>
  <c r="BC77" i="35"/>
  <c r="AY77" i="35"/>
  <c r="AU77" i="35"/>
  <c r="AW77" i="35"/>
  <c r="AM77" i="35"/>
  <c r="AE77" i="35"/>
  <c r="W77" i="35"/>
  <c r="BE77" i="35"/>
  <c r="AQ77" i="35"/>
  <c r="AI77" i="35"/>
  <c r="AA77" i="35"/>
  <c r="BA77" i="35"/>
  <c r="AO77" i="35"/>
  <c r="AG77" i="35"/>
  <c r="Y77" i="35"/>
  <c r="BI77" i="35"/>
  <c r="AS77" i="35"/>
  <c r="AK77" i="35"/>
  <c r="AC77" i="35"/>
  <c r="BF73" i="35"/>
  <c r="BB73" i="35"/>
  <c r="AX73" i="35"/>
  <c r="AT73" i="35"/>
  <c r="AP73" i="35"/>
  <c r="AL73" i="35"/>
  <c r="AH73" i="35"/>
  <c r="AD73" i="35"/>
  <c r="Z73" i="35"/>
  <c r="V73" i="35"/>
  <c r="BD73" i="35"/>
  <c r="AZ73" i="35"/>
  <c r="AV73" i="35"/>
  <c r="AR73" i="35"/>
  <c r="AN73" i="35"/>
  <c r="AJ73" i="35"/>
  <c r="AF73" i="35"/>
  <c r="AB73" i="35"/>
  <c r="X73" i="35"/>
  <c r="T73" i="35"/>
  <c r="BC73" i="35"/>
  <c r="AY73" i="35"/>
  <c r="AU73" i="35"/>
  <c r="AQ73" i="35"/>
  <c r="AM73" i="35"/>
  <c r="AI73" i="35"/>
  <c r="AE73" i="35"/>
  <c r="AA73" i="35"/>
  <c r="W73" i="35"/>
  <c r="S73" i="35"/>
  <c r="BA73" i="35"/>
  <c r="AK73" i="35"/>
  <c r="U73" i="35"/>
  <c r="AW73" i="35"/>
  <c r="AG73" i="35"/>
  <c r="AS73" i="35"/>
  <c r="AC73" i="35"/>
  <c r="BE73" i="35"/>
  <c r="AO73" i="35"/>
  <c r="Y73" i="35"/>
  <c r="BB72" i="35"/>
  <c r="AX72" i="35"/>
  <c r="AT72" i="35"/>
  <c r="AP72" i="35"/>
  <c r="AL72" i="35"/>
  <c r="AH72" i="35"/>
  <c r="AD72" i="35"/>
  <c r="Z72" i="35"/>
  <c r="V72" i="35"/>
  <c r="R72" i="35"/>
  <c r="BD72" i="35"/>
  <c r="AZ72" i="35"/>
  <c r="AV72" i="35"/>
  <c r="AR72" i="35"/>
  <c r="AN72" i="35"/>
  <c r="AJ72" i="35"/>
  <c r="AF72" i="35"/>
  <c r="AB72" i="35"/>
  <c r="X72" i="35"/>
  <c r="T72" i="35"/>
  <c r="BC72" i="35"/>
  <c r="AY72" i="35"/>
  <c r="AU72" i="35"/>
  <c r="AQ72" i="35"/>
  <c r="AM72" i="35"/>
  <c r="AI72" i="35"/>
  <c r="AE72" i="35"/>
  <c r="AA72" i="35"/>
  <c r="W72" i="35"/>
  <c r="S72" i="35"/>
  <c r="AS72" i="35"/>
  <c r="AC72" i="35"/>
  <c r="BE72" i="35"/>
  <c r="Y72" i="35"/>
  <c r="BA72" i="35"/>
  <c r="AK72" i="35"/>
  <c r="U72" i="35"/>
  <c r="AO72" i="35"/>
  <c r="AW72" i="35"/>
  <c r="AG72" i="35"/>
  <c r="BF75" i="35"/>
  <c r="BB75" i="35"/>
  <c r="AX75" i="35"/>
  <c r="AT75" i="35"/>
  <c r="AP75" i="35"/>
  <c r="AL75" i="35"/>
  <c r="AH75" i="35"/>
  <c r="AD75" i="35"/>
  <c r="Z75" i="35"/>
  <c r="V75" i="35"/>
  <c r="BG75" i="35"/>
  <c r="BA75" i="35"/>
  <c r="AV75" i="35"/>
  <c r="AQ75" i="35"/>
  <c r="AK75" i="35"/>
  <c r="AF75" i="35"/>
  <c r="AA75" i="35"/>
  <c r="U75" i="35"/>
  <c r="BD75" i="35"/>
  <c r="AY75" i="35"/>
  <c r="AS75" i="35"/>
  <c r="AN75" i="35"/>
  <c r="AI75" i="35"/>
  <c r="AC75" i="35"/>
  <c r="X75" i="35"/>
  <c r="BH75" i="35"/>
  <c r="BC75" i="35"/>
  <c r="AW75" i="35"/>
  <c r="AR75" i="35"/>
  <c r="AM75" i="35"/>
  <c r="AG75" i="35"/>
  <c r="AB75" i="35"/>
  <c r="W75" i="35"/>
  <c r="AZ75" i="35"/>
  <c r="AE75" i="35"/>
  <c r="Y75" i="35"/>
  <c r="AO75" i="35"/>
  <c r="AU75" i="35"/>
  <c r="BE75" i="35"/>
  <c r="AJ75" i="35"/>
  <c r="BF76" i="35"/>
  <c r="BB76" i="35"/>
  <c r="AX76" i="35"/>
  <c r="AT76" i="35"/>
  <c r="AP76" i="35"/>
  <c r="AL76" i="35"/>
  <c r="AH76" i="35"/>
  <c r="AD76" i="35"/>
  <c r="Z76" i="35"/>
  <c r="V76" i="35"/>
  <c r="BH76" i="35"/>
  <c r="BD76" i="35"/>
  <c r="AZ76" i="35"/>
  <c r="AV76" i="35"/>
  <c r="AR76" i="35"/>
  <c r="BC76" i="35"/>
  <c r="AU76" i="35"/>
  <c r="AN76" i="35"/>
  <c r="AI76" i="35"/>
  <c r="AC76" i="35"/>
  <c r="X76" i="35"/>
  <c r="BG76" i="35"/>
  <c r="AY76" i="35"/>
  <c r="AQ76" i="35"/>
  <c r="AK76" i="35"/>
  <c r="AF76" i="35"/>
  <c r="AA76" i="35"/>
  <c r="BE76" i="35"/>
  <c r="AW76" i="35"/>
  <c r="AO76" i="35"/>
  <c r="AJ76" i="35"/>
  <c r="AE76" i="35"/>
  <c r="Y76" i="35"/>
  <c r="BI76" i="35"/>
  <c r="AG76" i="35"/>
  <c r="BA76" i="35"/>
  <c r="AB76" i="35"/>
  <c r="AS76" i="35"/>
  <c r="W76" i="35"/>
  <c r="AM76" i="35"/>
  <c r="AD8" i="29"/>
  <c r="AF4" i="29"/>
  <c r="AE18" i="29"/>
  <c r="AC18" i="30"/>
  <c r="AC9" i="30"/>
  <c r="AD4" i="30"/>
  <c r="AC8" i="30" s="1"/>
  <c r="AF8" i="31"/>
  <c r="AG18" i="31"/>
  <c r="AH4" i="31"/>
  <c r="B34" i="14"/>
  <c r="B79" i="14"/>
  <c r="AC9" i="31"/>
  <c r="H32" i="30"/>
  <c r="K32" i="31"/>
  <c r="AA5" i="14"/>
  <c r="AA7" i="14" s="1"/>
  <c r="H10" i="31"/>
  <c r="H19" i="31" s="1"/>
  <c r="H21" i="31" s="1"/>
  <c r="D98" i="35"/>
  <c r="C11" i="30" s="1"/>
  <c r="E98" i="35"/>
  <c r="F98" i="35"/>
  <c r="I98" i="35"/>
  <c r="G98" i="35"/>
  <c r="L98" i="35"/>
  <c r="J98" i="35"/>
  <c r="M98" i="35"/>
  <c r="H98" i="35"/>
  <c r="N98" i="35"/>
  <c r="K98" i="35"/>
  <c r="Q53" i="35"/>
  <c r="P20" i="30" s="1"/>
  <c r="S53" i="35"/>
  <c r="R20" i="30" s="1"/>
  <c r="T53" i="35"/>
  <c r="S20" i="30" s="1"/>
  <c r="W53" i="35"/>
  <c r="V20" i="30" s="1"/>
  <c r="CZ23" i="35"/>
  <c r="V53" i="35"/>
  <c r="U20" i="30" s="1"/>
  <c r="CZ28" i="35"/>
  <c r="U53" i="35"/>
  <c r="T20" i="30" s="1"/>
  <c r="CZ26" i="35"/>
  <c r="CZ27" i="35"/>
  <c r="CZ24" i="35"/>
  <c r="P53" i="35"/>
  <c r="O20" i="30" s="1"/>
  <c r="CZ30" i="35"/>
  <c r="CZ29" i="35"/>
  <c r="R53" i="35"/>
  <c r="Q20" i="30" s="1"/>
  <c r="CZ25" i="35"/>
  <c r="CZ31" i="35"/>
  <c r="G41" i="31"/>
  <c r="C19" i="30"/>
  <c r="C21" i="30" s="1"/>
  <c r="D10" i="30"/>
  <c r="CC14" i="14"/>
  <c r="CC15" i="14"/>
  <c r="CC24" i="14"/>
  <c r="CC21" i="14"/>
  <c r="CD11" i="14"/>
  <c r="CC18" i="14"/>
  <c r="CC20" i="14"/>
  <c r="CC28" i="14"/>
  <c r="CC25" i="14"/>
  <c r="CC13" i="14"/>
  <c r="CC22" i="14"/>
  <c r="CC27" i="14"/>
  <c r="CC12" i="14"/>
  <c r="CC19" i="14"/>
  <c r="CC16" i="14"/>
  <c r="CC17" i="14"/>
  <c r="CC26" i="14"/>
  <c r="CC23" i="14"/>
  <c r="AV57" i="14"/>
  <c r="D11" i="30" l="1"/>
  <c r="E11" i="30" s="1"/>
  <c r="F11" i="30" s="1"/>
  <c r="G11" i="30" s="1"/>
  <c r="H11" i="30" s="1"/>
  <c r="I11" i="30" s="1"/>
  <c r="J11" i="30" s="1"/>
  <c r="K11" i="30" s="1"/>
  <c r="L11" i="30" s="1"/>
  <c r="M11" i="30" s="1"/>
  <c r="CZ73" i="35"/>
  <c r="CZ69" i="35"/>
  <c r="CZ72" i="35"/>
  <c r="CZ71" i="35"/>
  <c r="CZ76" i="35"/>
  <c r="CZ75" i="35"/>
  <c r="CZ77" i="35"/>
  <c r="CZ74" i="35"/>
  <c r="CZ70" i="35"/>
  <c r="AF18" i="29"/>
  <c r="AG4" i="29"/>
  <c r="AE8" i="29"/>
  <c r="AD18" i="30"/>
  <c r="AE4" i="30"/>
  <c r="AD8" i="30" s="1"/>
  <c r="AG8" i="31"/>
  <c r="AH18" i="31"/>
  <c r="AI4" i="31"/>
  <c r="B35" i="14"/>
  <c r="B80" i="14"/>
  <c r="AD9" i="31"/>
  <c r="I32" i="30"/>
  <c r="L32" i="31"/>
  <c r="AB5" i="14"/>
  <c r="AB7" i="14" s="1"/>
  <c r="I10" i="31"/>
  <c r="I19" i="31" s="1"/>
  <c r="I21" i="31" s="1"/>
  <c r="CZ53" i="35"/>
  <c r="H41" i="31"/>
  <c r="D19" i="30"/>
  <c r="D21" i="30" s="1"/>
  <c r="E10" i="30"/>
  <c r="E19" i="30" s="1"/>
  <c r="C41" i="30"/>
  <c r="CE11" i="14"/>
  <c r="CD18" i="14"/>
  <c r="CD25" i="14"/>
  <c r="CD24" i="14"/>
  <c r="CD13" i="14"/>
  <c r="CD12" i="14"/>
  <c r="CD19" i="14"/>
  <c r="CD27" i="14"/>
  <c r="CD26" i="14"/>
  <c r="CD15" i="14"/>
  <c r="CD14" i="14"/>
  <c r="CD21" i="14"/>
  <c r="CD20" i="14"/>
  <c r="CD28" i="14"/>
  <c r="CD17" i="14"/>
  <c r="CD16" i="14"/>
  <c r="CD23" i="14"/>
  <c r="CD22" i="14"/>
  <c r="CD29" i="14"/>
  <c r="AW57" i="14"/>
  <c r="AD9" i="30" l="1"/>
  <c r="AH4" i="29"/>
  <c r="AH18" i="29" s="1"/>
  <c r="AG18" i="29"/>
  <c r="AF8" i="29"/>
  <c r="AE18" i="30"/>
  <c r="AF4" i="30"/>
  <c r="AE8" i="30" s="1"/>
  <c r="AH8" i="31"/>
  <c r="AI18" i="31"/>
  <c r="AJ4" i="31"/>
  <c r="B36" i="14"/>
  <c r="B81" i="14"/>
  <c r="AE9" i="31"/>
  <c r="M32" i="31"/>
  <c r="J32" i="30"/>
  <c r="AC5" i="14"/>
  <c r="AC7" i="14" s="1"/>
  <c r="J10" i="31"/>
  <c r="J19" i="31" s="1"/>
  <c r="J21" i="31" s="1"/>
  <c r="I41" i="31"/>
  <c r="E21" i="30"/>
  <c r="F10" i="30"/>
  <c r="F19" i="30" s="1"/>
  <c r="D41" i="30"/>
  <c r="CE16" i="14"/>
  <c r="CE17" i="14"/>
  <c r="CE26" i="14"/>
  <c r="CE23" i="14"/>
  <c r="CF11" i="14"/>
  <c r="CE18" i="14"/>
  <c r="CE20" i="14"/>
  <c r="CE28" i="14"/>
  <c r="CE25" i="14"/>
  <c r="CE12" i="14"/>
  <c r="CE13" i="14"/>
  <c r="CE22" i="14"/>
  <c r="CE19" i="14"/>
  <c r="CE27" i="14"/>
  <c r="CE14" i="14"/>
  <c r="CE15" i="14"/>
  <c r="CE24" i="14"/>
  <c r="CE21" i="14"/>
  <c r="CE29" i="14"/>
  <c r="CE30" i="14"/>
  <c r="AX57" i="14"/>
  <c r="V98" i="35" l="1"/>
  <c r="P98" i="35"/>
  <c r="S98" i="35"/>
  <c r="T98" i="35"/>
  <c r="Q98" i="35"/>
  <c r="R98" i="35"/>
  <c r="O98" i="35"/>
  <c r="N11" i="30" s="1"/>
  <c r="U98" i="35"/>
  <c r="W98" i="35"/>
  <c r="AE9" i="30"/>
  <c r="AI4" i="29"/>
  <c r="AJ4" i="29" s="1"/>
  <c r="AJ18" i="29" s="1"/>
  <c r="AG8" i="29"/>
  <c r="AF18" i="30"/>
  <c r="AG4" i="30"/>
  <c r="AF8" i="30" s="1"/>
  <c r="AI8" i="31"/>
  <c r="AJ18" i="31"/>
  <c r="AK4" i="31"/>
  <c r="B37" i="14"/>
  <c r="B82" i="14"/>
  <c r="AF9" i="31"/>
  <c r="N32" i="31"/>
  <c r="K32" i="30"/>
  <c r="AD5" i="14"/>
  <c r="AD7" i="14" s="1"/>
  <c r="K10" i="31"/>
  <c r="K19" i="31" s="1"/>
  <c r="K21" i="31" s="1"/>
  <c r="F21" i="30"/>
  <c r="J41" i="31"/>
  <c r="G10" i="30"/>
  <c r="G19" i="30" s="1"/>
  <c r="E41" i="30"/>
  <c r="CF17" i="14"/>
  <c r="CF16" i="14"/>
  <c r="CF23" i="14"/>
  <c r="CF30" i="14"/>
  <c r="CF18" i="14"/>
  <c r="CF25" i="14"/>
  <c r="CF31" i="14"/>
  <c r="CF13" i="14"/>
  <c r="CF12" i="14"/>
  <c r="CF19" i="14"/>
  <c r="CF27" i="14"/>
  <c r="CF26" i="14"/>
  <c r="CF29" i="14"/>
  <c r="CF21" i="14"/>
  <c r="CF28" i="14"/>
  <c r="CF22" i="14"/>
  <c r="CG11" i="14"/>
  <c r="CG32" i="14" s="1"/>
  <c r="CF24" i="14"/>
  <c r="CF15" i="14"/>
  <c r="CF14" i="14"/>
  <c r="CF20" i="14"/>
  <c r="AY57" i="14"/>
  <c r="O11" i="30" l="1"/>
  <c r="P11" i="30" s="1"/>
  <c r="Q11" i="30" s="1"/>
  <c r="R11" i="30" s="1"/>
  <c r="S11" i="30" s="1"/>
  <c r="T11" i="30" s="1"/>
  <c r="U11" i="30" s="1"/>
  <c r="V11" i="30" s="1"/>
  <c r="AF9" i="30"/>
  <c r="AK4" i="29"/>
  <c r="AK18" i="29" s="1"/>
  <c r="AI8" i="29"/>
  <c r="AH8" i="29"/>
  <c r="AI18" i="29"/>
  <c r="AG18" i="30"/>
  <c r="AH4" i="30"/>
  <c r="AG8" i="30" s="1"/>
  <c r="AJ8" i="31"/>
  <c r="AK18" i="31"/>
  <c r="AL4" i="31"/>
  <c r="B38" i="14"/>
  <c r="B83" i="14"/>
  <c r="AG9" i="31"/>
  <c r="O32" i="31"/>
  <c r="L32" i="30"/>
  <c r="AE5" i="14"/>
  <c r="AE7" i="14" s="1"/>
  <c r="L10" i="31"/>
  <c r="L19" i="31" s="1"/>
  <c r="L21" i="31" s="1"/>
  <c r="K41" i="31"/>
  <c r="G21" i="30"/>
  <c r="H10" i="30"/>
  <c r="H19" i="30" s="1"/>
  <c r="F41" i="30"/>
  <c r="CG16" i="14"/>
  <c r="CG17" i="14"/>
  <c r="CG26" i="14"/>
  <c r="CG23" i="14"/>
  <c r="CG31" i="14"/>
  <c r="CG14" i="14"/>
  <c r="CG21" i="14"/>
  <c r="CH11" i="14"/>
  <c r="CG18" i="14"/>
  <c r="CG20" i="14"/>
  <c r="CG28" i="14"/>
  <c r="CG25" i="14"/>
  <c r="CG30" i="14"/>
  <c r="CG12" i="14"/>
  <c r="CG22" i="14"/>
  <c r="CG19" i="14"/>
  <c r="CG24" i="14"/>
  <c r="CG13" i="14"/>
  <c r="CG27" i="14"/>
  <c r="CG15" i="14"/>
  <c r="CG29" i="14"/>
  <c r="AZ57" i="14"/>
  <c r="AG9" i="30" l="1"/>
  <c r="AL4" i="29"/>
  <c r="AM4" i="29" s="1"/>
  <c r="AJ8" i="29"/>
  <c r="AH18" i="30"/>
  <c r="AI4" i="30"/>
  <c r="AH8" i="30" s="1"/>
  <c r="AK8" i="31"/>
  <c r="AL18" i="31"/>
  <c r="AM4" i="31"/>
  <c r="B39" i="14"/>
  <c r="B84" i="14"/>
  <c r="AH9" i="31"/>
  <c r="M32" i="30"/>
  <c r="CH32" i="14"/>
  <c r="CH33" i="14"/>
  <c r="AF5" i="14"/>
  <c r="AF7" i="14" s="1"/>
  <c r="M10" i="31"/>
  <c r="M19" i="31" s="1"/>
  <c r="M21" i="31" s="1"/>
  <c r="H21" i="30"/>
  <c r="L41" i="31"/>
  <c r="I10" i="30"/>
  <c r="I19" i="30" s="1"/>
  <c r="G41" i="30"/>
  <c r="CH17" i="14"/>
  <c r="CH23" i="14"/>
  <c r="CH30" i="14"/>
  <c r="CI11" i="14"/>
  <c r="CH18" i="14"/>
  <c r="CH24" i="14"/>
  <c r="CH29" i="14"/>
  <c r="CH25" i="14"/>
  <c r="CH13" i="14"/>
  <c r="CH12" i="14"/>
  <c r="CH19" i="14"/>
  <c r="CH27" i="14"/>
  <c r="CH26" i="14"/>
  <c r="CH31" i="14"/>
  <c r="CH28" i="14"/>
  <c r="CH15" i="14"/>
  <c r="CH14" i="14"/>
  <c r="CH21" i="14"/>
  <c r="CH20" i="14"/>
  <c r="CH16" i="14"/>
  <c r="CH22" i="14"/>
  <c r="BA57" i="14"/>
  <c r="AH9" i="30" l="1"/>
  <c r="AL18" i="29"/>
  <c r="AK8" i="29"/>
  <c r="AI18" i="30"/>
  <c r="AJ4" i="30"/>
  <c r="AI8" i="30" s="1"/>
  <c r="AL8" i="29"/>
  <c r="AL8" i="31"/>
  <c r="AM18" i="31"/>
  <c r="AM18" i="29"/>
  <c r="AN4" i="31"/>
  <c r="AN4" i="29"/>
  <c r="AN18" i="29" s="1"/>
  <c r="B40" i="14"/>
  <c r="B85" i="14"/>
  <c r="AI9" i="31"/>
  <c r="P32" i="31"/>
  <c r="O32" i="30"/>
  <c r="Q32" i="31"/>
  <c r="CI32" i="14"/>
  <c r="CI33" i="14"/>
  <c r="CI34" i="14"/>
  <c r="AG5" i="14"/>
  <c r="AG7" i="14" s="1"/>
  <c r="N10" i="31"/>
  <c r="N19" i="31" s="1"/>
  <c r="N21" i="31" s="1"/>
  <c r="I21" i="30"/>
  <c r="M41" i="31"/>
  <c r="J10" i="30"/>
  <c r="J19" i="30" s="1"/>
  <c r="H41" i="30"/>
  <c r="CI12" i="14"/>
  <c r="CI13" i="14"/>
  <c r="CI22" i="14"/>
  <c r="CI14" i="14"/>
  <c r="CI15" i="14"/>
  <c r="CI24" i="14"/>
  <c r="CI21" i="14"/>
  <c r="CI29" i="14"/>
  <c r="CI16" i="14"/>
  <c r="CI17" i="14"/>
  <c r="CI26" i="14"/>
  <c r="CI23" i="14"/>
  <c r="CI31" i="14"/>
  <c r="CI27" i="14"/>
  <c r="CJ11" i="14"/>
  <c r="CI18" i="14"/>
  <c r="CI20" i="14"/>
  <c r="CI28" i="14"/>
  <c r="CI25" i="14"/>
  <c r="CI30" i="14"/>
  <c r="CI19" i="14"/>
  <c r="BB57" i="14"/>
  <c r="AI9" i="30" l="1"/>
  <c r="AJ18" i="30"/>
  <c r="AK4" i="30"/>
  <c r="AJ8" i="30" s="1"/>
  <c r="AM8" i="29"/>
  <c r="AM8" i="31"/>
  <c r="AN18" i="31"/>
  <c r="AO4" i="31"/>
  <c r="AN8" i="31" s="1"/>
  <c r="AO4" i="29"/>
  <c r="AO18" i="29" s="1"/>
  <c r="B41" i="14"/>
  <c r="B86" i="14"/>
  <c r="AJ9" i="31"/>
  <c r="N32" i="30"/>
  <c r="Q32" i="30"/>
  <c r="R32" i="31"/>
  <c r="CJ32" i="14"/>
  <c r="CJ33" i="14"/>
  <c r="CJ34" i="14"/>
  <c r="CJ35" i="14"/>
  <c r="AH5" i="14"/>
  <c r="AH7" i="14" s="1"/>
  <c r="O10" i="31"/>
  <c r="O19" i="31" s="1"/>
  <c r="O21" i="31" s="1"/>
  <c r="J21" i="30"/>
  <c r="N41" i="31"/>
  <c r="K10" i="30"/>
  <c r="K19" i="30" s="1"/>
  <c r="I41" i="30"/>
  <c r="CK11" i="14"/>
  <c r="CJ24" i="14"/>
  <c r="CJ13" i="14"/>
  <c r="CJ12" i="14"/>
  <c r="CJ19" i="14"/>
  <c r="CJ27" i="14"/>
  <c r="CJ26" i="14"/>
  <c r="CJ29" i="14"/>
  <c r="CJ14" i="14"/>
  <c r="CJ20" i="14"/>
  <c r="CJ16" i="14"/>
  <c r="CJ22" i="14"/>
  <c r="CJ25" i="14"/>
  <c r="CJ31" i="14"/>
  <c r="CJ15" i="14"/>
  <c r="CJ21" i="14"/>
  <c r="CJ28" i="14"/>
  <c r="CJ17" i="14"/>
  <c r="CJ23" i="14"/>
  <c r="CJ30" i="14"/>
  <c r="CJ18" i="14"/>
  <c r="BC57" i="14"/>
  <c r="AJ9" i="30" l="1"/>
  <c r="AK18" i="30"/>
  <c r="AL4" i="30"/>
  <c r="AK8" i="30" s="1"/>
  <c r="AN8" i="29"/>
  <c r="AO18" i="31"/>
  <c r="AP4" i="31"/>
  <c r="AP4" i="29"/>
  <c r="AP18" i="29" s="1"/>
  <c r="B42" i="14"/>
  <c r="B87" i="14"/>
  <c r="AK9" i="31"/>
  <c r="R32" i="30"/>
  <c r="P32" i="30"/>
  <c r="S32" i="31"/>
  <c r="CK32" i="14"/>
  <c r="CK33" i="14"/>
  <c r="CK34" i="14"/>
  <c r="CK35" i="14"/>
  <c r="CK36" i="14"/>
  <c r="AI5" i="14"/>
  <c r="AI7" i="14" s="1"/>
  <c r="P10" i="31"/>
  <c r="P19" i="31" s="1"/>
  <c r="P21" i="31" s="1"/>
  <c r="K21" i="30"/>
  <c r="O41" i="31"/>
  <c r="J41" i="30"/>
  <c r="L10" i="30"/>
  <c r="L19" i="30" s="1"/>
  <c r="CK16" i="14"/>
  <c r="CK17" i="14"/>
  <c r="CK26" i="14"/>
  <c r="CK23" i="14"/>
  <c r="CK31" i="14"/>
  <c r="CL11" i="14"/>
  <c r="CK20" i="14"/>
  <c r="CK25" i="14"/>
  <c r="CK30" i="14"/>
  <c r="CK29" i="14"/>
  <c r="CK18" i="14"/>
  <c r="CK28" i="14"/>
  <c r="CK12" i="14"/>
  <c r="CK13" i="14"/>
  <c r="CK22" i="14"/>
  <c r="CK19" i="14"/>
  <c r="CK27" i="14"/>
  <c r="CK14" i="14"/>
  <c r="CK15" i="14"/>
  <c r="CK24" i="14"/>
  <c r="CK21" i="14"/>
  <c r="BD57" i="14"/>
  <c r="AK9" i="30" l="1"/>
  <c r="AL18" i="30"/>
  <c r="AM4" i="30"/>
  <c r="AO8" i="29"/>
  <c r="AO8" i="31"/>
  <c r="AP18" i="31"/>
  <c r="AQ4" i="31"/>
  <c r="AP8" i="31" s="1"/>
  <c r="AQ4" i="29"/>
  <c r="AQ18" i="29" s="1"/>
  <c r="B43" i="14"/>
  <c r="B88" i="14"/>
  <c r="AL9" i="31"/>
  <c r="T32" i="31"/>
  <c r="CL32" i="14"/>
  <c r="CL33" i="14"/>
  <c r="CL34" i="14"/>
  <c r="CL35" i="14"/>
  <c r="CL36" i="14"/>
  <c r="CL37" i="14"/>
  <c r="AJ5" i="14"/>
  <c r="AJ7" i="14" s="1"/>
  <c r="Q10" i="31"/>
  <c r="Q19" i="31" s="1"/>
  <c r="Q21" i="31" s="1"/>
  <c r="L21" i="30"/>
  <c r="P41" i="31"/>
  <c r="M10" i="30"/>
  <c r="M19" i="30" s="1"/>
  <c r="K41" i="30"/>
  <c r="CM11" i="14"/>
  <c r="CL18" i="14"/>
  <c r="CL25" i="14"/>
  <c r="CL24" i="14"/>
  <c r="CL29" i="14"/>
  <c r="CL13" i="14"/>
  <c r="CL12" i="14"/>
  <c r="CL19" i="14"/>
  <c r="CL26" i="14"/>
  <c r="CL31" i="14"/>
  <c r="CL15" i="14"/>
  <c r="CL14" i="14"/>
  <c r="CL21" i="14"/>
  <c r="CL28" i="14"/>
  <c r="CL17" i="14"/>
  <c r="CL16" i="14"/>
  <c r="CL22" i="14"/>
  <c r="CL27" i="14"/>
  <c r="CL20" i="14"/>
  <c r="CL23" i="14"/>
  <c r="CL30" i="14"/>
  <c r="BE57" i="14"/>
  <c r="C17" i="14"/>
  <c r="C37" i="14"/>
  <c r="C30" i="14"/>
  <c r="C36" i="14"/>
  <c r="C35" i="14"/>
  <c r="C39" i="14"/>
  <c r="C28" i="14"/>
  <c r="C38" i="14"/>
  <c r="C23" i="14"/>
  <c r="C19" i="14"/>
  <c r="C22" i="14"/>
  <c r="C44" i="14"/>
  <c r="C41" i="14"/>
  <c r="C42" i="14"/>
  <c r="C29" i="14"/>
  <c r="C25" i="14"/>
  <c r="C40" i="14"/>
  <c r="C27" i="14"/>
  <c r="C21" i="14"/>
  <c r="C33" i="14"/>
  <c r="C31" i="14"/>
  <c r="C20" i="14"/>
  <c r="C43" i="14"/>
  <c r="C18" i="14"/>
  <c r="C26" i="14"/>
  <c r="C24" i="14"/>
  <c r="C34" i="14"/>
  <c r="C32" i="14"/>
  <c r="AL8" i="30" l="1"/>
  <c r="AM18" i="30"/>
  <c r="AL9" i="30"/>
  <c r="AN4" i="30"/>
  <c r="AP8" i="29"/>
  <c r="AQ18" i="31"/>
  <c r="AR4" i="31"/>
  <c r="AQ8" i="31" s="1"/>
  <c r="AR4" i="29"/>
  <c r="AR18" i="29" s="1"/>
  <c r="B44" i="14"/>
  <c r="B89" i="14"/>
  <c r="AM9" i="31"/>
  <c r="S32" i="30"/>
  <c r="U32" i="31"/>
  <c r="T32" i="30"/>
  <c r="CM33" i="14"/>
  <c r="CM32" i="14"/>
  <c r="CM34" i="14"/>
  <c r="CM35" i="14"/>
  <c r="CM36" i="14"/>
  <c r="CM37" i="14"/>
  <c r="CM38" i="14"/>
  <c r="AK5" i="14"/>
  <c r="AK7" i="14" s="1"/>
  <c r="R10" i="31"/>
  <c r="R19" i="31" s="1"/>
  <c r="R21" i="31" s="1"/>
  <c r="M21" i="30"/>
  <c r="Q41" i="31"/>
  <c r="N10" i="30"/>
  <c r="N19" i="30" s="1"/>
  <c r="L41" i="30"/>
  <c r="CM14" i="14"/>
  <c r="CM15" i="14"/>
  <c r="CM24" i="14"/>
  <c r="CM21" i="14"/>
  <c r="CM29" i="14"/>
  <c r="CN11" i="14"/>
  <c r="CM18" i="14"/>
  <c r="CM20" i="14"/>
  <c r="CM28" i="14"/>
  <c r="CM25" i="14"/>
  <c r="CM30" i="14"/>
  <c r="CM16" i="14"/>
  <c r="CM26" i="14"/>
  <c r="CM23" i="14"/>
  <c r="CM12" i="14"/>
  <c r="CM13" i="14"/>
  <c r="CM22" i="14"/>
  <c r="CM19" i="14"/>
  <c r="CM27" i="14"/>
  <c r="CM17" i="14"/>
  <c r="CM31" i="14"/>
  <c r="BF57" i="14"/>
  <c r="C45" i="14"/>
  <c r="AM9" i="30" l="1"/>
  <c r="AN18" i="30"/>
  <c r="AO4" i="30"/>
  <c r="AO18" i="30" s="1"/>
  <c r="AN9" i="30"/>
  <c r="AM8" i="30"/>
  <c r="AQ8" i="29"/>
  <c r="AR18" i="31"/>
  <c r="AS4" i="31"/>
  <c r="AS4" i="29"/>
  <c r="AS18" i="29" s="1"/>
  <c r="B45" i="14"/>
  <c r="B90" i="14"/>
  <c r="AN9" i="31"/>
  <c r="V32" i="31"/>
  <c r="U32" i="30"/>
  <c r="CN32" i="14"/>
  <c r="CN33" i="14"/>
  <c r="CN34" i="14"/>
  <c r="CN35" i="14"/>
  <c r="CN36" i="14"/>
  <c r="CN37" i="14"/>
  <c r="CN38" i="14"/>
  <c r="CN39" i="14"/>
  <c r="AL5" i="14"/>
  <c r="AL7" i="14" s="1"/>
  <c r="S10" i="31"/>
  <c r="S19" i="31" s="1"/>
  <c r="S21" i="31" s="1"/>
  <c r="N21" i="30"/>
  <c r="R41" i="31"/>
  <c r="M41" i="30"/>
  <c r="O10" i="30"/>
  <c r="O19" i="30" s="1"/>
  <c r="CN13" i="14"/>
  <c r="CN12" i="14"/>
  <c r="CN19" i="14"/>
  <c r="CN27" i="14"/>
  <c r="CN26" i="14"/>
  <c r="CN29" i="14"/>
  <c r="CN18" i="14"/>
  <c r="CN24" i="14"/>
  <c r="CN15" i="14"/>
  <c r="CN14" i="14"/>
  <c r="CN21" i="14"/>
  <c r="CN20" i="14"/>
  <c r="CN28" i="14"/>
  <c r="CO11" i="14"/>
  <c r="CN25" i="14"/>
  <c r="CN31" i="14"/>
  <c r="CN17" i="14"/>
  <c r="CN16" i="14"/>
  <c r="CN23" i="14"/>
  <c r="CN22" i="14"/>
  <c r="CN30" i="14"/>
  <c r="BG57" i="14"/>
  <c r="C46" i="14"/>
  <c r="AP4" i="30" l="1"/>
  <c r="AO9" i="30"/>
  <c r="AN8" i="30"/>
  <c r="AR8" i="29"/>
  <c r="AR8" i="31"/>
  <c r="AS18" i="31"/>
  <c r="AT4" i="31"/>
  <c r="AS8" i="31" s="1"/>
  <c r="AT4" i="29"/>
  <c r="AT18" i="29" s="1"/>
  <c r="B46" i="14"/>
  <c r="B91" i="14"/>
  <c r="AO9" i="31"/>
  <c r="V32" i="30"/>
  <c r="CO34" i="14"/>
  <c r="CO33" i="14"/>
  <c r="CO35" i="14"/>
  <c r="CO32" i="14"/>
  <c r="CO36" i="14"/>
  <c r="CO37" i="14"/>
  <c r="CO38" i="14"/>
  <c r="CO39" i="14"/>
  <c r="CO40" i="14"/>
  <c r="AM5" i="14"/>
  <c r="AM7" i="14" s="1"/>
  <c r="T10" i="31"/>
  <c r="T19" i="31" s="1"/>
  <c r="T21" i="31" s="1"/>
  <c r="O21" i="30"/>
  <c r="S41" i="31"/>
  <c r="N41" i="30"/>
  <c r="P10" i="30"/>
  <c r="P19" i="30" s="1"/>
  <c r="CP11" i="14"/>
  <c r="CO28" i="14"/>
  <c r="CO12" i="14"/>
  <c r="CO13" i="14"/>
  <c r="CO22" i="14"/>
  <c r="CO19" i="14"/>
  <c r="CO27" i="14"/>
  <c r="CO18" i="14"/>
  <c r="CO20" i="14"/>
  <c r="CO25" i="14"/>
  <c r="CO14" i="14"/>
  <c r="CO15" i="14"/>
  <c r="CO24" i="14"/>
  <c r="CO21" i="14"/>
  <c r="CO29" i="14"/>
  <c r="CO16" i="14"/>
  <c r="CO26" i="14"/>
  <c r="CO31" i="14"/>
  <c r="CO30" i="14"/>
  <c r="CO17" i="14"/>
  <c r="CO23" i="14"/>
  <c r="BH57" i="14"/>
  <c r="C47" i="14"/>
  <c r="AQ4" i="30" l="1"/>
  <c r="AQ18" i="30" s="1"/>
  <c r="AP18" i="30"/>
  <c r="AO8" i="30"/>
  <c r="AP9" i="30"/>
  <c r="AS8" i="29"/>
  <c r="AT18" i="31"/>
  <c r="AU4" i="31"/>
  <c r="AT8" i="31" s="1"/>
  <c r="AU4" i="29"/>
  <c r="AU18" i="29" s="1"/>
  <c r="B47" i="14"/>
  <c r="B92" i="14"/>
  <c r="AP9" i="31"/>
  <c r="CP33" i="14"/>
  <c r="CP36" i="14"/>
  <c r="CP32" i="14"/>
  <c r="CP35" i="14"/>
  <c r="CP34" i="14"/>
  <c r="CP37" i="14"/>
  <c r="CP38" i="14"/>
  <c r="CP39" i="14"/>
  <c r="CP40" i="14"/>
  <c r="CP41" i="14"/>
  <c r="AN5" i="14"/>
  <c r="AN7" i="14" s="1"/>
  <c r="U10" i="31"/>
  <c r="U19" i="31" s="1"/>
  <c r="U21" i="31" s="1"/>
  <c r="P21" i="30"/>
  <c r="T41" i="31"/>
  <c r="Q10" i="30"/>
  <c r="Q19" i="30" s="1"/>
  <c r="O41" i="30"/>
  <c r="CP13" i="14"/>
  <c r="CP12" i="14"/>
  <c r="CP19" i="14"/>
  <c r="CP27" i="14"/>
  <c r="CP26" i="14"/>
  <c r="CP31" i="14"/>
  <c r="CP15" i="14"/>
  <c r="CP14" i="14"/>
  <c r="CP21" i="14"/>
  <c r="CP20" i="14"/>
  <c r="CP28" i="14"/>
  <c r="CP22" i="14"/>
  <c r="CQ11" i="14"/>
  <c r="CP24" i="14"/>
  <c r="CP18" i="14"/>
  <c r="CP29" i="14"/>
  <c r="CP17" i="14"/>
  <c r="CP16" i="14"/>
  <c r="CP23" i="14"/>
  <c r="CP30" i="14"/>
  <c r="CP25" i="14"/>
  <c r="BI57" i="14"/>
  <c r="C48" i="14"/>
  <c r="AP8" i="30" l="1"/>
  <c r="AR4" i="30"/>
  <c r="AQ8" i="30" s="1"/>
  <c r="AQ9" i="30"/>
  <c r="AT8" i="29"/>
  <c r="AU18" i="31"/>
  <c r="AV4" i="31"/>
  <c r="AV4" i="29"/>
  <c r="AV18" i="29" s="1"/>
  <c r="B48" i="14"/>
  <c r="B93" i="14"/>
  <c r="AQ9" i="31"/>
  <c r="CQ33" i="14"/>
  <c r="CQ32" i="14"/>
  <c r="CQ37" i="14"/>
  <c r="CQ36" i="14"/>
  <c r="CQ34" i="14"/>
  <c r="CQ35" i="14"/>
  <c r="CQ38" i="14"/>
  <c r="CQ39" i="14"/>
  <c r="CQ40" i="14"/>
  <c r="CQ41" i="14"/>
  <c r="CQ42" i="14"/>
  <c r="AO5" i="14"/>
  <c r="AO7" i="14" s="1"/>
  <c r="V10" i="31"/>
  <c r="V19" i="31" s="1"/>
  <c r="V21" i="31" s="1"/>
  <c r="Q21" i="30"/>
  <c r="U41" i="31"/>
  <c r="P41" i="30"/>
  <c r="R10" i="30"/>
  <c r="R19" i="30" s="1"/>
  <c r="CQ21" i="14"/>
  <c r="CQ16" i="14"/>
  <c r="CQ17" i="14"/>
  <c r="CQ26" i="14"/>
  <c r="CQ23" i="14"/>
  <c r="CQ31" i="14"/>
  <c r="CQ18" i="14"/>
  <c r="CQ20" i="14"/>
  <c r="CQ28" i="14"/>
  <c r="CQ30" i="14"/>
  <c r="CQ12" i="14"/>
  <c r="CQ13" i="14"/>
  <c r="CQ27" i="14"/>
  <c r="CR11" i="14"/>
  <c r="CQ25" i="14"/>
  <c r="CQ22" i="14"/>
  <c r="CQ19" i="14"/>
  <c r="CQ14" i="14"/>
  <c r="CQ15" i="14"/>
  <c r="CQ24" i="14"/>
  <c r="CQ29" i="14"/>
  <c r="BJ57" i="14"/>
  <c r="C49" i="14"/>
  <c r="AR9" i="30" l="1"/>
  <c r="AS4" i="30"/>
  <c r="AR18" i="30"/>
  <c r="AU8" i="29"/>
  <c r="AU8" i="31"/>
  <c r="AV18" i="31"/>
  <c r="AW4" i="31"/>
  <c r="AV8" i="31" s="1"/>
  <c r="AW4" i="29"/>
  <c r="AW18" i="29" s="1"/>
  <c r="B49" i="14"/>
  <c r="B94" i="14"/>
  <c r="AR9" i="31"/>
  <c r="CR38" i="14"/>
  <c r="CR34" i="14"/>
  <c r="CR36" i="14"/>
  <c r="CR35" i="14"/>
  <c r="CR33" i="14"/>
  <c r="CR32" i="14"/>
  <c r="CR37" i="14"/>
  <c r="CR39" i="14"/>
  <c r="CR40" i="14"/>
  <c r="CR41" i="14"/>
  <c r="CR42" i="14"/>
  <c r="CR43" i="14"/>
  <c r="AP5" i="14"/>
  <c r="AP7" i="14" s="1"/>
  <c r="R21" i="30"/>
  <c r="V41" i="31"/>
  <c r="Q41" i="30"/>
  <c r="S10" i="30"/>
  <c r="S19" i="30" s="1"/>
  <c r="CR31" i="14"/>
  <c r="CR13" i="14"/>
  <c r="CR12" i="14"/>
  <c r="CR19" i="14"/>
  <c r="CR27" i="14"/>
  <c r="CR26" i="14"/>
  <c r="CR29" i="14"/>
  <c r="CR14" i="14"/>
  <c r="CR20" i="14"/>
  <c r="CR28" i="14"/>
  <c r="CR17" i="14"/>
  <c r="CR23" i="14"/>
  <c r="CR30" i="14"/>
  <c r="CR25" i="14"/>
  <c r="CR15" i="14"/>
  <c r="CR21" i="14"/>
  <c r="CR16" i="14"/>
  <c r="CR22" i="14"/>
  <c r="CS11" i="14"/>
  <c r="CR18" i="14"/>
  <c r="CR24" i="14"/>
  <c r="BK57" i="14"/>
  <c r="C50" i="14"/>
  <c r="AR8" i="30" l="1"/>
  <c r="AS18" i="30"/>
  <c r="AS9" i="30"/>
  <c r="AT4" i="30"/>
  <c r="AT9" i="30" s="1"/>
  <c r="AV8" i="29"/>
  <c r="AW18" i="31"/>
  <c r="AX4" i="31"/>
  <c r="AW8" i="31" s="1"/>
  <c r="AX4" i="29"/>
  <c r="AX18" i="29" s="1"/>
  <c r="B50" i="14"/>
  <c r="B95" i="14"/>
  <c r="AS9" i="31"/>
  <c r="CS36" i="14"/>
  <c r="CS37" i="14"/>
  <c r="CS35" i="14"/>
  <c r="CS39" i="14"/>
  <c r="CS38" i="14"/>
  <c r="CS34" i="14"/>
  <c r="CS33" i="14"/>
  <c r="CS32" i="14"/>
  <c r="CS40" i="14"/>
  <c r="CS41" i="14"/>
  <c r="CS42" i="14"/>
  <c r="CS43" i="14"/>
  <c r="CS44" i="14"/>
  <c r="AQ5" i="14"/>
  <c r="AQ7" i="14" s="1"/>
  <c r="S21" i="30"/>
  <c r="R41" i="30"/>
  <c r="T10" i="30"/>
  <c r="T19" i="30" s="1"/>
  <c r="CS12" i="14"/>
  <c r="CS13" i="14"/>
  <c r="CS22" i="14"/>
  <c r="CS19" i="14"/>
  <c r="CS27" i="14"/>
  <c r="CS14" i="14"/>
  <c r="CS15" i="14"/>
  <c r="CS24" i="14"/>
  <c r="CS21" i="14"/>
  <c r="CS29" i="14"/>
  <c r="CS16" i="14"/>
  <c r="CS26" i="14"/>
  <c r="CS23" i="14"/>
  <c r="CT11" i="14"/>
  <c r="CS18" i="14"/>
  <c r="CS20" i="14"/>
  <c r="CS28" i="14"/>
  <c r="CS25" i="14"/>
  <c r="CS30" i="14"/>
  <c r="CS17" i="14"/>
  <c r="CS31" i="14"/>
  <c r="BL57" i="14"/>
  <c r="C51" i="14"/>
  <c r="AU4" i="30" l="1"/>
  <c r="AV4" i="30" s="1"/>
  <c r="AS8" i="30"/>
  <c r="AT18" i="30"/>
  <c r="AW8" i="29"/>
  <c r="AX18" i="31"/>
  <c r="AY4" i="31"/>
  <c r="AY4" i="29"/>
  <c r="AY18" i="29" s="1"/>
  <c r="B51" i="14"/>
  <c r="B97" i="14" s="1"/>
  <c r="B96" i="14"/>
  <c r="AT9" i="31"/>
  <c r="CT40" i="14"/>
  <c r="CT36" i="14"/>
  <c r="CT32" i="14"/>
  <c r="CT37" i="14"/>
  <c r="CT33" i="14"/>
  <c r="CT39" i="14"/>
  <c r="CT35" i="14"/>
  <c r="CT38" i="14"/>
  <c r="CT34" i="14"/>
  <c r="CT41" i="14"/>
  <c r="CT42" i="14"/>
  <c r="CT43" i="14"/>
  <c r="CT44" i="14"/>
  <c r="CT45" i="14"/>
  <c r="AR5" i="14"/>
  <c r="T21" i="30"/>
  <c r="S41" i="30"/>
  <c r="U10" i="30"/>
  <c r="U19" i="30" s="1"/>
  <c r="CT13" i="14"/>
  <c r="CT12" i="14"/>
  <c r="CT19" i="14"/>
  <c r="CT26" i="14"/>
  <c r="CT28" i="14"/>
  <c r="CT17" i="14"/>
  <c r="CT16" i="14"/>
  <c r="CT23" i="14"/>
  <c r="CT22" i="14"/>
  <c r="CT30" i="14"/>
  <c r="CT15" i="14"/>
  <c r="CT14" i="14"/>
  <c r="CT21" i="14"/>
  <c r="CT20" i="14"/>
  <c r="CU11" i="14"/>
  <c r="CT18" i="14"/>
  <c r="CT25" i="14"/>
  <c r="CT24" i="14"/>
  <c r="CT29" i="14"/>
  <c r="CT27" i="14"/>
  <c r="CT31" i="14"/>
  <c r="BM57" i="14"/>
  <c r="AU8" i="30" l="1"/>
  <c r="AV18" i="30"/>
  <c r="AW4" i="30"/>
  <c r="AW9" i="30" s="1"/>
  <c r="AT8" i="30"/>
  <c r="AU18" i="30"/>
  <c r="AU9" i="30"/>
  <c r="AV9" i="30"/>
  <c r="AS5" i="14"/>
  <c r="AR7" i="14"/>
  <c r="AX8" i="29"/>
  <c r="AX8" i="31"/>
  <c r="AY18" i="31"/>
  <c r="AZ4" i="31"/>
  <c r="AY8" i="31" s="1"/>
  <c r="AZ4" i="29"/>
  <c r="AZ18" i="29" s="1"/>
  <c r="AU9" i="31"/>
  <c r="C9" i="29"/>
  <c r="D9" i="29"/>
  <c r="CU37" i="14"/>
  <c r="CU35" i="14"/>
  <c r="CU40" i="14"/>
  <c r="CU41" i="14"/>
  <c r="CU39" i="14"/>
  <c r="CU33" i="14"/>
  <c r="CU32" i="14"/>
  <c r="CU38" i="14"/>
  <c r="CU36" i="14"/>
  <c r="CU34" i="14"/>
  <c r="CU42" i="14"/>
  <c r="CU43" i="14"/>
  <c r="CU44" i="14"/>
  <c r="CU45" i="14"/>
  <c r="CU46" i="14"/>
  <c r="U21" i="30"/>
  <c r="V10" i="30"/>
  <c r="V19" i="30" s="1"/>
  <c r="T41" i="30"/>
  <c r="CV11" i="14"/>
  <c r="CU18" i="14"/>
  <c r="CU20" i="14"/>
  <c r="CU28" i="14"/>
  <c r="CU25" i="14"/>
  <c r="CU30" i="14"/>
  <c r="CU12" i="14"/>
  <c r="CU13" i="14"/>
  <c r="CU22" i="14"/>
  <c r="CU19" i="14"/>
  <c r="CU27" i="14"/>
  <c r="CU29" i="14"/>
  <c r="CU26" i="14"/>
  <c r="CU16" i="14"/>
  <c r="CU17" i="14"/>
  <c r="CU31" i="14"/>
  <c r="CU14" i="14"/>
  <c r="CU15" i="14"/>
  <c r="CU24" i="14"/>
  <c r="CU21" i="14"/>
  <c r="CU23" i="14"/>
  <c r="BN57" i="14"/>
  <c r="AV8" i="30" l="1"/>
  <c r="AW18" i="30"/>
  <c r="AX4" i="30"/>
  <c r="AT5" i="14"/>
  <c r="AS7" i="14"/>
  <c r="AY8" i="29"/>
  <c r="AZ18" i="31"/>
  <c r="BA4" i="31"/>
  <c r="BA4" i="29"/>
  <c r="BA18" i="29" s="1"/>
  <c r="AV9" i="31"/>
  <c r="CV42" i="14"/>
  <c r="CV35" i="14"/>
  <c r="CV33" i="14"/>
  <c r="CV41" i="14"/>
  <c r="CV37" i="14"/>
  <c r="CV34" i="14"/>
  <c r="CV40" i="14"/>
  <c r="CV36" i="14"/>
  <c r="CV39" i="14"/>
  <c r="CV32" i="14"/>
  <c r="CV38" i="14"/>
  <c r="CV43" i="14"/>
  <c r="CV44" i="14"/>
  <c r="CV45" i="14"/>
  <c r="CV46" i="14"/>
  <c r="CV47" i="14"/>
  <c r="V21" i="30"/>
  <c r="U41" i="30"/>
  <c r="CV26" i="14"/>
  <c r="CV15" i="14"/>
  <c r="CV14" i="14"/>
  <c r="CV21" i="14"/>
  <c r="CV20" i="14"/>
  <c r="CV28" i="14"/>
  <c r="CV17" i="14"/>
  <c r="CV16" i="14"/>
  <c r="CV23" i="14"/>
  <c r="CV22" i="14"/>
  <c r="CV30" i="14"/>
  <c r="CV13" i="14"/>
  <c r="CV12" i="14"/>
  <c r="CV27" i="14"/>
  <c r="CV29" i="14"/>
  <c r="CW11" i="14"/>
  <c r="CV18" i="14"/>
  <c r="CV25" i="14"/>
  <c r="CV24" i="14"/>
  <c r="CV31" i="14"/>
  <c r="CV19" i="14"/>
  <c r="BO57" i="14"/>
  <c r="AW8" i="30" l="1"/>
  <c r="AX18" i="30"/>
  <c r="AY4" i="30"/>
  <c r="AY9" i="30" s="1"/>
  <c r="AX9" i="30"/>
  <c r="AU5" i="14"/>
  <c r="AT7" i="14"/>
  <c r="AZ8" i="29"/>
  <c r="AZ8" i="31"/>
  <c r="BA18" i="31"/>
  <c r="BB4" i="31"/>
  <c r="BA8" i="31" s="1"/>
  <c r="BB4" i="29"/>
  <c r="BB18" i="29" s="1"/>
  <c r="AW9" i="31"/>
  <c r="E9" i="29"/>
  <c r="F9" i="29"/>
  <c r="CW39" i="14"/>
  <c r="CW37" i="14"/>
  <c r="CW43" i="14"/>
  <c r="CW42" i="14"/>
  <c r="CW38" i="14"/>
  <c r="CW34" i="14"/>
  <c r="CW36" i="14"/>
  <c r="CW41" i="14"/>
  <c r="CW40" i="14"/>
  <c r="CW35" i="14"/>
  <c r="CW33" i="14"/>
  <c r="CW32" i="14"/>
  <c r="CW44" i="14"/>
  <c r="CW45" i="14"/>
  <c r="CW46" i="14"/>
  <c r="CW47" i="14"/>
  <c r="CW48" i="14"/>
  <c r="V41" i="30"/>
  <c r="CX11" i="14"/>
  <c r="CW30" i="14"/>
  <c r="CW12" i="14"/>
  <c r="CW13" i="14"/>
  <c r="CW22" i="14"/>
  <c r="CW19" i="14"/>
  <c r="CW27" i="14"/>
  <c r="CW14" i="14"/>
  <c r="CW15" i="14"/>
  <c r="CW24" i="14"/>
  <c r="CW21" i="14"/>
  <c r="CW29" i="14"/>
  <c r="CW26" i="14"/>
  <c r="CW31" i="14"/>
  <c r="CW20" i="14"/>
  <c r="CW25" i="14"/>
  <c r="CW18" i="14"/>
  <c r="CW28" i="14"/>
  <c r="CW16" i="14"/>
  <c r="CW17" i="14"/>
  <c r="CW23" i="14"/>
  <c r="BP57" i="14"/>
  <c r="AZ4" i="30" l="1"/>
  <c r="AY8" i="30" s="1"/>
  <c r="AX8" i="30"/>
  <c r="AY18" i="30"/>
  <c r="AV5" i="14"/>
  <c r="AU7" i="14"/>
  <c r="BA8" i="29"/>
  <c r="BB18" i="31"/>
  <c r="BC4" i="31"/>
  <c r="BC4" i="29"/>
  <c r="BC18" i="29" s="1"/>
  <c r="AX9" i="31"/>
  <c r="I9" i="29"/>
  <c r="H9" i="29"/>
  <c r="G9" i="29"/>
  <c r="CX43" i="14"/>
  <c r="CX35" i="14"/>
  <c r="CX34" i="14"/>
  <c r="CX42" i="14"/>
  <c r="CX39" i="14"/>
  <c r="CX44" i="14"/>
  <c r="CX40" i="14"/>
  <c r="CX38" i="14"/>
  <c r="CX36" i="14"/>
  <c r="CX41" i="14"/>
  <c r="CX37" i="14"/>
  <c r="CX33" i="14"/>
  <c r="CX32" i="14"/>
  <c r="CX45" i="14"/>
  <c r="CX46" i="14"/>
  <c r="CX47" i="14"/>
  <c r="CX48" i="14"/>
  <c r="CX49" i="14"/>
  <c r="CX17" i="14"/>
  <c r="CX23" i="14"/>
  <c r="CY11" i="14"/>
  <c r="CX18" i="14"/>
  <c r="CX25" i="14"/>
  <c r="CX24" i="14"/>
  <c r="CX29" i="14"/>
  <c r="CX13" i="14"/>
  <c r="CX12" i="14"/>
  <c r="CX19" i="14"/>
  <c r="CX27" i="14"/>
  <c r="CX31" i="14"/>
  <c r="CX30" i="14"/>
  <c r="CX26" i="14"/>
  <c r="CX15" i="14"/>
  <c r="CX14" i="14"/>
  <c r="CX21" i="14"/>
  <c r="CX20" i="14"/>
  <c r="CX28" i="14"/>
  <c r="CX16" i="14"/>
  <c r="CX22" i="14"/>
  <c r="BQ57" i="14"/>
  <c r="BA4" i="30" l="1"/>
  <c r="AZ8" i="30" s="1"/>
  <c r="AZ18" i="30"/>
  <c r="AZ9" i="30"/>
  <c r="AW5" i="14"/>
  <c r="AV7" i="14"/>
  <c r="BB8" i="29"/>
  <c r="BB8" i="31"/>
  <c r="BC18" i="31"/>
  <c r="BD4" i="31"/>
  <c r="BC8" i="31" s="1"/>
  <c r="BD4" i="29"/>
  <c r="BD18" i="29" s="1"/>
  <c r="AY9" i="31"/>
  <c r="J9" i="29"/>
  <c r="CY41" i="14"/>
  <c r="CY38" i="14"/>
  <c r="CY36" i="14"/>
  <c r="CY40" i="14"/>
  <c r="CY33" i="14"/>
  <c r="CY45" i="14"/>
  <c r="CY42" i="14"/>
  <c r="CY37" i="14"/>
  <c r="CY35" i="14"/>
  <c r="CY43" i="14"/>
  <c r="CY34" i="14"/>
  <c r="CY44" i="14"/>
  <c r="CY39" i="14"/>
  <c r="CY32" i="14"/>
  <c r="CY46" i="14"/>
  <c r="CY47" i="14"/>
  <c r="CY48" i="14"/>
  <c r="CY49" i="14"/>
  <c r="CY50" i="14"/>
  <c r="CY12" i="14"/>
  <c r="CY24" i="14"/>
  <c r="CY14" i="14"/>
  <c r="CY17" i="14"/>
  <c r="CY26" i="14"/>
  <c r="CY21" i="14"/>
  <c r="CY29" i="14"/>
  <c r="CY16" i="14"/>
  <c r="CY20" i="14"/>
  <c r="CY28" i="14"/>
  <c r="CY23" i="14"/>
  <c r="CY31" i="14"/>
  <c r="CY27" i="14"/>
  <c r="CY13" i="14"/>
  <c r="CY22" i="14"/>
  <c r="CY18" i="14"/>
  <c r="CY25" i="14"/>
  <c r="CY30" i="14"/>
  <c r="CY15" i="14"/>
  <c r="CY19" i="14"/>
  <c r="BR57" i="14"/>
  <c r="BB4" i="30" l="1"/>
  <c r="BA8" i="30" s="1"/>
  <c r="BA18" i="30"/>
  <c r="BA9" i="30"/>
  <c r="AX5" i="14"/>
  <c r="AW7" i="14"/>
  <c r="BC8" i="29"/>
  <c r="BD18" i="31"/>
  <c r="BE4" i="31"/>
  <c r="BD8" i="31" s="1"/>
  <c r="BE4" i="29"/>
  <c r="AZ9" i="31"/>
  <c r="K9" i="29"/>
  <c r="BS57" i="14"/>
  <c r="BB9" i="30" l="1"/>
  <c r="BB18" i="30"/>
  <c r="BC4" i="30"/>
  <c r="BB8" i="30" s="1"/>
  <c r="AY5" i="14"/>
  <c r="AX7" i="14"/>
  <c r="BD8" i="29"/>
  <c r="BE18" i="31"/>
  <c r="BE18" i="29"/>
  <c r="BF4" i="31"/>
  <c r="BE8" i="31" s="1"/>
  <c r="BF4" i="29"/>
  <c r="BA9" i="31"/>
  <c r="M9" i="29"/>
  <c r="L9" i="29"/>
  <c r="BT57" i="14"/>
  <c r="BD4" i="30" l="1"/>
  <c r="BC9" i="30" s="1"/>
  <c r="BC18" i="30"/>
  <c r="AZ5" i="14"/>
  <c r="AY7" i="14"/>
  <c r="BE8" i="29"/>
  <c r="BF18" i="31"/>
  <c r="BF18" i="29"/>
  <c r="BG4" i="31"/>
  <c r="BF8" i="31" s="1"/>
  <c r="BG4" i="29"/>
  <c r="BB9" i="31"/>
  <c r="N9" i="29"/>
  <c r="BU57" i="14"/>
  <c r="BC8" i="30" l="1"/>
  <c r="BD18" i="30"/>
  <c r="BD9" i="30"/>
  <c r="BE4" i="30"/>
  <c r="BD8" i="30" s="1"/>
  <c r="BA5" i="14"/>
  <c r="AZ7" i="14"/>
  <c r="BF8" i="29"/>
  <c r="BG18" i="31"/>
  <c r="BG18" i="29"/>
  <c r="BH4" i="31"/>
  <c r="BG8" i="31" s="1"/>
  <c r="BH4" i="29"/>
  <c r="BC9" i="31"/>
  <c r="O9" i="29"/>
  <c r="BV57" i="14"/>
  <c r="BE18" i="30" l="1"/>
  <c r="BF4" i="30"/>
  <c r="BE8" i="30" s="1"/>
  <c r="BE9" i="30"/>
  <c r="BB5" i="14"/>
  <c r="BA7" i="14"/>
  <c r="BG8" i="29"/>
  <c r="BH18" i="31"/>
  <c r="BH18" i="29"/>
  <c r="BI4" i="31"/>
  <c r="BH8" i="31" s="1"/>
  <c r="BI4" i="29"/>
  <c r="BD9" i="31"/>
  <c r="P9" i="29"/>
  <c r="BW57" i="14"/>
  <c r="BF9" i="30" l="1"/>
  <c r="BF18" i="30"/>
  <c r="BG4" i="30"/>
  <c r="BF8" i="30" s="1"/>
  <c r="BC5" i="14"/>
  <c r="BB7" i="14"/>
  <c r="BH8" i="29"/>
  <c r="BI18" i="31"/>
  <c r="BI18" i="29"/>
  <c r="BJ4" i="31"/>
  <c r="BJ4" i="29"/>
  <c r="BE9" i="31"/>
  <c r="Q9" i="29"/>
  <c r="BX57" i="14"/>
  <c r="BH4" i="30" l="1"/>
  <c r="BG9" i="30" s="1"/>
  <c r="BG18" i="30"/>
  <c r="BD5" i="14"/>
  <c r="BC7" i="14"/>
  <c r="BI8" i="29"/>
  <c r="BI8" i="31"/>
  <c r="BJ18" i="31"/>
  <c r="BJ18" i="29"/>
  <c r="BK4" i="31"/>
  <c r="BK4" i="29"/>
  <c r="BF9" i="31"/>
  <c r="R9" i="29"/>
  <c r="BY57" i="14"/>
  <c r="BH9" i="30" l="1"/>
  <c r="BH18" i="30"/>
  <c r="BG8" i="30"/>
  <c r="BI4" i="30"/>
  <c r="BJ4" i="30" s="1"/>
  <c r="BI9" i="30" s="1"/>
  <c r="BE5" i="14"/>
  <c r="BD7" i="14"/>
  <c r="BJ8" i="29"/>
  <c r="BJ8" i="31"/>
  <c r="BK18" i="31"/>
  <c r="BK18" i="29"/>
  <c r="BL4" i="31"/>
  <c r="BK8" i="31" s="1"/>
  <c r="BL4" i="29"/>
  <c r="BG9" i="31"/>
  <c r="S9" i="29"/>
  <c r="BZ57" i="14"/>
  <c r="BI18" i="30" l="1"/>
  <c r="BH8" i="30"/>
  <c r="BF5" i="14"/>
  <c r="BE7" i="14"/>
  <c r="BI8" i="30"/>
  <c r="BK8" i="29"/>
  <c r="BL18" i="31"/>
  <c r="BJ18" i="30"/>
  <c r="BL18" i="29"/>
  <c r="BM4" i="31"/>
  <c r="BL8" i="31" s="1"/>
  <c r="BK4" i="30"/>
  <c r="BJ8" i="30" s="1"/>
  <c r="BM4" i="29"/>
  <c r="BH9" i="31"/>
  <c r="BJ9" i="30"/>
  <c r="T9" i="29"/>
  <c r="CA57" i="14"/>
  <c r="BG5" i="14" l="1"/>
  <c r="BF7" i="14"/>
  <c r="BL8" i="29"/>
  <c r="BM18" i="31"/>
  <c r="BK18" i="30"/>
  <c r="BM18" i="29"/>
  <c r="BN4" i="31"/>
  <c r="BL4" i="30"/>
  <c r="BK8" i="30" s="1"/>
  <c r="BN4" i="29"/>
  <c r="BI9" i="31"/>
  <c r="U9" i="29"/>
  <c r="CB57" i="14"/>
  <c r="BK9" i="30" l="1"/>
  <c r="BH5" i="14"/>
  <c r="BG7" i="14"/>
  <c r="BM8" i="29"/>
  <c r="BM8" i="31"/>
  <c r="BN18" i="31"/>
  <c r="BL18" i="30"/>
  <c r="BN18" i="29"/>
  <c r="BO4" i="31"/>
  <c r="BM4" i="30"/>
  <c r="BL8" i="30" s="1"/>
  <c r="BO4" i="29"/>
  <c r="BJ9" i="31"/>
  <c r="BL9" i="30"/>
  <c r="V9" i="29"/>
  <c r="CC57" i="14"/>
  <c r="BI5" i="14" l="1"/>
  <c r="BH7" i="14"/>
  <c r="BN8" i="29"/>
  <c r="BN8" i="31"/>
  <c r="BO18" i="31"/>
  <c r="BM18" i="30"/>
  <c r="BO18" i="29"/>
  <c r="BP4" i="31"/>
  <c r="BO8" i="31" s="1"/>
  <c r="BN4" i="30"/>
  <c r="BP4" i="29"/>
  <c r="BK9" i="31"/>
  <c r="BM9" i="30"/>
  <c r="W9" i="29"/>
  <c r="CD57" i="14"/>
  <c r="BJ5" i="14" l="1"/>
  <c r="BI7" i="14"/>
  <c r="BM8" i="30"/>
  <c r="BO8" i="29"/>
  <c r="BP18" i="31"/>
  <c r="BN18" i="30"/>
  <c r="BP18" i="29"/>
  <c r="BQ4" i="31"/>
  <c r="BP8" i="31" s="1"/>
  <c r="BO4" i="30"/>
  <c r="BQ4" i="29"/>
  <c r="BL9" i="31"/>
  <c r="BN9" i="30"/>
  <c r="X9" i="29"/>
  <c r="CE57" i="14"/>
  <c r="BK5" i="14" l="1"/>
  <c r="BJ7" i="14"/>
  <c r="BN8" i="30"/>
  <c r="BP8" i="29"/>
  <c r="BQ18" i="31"/>
  <c r="BO18" i="30"/>
  <c r="BQ18" i="29"/>
  <c r="BR4" i="31"/>
  <c r="BQ8" i="31" s="1"/>
  <c r="BP4" i="30"/>
  <c r="BR4" i="29"/>
  <c r="BM9" i="31"/>
  <c r="BO9" i="30"/>
  <c r="Y9" i="29"/>
  <c r="CF57" i="14"/>
  <c r="BL5" i="14" l="1"/>
  <c r="BK7" i="14"/>
  <c r="BO8" i="30"/>
  <c r="BQ8" i="29"/>
  <c r="BR18" i="31"/>
  <c r="BP18" i="30"/>
  <c r="BR18" i="29"/>
  <c r="BS4" i="31"/>
  <c r="BR8" i="31" s="1"/>
  <c r="BQ4" i="30"/>
  <c r="BS4" i="29"/>
  <c r="BN9" i="31"/>
  <c r="BP9" i="30"/>
  <c r="Z9" i="29"/>
  <c r="CG57" i="14"/>
  <c r="BM5" i="14" l="1"/>
  <c r="BL7" i="14"/>
  <c r="BP8" i="30"/>
  <c r="BR8" i="29"/>
  <c r="BS18" i="31"/>
  <c r="BQ18" i="30"/>
  <c r="BS18" i="29"/>
  <c r="BT4" i="31"/>
  <c r="BS8" i="31" s="1"/>
  <c r="BR4" i="30"/>
  <c r="BT4" i="29"/>
  <c r="BO9" i="31"/>
  <c r="BQ9" i="30"/>
  <c r="AA9" i="29"/>
  <c r="CH57" i="14"/>
  <c r="BN5" i="14" l="1"/>
  <c r="BM7" i="14"/>
  <c r="BQ8" i="30"/>
  <c r="BS8" i="29"/>
  <c r="BT18" i="31"/>
  <c r="BR18" i="30"/>
  <c r="BT18" i="29"/>
  <c r="BU4" i="31"/>
  <c r="BT8" i="31" s="1"/>
  <c r="BS4" i="30"/>
  <c r="BR8" i="30" s="1"/>
  <c r="BU4" i="29"/>
  <c r="BP9" i="31"/>
  <c r="BR9" i="30"/>
  <c r="AB9" i="29"/>
  <c r="CI57" i="14"/>
  <c r="BO5" i="14" l="1"/>
  <c r="BN7" i="14"/>
  <c r="BT8" i="29"/>
  <c r="BU18" i="31"/>
  <c r="BS18" i="30"/>
  <c r="BU18" i="29"/>
  <c r="BV4" i="31"/>
  <c r="BU8" i="31" s="1"/>
  <c r="BT4" i="30"/>
  <c r="BS8" i="30" s="1"/>
  <c r="BV4" i="29"/>
  <c r="BQ9" i="31"/>
  <c r="AC9" i="29"/>
  <c r="CJ57" i="14"/>
  <c r="BS9" i="30" l="1"/>
  <c r="BP5" i="14"/>
  <c r="BO7" i="14"/>
  <c r="BU8" i="29"/>
  <c r="BV18" i="31"/>
  <c r="BT18" i="30"/>
  <c r="BV18" i="29"/>
  <c r="BW4" i="31"/>
  <c r="BV8" i="31" s="1"/>
  <c r="BU4" i="30"/>
  <c r="BT8" i="30" s="1"/>
  <c r="BW4" i="29"/>
  <c r="BR9" i="31"/>
  <c r="BT9" i="30"/>
  <c r="AD9" i="29"/>
  <c r="CK57" i="14"/>
  <c r="BQ5" i="14" l="1"/>
  <c r="BP7" i="14"/>
  <c r="BV8" i="29"/>
  <c r="BW18" i="31"/>
  <c r="BU18" i="30"/>
  <c r="BW18" i="29"/>
  <c r="BX4" i="31"/>
  <c r="BW8" i="31" s="1"/>
  <c r="BV4" i="30"/>
  <c r="BU9" i="30" s="1"/>
  <c r="BX4" i="29"/>
  <c r="BS9" i="31"/>
  <c r="AE9" i="29"/>
  <c r="CL57" i="14"/>
  <c r="BR5" i="14" l="1"/>
  <c r="BQ7" i="14"/>
  <c r="BU8" i="30"/>
  <c r="BW8" i="29"/>
  <c r="BX18" i="31"/>
  <c r="BV18" i="30"/>
  <c r="BX18" i="29"/>
  <c r="BY4" i="31"/>
  <c r="BX8" i="31" s="1"/>
  <c r="BW4" i="30"/>
  <c r="BV8" i="30" s="1"/>
  <c r="BY4" i="29"/>
  <c r="BT9" i="31"/>
  <c r="BV9" i="30"/>
  <c r="AF9" i="29"/>
  <c r="CM57" i="14"/>
  <c r="BS5" i="14" l="1"/>
  <c r="BR7" i="14"/>
  <c r="BX8" i="29"/>
  <c r="BY18" i="31"/>
  <c r="BW18" i="30"/>
  <c r="BY18" i="29"/>
  <c r="BZ4" i="31"/>
  <c r="BY8" i="31" s="1"/>
  <c r="BX4" i="30"/>
  <c r="BW9" i="30" s="1"/>
  <c r="BZ4" i="29"/>
  <c r="BU9" i="31"/>
  <c r="AG9" i="29"/>
  <c r="CN57" i="14"/>
  <c r="BT5" i="14" l="1"/>
  <c r="BS7" i="14"/>
  <c r="BW8" i="30"/>
  <c r="BY8" i="29"/>
  <c r="BZ18" i="31"/>
  <c r="BX18" i="30"/>
  <c r="BZ18" i="29"/>
  <c r="CA4" i="31"/>
  <c r="BZ8" i="31" s="1"/>
  <c r="BY4" i="30"/>
  <c r="BX8" i="30" s="1"/>
  <c r="CA4" i="29"/>
  <c r="BV9" i="31"/>
  <c r="BX9" i="30"/>
  <c r="AH9" i="29"/>
  <c r="CO57" i="14"/>
  <c r="BU5" i="14" l="1"/>
  <c r="BT7" i="14"/>
  <c r="BZ8" i="29"/>
  <c r="CA18" i="31"/>
  <c r="BY18" i="30"/>
  <c r="CA18" i="29"/>
  <c r="CB4" i="31"/>
  <c r="BZ4" i="30"/>
  <c r="BY8" i="30" s="1"/>
  <c r="CB4" i="29"/>
  <c r="BW9" i="31"/>
  <c r="AI9" i="29"/>
  <c r="CP57" i="14"/>
  <c r="BY9" i="30" l="1"/>
  <c r="BV5" i="14"/>
  <c r="BU7" i="14"/>
  <c r="BZ18" i="30"/>
  <c r="CA8" i="29"/>
  <c r="CA8" i="31"/>
  <c r="CB18" i="31"/>
  <c r="CB18" i="29"/>
  <c r="CC4" i="31"/>
  <c r="CB8" i="31" s="1"/>
  <c r="CA4" i="30"/>
  <c r="BZ8" i="30" s="1"/>
  <c r="CC4" i="29"/>
  <c r="BX9" i="31"/>
  <c r="BZ9" i="30"/>
  <c r="AJ9" i="29"/>
  <c r="CQ57" i="14"/>
  <c r="BW5" i="14" l="1"/>
  <c r="BV7" i="14"/>
  <c r="CB8" i="29"/>
  <c r="CC18" i="31"/>
  <c r="CA18" i="30"/>
  <c r="CC18" i="29"/>
  <c r="CD4" i="31"/>
  <c r="CB4" i="30"/>
  <c r="CA8" i="30" s="1"/>
  <c r="CD4" i="29"/>
  <c r="BY9" i="31"/>
  <c r="AK9" i="29"/>
  <c r="CR57" i="14"/>
  <c r="CA9" i="30" l="1"/>
  <c r="BX5" i="14"/>
  <c r="BW7" i="14"/>
  <c r="CC8" i="29"/>
  <c r="CC8" i="31"/>
  <c r="CD18" i="31"/>
  <c r="CB18" i="30"/>
  <c r="CD18" i="29"/>
  <c r="CE4" i="31"/>
  <c r="CC4" i="30"/>
  <c r="CB8" i="30" s="1"/>
  <c r="CE4" i="29"/>
  <c r="BZ9" i="31"/>
  <c r="CB9" i="30"/>
  <c r="AL9" i="29"/>
  <c r="CS57" i="14"/>
  <c r="BY5" i="14" l="1"/>
  <c r="BX7" i="14"/>
  <c r="CD8" i="29"/>
  <c r="CD8" i="31"/>
  <c r="CE18" i="31"/>
  <c r="CC18" i="30"/>
  <c r="CE18" i="29"/>
  <c r="CF4" i="31"/>
  <c r="CE8" i="31" s="1"/>
  <c r="CD4" i="30"/>
  <c r="CC8" i="30" s="1"/>
  <c r="CF4" i="29"/>
  <c r="CA9" i="31"/>
  <c r="CC9" i="30"/>
  <c r="AM9" i="29"/>
  <c r="CT57" i="14"/>
  <c r="BZ5" i="14" l="1"/>
  <c r="BY7" i="14"/>
  <c r="CE8" i="29"/>
  <c r="CF18" i="31"/>
  <c r="CD18" i="30"/>
  <c r="CF18" i="29"/>
  <c r="CG4" i="31"/>
  <c r="CE4" i="30"/>
  <c r="CD8" i="30" s="1"/>
  <c r="CG4" i="29"/>
  <c r="CB9" i="31"/>
  <c r="AN9" i="29"/>
  <c r="CU57" i="14"/>
  <c r="CV57" i="14" s="1"/>
  <c r="CW57" i="14" s="1"/>
  <c r="CX57" i="14" s="1"/>
  <c r="CY57" i="14" s="1"/>
  <c r="CD9" i="30" l="1"/>
  <c r="CA5" i="14"/>
  <c r="BZ7" i="14"/>
  <c r="CF8" i="29"/>
  <c r="CF8" i="31"/>
  <c r="CG18" i="31"/>
  <c r="CE18" i="30"/>
  <c r="CG18" i="29"/>
  <c r="CH4" i="31"/>
  <c r="CF4" i="30"/>
  <c r="CE8" i="30" s="1"/>
  <c r="CH4" i="29"/>
  <c r="CC9" i="31"/>
  <c r="CE9" i="30"/>
  <c r="AO9" i="29"/>
  <c r="CB5" i="14" l="1"/>
  <c r="CA7" i="14"/>
  <c r="CG8" i="29"/>
  <c r="CG8" i="31"/>
  <c r="CH18" i="31"/>
  <c r="CF18" i="30"/>
  <c r="CH18" i="29"/>
  <c r="CI4" i="31"/>
  <c r="CG4" i="30"/>
  <c r="CF8" i="30" s="1"/>
  <c r="CI4" i="29"/>
  <c r="CD9" i="31"/>
  <c r="CF9" i="30"/>
  <c r="AP9" i="29"/>
  <c r="J125" i="12"/>
  <c r="K125" i="12"/>
  <c r="I125" i="12"/>
  <c r="M125" i="12"/>
  <c r="F125" i="12"/>
  <c r="N125" i="12"/>
  <c r="H125" i="12"/>
  <c r="G125" i="12"/>
  <c r="L125" i="12"/>
  <c r="E125" i="12"/>
  <c r="H130" i="12"/>
  <c r="F130" i="12"/>
  <c r="K130" i="12"/>
  <c r="E130" i="12"/>
  <c r="J130" i="12"/>
  <c r="CC5" i="14" l="1"/>
  <c r="CB7" i="14"/>
  <c r="CH8" i="29"/>
  <c r="CH8" i="31"/>
  <c r="CI18" i="31"/>
  <c r="CG18" i="30"/>
  <c r="CI18" i="29"/>
  <c r="CJ4" i="31"/>
  <c r="CI8" i="31" s="1"/>
  <c r="CH4" i="30"/>
  <c r="CG8" i="30" s="1"/>
  <c r="CJ4" i="29"/>
  <c r="CE9" i="31"/>
  <c r="CG9" i="30"/>
  <c r="AQ9" i="29"/>
  <c r="N130" i="12"/>
  <c r="I130" i="12"/>
  <c r="M130" i="12"/>
  <c r="G130" i="12"/>
  <c r="L130" i="12"/>
  <c r="G45" i="12"/>
  <c r="N45" i="12"/>
  <c r="J45" i="12"/>
  <c r="E45" i="12"/>
  <c r="C18" i="18" s="1"/>
  <c r="H45" i="12"/>
  <c r="L45" i="12"/>
  <c r="M45" i="12"/>
  <c r="K45" i="12"/>
  <c r="F45" i="12"/>
  <c r="I45" i="12"/>
  <c r="CD5" i="14" l="1"/>
  <c r="CC7" i="14"/>
  <c r="CI8" i="29"/>
  <c r="CJ18" i="31"/>
  <c r="CH18" i="30"/>
  <c r="CJ18" i="29"/>
  <c r="CK4" i="31"/>
  <c r="CI4" i="30"/>
  <c r="CH8" i="30" s="1"/>
  <c r="CK4" i="29"/>
  <c r="CF9" i="31"/>
  <c r="AR9" i="29"/>
  <c r="BP15" i="14"/>
  <c r="BQ15" i="14"/>
  <c r="BR15" i="14"/>
  <c r="BS15" i="14"/>
  <c r="BT15" i="14"/>
  <c r="BQ16" i="14"/>
  <c r="BR16" i="14"/>
  <c r="BS16" i="14"/>
  <c r="BT16" i="14"/>
  <c r="BU16" i="14"/>
  <c r="BY30" i="14"/>
  <c r="BP17" i="14"/>
  <c r="BQ17" i="14"/>
  <c r="BO17" i="14"/>
  <c r="BN17" i="14"/>
  <c r="BK17" i="14"/>
  <c r="BL17" i="14"/>
  <c r="BM17" i="14"/>
  <c r="BR19" i="14"/>
  <c r="BS19" i="14"/>
  <c r="BP19" i="14"/>
  <c r="BM19" i="14"/>
  <c r="BQ19" i="14"/>
  <c r="BO19" i="14"/>
  <c r="BN19" i="14"/>
  <c r="BU22" i="14"/>
  <c r="BV22" i="14"/>
  <c r="BQ22" i="14"/>
  <c r="BT22" i="14"/>
  <c r="BS22" i="14"/>
  <c r="BP22" i="14"/>
  <c r="BR22" i="14"/>
  <c r="BP16" i="14"/>
  <c r="BO16" i="14"/>
  <c r="BM16" i="14"/>
  <c r="BK16" i="14"/>
  <c r="BL16" i="14"/>
  <c r="BJ16" i="14"/>
  <c r="BN16" i="14"/>
  <c r="BS20" i="14"/>
  <c r="BT20" i="14"/>
  <c r="BR20" i="14"/>
  <c r="BP20" i="14"/>
  <c r="BQ20" i="14"/>
  <c r="BN20" i="14"/>
  <c r="BO20" i="14"/>
  <c r="BT21" i="14"/>
  <c r="BU21" i="14"/>
  <c r="BS21" i="14"/>
  <c r="BR21" i="14"/>
  <c r="BO21" i="14"/>
  <c r="BQ21" i="14"/>
  <c r="BP21" i="14"/>
  <c r="BV23" i="14"/>
  <c r="BW23" i="14"/>
  <c r="BR23" i="14"/>
  <c r="BQ23" i="14"/>
  <c r="BT23" i="14"/>
  <c r="BS23" i="14"/>
  <c r="BU23" i="14"/>
  <c r="BN15" i="14"/>
  <c r="BO15" i="14"/>
  <c r="BI15" i="14"/>
  <c r="BM15" i="14"/>
  <c r="BL15" i="14"/>
  <c r="BK15" i="14"/>
  <c r="BJ15" i="14"/>
  <c r="BQ18" i="14"/>
  <c r="BR18" i="14"/>
  <c r="BP18" i="14"/>
  <c r="BN18" i="14"/>
  <c r="BM18" i="14"/>
  <c r="BO18" i="14"/>
  <c r="BL18" i="14"/>
  <c r="BH23" i="14"/>
  <c r="BI23" i="14"/>
  <c r="BN23" i="14"/>
  <c r="BJ23" i="14"/>
  <c r="BM23" i="14"/>
  <c r="BG23" i="14"/>
  <c r="BO23" i="14"/>
  <c r="BF23" i="14"/>
  <c r="BD23" i="14"/>
  <c r="BE23" i="14"/>
  <c r="BK23" i="14"/>
  <c r="BP23" i="14"/>
  <c r="BL23" i="14"/>
  <c r="BD18" i="14"/>
  <c r="BH18" i="14"/>
  <c r="BB18" i="14"/>
  <c r="BE18" i="14"/>
  <c r="BI18" i="14"/>
  <c r="BG18" i="14"/>
  <c r="BJ18" i="14"/>
  <c r="BC18" i="14"/>
  <c r="BF18" i="14"/>
  <c r="AY18" i="14"/>
  <c r="BK18" i="14"/>
  <c r="BA18" i="14"/>
  <c r="AZ18" i="14"/>
  <c r="BX31" i="14"/>
  <c r="BG22" i="14"/>
  <c r="BL22" i="14"/>
  <c r="BF22" i="14"/>
  <c r="BN22" i="14"/>
  <c r="BI22" i="14"/>
  <c r="BM22" i="14"/>
  <c r="BD22" i="14"/>
  <c r="BJ22" i="14"/>
  <c r="BO22" i="14"/>
  <c r="BC22" i="14"/>
  <c r="BK22" i="14"/>
  <c r="BH22" i="14"/>
  <c r="BE22" i="14"/>
  <c r="BC16" i="14"/>
  <c r="BG16" i="14"/>
  <c r="BD16" i="14"/>
  <c r="AY16" i="14"/>
  <c r="AX16" i="14"/>
  <c r="BH16" i="14"/>
  <c r="BB16" i="14"/>
  <c r="BE16" i="14"/>
  <c r="AZ16" i="14"/>
  <c r="BI16" i="14"/>
  <c r="BA16" i="14"/>
  <c r="BF16" i="14"/>
  <c r="AW16" i="14"/>
  <c r="BE20" i="14"/>
  <c r="BG20" i="14"/>
  <c r="BH20" i="14"/>
  <c r="BK20" i="14"/>
  <c r="BA20" i="14"/>
  <c r="BM20" i="14"/>
  <c r="BF20" i="14"/>
  <c r="BL20" i="14"/>
  <c r="BJ20" i="14"/>
  <c r="BC20" i="14"/>
  <c r="BB20" i="14"/>
  <c r="BD20" i="14"/>
  <c r="BI20" i="14"/>
  <c r="BK21" i="14"/>
  <c r="BG21" i="14"/>
  <c r="BM21" i="14"/>
  <c r="BC21" i="14"/>
  <c r="BH21" i="14"/>
  <c r="BB21" i="14"/>
  <c r="BN21" i="14"/>
  <c r="BJ21" i="14"/>
  <c r="BD21" i="14"/>
  <c r="BI21" i="14"/>
  <c r="BF21" i="14"/>
  <c r="BE21" i="14"/>
  <c r="BL21" i="14"/>
  <c r="BB15" i="14"/>
  <c r="BD15" i="14"/>
  <c r="AX15" i="14"/>
  <c r="BG15" i="14"/>
  <c r="BE15" i="14"/>
  <c r="BF15" i="14"/>
  <c r="AY15" i="14"/>
  <c r="AW15" i="14"/>
  <c r="AV15" i="14"/>
  <c r="BH15" i="14"/>
  <c r="BA15" i="14"/>
  <c r="AZ15" i="14"/>
  <c r="BC15" i="14"/>
  <c r="BH17" i="14"/>
  <c r="BD17" i="14"/>
  <c r="BB17" i="14"/>
  <c r="AX17" i="14"/>
  <c r="AZ17" i="14"/>
  <c r="BJ17" i="14"/>
  <c r="BE17" i="14"/>
  <c r="BF17" i="14"/>
  <c r="BG17" i="14"/>
  <c r="AY17" i="14"/>
  <c r="BA17" i="14"/>
  <c r="BC17" i="14"/>
  <c r="BI17" i="14"/>
  <c r="BD19" i="14"/>
  <c r="BC19" i="14"/>
  <c r="BK19" i="14"/>
  <c r="BB19" i="14"/>
  <c r="BJ19" i="14"/>
  <c r="BA19" i="14"/>
  <c r="BI19" i="14"/>
  <c r="BE19" i="14"/>
  <c r="BF19" i="14"/>
  <c r="BH19" i="14"/>
  <c r="BL19" i="14"/>
  <c r="AZ19" i="14"/>
  <c r="BG19" i="14"/>
  <c r="AU16" i="14"/>
  <c r="AV16" i="14"/>
  <c r="AZ21" i="14"/>
  <c r="BA21" i="14"/>
  <c r="BB23" i="14"/>
  <c r="BC23" i="14"/>
  <c r="AT15" i="14"/>
  <c r="AU15" i="14"/>
  <c r="AX18" i="14"/>
  <c r="AW18" i="14"/>
  <c r="BA22" i="14"/>
  <c r="BB22" i="14"/>
  <c r="AZ20" i="14"/>
  <c r="AY20" i="14"/>
  <c r="AV17" i="14"/>
  <c r="AW17" i="14"/>
  <c r="AY19" i="14"/>
  <c r="AX19" i="14"/>
  <c r="G23" i="32"/>
  <c r="F23" i="32"/>
  <c r="I23" i="32"/>
  <c r="H23" i="32"/>
  <c r="J23" i="32"/>
  <c r="K135" i="12"/>
  <c r="G135" i="12"/>
  <c r="M135" i="12"/>
  <c r="E135" i="12"/>
  <c r="I135" i="12"/>
  <c r="L135" i="12"/>
  <c r="J135" i="12"/>
  <c r="F135" i="12"/>
  <c r="H135" i="12"/>
  <c r="N135" i="12"/>
  <c r="AT17" i="14"/>
  <c r="AU17" i="14"/>
  <c r="AS17" i="14"/>
  <c r="N15" i="14"/>
  <c r="AQ15" i="14"/>
  <c r="AR15" i="14"/>
  <c r="AS15" i="14"/>
  <c r="AY21" i="14"/>
  <c r="AW21" i="14"/>
  <c r="AX21" i="14"/>
  <c r="AI18" i="14"/>
  <c r="AU18" i="14"/>
  <c r="AT18" i="14"/>
  <c r="AV18" i="14"/>
  <c r="AW19" i="14"/>
  <c r="AV19" i="14"/>
  <c r="AU19" i="14"/>
  <c r="AW20" i="14"/>
  <c r="AX20" i="14"/>
  <c r="AV20" i="14"/>
  <c r="AV23" i="14"/>
  <c r="BA23" i="14"/>
  <c r="AY23" i="14"/>
  <c r="AZ23" i="14"/>
  <c r="AZ22" i="14"/>
  <c r="AY22" i="14"/>
  <c r="AX22" i="14"/>
  <c r="AT16" i="14"/>
  <c r="AS16" i="14"/>
  <c r="AR16" i="14"/>
  <c r="AF23" i="14"/>
  <c r="AO23" i="14"/>
  <c r="AN23" i="14"/>
  <c r="AQ23" i="14"/>
  <c r="AD23" i="14"/>
  <c r="Z23" i="14"/>
  <c r="AH23" i="14"/>
  <c r="AW23" i="14"/>
  <c r="AE23" i="14"/>
  <c r="U23" i="14"/>
  <c r="AR23" i="14"/>
  <c r="AP23" i="14"/>
  <c r="AM23" i="14"/>
  <c r="AK23" i="14"/>
  <c r="AI23" i="14"/>
  <c r="AG23" i="14"/>
  <c r="AC23" i="14"/>
  <c r="AT23" i="14"/>
  <c r="V23" i="14"/>
  <c r="AS23" i="14"/>
  <c r="W23" i="14"/>
  <c r="Y23" i="14"/>
  <c r="C69" i="14"/>
  <c r="P23" i="14"/>
  <c r="Q23" i="14"/>
  <c r="O23" i="14"/>
  <c r="S23" i="14"/>
  <c r="R23" i="14"/>
  <c r="L15" i="14"/>
  <c r="AU23" i="14"/>
  <c r="AX23" i="14"/>
  <c r="AB23" i="14"/>
  <c r="T23" i="14"/>
  <c r="AA23" i="14"/>
  <c r="X23" i="14"/>
  <c r="AJ23" i="14"/>
  <c r="AL23" i="14"/>
  <c r="L18" i="14"/>
  <c r="Z18" i="14"/>
  <c r="X18" i="14"/>
  <c r="AC18" i="14"/>
  <c r="AA15" i="14"/>
  <c r="AN15" i="14"/>
  <c r="I15" i="14"/>
  <c r="AF18" i="14"/>
  <c r="AN18" i="14"/>
  <c r="AO18" i="14"/>
  <c r="T15" i="14"/>
  <c r="W15" i="14"/>
  <c r="M15" i="14"/>
  <c r="AI15" i="14"/>
  <c r="G15" i="14"/>
  <c r="AJ18" i="14"/>
  <c r="Q18" i="14"/>
  <c r="AG18" i="14"/>
  <c r="S18" i="14"/>
  <c r="AD18" i="14"/>
  <c r="T18" i="14"/>
  <c r="AK18" i="14"/>
  <c r="AF15" i="14"/>
  <c r="AL15" i="14"/>
  <c r="AC15" i="14"/>
  <c r="AG15" i="14"/>
  <c r="AJ15" i="14"/>
  <c r="AH15" i="14"/>
  <c r="Z15" i="14"/>
  <c r="Q15" i="14"/>
  <c r="S15" i="14"/>
  <c r="AD15" i="14"/>
  <c r="BE30" i="14"/>
  <c r="O18" i="14"/>
  <c r="AR18" i="14"/>
  <c r="R18" i="14"/>
  <c r="W18" i="14"/>
  <c r="AP18" i="14"/>
  <c r="AB18" i="14"/>
  <c r="AE18" i="14"/>
  <c r="AS18" i="14"/>
  <c r="AA18" i="14"/>
  <c r="M18" i="14"/>
  <c r="P18" i="14"/>
  <c r="AL18" i="14"/>
  <c r="K18" i="14"/>
  <c r="N18" i="14"/>
  <c r="AM30" i="14"/>
  <c r="W30" i="14"/>
  <c r="AN31" i="14"/>
  <c r="AA31" i="14"/>
  <c r="V30" i="14"/>
  <c r="BF31" i="14"/>
  <c r="BC30" i="14"/>
  <c r="AN30" i="14"/>
  <c r="Z31" i="14"/>
  <c r="AW30" i="14"/>
  <c r="AL31" i="14"/>
  <c r="C64" i="14"/>
  <c r="J18" i="14"/>
  <c r="AH18" i="14"/>
  <c r="U18" i="14"/>
  <c r="AQ18" i="14"/>
  <c r="AM18" i="14"/>
  <c r="V18" i="14"/>
  <c r="Y18" i="14"/>
  <c r="AE15" i="14"/>
  <c r="AP15" i="14"/>
  <c r="P15" i="14"/>
  <c r="K15" i="14"/>
  <c r="H15" i="14"/>
  <c r="U15" i="14"/>
  <c r="O15" i="14"/>
  <c r="AM15" i="14"/>
  <c r="AO15" i="14"/>
  <c r="C61" i="14"/>
  <c r="AK15" i="14"/>
  <c r="R15" i="14"/>
  <c r="V15" i="14"/>
  <c r="AB15" i="14"/>
  <c r="J15" i="14"/>
  <c r="X15" i="14"/>
  <c r="Y15" i="14"/>
  <c r="AA17" i="14"/>
  <c r="AI17" i="14"/>
  <c r="Q17" i="14"/>
  <c r="L17" i="14"/>
  <c r="K17" i="14"/>
  <c r="AM17" i="14"/>
  <c r="Z17" i="14"/>
  <c r="J17" i="14"/>
  <c r="AC17" i="14"/>
  <c r="AO17" i="14"/>
  <c r="AB17" i="14"/>
  <c r="AG17" i="14"/>
  <c r="AN17" i="14"/>
  <c r="P17" i="14"/>
  <c r="AE17" i="14"/>
  <c r="T17" i="14"/>
  <c r="AF17" i="14"/>
  <c r="N17" i="14"/>
  <c r="W17" i="14"/>
  <c r="Y17" i="14"/>
  <c r="M17" i="14"/>
  <c r="AQ17" i="14"/>
  <c r="AD17" i="14"/>
  <c r="AH17" i="14"/>
  <c r="R17" i="14"/>
  <c r="S17" i="14"/>
  <c r="AK17" i="14"/>
  <c r="V17" i="14"/>
  <c r="AR17" i="14"/>
  <c r="AJ17" i="14"/>
  <c r="AP17" i="14"/>
  <c r="AL17" i="14"/>
  <c r="U17" i="14"/>
  <c r="I17" i="14"/>
  <c r="C63" i="14"/>
  <c r="O17" i="14"/>
  <c r="X17" i="14"/>
  <c r="AA21" i="14"/>
  <c r="AE21" i="14"/>
  <c r="N21" i="14"/>
  <c r="AO21" i="14"/>
  <c r="O21" i="14"/>
  <c r="X21" i="14"/>
  <c r="AU21" i="14"/>
  <c r="AB21" i="14"/>
  <c r="AK21" i="14"/>
  <c r="Y21" i="14"/>
  <c r="AQ21" i="14"/>
  <c r="AC21" i="14"/>
  <c r="Q21" i="14"/>
  <c r="AR21" i="14"/>
  <c r="W21" i="14"/>
  <c r="P21" i="14"/>
  <c r="AP21" i="14"/>
  <c r="M21" i="14"/>
  <c r="S21" i="14"/>
  <c r="AI21" i="14"/>
  <c r="AL21" i="14"/>
  <c r="AS21" i="14"/>
  <c r="AD21" i="14"/>
  <c r="Z21" i="14"/>
  <c r="AM21" i="14"/>
  <c r="R21" i="14"/>
  <c r="AG21" i="14"/>
  <c r="V21" i="14"/>
  <c r="AF21" i="14"/>
  <c r="AH21" i="14"/>
  <c r="U21" i="14"/>
  <c r="AJ21" i="14"/>
  <c r="AV21" i="14"/>
  <c r="T21" i="14"/>
  <c r="C67" i="14"/>
  <c r="AN21" i="14"/>
  <c r="AT21" i="14"/>
  <c r="AG20" i="14"/>
  <c r="M20" i="14"/>
  <c r="AE20" i="14"/>
  <c r="Y20" i="14"/>
  <c r="R20" i="14"/>
  <c r="P20" i="14"/>
  <c r="Q20" i="14"/>
  <c r="C66" i="14"/>
  <c r="AM20" i="14"/>
  <c r="L20" i="14"/>
  <c r="Z20" i="14"/>
  <c r="AA20" i="14"/>
  <c r="AO20" i="14"/>
  <c r="AK20" i="14"/>
  <c r="AI20" i="14"/>
  <c r="AR20" i="14"/>
  <c r="AC20" i="14"/>
  <c r="V20" i="14"/>
  <c r="AD20" i="14"/>
  <c r="S20" i="14"/>
  <c r="AT20" i="14"/>
  <c r="T20" i="14"/>
  <c r="AF20" i="14"/>
  <c r="AB20" i="14"/>
  <c r="W20" i="14"/>
  <c r="N20" i="14"/>
  <c r="AN20" i="14"/>
  <c r="AU20" i="14"/>
  <c r="AQ20" i="14"/>
  <c r="O20" i="14"/>
  <c r="AJ20" i="14"/>
  <c r="U20" i="14"/>
  <c r="AL20" i="14"/>
  <c r="X20" i="14"/>
  <c r="AS20" i="14"/>
  <c r="AP20" i="14"/>
  <c r="AH20" i="14"/>
  <c r="L16" i="14"/>
  <c r="Z16" i="14"/>
  <c r="AM16" i="14"/>
  <c r="Y16" i="14"/>
  <c r="AH16" i="14"/>
  <c r="AP16" i="14"/>
  <c r="AL16" i="14"/>
  <c r="T16" i="14"/>
  <c r="AA16" i="14"/>
  <c r="AN16" i="14"/>
  <c r="S16" i="14"/>
  <c r="P16" i="14"/>
  <c r="AC16" i="14"/>
  <c r="I16" i="14"/>
  <c r="X16" i="14"/>
  <c r="Q16" i="14"/>
  <c r="AJ16" i="14"/>
  <c r="R16" i="14"/>
  <c r="AB16" i="14"/>
  <c r="K16" i="14"/>
  <c r="U16" i="14"/>
  <c r="AG16" i="14"/>
  <c r="M16" i="14"/>
  <c r="N16" i="14"/>
  <c r="J16" i="14"/>
  <c r="V16" i="14"/>
  <c r="AO16" i="14"/>
  <c r="AI16" i="14"/>
  <c r="AE16" i="14"/>
  <c r="W16" i="14"/>
  <c r="AK16" i="14"/>
  <c r="H16" i="14"/>
  <c r="AF16" i="14"/>
  <c r="AQ16" i="14"/>
  <c r="C62" i="14"/>
  <c r="AD16" i="14"/>
  <c r="O16" i="14"/>
  <c r="Z22" i="14"/>
  <c r="AM22" i="14"/>
  <c r="AG22" i="14"/>
  <c r="O22" i="14"/>
  <c r="Q22" i="14"/>
  <c r="AO22" i="14"/>
  <c r="AV22" i="14"/>
  <c r="AQ22" i="14"/>
  <c r="AT22" i="14"/>
  <c r="P22" i="14"/>
  <c r="S22" i="14"/>
  <c r="R22" i="14"/>
  <c r="AS22" i="14"/>
  <c r="AW22" i="14"/>
  <c r="X22" i="14"/>
  <c r="AF22" i="14"/>
  <c r="AR22" i="14"/>
  <c r="AN22" i="14"/>
  <c r="AA22" i="14"/>
  <c r="AE22" i="14"/>
  <c r="AP22" i="14"/>
  <c r="Y22" i="14"/>
  <c r="C68" i="14"/>
  <c r="AU22" i="14"/>
  <c r="AL22" i="14"/>
  <c r="T22" i="14"/>
  <c r="AH22" i="14"/>
  <c r="AD22" i="14"/>
  <c r="AJ22" i="14"/>
  <c r="AC22" i="14"/>
  <c r="N22" i="14"/>
  <c r="AB22" i="14"/>
  <c r="AI22" i="14"/>
  <c r="U22" i="14"/>
  <c r="W22" i="14"/>
  <c r="V22" i="14"/>
  <c r="AK22" i="14"/>
  <c r="Z19" i="14"/>
  <c r="AM19" i="14"/>
  <c r="Q19" i="14"/>
  <c r="AH19" i="14"/>
  <c r="AA19" i="14"/>
  <c r="AK19" i="14"/>
  <c r="AI19" i="14"/>
  <c r="AP19" i="14"/>
  <c r="AO19" i="14"/>
  <c r="AR19" i="14"/>
  <c r="AE19" i="14"/>
  <c r="M19" i="14"/>
  <c r="AJ19" i="14"/>
  <c r="O19" i="14"/>
  <c r="AQ19" i="14"/>
  <c r="V19" i="14"/>
  <c r="Y19" i="14"/>
  <c r="AG19" i="14"/>
  <c r="AB19" i="14"/>
  <c r="R19" i="14"/>
  <c r="AS19" i="14"/>
  <c r="AF19" i="14"/>
  <c r="X19" i="14"/>
  <c r="AN19" i="14"/>
  <c r="P19" i="14"/>
  <c r="AL19" i="14"/>
  <c r="T19" i="14"/>
  <c r="W19" i="14"/>
  <c r="L19" i="14"/>
  <c r="AC19" i="14"/>
  <c r="N19" i="14"/>
  <c r="S19" i="14"/>
  <c r="U19" i="14"/>
  <c r="AT19" i="14"/>
  <c r="AD19" i="14"/>
  <c r="C65" i="14"/>
  <c r="K19" i="14"/>
  <c r="AI62" i="14" l="1"/>
  <c r="X62" i="14"/>
  <c r="V62" i="14"/>
  <c r="AJ62" i="14"/>
  <c r="AG62" i="14"/>
  <c r="P62" i="14"/>
  <c r="N62" i="14"/>
  <c r="AT62" i="14"/>
  <c r="K62" i="14"/>
  <c r="AR62" i="14"/>
  <c r="R62" i="14"/>
  <c r="AM62" i="14"/>
  <c r="AK62" i="14"/>
  <c r="T62" i="14"/>
  <c r="Q62" i="14"/>
  <c r="AE62" i="14"/>
  <c r="AC62" i="14"/>
  <c r="AB62" i="14"/>
  <c r="Z62" i="14"/>
  <c r="AP62" i="14"/>
  <c r="H62" i="14"/>
  <c r="AS62" i="14"/>
  <c r="W62" i="14"/>
  <c r="U62" i="14"/>
  <c r="S62" i="14"/>
  <c r="AQ62" i="14"/>
  <c r="O62" i="14"/>
  <c r="M62" i="14"/>
  <c r="L62" i="14"/>
  <c r="J62" i="14"/>
  <c r="AN62" i="14"/>
  <c r="AF62" i="14"/>
  <c r="Y62" i="14"/>
  <c r="AL62" i="14"/>
  <c r="AD62" i="14"/>
  <c r="I62" i="14"/>
  <c r="AU62" i="14"/>
  <c r="AO62" i="14"/>
  <c r="AH62" i="14"/>
  <c r="AA62" i="14"/>
  <c r="G61" i="14"/>
  <c r="W61" i="14"/>
  <c r="AJ61" i="14"/>
  <c r="AI61" i="14"/>
  <c r="AH61" i="14"/>
  <c r="AG61" i="14"/>
  <c r="AF61" i="14"/>
  <c r="AR61" i="14"/>
  <c r="AM61" i="14"/>
  <c r="V61" i="14"/>
  <c r="T61" i="14"/>
  <c r="O61" i="14"/>
  <c r="N61" i="14"/>
  <c r="M61" i="14"/>
  <c r="L61" i="14"/>
  <c r="AS61" i="14"/>
  <c r="K61" i="14"/>
  <c r="J61" i="14"/>
  <c r="I61" i="14"/>
  <c r="AQ61" i="14"/>
  <c r="H61" i="14"/>
  <c r="S61" i="14"/>
  <c r="AP61" i="14"/>
  <c r="AD61" i="14"/>
  <c r="AA61" i="14"/>
  <c r="AO61" i="14"/>
  <c r="R61" i="14"/>
  <c r="AL61" i="14"/>
  <c r="AC61" i="14"/>
  <c r="Z61" i="14"/>
  <c r="AK61" i="14"/>
  <c r="Q61" i="14"/>
  <c r="U61" i="14"/>
  <c r="AB61" i="14"/>
  <c r="Y61" i="14"/>
  <c r="AT61" i="14"/>
  <c r="P61" i="14"/>
  <c r="AE61" i="14"/>
  <c r="AN61" i="14"/>
  <c r="X61" i="14"/>
  <c r="O67" i="14"/>
  <c r="S67" i="14"/>
  <c r="W67" i="14"/>
  <c r="AA67" i="14"/>
  <c r="AE67" i="14"/>
  <c r="AI67" i="14"/>
  <c r="AM67" i="14"/>
  <c r="AQ67" i="14"/>
  <c r="AU67" i="14"/>
  <c r="AY67" i="14"/>
  <c r="N67" i="14"/>
  <c r="T67" i="14"/>
  <c r="Y67" i="14"/>
  <c r="AD67" i="14"/>
  <c r="AJ67" i="14"/>
  <c r="AO67" i="14"/>
  <c r="AT67" i="14"/>
  <c r="AZ67" i="14"/>
  <c r="P67" i="14"/>
  <c r="U67" i="14"/>
  <c r="Z67" i="14"/>
  <c r="AF67" i="14"/>
  <c r="AK67" i="14"/>
  <c r="AP67" i="14"/>
  <c r="AV67" i="14"/>
  <c r="M67" i="14"/>
  <c r="Q67" i="14"/>
  <c r="V67" i="14"/>
  <c r="AB67" i="14"/>
  <c r="AG67" i="14"/>
  <c r="AL67" i="14"/>
  <c r="AR67" i="14"/>
  <c r="AW67" i="14"/>
  <c r="R67" i="14"/>
  <c r="X67" i="14"/>
  <c r="AH67" i="14"/>
  <c r="AN67" i="14"/>
  <c r="AS67" i="14"/>
  <c r="AC67" i="14"/>
  <c r="AX67" i="14"/>
  <c r="R69" i="14"/>
  <c r="V69" i="14"/>
  <c r="Z69" i="14"/>
  <c r="AD69" i="14"/>
  <c r="AH69" i="14"/>
  <c r="AL69" i="14"/>
  <c r="AP69" i="14"/>
  <c r="AT69" i="14"/>
  <c r="AX69" i="14"/>
  <c r="BB69" i="14"/>
  <c r="T69" i="14"/>
  <c r="Y69" i="14"/>
  <c r="AE69" i="14"/>
  <c r="AJ69" i="14"/>
  <c r="AO69" i="14"/>
  <c r="AU69" i="14"/>
  <c r="AZ69" i="14"/>
  <c r="P69" i="14"/>
  <c r="U69" i="14"/>
  <c r="AA69" i="14"/>
  <c r="AF69" i="14"/>
  <c r="AK69" i="14"/>
  <c r="AQ69" i="14"/>
  <c r="AV69" i="14"/>
  <c r="BA69" i="14"/>
  <c r="Q69" i="14"/>
  <c r="W69" i="14"/>
  <c r="AB69" i="14"/>
  <c r="AG69" i="14"/>
  <c r="AM69" i="14"/>
  <c r="AR69" i="14"/>
  <c r="AW69" i="14"/>
  <c r="O69" i="14"/>
  <c r="S69" i="14"/>
  <c r="X69" i="14"/>
  <c r="AC69" i="14"/>
  <c r="AI69" i="14"/>
  <c r="AN69" i="14"/>
  <c r="AS69" i="14"/>
  <c r="AY69" i="14"/>
  <c r="N66" i="14"/>
  <c r="R66" i="14"/>
  <c r="V66" i="14"/>
  <c r="Z66" i="14"/>
  <c r="AD66" i="14"/>
  <c r="AH66" i="14"/>
  <c r="AL66" i="14"/>
  <c r="AP66" i="14"/>
  <c r="AT66" i="14"/>
  <c r="AX66" i="14"/>
  <c r="P66" i="14"/>
  <c r="U66" i="14"/>
  <c r="AA66" i="14"/>
  <c r="AF66" i="14"/>
  <c r="AK66" i="14"/>
  <c r="AQ66" i="14"/>
  <c r="AV66" i="14"/>
  <c r="Q66" i="14"/>
  <c r="W66" i="14"/>
  <c r="AB66" i="14"/>
  <c r="AG66" i="14"/>
  <c r="AM66" i="14"/>
  <c r="AR66" i="14"/>
  <c r="AW66" i="14"/>
  <c r="M66" i="14"/>
  <c r="S66" i="14"/>
  <c r="X66" i="14"/>
  <c r="AC66" i="14"/>
  <c r="AI66" i="14"/>
  <c r="AN66" i="14"/>
  <c r="AS66" i="14"/>
  <c r="AY66" i="14"/>
  <c r="O66" i="14"/>
  <c r="AJ66" i="14"/>
  <c r="T66" i="14"/>
  <c r="AO66" i="14"/>
  <c r="Y66" i="14"/>
  <c r="AU66" i="14"/>
  <c r="AE66" i="14"/>
  <c r="L66" i="14"/>
  <c r="J64" i="14"/>
  <c r="L64" i="14"/>
  <c r="P64" i="14"/>
  <c r="T64" i="14"/>
  <c r="X64" i="14"/>
  <c r="AB64" i="14"/>
  <c r="AF64" i="14"/>
  <c r="AJ64" i="14"/>
  <c r="AN64" i="14"/>
  <c r="AR64" i="14"/>
  <c r="AV64" i="14"/>
  <c r="N64" i="14"/>
  <c r="S64" i="14"/>
  <c r="Y64" i="14"/>
  <c r="AD64" i="14"/>
  <c r="AI64" i="14"/>
  <c r="AO64" i="14"/>
  <c r="AT64" i="14"/>
  <c r="O64" i="14"/>
  <c r="U64" i="14"/>
  <c r="Z64" i="14"/>
  <c r="AE64" i="14"/>
  <c r="AK64" i="14"/>
  <c r="AP64" i="14"/>
  <c r="AU64" i="14"/>
  <c r="K64" i="14"/>
  <c r="Q64" i="14"/>
  <c r="V64" i="14"/>
  <c r="AA64" i="14"/>
  <c r="AG64" i="14"/>
  <c r="AL64" i="14"/>
  <c r="AQ64" i="14"/>
  <c r="AW64" i="14"/>
  <c r="R64" i="14"/>
  <c r="AM64" i="14"/>
  <c r="W64" i="14"/>
  <c r="AS64" i="14"/>
  <c r="AC64" i="14"/>
  <c r="M64" i="14"/>
  <c r="AH64" i="14"/>
  <c r="R68" i="14"/>
  <c r="V68" i="14"/>
  <c r="Z68" i="14"/>
  <c r="AD68" i="14"/>
  <c r="AH68" i="14"/>
  <c r="AL68" i="14"/>
  <c r="AP68" i="14"/>
  <c r="AT68" i="14"/>
  <c r="AX68" i="14"/>
  <c r="Q68" i="14"/>
  <c r="W68" i="14"/>
  <c r="AB68" i="14"/>
  <c r="AG68" i="14"/>
  <c r="AM68" i="14"/>
  <c r="AR68" i="14"/>
  <c r="AW68" i="14"/>
  <c r="S68" i="14"/>
  <c r="X68" i="14"/>
  <c r="AC68" i="14"/>
  <c r="AI68" i="14"/>
  <c r="AN68" i="14"/>
  <c r="AS68" i="14"/>
  <c r="AY68" i="14"/>
  <c r="O68" i="14"/>
  <c r="T68" i="14"/>
  <c r="Y68" i="14"/>
  <c r="AE68" i="14"/>
  <c r="AJ68" i="14"/>
  <c r="AO68" i="14"/>
  <c r="AU68" i="14"/>
  <c r="AZ68" i="14"/>
  <c r="P68" i="14"/>
  <c r="U68" i="14"/>
  <c r="AA68" i="14"/>
  <c r="AF68" i="14"/>
  <c r="AK68" i="14"/>
  <c r="AQ68" i="14"/>
  <c r="AV68" i="14"/>
  <c r="BA68" i="14"/>
  <c r="N68" i="14"/>
  <c r="I63" i="14"/>
  <c r="L63" i="14"/>
  <c r="P63" i="14"/>
  <c r="T63" i="14"/>
  <c r="X63" i="14"/>
  <c r="AB63" i="14"/>
  <c r="AF63" i="14"/>
  <c r="AJ63" i="14"/>
  <c r="AN63" i="14"/>
  <c r="AR63" i="14"/>
  <c r="AV63" i="14"/>
  <c r="K63" i="14"/>
  <c r="Q63" i="14"/>
  <c r="V63" i="14"/>
  <c r="AA63" i="14"/>
  <c r="AG63" i="14"/>
  <c r="AL63" i="14"/>
  <c r="AQ63" i="14"/>
  <c r="M63" i="14"/>
  <c r="R63" i="14"/>
  <c r="W63" i="14"/>
  <c r="AC63" i="14"/>
  <c r="AH63" i="14"/>
  <c r="AM63" i="14"/>
  <c r="AS63" i="14"/>
  <c r="N63" i="14"/>
  <c r="S63" i="14"/>
  <c r="Y63" i="14"/>
  <c r="AD63" i="14"/>
  <c r="AI63" i="14"/>
  <c r="AO63" i="14"/>
  <c r="AT63" i="14"/>
  <c r="U63" i="14"/>
  <c r="AP63" i="14"/>
  <c r="Z63" i="14"/>
  <c r="AU63" i="14"/>
  <c r="J63" i="14"/>
  <c r="AE63" i="14"/>
  <c r="O63" i="14"/>
  <c r="AK63" i="14"/>
  <c r="N65" i="14"/>
  <c r="R65" i="14"/>
  <c r="V65" i="14"/>
  <c r="Z65" i="14"/>
  <c r="AD65" i="14"/>
  <c r="AH65" i="14"/>
  <c r="AL65" i="14"/>
  <c r="AP65" i="14"/>
  <c r="AT65" i="14"/>
  <c r="AX65" i="14"/>
  <c r="M65" i="14"/>
  <c r="S65" i="14"/>
  <c r="X65" i="14"/>
  <c r="AC65" i="14"/>
  <c r="AI65" i="14"/>
  <c r="AN65" i="14"/>
  <c r="AS65" i="14"/>
  <c r="L65" i="14"/>
  <c r="O65" i="14"/>
  <c r="T65" i="14"/>
  <c r="Y65" i="14"/>
  <c r="AE65" i="14"/>
  <c r="AJ65" i="14"/>
  <c r="AO65" i="14"/>
  <c r="AU65" i="14"/>
  <c r="K65" i="14"/>
  <c r="P65" i="14"/>
  <c r="U65" i="14"/>
  <c r="AA65" i="14"/>
  <c r="AF65" i="14"/>
  <c r="AK65" i="14"/>
  <c r="AQ65" i="14"/>
  <c r="AV65" i="14"/>
  <c r="Q65" i="14"/>
  <c r="AM65" i="14"/>
  <c r="W65" i="14"/>
  <c r="AR65" i="14"/>
  <c r="AB65" i="14"/>
  <c r="AW65" i="14"/>
  <c r="AG65" i="14"/>
  <c r="CH9" i="30"/>
  <c r="CE5" i="14"/>
  <c r="CD7" i="14"/>
  <c r="CJ8" i="29"/>
  <c r="CJ8" i="31"/>
  <c r="CK18" i="31"/>
  <c r="CI18" i="30"/>
  <c r="CK18" i="29"/>
  <c r="CL4" i="31"/>
  <c r="CK8" i="31" s="1"/>
  <c r="CJ4" i="30"/>
  <c r="CI8" i="30" s="1"/>
  <c r="CL4" i="29"/>
  <c r="CG9" i="31"/>
  <c r="CI9" i="30"/>
  <c r="AS9" i="29"/>
  <c r="D4" i="18"/>
  <c r="C8" i="18" s="1"/>
  <c r="BN13" i="14"/>
  <c r="BO13" i="14"/>
  <c r="BP13" i="14"/>
  <c r="BQ13" i="14"/>
  <c r="BR13" i="14"/>
  <c r="BO14" i="14"/>
  <c r="BP14" i="14"/>
  <c r="BQ14" i="14"/>
  <c r="BR14" i="14"/>
  <c r="BS14" i="14"/>
  <c r="CC29" i="14"/>
  <c r="BY28" i="14"/>
  <c r="AZ28" i="14"/>
  <c r="AF29" i="14"/>
  <c r="AP28" i="14"/>
  <c r="AV29" i="14"/>
  <c r="BX28" i="14"/>
  <c r="BZ30" i="14"/>
  <c r="BR30" i="14"/>
  <c r="BK30" i="14"/>
  <c r="BL30" i="14"/>
  <c r="BJ30" i="14"/>
  <c r="BF30" i="14"/>
  <c r="AT30" i="14"/>
  <c r="CC30" i="14"/>
  <c r="CA30" i="14"/>
  <c r="BU30" i="14"/>
  <c r="BS30" i="14"/>
  <c r="BT30" i="14"/>
  <c r="BI30" i="14"/>
  <c r="AY30" i="14"/>
  <c r="AG30" i="14"/>
  <c r="AR30" i="14"/>
  <c r="AZ30" i="14"/>
  <c r="AE30" i="14"/>
  <c r="AX30" i="14"/>
  <c r="AD30" i="14"/>
  <c r="BA30" i="14"/>
  <c r="AH30" i="14"/>
  <c r="AB30" i="14"/>
  <c r="CD30" i="14"/>
  <c r="BX30" i="14"/>
  <c r="BV30" i="14"/>
  <c r="BW30" i="14"/>
  <c r="BN30" i="14"/>
  <c r="BQ30" i="14"/>
  <c r="BG30" i="14"/>
  <c r="BB30" i="14"/>
  <c r="AI30" i="14"/>
  <c r="AJ28" i="14"/>
  <c r="CD31" i="14"/>
  <c r="BZ31" i="14"/>
  <c r="BM31" i="14"/>
  <c r="BQ31" i="14"/>
  <c r="BP31" i="14"/>
  <c r="BI31" i="14"/>
  <c r="AP31" i="14"/>
  <c r="C77" i="14"/>
  <c r="X31" i="14"/>
  <c r="CE31" i="14"/>
  <c r="CA31" i="14"/>
  <c r="BR31" i="14"/>
  <c r="BO31" i="14"/>
  <c r="BN31" i="14"/>
  <c r="AX31" i="14"/>
  <c r="AO31" i="14"/>
  <c r="AM31" i="14"/>
  <c r="BB31" i="14"/>
  <c r="W31" i="14"/>
  <c r="AG31" i="14"/>
  <c r="AD31" i="14"/>
  <c r="AQ31" i="14"/>
  <c r="AB31" i="14"/>
  <c r="AR31" i="14"/>
  <c r="AJ31" i="14"/>
  <c r="BY31" i="14"/>
  <c r="CB31" i="14"/>
  <c r="BV31" i="14"/>
  <c r="BS31" i="14"/>
  <c r="BT31" i="14"/>
  <c r="BK31" i="14"/>
  <c r="BH31" i="14"/>
  <c r="AU31" i="14"/>
  <c r="AH28" i="14"/>
  <c r="Y29" i="14"/>
  <c r="W29" i="14"/>
  <c r="BE31" i="14"/>
  <c r="AS30" i="14"/>
  <c r="AM28" i="14"/>
  <c r="AK29" i="14"/>
  <c r="BC31" i="14"/>
  <c r="AO30" i="14"/>
  <c r="C74" i="14"/>
  <c r="T28" i="14"/>
  <c r="X28" i="14"/>
  <c r="AU29" i="14"/>
  <c r="AZ31" i="14"/>
  <c r="AY31" i="14"/>
  <c r="AU30" i="14"/>
  <c r="AH29" i="14"/>
  <c r="U29" i="14"/>
  <c r="AE29" i="14"/>
  <c r="AW31" i="14"/>
  <c r="AH31" i="14"/>
  <c r="X30" i="14"/>
  <c r="BF29" i="14"/>
  <c r="BJ31" i="14"/>
  <c r="BM30" i="14"/>
  <c r="BP28" i="14"/>
  <c r="BU31" i="14"/>
  <c r="BY29" i="14"/>
  <c r="BV28" i="14"/>
  <c r="BT28" i="14"/>
  <c r="BQ28" i="14"/>
  <c r="BS28" i="14"/>
  <c r="BJ28" i="14"/>
  <c r="BH28" i="14"/>
  <c r="BE28" i="14"/>
  <c r="Z28" i="14"/>
  <c r="AS28" i="14"/>
  <c r="CA28" i="14"/>
  <c r="BZ28" i="14"/>
  <c r="BI28" i="14"/>
  <c r="BU28" i="14"/>
  <c r="BN28" i="14"/>
  <c r="BG28" i="14"/>
  <c r="BF28" i="14"/>
  <c r="AQ28" i="14"/>
  <c r="W28" i="14"/>
  <c r="AW28" i="14"/>
  <c r="V28" i="14"/>
  <c r="AY28" i="14"/>
  <c r="BA28" i="14"/>
  <c r="AO28" i="14"/>
  <c r="AL28" i="14"/>
  <c r="CB28" i="14"/>
  <c r="BW28" i="14"/>
  <c r="BL28" i="14"/>
  <c r="BK28" i="14"/>
  <c r="BO28" i="14"/>
  <c r="BD28" i="14"/>
  <c r="Y28" i="14"/>
  <c r="AD29" i="14"/>
  <c r="AR28" i="14"/>
  <c r="AV28" i="14"/>
  <c r="AS29" i="14"/>
  <c r="AO29" i="14"/>
  <c r="AF28" i="14"/>
  <c r="BC28" i="14"/>
  <c r="AN29" i="14"/>
  <c r="AV31" i="14"/>
  <c r="AE31" i="14"/>
  <c r="AJ30" i="14"/>
  <c r="AE28" i="14"/>
  <c r="AC29" i="14"/>
  <c r="AT31" i="14"/>
  <c r="AQ30" i="14"/>
  <c r="U28" i="14"/>
  <c r="AG28" i="14"/>
  <c r="AX28" i="14"/>
  <c r="X29" i="14"/>
  <c r="AI31" i="14"/>
  <c r="AK30" i="14"/>
  <c r="BD30" i="14"/>
  <c r="AT29" i="14"/>
  <c r="AR29" i="14"/>
  <c r="AQ29" i="14"/>
  <c r="AC31" i="14"/>
  <c r="AL30" i="14"/>
  <c r="AA30" i="14"/>
  <c r="Y30" i="14"/>
  <c r="BG31" i="14"/>
  <c r="BO30" i="14"/>
  <c r="BM28" i="14"/>
  <c r="BK29" i="14"/>
  <c r="BL31" i="14"/>
  <c r="CC31" i="14"/>
  <c r="BW29" i="14"/>
  <c r="BZ29" i="14"/>
  <c r="BL29" i="14"/>
  <c r="BO29" i="14"/>
  <c r="BM29" i="14"/>
  <c r="BG29" i="14"/>
  <c r="CA29" i="14"/>
  <c r="BP29" i="14"/>
  <c r="BN29" i="14"/>
  <c r="BR29" i="14"/>
  <c r="BS29" i="14"/>
  <c r="BA29" i="14"/>
  <c r="AI29" i="14"/>
  <c r="AP29" i="14"/>
  <c r="C75" i="14"/>
  <c r="AM29" i="14"/>
  <c r="AX29" i="14"/>
  <c r="AL29" i="14"/>
  <c r="CB29" i="14"/>
  <c r="BX29" i="14"/>
  <c r="BQ29" i="14"/>
  <c r="BT29" i="14"/>
  <c r="BU29" i="14"/>
  <c r="BH29" i="14"/>
  <c r="BE29" i="14"/>
  <c r="AY29" i="14"/>
  <c r="Z29" i="14"/>
  <c r="AA29" i="14"/>
  <c r="AB28" i="14"/>
  <c r="AZ29" i="14"/>
  <c r="AC28" i="14"/>
  <c r="AN28" i="14"/>
  <c r="BD29" i="14"/>
  <c r="BB29" i="14"/>
  <c r="BI29" i="14"/>
  <c r="BV29" i="14"/>
  <c r="AA28" i="14"/>
  <c r="AK28" i="14"/>
  <c r="AG29" i="14"/>
  <c r="AF31" i="14"/>
  <c r="AP30" i="14"/>
  <c r="AF30" i="14"/>
  <c r="BC29" i="14"/>
  <c r="AS31" i="14"/>
  <c r="Y31" i="14"/>
  <c r="AC30" i="14"/>
  <c r="AT28" i="14"/>
  <c r="AD28" i="14"/>
  <c r="BB28" i="14"/>
  <c r="AB29" i="14"/>
  <c r="AK31" i="14"/>
  <c r="AV30" i="14"/>
  <c r="AJ29" i="14"/>
  <c r="AW29" i="14"/>
  <c r="V29" i="14"/>
  <c r="BA31" i="14"/>
  <c r="BD31" i="14"/>
  <c r="C76" i="14"/>
  <c r="Z30" i="14"/>
  <c r="AU28" i="14"/>
  <c r="BH30" i="14"/>
  <c r="AI28" i="14"/>
  <c r="BP30" i="14"/>
  <c r="BR28" i="14"/>
  <c r="BJ29" i="14"/>
  <c r="BW31" i="14"/>
  <c r="CB30" i="14"/>
  <c r="BM14" i="14"/>
  <c r="BN14" i="14"/>
  <c r="BK14" i="14"/>
  <c r="BL14" i="14"/>
  <c r="BH14" i="14"/>
  <c r="BI14" i="14"/>
  <c r="BJ14" i="14"/>
  <c r="BL13" i="14"/>
  <c r="BM13" i="14"/>
  <c r="BK13" i="14"/>
  <c r="BH13" i="14"/>
  <c r="BJ13" i="14"/>
  <c r="BG13" i="14"/>
  <c r="BI13" i="14"/>
  <c r="BA14" i="14"/>
  <c r="AU14" i="14"/>
  <c r="BG14" i="14"/>
  <c r="BB14" i="14"/>
  <c r="BC14" i="14"/>
  <c r="AV14" i="14"/>
  <c r="BE14" i="14"/>
  <c r="AX14" i="14"/>
  <c r="BF14" i="14"/>
  <c r="BD14" i="14"/>
  <c r="AY14" i="14"/>
  <c r="AW14" i="14"/>
  <c r="AZ14" i="14"/>
  <c r="BE13" i="14"/>
  <c r="BC13" i="14"/>
  <c r="AU13" i="14"/>
  <c r="AT13" i="14"/>
  <c r="BD13" i="14"/>
  <c r="AV13" i="14"/>
  <c r="AY13" i="14"/>
  <c r="BF13" i="14"/>
  <c r="AZ13" i="14"/>
  <c r="BA13" i="14"/>
  <c r="AX13" i="14"/>
  <c r="BB13" i="14"/>
  <c r="AW13" i="14"/>
  <c r="AS14" i="14"/>
  <c r="AT14" i="14"/>
  <c r="AS13" i="14"/>
  <c r="AR13" i="14"/>
  <c r="E23" i="32"/>
  <c r="AR14" i="14"/>
  <c r="AP14" i="14"/>
  <c r="AQ14" i="14"/>
  <c r="AP13" i="14"/>
  <c r="AO13" i="14"/>
  <c r="AQ13" i="14"/>
  <c r="G13" i="14"/>
  <c r="X13" i="14"/>
  <c r="CZ23" i="14"/>
  <c r="AG13" i="14"/>
  <c r="P13" i="14"/>
  <c r="L13" i="14"/>
  <c r="K13" i="14"/>
  <c r="AJ13" i="14"/>
  <c r="N13" i="14"/>
  <c r="Q13" i="14"/>
  <c r="AN13" i="14"/>
  <c r="AC13" i="14"/>
  <c r="AD13" i="14"/>
  <c r="U13" i="14"/>
  <c r="S13" i="14"/>
  <c r="V13" i="14"/>
  <c r="I13" i="14"/>
  <c r="Y13" i="14"/>
  <c r="AA13" i="14"/>
  <c r="AB13" i="14"/>
  <c r="T13" i="14"/>
  <c r="W13" i="14"/>
  <c r="R13" i="14"/>
  <c r="AL13" i="14"/>
  <c r="AH13" i="14"/>
  <c r="AF13" i="14"/>
  <c r="Z13" i="14"/>
  <c r="O13" i="14"/>
  <c r="AE13" i="14"/>
  <c r="AK13" i="14"/>
  <c r="AM13" i="14"/>
  <c r="M13" i="14"/>
  <c r="AI13" i="14"/>
  <c r="C59" i="14"/>
  <c r="J13" i="14"/>
  <c r="F13" i="14"/>
  <c r="H13" i="14"/>
  <c r="E13" i="14"/>
  <c r="CZ17" i="14"/>
  <c r="CZ20" i="14"/>
  <c r="CZ16" i="14"/>
  <c r="CZ21" i="14"/>
  <c r="CZ18" i="14"/>
  <c r="CZ22" i="14"/>
  <c r="CZ15" i="14"/>
  <c r="CZ19" i="14"/>
  <c r="AC14" i="14"/>
  <c r="H14" i="14"/>
  <c r="AG14" i="14"/>
  <c r="AJ14" i="14"/>
  <c r="Y14" i="14"/>
  <c r="Q14" i="14"/>
  <c r="V14" i="14"/>
  <c r="L14" i="14"/>
  <c r="AA14" i="14"/>
  <c r="F14" i="14"/>
  <c r="AM14" i="14"/>
  <c r="U14" i="14"/>
  <c r="W14" i="14"/>
  <c r="P14" i="14"/>
  <c r="G14" i="14"/>
  <c r="AE14" i="14"/>
  <c r="AH14" i="14"/>
  <c r="M14" i="14"/>
  <c r="R14" i="14"/>
  <c r="AK14" i="14"/>
  <c r="K14" i="14"/>
  <c r="AD14" i="14"/>
  <c r="I14" i="14"/>
  <c r="Z14" i="14"/>
  <c r="X14" i="14"/>
  <c r="T14" i="14"/>
  <c r="AB14" i="14"/>
  <c r="O14" i="14"/>
  <c r="S14" i="14"/>
  <c r="AI14" i="14"/>
  <c r="AL14" i="14"/>
  <c r="AO14" i="14"/>
  <c r="AN14" i="14"/>
  <c r="AF14" i="14"/>
  <c r="C60" i="14"/>
  <c r="N14" i="14"/>
  <c r="J14" i="14"/>
  <c r="V60" i="14" l="1"/>
  <c r="U60" i="14"/>
  <c r="T60" i="14"/>
  <c r="S60" i="14"/>
  <c r="AH60" i="14"/>
  <c r="AG60" i="14"/>
  <c r="AF60" i="14"/>
  <c r="AE60" i="14"/>
  <c r="AQ60" i="14"/>
  <c r="AD60" i="14"/>
  <c r="AC60" i="14"/>
  <c r="AB60" i="14"/>
  <c r="AA60" i="14"/>
  <c r="AM60" i="14"/>
  <c r="Z60" i="14"/>
  <c r="Y60" i="14"/>
  <c r="X60" i="14"/>
  <c r="W60" i="14"/>
  <c r="AP60" i="14"/>
  <c r="AI60" i="14"/>
  <c r="Q60" i="14"/>
  <c r="O60" i="14"/>
  <c r="N60" i="14"/>
  <c r="L60" i="14"/>
  <c r="AR60" i="14"/>
  <c r="I60" i="14"/>
  <c r="G60" i="14"/>
  <c r="AL60" i="14"/>
  <c r="AS60" i="14"/>
  <c r="AK60" i="14"/>
  <c r="R60" i="14"/>
  <c r="P60" i="14"/>
  <c r="AO60" i="14"/>
  <c r="M60" i="14"/>
  <c r="K60" i="14"/>
  <c r="J60" i="14"/>
  <c r="H60" i="14"/>
  <c r="AN60" i="14"/>
  <c r="AJ60" i="14"/>
  <c r="F60" i="14"/>
  <c r="AK59" i="14"/>
  <c r="AJ59" i="14"/>
  <c r="AI59" i="14"/>
  <c r="AH59" i="14"/>
  <c r="AR59" i="14"/>
  <c r="Q59" i="14"/>
  <c r="P59" i="14"/>
  <c r="O59" i="14"/>
  <c r="N59" i="14"/>
  <c r="AN59" i="14"/>
  <c r="M59" i="14"/>
  <c r="L59" i="14"/>
  <c r="K59" i="14"/>
  <c r="J59" i="14"/>
  <c r="AQ59" i="14"/>
  <c r="I59" i="14"/>
  <c r="H59" i="14"/>
  <c r="G59" i="14"/>
  <c r="F59" i="14"/>
  <c r="AM59" i="14"/>
  <c r="E59" i="14"/>
  <c r="U59" i="14"/>
  <c r="T59" i="14"/>
  <c r="S59" i="14"/>
  <c r="R59" i="14"/>
  <c r="AG59" i="14"/>
  <c r="AE59" i="14"/>
  <c r="AP59" i="14"/>
  <c r="AB59" i="14"/>
  <c r="Z59" i="14"/>
  <c r="Y59" i="14"/>
  <c r="W59" i="14"/>
  <c r="AO59" i="14"/>
  <c r="AF59" i="14"/>
  <c r="AD59" i="14"/>
  <c r="AC59" i="14"/>
  <c r="AA59" i="14"/>
  <c r="AL59" i="14"/>
  <c r="X59" i="14"/>
  <c r="V59" i="14"/>
  <c r="X76" i="14"/>
  <c r="AB76" i="14"/>
  <c r="AF76" i="14"/>
  <c r="W76" i="14"/>
  <c r="AC76" i="14"/>
  <c r="AH76" i="14"/>
  <c r="AL76" i="14"/>
  <c r="AP76" i="14"/>
  <c r="AT76" i="14"/>
  <c r="AX76" i="14"/>
  <c r="BB76" i="14"/>
  <c r="BF76" i="14"/>
  <c r="Z76" i="14"/>
  <c r="AG76" i="14"/>
  <c r="AM76" i="14"/>
  <c r="AR76" i="14"/>
  <c r="AW76" i="14"/>
  <c r="BC76" i="14"/>
  <c r="BH76" i="14"/>
  <c r="AA76" i="14"/>
  <c r="AI76" i="14"/>
  <c r="AN76" i="14"/>
  <c r="AS76" i="14"/>
  <c r="AY76" i="14"/>
  <c r="BD76" i="14"/>
  <c r="BI76" i="14"/>
  <c r="V76" i="14"/>
  <c r="AD76" i="14"/>
  <c r="AJ76" i="14"/>
  <c r="AO76" i="14"/>
  <c r="AU76" i="14"/>
  <c r="AZ76" i="14"/>
  <c r="BE76" i="14"/>
  <c r="Y76" i="14"/>
  <c r="AE76" i="14"/>
  <c r="AK76" i="14"/>
  <c r="AQ76" i="14"/>
  <c r="AV76" i="14"/>
  <c r="BA76" i="14"/>
  <c r="BG76" i="14"/>
  <c r="V74" i="14"/>
  <c r="Z74" i="14"/>
  <c r="AD74" i="14"/>
  <c r="AH74" i="14"/>
  <c r="AL74" i="14"/>
  <c r="AP74" i="14"/>
  <c r="AT74" i="14"/>
  <c r="AX74" i="14"/>
  <c r="BB74" i="14"/>
  <c r="BF74" i="14"/>
  <c r="T74" i="14"/>
  <c r="W74" i="14"/>
  <c r="AB74" i="14"/>
  <c r="AG74" i="14"/>
  <c r="AM74" i="14"/>
  <c r="AR74" i="14"/>
  <c r="AW74" i="14"/>
  <c r="BC74" i="14"/>
  <c r="X74" i="14"/>
  <c r="AC74" i="14"/>
  <c r="AI74" i="14"/>
  <c r="AN74" i="14"/>
  <c r="AS74" i="14"/>
  <c r="AY74" i="14"/>
  <c r="BD74" i="14"/>
  <c r="Y74" i="14"/>
  <c r="AE74" i="14"/>
  <c r="AJ74" i="14"/>
  <c r="AO74" i="14"/>
  <c r="AU74" i="14"/>
  <c r="AZ74" i="14"/>
  <c r="BE74" i="14"/>
  <c r="U74" i="14"/>
  <c r="AA74" i="14"/>
  <c r="AF74" i="14"/>
  <c r="AK74" i="14"/>
  <c r="AQ74" i="14"/>
  <c r="AV74" i="14"/>
  <c r="BA74" i="14"/>
  <c r="BG74" i="14"/>
  <c r="V75" i="14"/>
  <c r="Z75" i="14"/>
  <c r="AD75" i="14"/>
  <c r="AH75" i="14"/>
  <c r="AL75" i="14"/>
  <c r="AP75" i="14"/>
  <c r="AT75" i="14"/>
  <c r="AX75" i="14"/>
  <c r="BB75" i="14"/>
  <c r="BF75" i="14"/>
  <c r="Y75" i="14"/>
  <c r="AE75" i="14"/>
  <c r="AJ75" i="14"/>
  <c r="AO75" i="14"/>
  <c r="AU75" i="14"/>
  <c r="AZ75" i="14"/>
  <c r="BE75" i="14"/>
  <c r="AA75" i="14"/>
  <c r="AF75" i="14"/>
  <c r="AK75" i="14"/>
  <c r="AQ75" i="14"/>
  <c r="AV75" i="14"/>
  <c r="BA75" i="14"/>
  <c r="BG75" i="14"/>
  <c r="W75" i="14"/>
  <c r="AB75" i="14"/>
  <c r="AG75" i="14"/>
  <c r="AM75" i="14"/>
  <c r="AR75" i="14"/>
  <c r="AW75" i="14"/>
  <c r="BC75" i="14"/>
  <c r="BH75" i="14"/>
  <c r="U75" i="14"/>
  <c r="X75" i="14"/>
  <c r="AC75" i="14"/>
  <c r="AI75" i="14"/>
  <c r="AN75" i="14"/>
  <c r="AS75" i="14"/>
  <c r="AY75" i="14"/>
  <c r="BD75" i="14"/>
  <c r="X77" i="14"/>
  <c r="AB77" i="14"/>
  <c r="AF77" i="14"/>
  <c r="AJ77" i="14"/>
  <c r="AN77" i="14"/>
  <c r="AR77" i="14"/>
  <c r="AV77" i="14"/>
  <c r="AZ77" i="14"/>
  <c r="BD77" i="14"/>
  <c r="BH77" i="14"/>
  <c r="Z77" i="14"/>
  <c r="AE77" i="14"/>
  <c r="AK77" i="14"/>
  <c r="AP77" i="14"/>
  <c r="AU77" i="14"/>
  <c r="BA77" i="14"/>
  <c r="BF77" i="14"/>
  <c r="AD77" i="14"/>
  <c r="AL77" i="14"/>
  <c r="AS77" i="14"/>
  <c r="AY77" i="14"/>
  <c r="BG77" i="14"/>
  <c r="W77" i="14"/>
  <c r="Y77" i="14"/>
  <c r="AG77" i="14"/>
  <c r="AM77" i="14"/>
  <c r="AT77" i="14"/>
  <c r="BB77" i="14"/>
  <c r="BI77" i="14"/>
  <c r="AA77" i="14"/>
  <c r="AH77" i="14"/>
  <c r="AO77" i="14"/>
  <c r="AW77" i="14"/>
  <c r="BC77" i="14"/>
  <c r="BJ77" i="14"/>
  <c r="AC77" i="14"/>
  <c r="AI77" i="14"/>
  <c r="AQ77" i="14"/>
  <c r="AX77" i="14"/>
  <c r="BE77" i="14"/>
  <c r="CF5" i="14"/>
  <c r="CE7" i="14"/>
  <c r="CK8" i="29"/>
  <c r="D18" i="18"/>
  <c r="CL18" i="31"/>
  <c r="CJ18" i="30"/>
  <c r="CL18" i="29"/>
  <c r="CM4" i="31"/>
  <c r="CL8" i="31" s="1"/>
  <c r="CK4" i="30"/>
  <c r="CJ8" i="30" s="1"/>
  <c r="CM4" i="29"/>
  <c r="C9" i="18"/>
  <c r="CH9" i="31"/>
  <c r="CJ9" i="30"/>
  <c r="AT9" i="29"/>
  <c r="E4" i="18"/>
  <c r="E18" i="18" s="1"/>
  <c r="CZ30" i="14"/>
  <c r="CZ29" i="14"/>
  <c r="CZ28" i="14"/>
  <c r="CZ31" i="14"/>
  <c r="CA27" i="14"/>
  <c r="BW27" i="14"/>
  <c r="BS27" i="14"/>
  <c r="BT27" i="14"/>
  <c r="BH27" i="14"/>
  <c r="BO27" i="14"/>
  <c r="BF27" i="14"/>
  <c r="BD27" i="14"/>
  <c r="Z27" i="14"/>
  <c r="U27" i="14"/>
  <c r="AI27" i="14"/>
  <c r="BA27" i="14"/>
  <c r="AK27" i="14"/>
  <c r="AF27" i="14"/>
  <c r="AZ27" i="14"/>
  <c r="AG27" i="14"/>
  <c r="AB27" i="14"/>
  <c r="BU27" i="14"/>
  <c r="BX27" i="14"/>
  <c r="BI27" i="14"/>
  <c r="BJ27" i="14"/>
  <c r="BK27" i="14"/>
  <c r="BG27" i="14"/>
  <c r="BE27" i="14"/>
  <c r="S27" i="14"/>
  <c r="AQ27" i="14"/>
  <c r="AN27" i="14"/>
  <c r="BB27" i="14"/>
  <c r="AU27" i="14"/>
  <c r="AE27" i="14"/>
  <c r="AW27" i="14"/>
  <c r="AR27" i="14"/>
  <c r="BY27" i="14"/>
  <c r="BL27" i="14"/>
  <c r="BM27" i="14"/>
  <c r="BN27" i="14"/>
  <c r="BC27" i="14"/>
  <c r="Y27" i="14"/>
  <c r="AS27" i="14"/>
  <c r="AA27" i="14"/>
  <c r="T27" i="14"/>
  <c r="X27" i="14"/>
  <c r="AD27" i="14"/>
  <c r="AX27" i="14"/>
  <c r="AJ27" i="14"/>
  <c r="V27" i="14"/>
  <c r="BR27" i="14"/>
  <c r="AY27" i="14"/>
  <c r="AP27" i="14"/>
  <c r="AC27" i="14"/>
  <c r="AO27" i="14"/>
  <c r="AM27" i="14"/>
  <c r="C73" i="14"/>
  <c r="AL27" i="14"/>
  <c r="BP27" i="14"/>
  <c r="AV27" i="14"/>
  <c r="AH27" i="14"/>
  <c r="AT27" i="14"/>
  <c r="BV27" i="14"/>
  <c r="BQ27" i="14"/>
  <c r="BZ27" i="14"/>
  <c r="W27" i="14"/>
  <c r="BT26" i="14"/>
  <c r="BW26" i="14"/>
  <c r="BM26" i="14"/>
  <c r="BH26" i="14"/>
  <c r="BJ26" i="14"/>
  <c r="BC26" i="14"/>
  <c r="BX26" i="14"/>
  <c r="BK26" i="14"/>
  <c r="BP26" i="14"/>
  <c r="BG26" i="14"/>
  <c r="BY26" i="14"/>
  <c r="BU26" i="14"/>
  <c r="BI26" i="14"/>
  <c r="BN26" i="14"/>
  <c r="BQ26" i="14"/>
  <c r="BF26" i="14"/>
  <c r="BD26" i="14"/>
  <c r="BZ26" i="14"/>
  <c r="BO26" i="14"/>
  <c r="T26" i="14"/>
  <c r="AP26" i="14"/>
  <c r="AK26" i="14"/>
  <c r="AY26" i="14"/>
  <c r="AV26" i="14"/>
  <c r="AI26" i="14"/>
  <c r="AO26" i="14"/>
  <c r="R26" i="14"/>
  <c r="AB26" i="14"/>
  <c r="Z26" i="14"/>
  <c r="AL26" i="14"/>
  <c r="AZ26" i="14"/>
  <c r="BV26" i="14"/>
  <c r="BR26" i="14"/>
  <c r="AF26" i="14"/>
  <c r="AC26" i="14"/>
  <c r="AS26" i="14"/>
  <c r="S26" i="14"/>
  <c r="AQ26" i="14"/>
  <c r="AJ26" i="14"/>
  <c r="AM26" i="14"/>
  <c r="AR26" i="14"/>
  <c r="AT26" i="14"/>
  <c r="BL26" i="14"/>
  <c r="U26" i="14"/>
  <c r="Y26" i="14"/>
  <c r="BS26" i="14"/>
  <c r="BE26" i="14"/>
  <c r="BB26" i="14"/>
  <c r="AN26" i="14"/>
  <c r="AW26" i="14"/>
  <c r="AD26" i="14"/>
  <c r="V26" i="14"/>
  <c r="AE26" i="14"/>
  <c r="AU26" i="14"/>
  <c r="AG26" i="14"/>
  <c r="X26" i="14"/>
  <c r="AX26" i="14"/>
  <c r="C72" i="14"/>
  <c r="AA26" i="14"/>
  <c r="AH26" i="14"/>
  <c r="W26" i="14"/>
  <c r="BA26" i="14"/>
  <c r="BB12" i="14"/>
  <c r="AZ12" i="14"/>
  <c r="AT12" i="14"/>
  <c r="AY12" i="14"/>
  <c r="BC12" i="14"/>
  <c r="AV12" i="14"/>
  <c r="AU12" i="14"/>
  <c r="BD12" i="14"/>
  <c r="BE12" i="14"/>
  <c r="AS12" i="14"/>
  <c r="BA12" i="14"/>
  <c r="AX12" i="14"/>
  <c r="AW12" i="14"/>
  <c r="AQ12" i="14"/>
  <c r="AR12" i="14"/>
  <c r="AC12" i="14"/>
  <c r="AN12" i="14"/>
  <c r="AO12" i="14"/>
  <c r="AP12" i="14"/>
  <c r="S12" i="14"/>
  <c r="AK12" i="14"/>
  <c r="M12" i="14"/>
  <c r="M53" i="14" s="1"/>
  <c r="H12" i="14"/>
  <c r="H53" i="14" s="1"/>
  <c r="W12" i="14"/>
  <c r="D12" i="14"/>
  <c r="D53" i="14" s="1"/>
  <c r="N12" i="14"/>
  <c r="N53" i="14" s="1"/>
  <c r="R12" i="14"/>
  <c r="G12" i="14"/>
  <c r="G53" i="14" s="1"/>
  <c r="AG12" i="14"/>
  <c r="AJ12" i="14"/>
  <c r="AL12" i="14"/>
  <c r="J12" i="14"/>
  <c r="AA12" i="14"/>
  <c r="V12" i="14"/>
  <c r="T12" i="14"/>
  <c r="F12" i="14"/>
  <c r="F53" i="14" s="1"/>
  <c r="AB12" i="14"/>
  <c r="AI12" i="14"/>
  <c r="AF12" i="14"/>
  <c r="I12" i="14"/>
  <c r="L12" i="14"/>
  <c r="L53" i="14" s="1"/>
  <c r="K12" i="14"/>
  <c r="K53" i="14" s="1"/>
  <c r="O12" i="14"/>
  <c r="O53" i="14" s="1"/>
  <c r="AD12" i="14"/>
  <c r="X12" i="14"/>
  <c r="AM12" i="14"/>
  <c r="Y12" i="14"/>
  <c r="P12" i="14"/>
  <c r="E12" i="14"/>
  <c r="Q12" i="14"/>
  <c r="C58" i="14"/>
  <c r="AE12" i="14"/>
  <c r="Z12" i="14"/>
  <c r="AH12" i="14"/>
  <c r="U12" i="14"/>
  <c r="CZ13" i="14"/>
  <c r="CZ14" i="14"/>
  <c r="T58" i="14" l="1"/>
  <c r="AG58" i="14"/>
  <c r="AF58" i="14"/>
  <c r="AE58" i="14"/>
  <c r="AD58" i="14"/>
  <c r="AC58" i="14"/>
  <c r="AO58" i="14"/>
  <c r="AJ58" i="14"/>
  <c r="S58" i="14"/>
  <c r="Q58" i="14"/>
  <c r="L58" i="14"/>
  <c r="K58" i="14"/>
  <c r="J58" i="14"/>
  <c r="I58" i="14"/>
  <c r="AP58" i="14"/>
  <c r="H58" i="14"/>
  <c r="G58" i="14"/>
  <c r="F58" i="14"/>
  <c r="AN58" i="14"/>
  <c r="AH58" i="14"/>
  <c r="AQ58" i="14"/>
  <c r="P58" i="14"/>
  <c r="O58" i="14"/>
  <c r="N58" i="14"/>
  <c r="M58" i="14"/>
  <c r="AM58" i="14"/>
  <c r="AI58" i="14"/>
  <c r="R58" i="14"/>
  <c r="AB58" i="14"/>
  <c r="AA58" i="14"/>
  <c r="Z58" i="14"/>
  <c r="Y58" i="14"/>
  <c r="AK58" i="14"/>
  <c r="X58" i="14"/>
  <c r="W58" i="14"/>
  <c r="V58" i="14"/>
  <c r="U58" i="14"/>
  <c r="AL58" i="14"/>
  <c r="E58" i="14"/>
  <c r="D58" i="14"/>
  <c r="V73" i="14"/>
  <c r="Z73" i="14"/>
  <c r="AD73" i="14"/>
  <c r="AH73" i="14"/>
  <c r="AL73" i="14"/>
  <c r="AP73" i="14"/>
  <c r="AT73" i="14"/>
  <c r="AX73" i="14"/>
  <c r="BB73" i="14"/>
  <c r="BF73" i="14"/>
  <c r="T73" i="14"/>
  <c r="Y73" i="14"/>
  <c r="AE73" i="14"/>
  <c r="AJ73" i="14"/>
  <c r="AO73" i="14"/>
  <c r="AU73" i="14"/>
  <c r="AZ73" i="14"/>
  <c r="BE73" i="14"/>
  <c r="U73" i="14"/>
  <c r="AA73" i="14"/>
  <c r="AF73" i="14"/>
  <c r="AK73" i="14"/>
  <c r="AQ73" i="14"/>
  <c r="AV73" i="14"/>
  <c r="BA73" i="14"/>
  <c r="W73" i="14"/>
  <c r="AB73" i="14"/>
  <c r="AG73" i="14"/>
  <c r="AM73" i="14"/>
  <c r="AR73" i="14"/>
  <c r="AW73" i="14"/>
  <c r="BC73" i="14"/>
  <c r="X73" i="14"/>
  <c r="AC73" i="14"/>
  <c r="AI73" i="14"/>
  <c r="AN73" i="14"/>
  <c r="AS73" i="14"/>
  <c r="AY73" i="14"/>
  <c r="BD73" i="14"/>
  <c r="S73" i="14"/>
  <c r="V72" i="14"/>
  <c r="Z72" i="14"/>
  <c r="AD72" i="14"/>
  <c r="AH72" i="14"/>
  <c r="AL72" i="14"/>
  <c r="AP72" i="14"/>
  <c r="AT72" i="14"/>
  <c r="AX72" i="14"/>
  <c r="BB72" i="14"/>
  <c r="W72" i="14"/>
  <c r="AB72" i="14"/>
  <c r="AG72" i="14"/>
  <c r="AM72" i="14"/>
  <c r="AR72" i="14"/>
  <c r="AW72" i="14"/>
  <c r="BC72" i="14"/>
  <c r="R72" i="14"/>
  <c r="S72" i="14"/>
  <c r="X72" i="14"/>
  <c r="AC72" i="14"/>
  <c r="AI72" i="14"/>
  <c r="AN72" i="14"/>
  <c r="AS72" i="14"/>
  <c r="AY72" i="14"/>
  <c r="BD72" i="14"/>
  <c r="T72" i="14"/>
  <c r="Y72" i="14"/>
  <c r="AE72" i="14"/>
  <c r="AJ72" i="14"/>
  <c r="AO72" i="14"/>
  <c r="AU72" i="14"/>
  <c r="AZ72" i="14"/>
  <c r="BE72" i="14"/>
  <c r="U72" i="14"/>
  <c r="AA72" i="14"/>
  <c r="AF72" i="14"/>
  <c r="AK72" i="14"/>
  <c r="AQ72" i="14"/>
  <c r="AV72" i="14"/>
  <c r="BA72" i="14"/>
  <c r="CZ61" i="14"/>
  <c r="CG5" i="14"/>
  <c r="CF7" i="14"/>
  <c r="CL8" i="29"/>
  <c r="D8" i="18"/>
  <c r="CM18" i="31"/>
  <c r="CK18" i="30"/>
  <c r="CM18" i="29"/>
  <c r="CN4" i="31"/>
  <c r="CL4" i="30"/>
  <c r="CN4" i="29"/>
  <c r="D9" i="18"/>
  <c r="F4" i="18"/>
  <c r="CI9" i="31"/>
  <c r="CK9" i="30"/>
  <c r="AU9" i="29"/>
  <c r="CZ66" i="14"/>
  <c r="CZ69" i="14"/>
  <c r="CZ63" i="14"/>
  <c r="CZ62" i="14"/>
  <c r="CZ64" i="14"/>
  <c r="CZ68" i="14"/>
  <c r="CZ65" i="14"/>
  <c r="CZ67" i="14"/>
  <c r="CZ76" i="14"/>
  <c r="CZ74" i="14"/>
  <c r="CZ75" i="14"/>
  <c r="CZ77" i="14"/>
  <c r="I53" i="14"/>
  <c r="H20" i="18" s="1"/>
  <c r="CZ26" i="14"/>
  <c r="CZ27" i="14"/>
  <c r="J53" i="14"/>
  <c r="I20" i="18" s="1"/>
  <c r="CZ59" i="14"/>
  <c r="CZ60" i="14"/>
  <c r="CR98" i="14"/>
  <c r="CU98" i="14"/>
  <c r="CE98" i="14"/>
  <c r="CX98" i="14"/>
  <c r="CH98" i="14"/>
  <c r="CW98" i="14"/>
  <c r="CG98" i="14"/>
  <c r="CN98" i="14"/>
  <c r="CQ98" i="14"/>
  <c r="CT98" i="14"/>
  <c r="CS98" i="14"/>
  <c r="CV98" i="14"/>
  <c r="CY98" i="14"/>
  <c r="CM98" i="14"/>
  <c r="CO98" i="14"/>
  <c r="CF98" i="14"/>
  <c r="CL98" i="14"/>
  <c r="CJ98" i="14"/>
  <c r="CP98" i="14"/>
  <c r="CI98" i="14"/>
  <c r="CK98" i="14"/>
  <c r="E20" i="18"/>
  <c r="E32" i="18" s="1"/>
  <c r="F20" i="18"/>
  <c r="N20" i="18"/>
  <c r="G20" i="18"/>
  <c r="K20" i="18"/>
  <c r="C20" i="18"/>
  <c r="C32" i="18" s="1"/>
  <c r="C10" i="18"/>
  <c r="J20" i="18"/>
  <c r="M20" i="18"/>
  <c r="L20" i="18"/>
  <c r="CZ12" i="14"/>
  <c r="E53" i="14"/>
  <c r="CH5" i="14" l="1"/>
  <c r="CG7" i="14"/>
  <c r="CK8" i="30"/>
  <c r="CM8" i="29"/>
  <c r="CM8" i="31"/>
  <c r="F18" i="18"/>
  <c r="E8" i="18"/>
  <c r="CN18" i="31"/>
  <c r="CL18" i="30"/>
  <c r="CN18" i="29"/>
  <c r="CO4" i="31"/>
  <c r="CN8" i="31" s="1"/>
  <c r="CM4" i="30"/>
  <c r="CL8" i="30" s="1"/>
  <c r="CO4" i="29"/>
  <c r="CN8" i="29" s="1"/>
  <c r="E9" i="18"/>
  <c r="G4" i="18"/>
  <c r="F9" i="18"/>
  <c r="CJ9" i="31"/>
  <c r="CL9" i="30"/>
  <c r="AV9" i="29"/>
  <c r="F32" i="18"/>
  <c r="BW24" i="14"/>
  <c r="BR24" i="14"/>
  <c r="BF24" i="14"/>
  <c r="BH24" i="14"/>
  <c r="BJ24" i="14"/>
  <c r="AZ24" i="14"/>
  <c r="AI24" i="14"/>
  <c r="AN24" i="14"/>
  <c r="AX24" i="14"/>
  <c r="AY24" i="14"/>
  <c r="P24" i="14"/>
  <c r="Z24" i="14"/>
  <c r="AS24" i="14"/>
  <c r="AF24" i="14"/>
  <c r="AL24" i="14"/>
  <c r="AC24" i="14"/>
  <c r="V24" i="14"/>
  <c r="BX24" i="14"/>
  <c r="BV24" i="14"/>
  <c r="BL24" i="14"/>
  <c r="BM24" i="14"/>
  <c r="BO24" i="14"/>
  <c r="BN24" i="14"/>
  <c r="AJ24" i="14"/>
  <c r="AR24" i="14"/>
  <c r="S24" i="14"/>
  <c r="W24" i="14"/>
  <c r="AM24" i="14"/>
  <c r="AH24" i="14"/>
  <c r="AE24" i="14"/>
  <c r="AT24" i="14"/>
  <c r="AG24" i="14"/>
  <c r="AA24" i="14"/>
  <c r="AB24" i="14"/>
  <c r="AU24" i="14"/>
  <c r="BT24" i="14"/>
  <c r="BS24" i="14"/>
  <c r="BG24" i="14"/>
  <c r="BI24" i="14"/>
  <c r="BK24" i="14"/>
  <c r="BC24" i="14"/>
  <c r="BB24" i="14"/>
  <c r="AV24" i="14"/>
  <c r="R24" i="14"/>
  <c r="AD24" i="14"/>
  <c r="T24" i="14"/>
  <c r="AK24" i="14"/>
  <c r="C70" i="14"/>
  <c r="Y24" i="14"/>
  <c r="X24" i="14"/>
  <c r="BU24" i="14"/>
  <c r="BE24" i="14"/>
  <c r="BP24" i="14"/>
  <c r="BQ24" i="14"/>
  <c r="BD24" i="14"/>
  <c r="BA24" i="14"/>
  <c r="AW24" i="14"/>
  <c r="AQ24" i="14"/>
  <c r="AO24" i="14"/>
  <c r="U24" i="14"/>
  <c r="AP24" i="14"/>
  <c r="Q24" i="14"/>
  <c r="CZ72" i="14"/>
  <c r="BY25" i="14"/>
  <c r="BW25" i="14"/>
  <c r="BP25" i="14"/>
  <c r="BO25" i="14"/>
  <c r="BM25" i="14"/>
  <c r="BL25" i="14"/>
  <c r="BD25" i="14"/>
  <c r="BB25" i="14"/>
  <c r="BT25" i="14"/>
  <c r="BV25" i="14"/>
  <c r="BI25" i="14"/>
  <c r="BF25" i="14"/>
  <c r="BG25" i="14"/>
  <c r="BE25" i="14"/>
  <c r="BA25" i="14"/>
  <c r="BU25" i="14"/>
  <c r="BJ25" i="14"/>
  <c r="BR25" i="14"/>
  <c r="BK25" i="14"/>
  <c r="BS25" i="14"/>
  <c r="BH25" i="14"/>
  <c r="AY25" i="14"/>
  <c r="S25" i="14"/>
  <c r="T25" i="14"/>
  <c r="AO25" i="14"/>
  <c r="AB25" i="14"/>
  <c r="AD25" i="14"/>
  <c r="AU25" i="14"/>
  <c r="AK25" i="14"/>
  <c r="AL25" i="14"/>
  <c r="AZ25" i="14"/>
  <c r="AP25" i="14"/>
  <c r="AN25" i="14"/>
  <c r="BQ25" i="14"/>
  <c r="BC25" i="14"/>
  <c r="V25" i="14"/>
  <c r="AJ25" i="14"/>
  <c r="AV25" i="14"/>
  <c r="AI25" i="14"/>
  <c r="AC25" i="14"/>
  <c r="U25" i="14"/>
  <c r="Q25" i="14"/>
  <c r="AT25" i="14"/>
  <c r="C71" i="14"/>
  <c r="AW25" i="14"/>
  <c r="AX25" i="14"/>
  <c r="AR25" i="14"/>
  <c r="W25" i="14"/>
  <c r="AS25" i="14"/>
  <c r="AQ25" i="14"/>
  <c r="AM25" i="14"/>
  <c r="Z25" i="14"/>
  <c r="R25" i="14"/>
  <c r="X25" i="14"/>
  <c r="AE25" i="14"/>
  <c r="BN25" i="14"/>
  <c r="AF25" i="14"/>
  <c r="AG25" i="14"/>
  <c r="AA25" i="14"/>
  <c r="BX25" i="14"/>
  <c r="AH25" i="14"/>
  <c r="Y25" i="14"/>
  <c r="CZ73" i="14"/>
  <c r="I98" i="14"/>
  <c r="D98" i="14"/>
  <c r="O98" i="14"/>
  <c r="K98" i="14"/>
  <c r="M98" i="14"/>
  <c r="L98" i="14"/>
  <c r="F98" i="14"/>
  <c r="J98" i="14"/>
  <c r="N98" i="14"/>
  <c r="E98" i="14"/>
  <c r="G98" i="14"/>
  <c r="H98" i="14"/>
  <c r="CZ58" i="14"/>
  <c r="D10" i="18"/>
  <c r="D19" i="18" s="1"/>
  <c r="D20" i="18"/>
  <c r="D32" i="18" s="1"/>
  <c r="C19" i="18"/>
  <c r="C21" i="18" s="1"/>
  <c r="C11" i="18" l="1"/>
  <c r="C12" i="18" s="1"/>
  <c r="R70" i="14"/>
  <c r="V70" i="14"/>
  <c r="Z70" i="14"/>
  <c r="AD70" i="14"/>
  <c r="AH70" i="14"/>
  <c r="AL70" i="14"/>
  <c r="AP70" i="14"/>
  <c r="AT70" i="14"/>
  <c r="AX70" i="14"/>
  <c r="BB70" i="14"/>
  <c r="P70" i="14"/>
  <c r="Q70" i="14"/>
  <c r="W70" i="14"/>
  <c r="AB70" i="14"/>
  <c r="AG70" i="14"/>
  <c r="AM70" i="14"/>
  <c r="AR70" i="14"/>
  <c r="AW70" i="14"/>
  <c r="BC70" i="14"/>
  <c r="S70" i="14"/>
  <c r="X70" i="14"/>
  <c r="AC70" i="14"/>
  <c r="AI70" i="14"/>
  <c r="AN70" i="14"/>
  <c r="AS70" i="14"/>
  <c r="AY70" i="14"/>
  <c r="T70" i="14"/>
  <c r="Y70" i="14"/>
  <c r="AE70" i="14"/>
  <c r="AJ70" i="14"/>
  <c r="AO70" i="14"/>
  <c r="AU70" i="14"/>
  <c r="AZ70" i="14"/>
  <c r="U70" i="14"/>
  <c r="AA70" i="14"/>
  <c r="AF70" i="14"/>
  <c r="AK70" i="14"/>
  <c r="AQ70" i="14"/>
  <c r="AV70" i="14"/>
  <c r="BA70" i="14"/>
  <c r="R71" i="14"/>
  <c r="V71" i="14"/>
  <c r="Z71" i="14"/>
  <c r="AD71" i="14"/>
  <c r="AH71" i="14"/>
  <c r="AL71" i="14"/>
  <c r="AP71" i="14"/>
  <c r="AT71" i="14"/>
  <c r="AX71" i="14"/>
  <c r="BB71" i="14"/>
  <c r="T71" i="14"/>
  <c r="Y71" i="14"/>
  <c r="AE71" i="14"/>
  <c r="AJ71" i="14"/>
  <c r="AO71" i="14"/>
  <c r="AU71" i="14"/>
  <c r="AZ71" i="14"/>
  <c r="U71" i="14"/>
  <c r="AA71" i="14"/>
  <c r="AF71" i="14"/>
  <c r="AK71" i="14"/>
  <c r="AQ71" i="14"/>
  <c r="AV71" i="14"/>
  <c r="BA71" i="14"/>
  <c r="Q71" i="14"/>
  <c r="W71" i="14"/>
  <c r="AB71" i="14"/>
  <c r="AG71" i="14"/>
  <c r="AM71" i="14"/>
  <c r="AR71" i="14"/>
  <c r="AW71" i="14"/>
  <c r="BC71" i="14"/>
  <c r="S71" i="14"/>
  <c r="X71" i="14"/>
  <c r="AC71" i="14"/>
  <c r="AI71" i="14"/>
  <c r="AN71" i="14"/>
  <c r="AS71" i="14"/>
  <c r="AY71" i="14"/>
  <c r="BD71" i="14"/>
  <c r="CI5" i="14"/>
  <c r="CH7" i="14"/>
  <c r="CM18" i="30"/>
  <c r="G18" i="18"/>
  <c r="F8" i="18"/>
  <c r="CO18" i="31"/>
  <c r="CO18" i="29"/>
  <c r="CP4" i="31"/>
  <c r="CN4" i="30"/>
  <c r="CP4" i="29"/>
  <c r="G32" i="18"/>
  <c r="H4" i="18"/>
  <c r="G9" i="18" s="1"/>
  <c r="CK9" i="31"/>
  <c r="CM9" i="30"/>
  <c r="AW9" i="29"/>
  <c r="AX9" i="29"/>
  <c r="V53" i="14"/>
  <c r="U20" i="18" s="1"/>
  <c r="S53" i="14"/>
  <c r="R20" i="18" s="1"/>
  <c r="T53" i="14"/>
  <c r="S20" i="18" s="1"/>
  <c r="W53" i="14"/>
  <c r="V20" i="18" s="1"/>
  <c r="R53" i="14"/>
  <c r="Q20" i="18" s="1"/>
  <c r="U53" i="14"/>
  <c r="T20" i="18" s="1"/>
  <c r="CZ24" i="14"/>
  <c r="P53" i="14"/>
  <c r="O20" i="18" s="1"/>
  <c r="CZ25" i="14"/>
  <c r="Q53" i="14"/>
  <c r="P20" i="18" s="1"/>
  <c r="E10" i="18"/>
  <c r="E19" i="18" s="1"/>
  <c r="D21" i="18"/>
  <c r="C41" i="18"/>
  <c r="D11" i="18" l="1"/>
  <c r="E11" i="18" s="1"/>
  <c r="F11" i="18" s="1"/>
  <c r="G11" i="18" s="1"/>
  <c r="H11" i="18" s="1"/>
  <c r="I11" i="18" s="1"/>
  <c r="J11" i="18" s="1"/>
  <c r="K11" i="18" s="1"/>
  <c r="L11" i="18" s="1"/>
  <c r="M11" i="18" s="1"/>
  <c r="N11" i="18" s="1"/>
  <c r="CJ5" i="14"/>
  <c r="CI7" i="14"/>
  <c r="CM8" i="30"/>
  <c r="CO8" i="29"/>
  <c r="CO8" i="31"/>
  <c r="H18" i="18"/>
  <c r="G8" i="18"/>
  <c r="CP18" i="31"/>
  <c r="CN18" i="30"/>
  <c r="CP18" i="29"/>
  <c r="CQ4" i="31"/>
  <c r="CQ8" i="31" s="1"/>
  <c r="CO4" i="30"/>
  <c r="CN8" i="30" s="1"/>
  <c r="CQ4" i="29"/>
  <c r="CQ8" i="29" s="1"/>
  <c r="I4" i="18"/>
  <c r="H9" i="18" s="1"/>
  <c r="CL9" i="31"/>
  <c r="CN9" i="30"/>
  <c r="H32" i="18"/>
  <c r="C25" i="18"/>
  <c r="C37" i="18"/>
  <c r="C42" i="18" s="1"/>
  <c r="C15" i="18"/>
  <c r="C30" i="18" s="1"/>
  <c r="S98" i="14"/>
  <c r="V98" i="14"/>
  <c r="CZ53" i="14"/>
  <c r="W98" i="14"/>
  <c r="U98" i="14"/>
  <c r="T98" i="14"/>
  <c r="R98" i="14"/>
  <c r="CZ70" i="14"/>
  <c r="P98" i="14"/>
  <c r="CZ71" i="14"/>
  <c r="Q98" i="14"/>
  <c r="F10" i="18"/>
  <c r="F19" i="18" s="1"/>
  <c r="E21" i="18"/>
  <c r="D41" i="18"/>
  <c r="E12" i="18" l="1"/>
  <c r="E15" i="18" s="1"/>
  <c r="E30" i="18" s="1"/>
  <c r="D12" i="18"/>
  <c r="D15" i="18" s="1"/>
  <c r="D30" i="18" s="1"/>
  <c r="O11" i="18"/>
  <c r="P11" i="18" s="1"/>
  <c r="Q11" i="18" s="1"/>
  <c r="R11" i="18" s="1"/>
  <c r="S11" i="18" s="1"/>
  <c r="T11" i="18" s="1"/>
  <c r="U11" i="18" s="1"/>
  <c r="V11" i="18" s="1"/>
  <c r="CK5" i="14"/>
  <c r="CJ7" i="14"/>
  <c r="CO18" i="30"/>
  <c r="CP8" i="29"/>
  <c r="CP8" i="31"/>
  <c r="I18" i="18"/>
  <c r="H8" i="18"/>
  <c r="CQ18" i="31"/>
  <c r="CQ18" i="29"/>
  <c r="F16" i="32" s="1"/>
  <c r="CP4" i="30"/>
  <c r="CO8" i="30" s="1"/>
  <c r="J4" i="18"/>
  <c r="I8" i="18" s="1"/>
  <c r="CM9" i="31"/>
  <c r="CO9" i="30"/>
  <c r="I32" i="18"/>
  <c r="C43" i="18"/>
  <c r="C44" i="18" s="1"/>
  <c r="C26" i="18"/>
  <c r="C27" i="18" s="1"/>
  <c r="C31" i="18" s="1"/>
  <c r="C33" i="18" s="1"/>
  <c r="C38" i="18"/>
  <c r="G10" i="18"/>
  <c r="G19" i="18" s="1"/>
  <c r="F21" i="18"/>
  <c r="F12" i="18"/>
  <c r="E41" i="18"/>
  <c r="I9" i="18" l="1"/>
  <c r="E25" i="18"/>
  <c r="E26" i="18" s="1"/>
  <c r="E27" i="18" s="1"/>
  <c r="E31" i="18" s="1"/>
  <c r="D25" i="18"/>
  <c r="D26" i="18" s="1"/>
  <c r="E37" i="18"/>
  <c r="E42" i="18" s="1"/>
  <c r="D37" i="18"/>
  <c r="D38" i="18" s="1"/>
  <c r="CL5" i="14"/>
  <c r="CK7" i="14"/>
  <c r="J18" i="18"/>
  <c r="CP18" i="30"/>
  <c r="CQ4" i="30"/>
  <c r="CQ8" i="30" s="1"/>
  <c r="J32" i="18"/>
  <c r="K4" i="18"/>
  <c r="J8" i="18" s="1"/>
  <c r="J9" i="18"/>
  <c r="CN9" i="31"/>
  <c r="CP9" i="30"/>
  <c r="C46" i="18"/>
  <c r="H10" i="18"/>
  <c r="H19" i="18" s="1"/>
  <c r="F37" i="18"/>
  <c r="F42" i="18" s="1"/>
  <c r="G21" i="18"/>
  <c r="G12" i="18"/>
  <c r="F15" i="18"/>
  <c r="F30" i="18" s="1"/>
  <c r="F25" i="18"/>
  <c r="F26" i="18" s="1"/>
  <c r="F41" i="18"/>
  <c r="D42" i="18" l="1"/>
  <c r="D43" i="18" s="1"/>
  <c r="D44" i="18" s="1"/>
  <c r="D46" i="18" s="1"/>
  <c r="D27" i="18"/>
  <c r="D31" i="18" s="1"/>
  <c r="D33" i="18" s="1"/>
  <c r="E38" i="18"/>
  <c r="CM5" i="14"/>
  <c r="CL7" i="14"/>
  <c r="CP8" i="30"/>
  <c r="K18" i="18"/>
  <c r="CQ18" i="30"/>
  <c r="G16" i="32" s="1"/>
  <c r="L4" i="18"/>
  <c r="K8" i="18" s="1"/>
  <c r="K9" i="18"/>
  <c r="CO9" i="31"/>
  <c r="CQ9" i="30"/>
  <c r="K32" i="18"/>
  <c r="F43" i="18"/>
  <c r="F44" i="18" s="1"/>
  <c r="C48" i="18"/>
  <c r="C49" i="18" s="1"/>
  <c r="E43" i="18"/>
  <c r="E44" i="18" s="1"/>
  <c r="I10" i="18"/>
  <c r="I19" i="18" s="1"/>
  <c r="F38" i="18"/>
  <c r="E33" i="18"/>
  <c r="H21" i="18"/>
  <c r="H12" i="18"/>
  <c r="F27" i="18"/>
  <c r="G37" i="18"/>
  <c r="G25" i="18"/>
  <c r="G15" i="18"/>
  <c r="G30" i="18" s="1"/>
  <c r="G41" i="18"/>
  <c r="E46" i="18" l="1"/>
  <c r="E48" i="18" s="1"/>
  <c r="E49" i="18" s="1"/>
  <c r="CN5" i="14"/>
  <c r="CM7" i="14"/>
  <c r="L18" i="18"/>
  <c r="L32" i="18"/>
  <c r="L9" i="18"/>
  <c r="M4" i="18"/>
  <c r="L8" i="18" s="1"/>
  <c r="CP9" i="31"/>
  <c r="D48" i="18"/>
  <c r="D49" i="18" s="1"/>
  <c r="G26" i="18"/>
  <c r="G27" i="18" s="1"/>
  <c r="G31" i="18" s="1"/>
  <c r="J10" i="18"/>
  <c r="J19" i="18" s="1"/>
  <c r="F46" i="18"/>
  <c r="H37" i="18"/>
  <c r="H38" i="18" s="1"/>
  <c r="G42" i="18"/>
  <c r="G43" i="18" s="1"/>
  <c r="G38" i="18"/>
  <c r="I21" i="18"/>
  <c r="I12" i="18"/>
  <c r="H41" i="18"/>
  <c r="H25" i="18"/>
  <c r="H15" i="18"/>
  <c r="H30" i="18" s="1"/>
  <c r="F31" i="18"/>
  <c r="CO5" i="14" l="1"/>
  <c r="CN7" i="14"/>
  <c r="M18" i="18"/>
  <c r="M32" i="18"/>
  <c r="M9" i="18"/>
  <c r="N4" i="18"/>
  <c r="M8" i="18" s="1"/>
  <c r="CQ9" i="31"/>
  <c r="F48" i="18"/>
  <c r="F49" i="18" s="1"/>
  <c r="G44" i="18"/>
  <c r="G46" i="18" s="1"/>
  <c r="H26" i="18"/>
  <c r="H27" i="18" s="1"/>
  <c r="H31" i="18" s="1"/>
  <c r="K10" i="18"/>
  <c r="K19" i="18" s="1"/>
  <c r="H42" i="18"/>
  <c r="G33" i="18"/>
  <c r="F33" i="18"/>
  <c r="J21" i="18"/>
  <c r="J12" i="18"/>
  <c r="I37" i="18"/>
  <c r="I41" i="18"/>
  <c r="I15" i="18"/>
  <c r="I30" i="18" s="1"/>
  <c r="I25" i="18"/>
  <c r="I26" i="18" s="1"/>
  <c r="CP5" i="14" l="1"/>
  <c r="CO7" i="14"/>
  <c r="N18" i="18"/>
  <c r="O4" i="18"/>
  <c r="N8" i="18" s="1"/>
  <c r="N9" i="18"/>
  <c r="N32" i="18"/>
  <c r="G48" i="18"/>
  <c r="G49" i="18" s="1"/>
  <c r="H43" i="18"/>
  <c r="H44" i="18" s="1"/>
  <c r="H46" i="18" s="1"/>
  <c r="I27" i="18"/>
  <c r="I31" i="18" s="1"/>
  <c r="L10" i="18"/>
  <c r="L19" i="18" s="1"/>
  <c r="H33" i="18"/>
  <c r="J37" i="18"/>
  <c r="J42" i="18" s="1"/>
  <c r="J41" i="18"/>
  <c r="I42" i="18"/>
  <c r="I38" i="18"/>
  <c r="K21" i="18"/>
  <c r="K12" i="18"/>
  <c r="J25" i="18"/>
  <c r="J15" i="18"/>
  <c r="J30" i="18" s="1"/>
  <c r="CQ5" i="14" l="1"/>
  <c r="CP7" i="14"/>
  <c r="O18" i="18"/>
  <c r="O9" i="18"/>
  <c r="P4" i="18"/>
  <c r="O32" i="18"/>
  <c r="J43" i="18"/>
  <c r="J44" i="18" s="1"/>
  <c r="H48" i="18"/>
  <c r="H49" i="18" s="1"/>
  <c r="I43" i="18"/>
  <c r="I44" i="18" s="1"/>
  <c r="I46" i="18" s="1"/>
  <c r="J26" i="18"/>
  <c r="J27" i="18" s="1"/>
  <c r="J31" i="18" s="1"/>
  <c r="M10" i="18"/>
  <c r="M19" i="18" s="1"/>
  <c r="I33" i="18"/>
  <c r="J38" i="18"/>
  <c r="K37" i="18"/>
  <c r="K38" i="18" s="1"/>
  <c r="K25" i="18"/>
  <c r="K15" i="18"/>
  <c r="K30" i="18" s="1"/>
  <c r="K41" i="18"/>
  <c r="L21" i="18"/>
  <c r="L12" i="18"/>
  <c r="CR5" i="14" l="1"/>
  <c r="CQ7" i="14"/>
  <c r="P18" i="18"/>
  <c r="O8" i="18"/>
  <c r="P9" i="18"/>
  <c r="P32" i="18"/>
  <c r="Q4" i="18"/>
  <c r="P8" i="18" s="1"/>
  <c r="I48" i="18"/>
  <c r="I49" i="18" s="1"/>
  <c r="K26" i="18"/>
  <c r="K27" i="18" s="1"/>
  <c r="K31" i="18" s="1"/>
  <c r="N10" i="18"/>
  <c r="N19" i="18" s="1"/>
  <c r="J33" i="18"/>
  <c r="J46" i="18"/>
  <c r="K42" i="18"/>
  <c r="L15" i="18"/>
  <c r="L30" i="18" s="1"/>
  <c r="L25" i="18"/>
  <c r="L26" i="18" s="1"/>
  <c r="L37" i="18"/>
  <c r="M21" i="18"/>
  <c r="M12" i="18"/>
  <c r="L41" i="18"/>
  <c r="CS5" i="14" l="1"/>
  <c r="CR7" i="14"/>
  <c r="Q18" i="18"/>
  <c r="R4" i="18"/>
  <c r="Q8" i="18" s="1"/>
  <c r="Q9" i="18"/>
  <c r="Q32" i="18"/>
  <c r="J48" i="18"/>
  <c r="J49" i="18" s="1"/>
  <c r="K43" i="18"/>
  <c r="K44" i="18" s="1"/>
  <c r="K46" i="18" s="1"/>
  <c r="O10" i="18"/>
  <c r="O19" i="18" s="1"/>
  <c r="K33" i="18"/>
  <c r="L27" i="18"/>
  <c r="L42" i="18"/>
  <c r="L38" i="18"/>
  <c r="N21" i="18"/>
  <c r="N12" i="18"/>
  <c r="M41" i="18"/>
  <c r="M15" i="18"/>
  <c r="M30" i="18" s="1"/>
  <c r="M25" i="18"/>
  <c r="M37" i="18"/>
  <c r="CT5" i="14" l="1"/>
  <c r="CS7" i="14"/>
  <c r="R18" i="18"/>
  <c r="S4" i="18"/>
  <c r="R8" i="18" s="1"/>
  <c r="R32" i="18"/>
  <c r="R9" i="18"/>
  <c r="K48" i="18"/>
  <c r="K49" i="18" s="1"/>
  <c r="L43" i="18"/>
  <c r="L44" i="18" s="1"/>
  <c r="L46" i="18" s="1"/>
  <c r="M26" i="18"/>
  <c r="M27" i="18" s="1"/>
  <c r="M31" i="18" s="1"/>
  <c r="P10" i="18"/>
  <c r="P19" i="18" s="1"/>
  <c r="N37" i="18"/>
  <c r="N42" i="18" s="1"/>
  <c r="L31" i="18"/>
  <c r="M42" i="18"/>
  <c r="M38" i="18"/>
  <c r="N15" i="18"/>
  <c r="N30" i="18" s="1"/>
  <c r="N25" i="18"/>
  <c r="N41" i="18"/>
  <c r="O21" i="18"/>
  <c r="O12" i="18"/>
  <c r="CU5" i="14" l="1"/>
  <c r="CT7" i="14"/>
  <c r="S18" i="18"/>
  <c r="T4" i="18"/>
  <c r="S8" i="18" s="1"/>
  <c r="S9" i="18"/>
  <c r="S32" i="18"/>
  <c r="L48" i="18"/>
  <c r="L49" i="18" s="1"/>
  <c r="N43" i="18"/>
  <c r="N44" i="18" s="1"/>
  <c r="M43" i="18"/>
  <c r="M44" i="18" s="1"/>
  <c r="M46" i="18" s="1"/>
  <c r="N26" i="18"/>
  <c r="N27" i="18" s="1"/>
  <c r="N31" i="18" s="1"/>
  <c r="Q10" i="18"/>
  <c r="Q19" i="18" s="1"/>
  <c r="N38" i="18"/>
  <c r="M33" i="18"/>
  <c r="L33" i="18"/>
  <c r="P21" i="18"/>
  <c r="P12" i="18"/>
  <c r="O25" i="18"/>
  <c r="O26" i="18" s="1"/>
  <c r="O15" i="18"/>
  <c r="O30" i="18" s="1"/>
  <c r="O41" i="18"/>
  <c r="O37" i="18"/>
  <c r="CV5" i="14" l="1"/>
  <c r="CU7" i="14"/>
  <c r="T18" i="18"/>
  <c r="U4" i="18"/>
  <c r="T8" i="18" s="1"/>
  <c r="T9" i="18"/>
  <c r="T32" i="18"/>
  <c r="M48" i="18"/>
  <c r="M49" i="18" s="1"/>
  <c r="O27" i="18"/>
  <c r="O31" i="18" s="1"/>
  <c r="R10" i="18"/>
  <c r="R19" i="18" s="1"/>
  <c r="N46" i="18"/>
  <c r="N33" i="18"/>
  <c r="P37" i="18"/>
  <c r="P42" i="18" s="1"/>
  <c r="Q21" i="18"/>
  <c r="Q12" i="18"/>
  <c r="Q37" i="18" s="1"/>
  <c r="O42" i="18"/>
  <c r="O38" i="18"/>
  <c r="P25" i="18"/>
  <c r="P15" i="18"/>
  <c r="P30" i="18" s="1"/>
  <c r="P41" i="18"/>
  <c r="CW5" i="14" l="1"/>
  <c r="CV7" i="14"/>
  <c r="U18" i="18"/>
  <c r="U9" i="18"/>
  <c r="V4" i="18"/>
  <c r="U8" i="18" s="1"/>
  <c r="U32" i="18"/>
  <c r="N48" i="18"/>
  <c r="N49" i="18" s="1"/>
  <c r="P43" i="18"/>
  <c r="P44" i="18" s="1"/>
  <c r="O43" i="18"/>
  <c r="O44" i="18" s="1"/>
  <c r="O46" i="18" s="1"/>
  <c r="P26" i="18"/>
  <c r="P27" i="18" s="1"/>
  <c r="P31" i="18" s="1"/>
  <c r="S10" i="18"/>
  <c r="S19" i="18" s="1"/>
  <c r="O33" i="18"/>
  <c r="P38" i="18"/>
  <c r="Q42" i="18"/>
  <c r="Q38" i="18"/>
  <c r="R21" i="18"/>
  <c r="R12" i="18"/>
  <c r="Q15" i="18"/>
  <c r="Q30" i="18" s="1"/>
  <c r="Q25" i="18"/>
  <c r="Q41" i="18"/>
  <c r="CX5" i="14" l="1"/>
  <c r="CW7" i="14"/>
  <c r="V18" i="18"/>
  <c r="W4" i="18"/>
  <c r="V8" i="18" s="1"/>
  <c r="V9" i="18"/>
  <c r="V32" i="18"/>
  <c r="O48" i="18"/>
  <c r="O49" i="18" s="1"/>
  <c r="Q43" i="18"/>
  <c r="Q44" i="18" s="1"/>
  <c r="Q46" i="18" s="1"/>
  <c r="Q26" i="18"/>
  <c r="Q27" i="18" s="1"/>
  <c r="Q31" i="18" s="1"/>
  <c r="T10" i="18"/>
  <c r="T19" i="18" s="1"/>
  <c r="P33" i="18"/>
  <c r="P46" i="18"/>
  <c r="R41" i="18"/>
  <c r="R37" i="18"/>
  <c r="R25" i="18"/>
  <c r="R26" i="18" s="1"/>
  <c r="R15" i="18"/>
  <c r="R30" i="18" s="1"/>
  <c r="S21" i="18"/>
  <c r="S12" i="18"/>
  <c r="S37" i="18" s="1"/>
  <c r="CY5" i="14" l="1"/>
  <c r="CY7" i="14" s="1"/>
  <c r="CX7" i="14"/>
  <c r="W18" i="18"/>
  <c r="X4" i="18"/>
  <c r="W8" i="18" s="1"/>
  <c r="W9" i="18"/>
  <c r="Q48" i="18"/>
  <c r="Q49" i="18" s="1"/>
  <c r="P48" i="18"/>
  <c r="P49" i="18" s="1"/>
  <c r="R27" i="18"/>
  <c r="R31" i="18" s="1"/>
  <c r="U10" i="18"/>
  <c r="U19" i="18" s="1"/>
  <c r="Q33" i="18"/>
  <c r="S42" i="18"/>
  <c r="S38" i="18"/>
  <c r="S41" i="18"/>
  <c r="T21" i="18"/>
  <c r="T12" i="18"/>
  <c r="S15" i="18"/>
  <c r="S30" i="18" s="1"/>
  <c r="S25" i="18"/>
  <c r="S26" i="18" s="1"/>
  <c r="R42" i="18"/>
  <c r="R38" i="18"/>
  <c r="X18" i="18" l="1"/>
  <c r="Y4" i="18"/>
  <c r="X9" i="18"/>
  <c r="S43" i="18"/>
  <c r="S44" i="18" s="1"/>
  <c r="S46" i="18" s="1"/>
  <c r="R43" i="18"/>
  <c r="R44" i="18" s="1"/>
  <c r="R46" i="18" s="1"/>
  <c r="S27" i="18"/>
  <c r="S31" i="18" s="1"/>
  <c r="V10" i="18"/>
  <c r="V19" i="18" s="1"/>
  <c r="R33" i="18"/>
  <c r="T37" i="18"/>
  <c r="U21" i="18"/>
  <c r="U12" i="18"/>
  <c r="T15" i="18"/>
  <c r="T30" i="18" s="1"/>
  <c r="T25" i="18"/>
  <c r="T26" i="18" s="1"/>
  <c r="T41" i="18"/>
  <c r="Y18" i="18" l="1"/>
  <c r="X8" i="18"/>
  <c r="Y9" i="18"/>
  <c r="Z4" i="18"/>
  <c r="Y8" i="18" s="1"/>
  <c r="S48" i="18"/>
  <c r="S49" i="18" s="1"/>
  <c r="R48" i="18"/>
  <c r="R49" i="18" s="1"/>
  <c r="S33" i="18"/>
  <c r="U37" i="18"/>
  <c r="U38" i="18" s="1"/>
  <c r="U41" i="18"/>
  <c r="T27" i="18"/>
  <c r="V21" i="18"/>
  <c r="V12" i="18"/>
  <c r="T38" i="18"/>
  <c r="T42" i="18"/>
  <c r="U25" i="18"/>
  <c r="U15" i="18"/>
  <c r="U30" i="18" s="1"/>
  <c r="Z18" i="18" l="1"/>
  <c r="AA4" i="18"/>
  <c r="Z8" i="18" s="1"/>
  <c r="Z9" i="18"/>
  <c r="T43" i="18"/>
  <c r="T44" i="18" s="1"/>
  <c r="T46" i="18" s="1"/>
  <c r="U26" i="18"/>
  <c r="U27" i="18" s="1"/>
  <c r="U31" i="18" s="1"/>
  <c r="U42" i="18"/>
  <c r="T31" i="18"/>
  <c r="V15" i="18"/>
  <c r="V30" i="18" s="1"/>
  <c r="V25" i="18"/>
  <c r="V26" i="18" s="1"/>
  <c r="V41" i="18"/>
  <c r="V37" i="18"/>
  <c r="AA18" i="18" l="1"/>
  <c r="AB4" i="18"/>
  <c r="AA8" i="18" s="1"/>
  <c r="AA9" i="18"/>
  <c r="T48" i="18"/>
  <c r="T49" i="18" s="1"/>
  <c r="U43" i="18"/>
  <c r="U44" i="18" s="1"/>
  <c r="U46" i="18" s="1"/>
  <c r="V27" i="18"/>
  <c r="V31" i="18" s="1"/>
  <c r="U33" i="18"/>
  <c r="T33" i="18"/>
  <c r="V42" i="18"/>
  <c r="V38" i="18"/>
  <c r="AB18" i="18" l="1"/>
  <c r="AB9" i="18"/>
  <c r="AC4" i="18"/>
  <c r="AB8" i="18" s="1"/>
  <c r="U48" i="18"/>
  <c r="U49" i="18" s="1"/>
  <c r="V43" i="18"/>
  <c r="V44" i="18" s="1"/>
  <c r="V46" i="18" s="1"/>
  <c r="V33" i="18"/>
  <c r="AC18" i="18" l="1"/>
  <c r="AC9" i="18"/>
  <c r="AD4" i="18"/>
  <c r="V48" i="18"/>
  <c r="V49" i="18" s="1"/>
  <c r="BL51" i="34"/>
  <c r="BW51" i="34"/>
  <c r="CG51" i="34"/>
  <c r="CQ51" i="34"/>
  <c r="BS51" i="34"/>
  <c r="CR51" i="34"/>
  <c r="CB51" i="34"/>
  <c r="BR51" i="34"/>
  <c r="BU51" i="34"/>
  <c r="CF51" i="34"/>
  <c r="CL51" i="34"/>
  <c r="CS51" i="34"/>
  <c r="CE51" i="34"/>
  <c r="BQ51" i="34"/>
  <c r="CT51" i="34"/>
  <c r="BT51" i="34"/>
  <c r="CW51" i="34"/>
  <c r="CX51" i="34"/>
  <c r="BX51" i="34"/>
  <c r="CV51" i="34"/>
  <c r="BP51" i="34"/>
  <c r="BO51" i="34"/>
  <c r="CH51" i="34"/>
  <c r="CU51" i="34"/>
  <c r="CA51" i="34"/>
  <c r="CI51" i="34"/>
  <c r="BY51" i="34"/>
  <c r="BM51" i="34"/>
  <c r="BZ51" i="34"/>
  <c r="C97" i="34"/>
  <c r="BV51" i="34"/>
  <c r="CM51" i="34"/>
  <c r="CD51" i="34"/>
  <c r="CK51" i="34"/>
  <c r="CP51" i="34"/>
  <c r="BN51" i="34"/>
  <c r="CN51" i="34"/>
  <c r="CC51" i="34"/>
  <c r="CO51" i="34"/>
  <c r="CJ51" i="34"/>
  <c r="CY51" i="34"/>
  <c r="CY53" i="34" s="1"/>
  <c r="CA97" i="34" l="1"/>
  <c r="BW97" i="34"/>
  <c r="BS97" i="34"/>
  <c r="BO97" i="34"/>
  <c r="BK97" i="34"/>
  <c r="BG97" i="34"/>
  <c r="BC97" i="34"/>
  <c r="AY97" i="34"/>
  <c r="AU97" i="34"/>
  <c r="AQ97" i="34"/>
  <c r="CD97" i="34"/>
  <c r="BZ97" i="34"/>
  <c r="BV97" i="34"/>
  <c r="BR97" i="34"/>
  <c r="BN97" i="34"/>
  <c r="BJ97" i="34"/>
  <c r="BF97" i="34"/>
  <c r="BB97" i="34"/>
  <c r="AX97" i="34"/>
  <c r="AT97" i="34"/>
  <c r="CC97" i="34"/>
  <c r="BU97" i="34"/>
  <c r="BM97" i="34"/>
  <c r="BE97" i="34"/>
  <c r="AW97" i="34"/>
  <c r="CB97" i="34"/>
  <c r="BT97" i="34"/>
  <c r="BL97" i="34"/>
  <c r="BD97" i="34"/>
  <c r="AV97" i="34"/>
  <c r="BY97" i="34"/>
  <c r="BQ97" i="34"/>
  <c r="BI97" i="34"/>
  <c r="BA97" i="34"/>
  <c r="AS97" i="34"/>
  <c r="BX97" i="34"/>
  <c r="AR97" i="34"/>
  <c r="BP97" i="34"/>
  <c r="BH97" i="34"/>
  <c r="AZ97" i="34"/>
  <c r="AD18" i="18"/>
  <c r="AC8" i="18"/>
  <c r="AD9" i="18"/>
  <c r="AE4" i="18"/>
  <c r="AD8" i="18" s="1"/>
  <c r="CR51" i="35"/>
  <c r="CJ51" i="35"/>
  <c r="CH51" i="35"/>
  <c r="CK51" i="35"/>
  <c r="CW51" i="35"/>
  <c r="CV51" i="35"/>
  <c r="CX51" i="35"/>
  <c r="CI51" i="35"/>
  <c r="CU51" i="35"/>
  <c r="CT51" i="35"/>
  <c r="CM51" i="35"/>
  <c r="CL51" i="35"/>
  <c r="CQ51" i="35"/>
  <c r="CS51" i="35"/>
  <c r="CE51" i="35"/>
  <c r="CF51" i="35"/>
  <c r="CP51" i="35"/>
  <c r="CN51" i="35"/>
  <c r="CG51" i="35"/>
  <c r="CO51" i="35"/>
  <c r="C97" i="35"/>
  <c r="CY51" i="35"/>
  <c r="CY53" i="35" s="1"/>
  <c r="CZ97" i="34" l="1"/>
  <c r="CA97" i="35"/>
  <c r="BW97" i="35"/>
  <c r="BS97" i="35"/>
  <c r="BO97" i="35"/>
  <c r="BK97" i="35"/>
  <c r="BG97" i="35"/>
  <c r="BC97" i="35"/>
  <c r="AY97" i="35"/>
  <c r="AU97" i="35"/>
  <c r="AQ97" i="35"/>
  <c r="CC97" i="35"/>
  <c r="BY97" i="35"/>
  <c r="BU97" i="35"/>
  <c r="BQ97" i="35"/>
  <c r="BM97" i="35"/>
  <c r="BI97" i="35"/>
  <c r="BE97" i="35"/>
  <c r="BA97" i="35"/>
  <c r="AW97" i="35"/>
  <c r="AS97" i="35"/>
  <c r="CB97" i="35"/>
  <c r="BX97" i="35"/>
  <c r="BT97" i="35"/>
  <c r="BP97" i="35"/>
  <c r="BL97" i="35"/>
  <c r="BH97" i="35"/>
  <c r="BD97" i="35"/>
  <c r="AZ97" i="35"/>
  <c r="AV97" i="35"/>
  <c r="AR97" i="35"/>
  <c r="CD97" i="35"/>
  <c r="CD98" i="35" s="1"/>
  <c r="BN97" i="35"/>
  <c r="AX97" i="35"/>
  <c r="BV97" i="35"/>
  <c r="BF97" i="35"/>
  <c r="BR97" i="35"/>
  <c r="BB97" i="35"/>
  <c r="BZ97" i="35"/>
  <c r="AT97" i="35"/>
  <c r="BJ97" i="35"/>
  <c r="AE18" i="18"/>
  <c r="AE9" i="18"/>
  <c r="AF4" i="18"/>
  <c r="AE8" i="18" s="1"/>
  <c r="CD98" i="34"/>
  <c r="CZ97" i="35" l="1"/>
  <c r="AF18" i="18"/>
  <c r="AG4" i="18"/>
  <c r="AF8" i="18" s="1"/>
  <c r="AF9" i="18"/>
  <c r="BU50" i="34"/>
  <c r="BP50" i="34"/>
  <c r="CV50" i="34"/>
  <c r="BL50" i="34"/>
  <c r="CI50" i="34"/>
  <c r="BM50" i="34"/>
  <c r="CH50" i="34"/>
  <c r="CR50" i="34"/>
  <c r="BW50" i="34"/>
  <c r="BT50" i="34"/>
  <c r="CB50" i="34"/>
  <c r="CT50" i="34"/>
  <c r="BY50" i="34"/>
  <c r="CO50" i="34"/>
  <c r="BZ50" i="34"/>
  <c r="CA50" i="34"/>
  <c r="CG50" i="34"/>
  <c r="CU50" i="34"/>
  <c r="CP50" i="34"/>
  <c r="BO50" i="34"/>
  <c r="CF50" i="34"/>
  <c r="CK50" i="34"/>
  <c r="CN50" i="34"/>
  <c r="CQ50" i="34"/>
  <c r="CM50" i="34"/>
  <c r="BS50" i="34"/>
  <c r="CE50" i="34"/>
  <c r="CD50" i="34"/>
  <c r="CC50" i="34"/>
  <c r="BV50" i="34"/>
  <c r="BR50" i="34"/>
  <c r="CW50" i="34"/>
  <c r="BN50" i="34"/>
  <c r="CJ50" i="34"/>
  <c r="BQ50" i="34"/>
  <c r="CL50" i="34"/>
  <c r="BX50" i="34"/>
  <c r="CS50" i="34"/>
  <c r="C96" i="34"/>
  <c r="CX50" i="34"/>
  <c r="CX53" i="34" s="1"/>
  <c r="CA96" i="34" l="1"/>
  <c r="BW96" i="34"/>
  <c r="BS96" i="34"/>
  <c r="BO96" i="34"/>
  <c r="BK96" i="34"/>
  <c r="BG96" i="34"/>
  <c r="BC96" i="34"/>
  <c r="AY96" i="34"/>
  <c r="AU96" i="34"/>
  <c r="AQ96" i="34"/>
  <c r="BZ96" i="34"/>
  <c r="BV96" i="34"/>
  <c r="BR96" i="34"/>
  <c r="BN96" i="34"/>
  <c r="BJ96" i="34"/>
  <c r="BF96" i="34"/>
  <c r="BB96" i="34"/>
  <c r="AX96" i="34"/>
  <c r="AT96" i="34"/>
  <c r="AP96" i="34"/>
  <c r="CC96" i="34"/>
  <c r="BU96" i="34"/>
  <c r="BM96" i="34"/>
  <c r="BE96" i="34"/>
  <c r="AW96" i="34"/>
  <c r="CB96" i="34"/>
  <c r="BT96" i="34"/>
  <c r="BL96" i="34"/>
  <c r="BD96" i="34"/>
  <c r="AV96" i="34"/>
  <c r="BY96" i="34"/>
  <c r="BQ96" i="34"/>
  <c r="BI96" i="34"/>
  <c r="BA96" i="34"/>
  <c r="AS96" i="34"/>
  <c r="AZ96" i="34"/>
  <c r="BX96" i="34"/>
  <c r="AR96" i="34"/>
  <c r="BP96" i="34"/>
  <c r="BH96" i="34"/>
  <c r="AG18" i="18"/>
  <c r="AG9" i="18"/>
  <c r="AH4" i="18"/>
  <c r="CU50" i="35"/>
  <c r="CT50" i="35"/>
  <c r="CK50" i="35"/>
  <c r="CF50" i="35"/>
  <c r="C96" i="35"/>
  <c r="CN50" i="35"/>
  <c r="CR50" i="35"/>
  <c r="CJ50" i="35"/>
  <c r="CO50" i="35"/>
  <c r="CL50" i="35"/>
  <c r="CE50" i="35"/>
  <c r="CS50" i="35"/>
  <c r="CP50" i="35"/>
  <c r="CG50" i="35"/>
  <c r="CV50" i="35"/>
  <c r="CW50" i="35"/>
  <c r="CI50" i="35"/>
  <c r="CH50" i="35"/>
  <c r="CM50" i="35"/>
  <c r="CQ50" i="35"/>
  <c r="CX50" i="35"/>
  <c r="CX53" i="35" s="1"/>
  <c r="CZ96" i="34" l="1"/>
  <c r="CA96" i="35"/>
  <c r="BW96" i="35"/>
  <c r="BS96" i="35"/>
  <c r="BO96" i="35"/>
  <c r="BK96" i="35"/>
  <c r="BG96" i="35"/>
  <c r="BC96" i="35"/>
  <c r="AY96" i="35"/>
  <c r="AU96" i="35"/>
  <c r="AQ96" i="35"/>
  <c r="CC96" i="35"/>
  <c r="CC98" i="35" s="1"/>
  <c r="BY96" i="35"/>
  <c r="BU96" i="35"/>
  <c r="BQ96" i="35"/>
  <c r="BM96" i="35"/>
  <c r="BI96" i="35"/>
  <c r="BE96" i="35"/>
  <c r="BA96" i="35"/>
  <c r="AW96" i="35"/>
  <c r="AS96" i="35"/>
  <c r="CB96" i="35"/>
  <c r="BX96" i="35"/>
  <c r="BT96" i="35"/>
  <c r="BP96" i="35"/>
  <c r="BL96" i="35"/>
  <c r="BH96" i="35"/>
  <c r="BD96" i="35"/>
  <c r="AZ96" i="35"/>
  <c r="AV96" i="35"/>
  <c r="AR96" i="35"/>
  <c r="BV96" i="35"/>
  <c r="BF96" i="35"/>
  <c r="AP96" i="35"/>
  <c r="BN96" i="35"/>
  <c r="AX96" i="35"/>
  <c r="BZ96" i="35"/>
  <c r="BJ96" i="35"/>
  <c r="AT96" i="35"/>
  <c r="BB96" i="35"/>
  <c r="BR96" i="35"/>
  <c r="AH18" i="18"/>
  <c r="AG8" i="18"/>
  <c r="AH9" i="18"/>
  <c r="AI4" i="18"/>
  <c r="AH8" i="18" s="1"/>
  <c r="CC98" i="34"/>
  <c r="CB50" i="14"/>
  <c r="BH50" i="14"/>
  <c r="BV50" i="14"/>
  <c r="AQ50" i="14"/>
  <c r="CW50" i="14"/>
  <c r="BP50" i="14"/>
  <c r="BM50" i="14"/>
  <c r="CU50" i="14"/>
  <c r="AZ50" i="14"/>
  <c r="BI50" i="14"/>
  <c r="BZ50" i="14"/>
  <c r="CV50" i="14"/>
  <c r="BJ50" i="14"/>
  <c r="BW50" i="14"/>
  <c r="BK50" i="14"/>
  <c r="BY50" i="14"/>
  <c r="C96" i="14"/>
  <c r="BS50" i="14"/>
  <c r="AU50" i="14"/>
  <c r="BT50" i="14"/>
  <c r="CI50" i="14"/>
  <c r="BQ50" i="14"/>
  <c r="CH50" i="14"/>
  <c r="AX50" i="14"/>
  <c r="BD50" i="14"/>
  <c r="CF50" i="14"/>
  <c r="AY50" i="14"/>
  <c r="BR50" i="14"/>
  <c r="CO50" i="14"/>
  <c r="CG50" i="14"/>
  <c r="BL50" i="14"/>
  <c r="CD50" i="14"/>
  <c r="CA50" i="14"/>
  <c r="CQ50" i="14"/>
  <c r="AW50" i="14"/>
  <c r="BG50" i="14"/>
  <c r="AR50" i="14"/>
  <c r="BE50" i="14"/>
  <c r="BX50" i="14"/>
  <c r="BF50" i="14"/>
  <c r="CN50" i="14"/>
  <c r="BU50" i="14"/>
  <c r="CR50" i="14"/>
  <c r="CM50" i="14"/>
  <c r="CK50" i="14"/>
  <c r="AS50" i="14"/>
  <c r="AV50" i="14"/>
  <c r="CL50" i="14"/>
  <c r="CJ50" i="14"/>
  <c r="BO50" i="14"/>
  <c r="BA50" i="14"/>
  <c r="BB50" i="14"/>
  <c r="CP50" i="14"/>
  <c r="CC50" i="14"/>
  <c r="CT50" i="14"/>
  <c r="CE50" i="14"/>
  <c r="BC50" i="14"/>
  <c r="BN50" i="14"/>
  <c r="AT50" i="14"/>
  <c r="CS50" i="14"/>
  <c r="AP50" i="14"/>
  <c r="CX50" i="14"/>
  <c r="CZ96" i="35" l="1"/>
  <c r="AT96" i="14"/>
  <c r="AX96" i="14"/>
  <c r="BB96" i="14"/>
  <c r="BF96" i="14"/>
  <c r="BJ96" i="14"/>
  <c r="BN96" i="14"/>
  <c r="BR96" i="14"/>
  <c r="BV96" i="14"/>
  <c r="BZ96" i="14"/>
  <c r="AQ96" i="14"/>
  <c r="AV96" i="14"/>
  <c r="BA96" i="14"/>
  <c r="BG96" i="14"/>
  <c r="BL96" i="14"/>
  <c r="BQ96" i="14"/>
  <c r="BW96" i="14"/>
  <c r="CB96" i="14"/>
  <c r="AW96" i="14"/>
  <c r="BD96" i="14"/>
  <c r="BK96" i="14"/>
  <c r="BS96" i="14"/>
  <c r="BY96" i="14"/>
  <c r="AS96" i="14"/>
  <c r="BC96" i="14"/>
  <c r="BM96" i="14"/>
  <c r="BU96" i="14"/>
  <c r="AU96" i="14"/>
  <c r="BE96" i="14"/>
  <c r="BO96" i="14"/>
  <c r="BX96" i="14"/>
  <c r="AY96" i="14"/>
  <c r="BP96" i="14"/>
  <c r="AZ96" i="14"/>
  <c r="BT96" i="14"/>
  <c r="AP96" i="14"/>
  <c r="BH96" i="14"/>
  <c r="CA96" i="14"/>
  <c r="AR96" i="14"/>
  <c r="BI96" i="14"/>
  <c r="CC96" i="14"/>
  <c r="AI18" i="18"/>
  <c r="AJ4" i="18"/>
  <c r="AI8" i="18" s="1"/>
  <c r="AI9" i="18"/>
  <c r="CZ96" i="14" l="1"/>
  <c r="AJ18" i="18"/>
  <c r="AJ9" i="18"/>
  <c r="AK4" i="18"/>
  <c r="AJ8" i="18" s="1"/>
  <c r="CV49" i="34"/>
  <c r="CD49" i="34"/>
  <c r="CB49" i="34"/>
  <c r="CA49" i="34"/>
  <c r="BP49" i="34"/>
  <c r="CP49" i="34"/>
  <c r="BV49" i="34"/>
  <c r="CM49" i="34"/>
  <c r="CO49" i="34"/>
  <c r="BQ49" i="34"/>
  <c r="BN49" i="34"/>
  <c r="CJ49" i="34"/>
  <c r="C95" i="34"/>
  <c r="CC49" i="34"/>
  <c r="BW49" i="34"/>
  <c r="CN49" i="34"/>
  <c r="BT49" i="34"/>
  <c r="CI49" i="34"/>
  <c r="BY49" i="34"/>
  <c r="BO49" i="34"/>
  <c r="CQ49" i="34"/>
  <c r="BZ49" i="34"/>
  <c r="BL49" i="34"/>
  <c r="CS49" i="34"/>
  <c r="CR49" i="34"/>
  <c r="CU49" i="34"/>
  <c r="CG49" i="34"/>
  <c r="CE49" i="34"/>
  <c r="CT49" i="34"/>
  <c r="CL49" i="34"/>
  <c r="BS49" i="34"/>
  <c r="BU49" i="34"/>
  <c r="CF49" i="34"/>
  <c r="BM49" i="34"/>
  <c r="BX49" i="34"/>
  <c r="BR49" i="34"/>
  <c r="CK49" i="34"/>
  <c r="CH49" i="34"/>
  <c r="CW49" i="34"/>
  <c r="CW53" i="34" s="1"/>
  <c r="CA95" i="34" l="1"/>
  <c r="BW95" i="34"/>
  <c r="BS95" i="34"/>
  <c r="BO95" i="34"/>
  <c r="BK95" i="34"/>
  <c r="BG95" i="34"/>
  <c r="BC95" i="34"/>
  <c r="AY95" i="34"/>
  <c r="AU95" i="34"/>
  <c r="AQ95" i="34"/>
  <c r="BZ95" i="34"/>
  <c r="BV95" i="34"/>
  <c r="BR95" i="34"/>
  <c r="BN95" i="34"/>
  <c r="BJ95" i="34"/>
  <c r="BF95" i="34"/>
  <c r="BB95" i="34"/>
  <c r="AX95" i="34"/>
  <c r="AT95" i="34"/>
  <c r="AP95" i="34"/>
  <c r="BU95" i="34"/>
  <c r="BM95" i="34"/>
  <c r="BE95" i="34"/>
  <c r="AW95" i="34"/>
  <c r="AO95" i="34"/>
  <c r="CB95" i="34"/>
  <c r="BT95" i="34"/>
  <c r="BL95" i="34"/>
  <c r="BD95" i="34"/>
  <c r="AV95" i="34"/>
  <c r="BY95" i="34"/>
  <c r="BQ95" i="34"/>
  <c r="BI95" i="34"/>
  <c r="BA95" i="34"/>
  <c r="AS95" i="34"/>
  <c r="BH95" i="34"/>
  <c r="AZ95" i="34"/>
  <c r="BX95" i="34"/>
  <c r="AR95" i="34"/>
  <c r="BP95" i="34"/>
  <c r="AK18" i="18"/>
  <c r="AL4" i="18"/>
  <c r="AK9" i="18"/>
  <c r="CS49" i="35"/>
  <c r="CU49" i="35"/>
  <c r="CV49" i="35"/>
  <c r="CE49" i="35"/>
  <c r="CH49" i="35"/>
  <c r="CP49" i="35"/>
  <c r="CR49" i="35"/>
  <c r="CK49" i="35"/>
  <c r="CM49" i="35"/>
  <c r="CO49" i="35"/>
  <c r="CJ49" i="35"/>
  <c r="C95" i="35"/>
  <c r="CI49" i="35"/>
  <c r="CQ49" i="35"/>
  <c r="CG49" i="35"/>
  <c r="CL49" i="35"/>
  <c r="CF49" i="35"/>
  <c r="CN49" i="35"/>
  <c r="CT49" i="35"/>
  <c r="CW49" i="35"/>
  <c r="CW53" i="35" s="1"/>
  <c r="AK8" i="18" l="1"/>
  <c r="AL18" i="18"/>
  <c r="CZ95" i="34"/>
  <c r="CA95" i="35"/>
  <c r="BW95" i="35"/>
  <c r="BS95" i="35"/>
  <c r="BO95" i="35"/>
  <c r="BK95" i="35"/>
  <c r="BG95" i="35"/>
  <c r="BC95" i="35"/>
  <c r="AY95" i="35"/>
  <c r="AU95" i="35"/>
  <c r="AQ95" i="35"/>
  <c r="BY95" i="35"/>
  <c r="BU95" i="35"/>
  <c r="BQ95" i="35"/>
  <c r="BM95" i="35"/>
  <c r="BI95" i="35"/>
  <c r="BE95" i="35"/>
  <c r="BA95" i="35"/>
  <c r="AW95" i="35"/>
  <c r="AS95" i="35"/>
  <c r="AO95" i="35"/>
  <c r="CB95" i="35"/>
  <c r="CB98" i="35" s="1"/>
  <c r="BX95" i="35"/>
  <c r="BT95" i="35"/>
  <c r="BP95" i="35"/>
  <c r="BL95" i="35"/>
  <c r="BH95" i="35"/>
  <c r="BD95" i="35"/>
  <c r="AZ95" i="35"/>
  <c r="AV95" i="35"/>
  <c r="AR95" i="35"/>
  <c r="BN95" i="35"/>
  <c r="AX95" i="35"/>
  <c r="BV95" i="35"/>
  <c r="BF95" i="35"/>
  <c r="AP95" i="35"/>
  <c r="BR95" i="35"/>
  <c r="BB95" i="35"/>
  <c r="BJ95" i="35"/>
  <c r="AT95" i="35"/>
  <c r="BZ95" i="35"/>
  <c r="AL9" i="18"/>
  <c r="AM4" i="18"/>
  <c r="CB98" i="34"/>
  <c r="CL49" i="14"/>
  <c r="AT49" i="14"/>
  <c r="CP49" i="14"/>
  <c r="AW49" i="14"/>
  <c r="BV49" i="14"/>
  <c r="AP49" i="14"/>
  <c r="AV49" i="14"/>
  <c r="CV49" i="14"/>
  <c r="BQ49" i="14"/>
  <c r="AS49" i="14"/>
  <c r="BB49" i="14"/>
  <c r="BL49" i="14"/>
  <c r="BC49" i="14"/>
  <c r="BG49" i="14"/>
  <c r="AX49" i="14"/>
  <c r="CM49" i="14"/>
  <c r="BU49" i="14"/>
  <c r="CR49" i="14"/>
  <c r="CJ49" i="14"/>
  <c r="BE49" i="14"/>
  <c r="CF49" i="14"/>
  <c r="BK49" i="14"/>
  <c r="CU49" i="14"/>
  <c r="C95" i="14"/>
  <c r="CI49" i="14"/>
  <c r="AY49" i="14"/>
  <c r="AR49" i="14"/>
  <c r="BR49" i="14"/>
  <c r="CC49" i="14"/>
  <c r="CQ49" i="14"/>
  <c r="CK49" i="14"/>
  <c r="BJ49" i="14"/>
  <c r="AQ49" i="14"/>
  <c r="BS49" i="14"/>
  <c r="BW49" i="14"/>
  <c r="CN49" i="14"/>
  <c r="BM49" i="14"/>
  <c r="BF49" i="14"/>
  <c r="BD49" i="14"/>
  <c r="CS49" i="14"/>
  <c r="BI49" i="14"/>
  <c r="CD49" i="14"/>
  <c r="CA49" i="14"/>
  <c r="BZ49" i="14"/>
  <c r="CH49" i="14"/>
  <c r="BN49" i="14"/>
  <c r="BP49" i="14"/>
  <c r="CT49" i="14"/>
  <c r="CB49" i="14"/>
  <c r="AU49" i="14"/>
  <c r="BO49" i="14"/>
  <c r="BX49" i="14"/>
  <c r="BA49" i="14"/>
  <c r="BT49" i="14"/>
  <c r="CE49" i="14"/>
  <c r="CG49" i="14"/>
  <c r="CO49" i="14"/>
  <c r="BY49" i="14"/>
  <c r="BH49" i="14"/>
  <c r="AZ49" i="14"/>
  <c r="AO49" i="14"/>
  <c r="CW49" i="14"/>
  <c r="AL8" i="18" l="1"/>
  <c r="AM18" i="18"/>
  <c r="CZ95" i="35"/>
  <c r="AP95" i="14"/>
  <c r="AT95" i="14"/>
  <c r="AX95" i="14"/>
  <c r="BB95" i="14"/>
  <c r="BF95" i="14"/>
  <c r="BJ95" i="14"/>
  <c r="BN95" i="14"/>
  <c r="BR95" i="14"/>
  <c r="BV95" i="14"/>
  <c r="BZ95" i="14"/>
  <c r="AO95" i="14"/>
  <c r="AS95" i="14"/>
  <c r="AY95" i="14"/>
  <c r="BD95" i="14"/>
  <c r="BI95" i="14"/>
  <c r="BO95" i="14"/>
  <c r="BT95" i="14"/>
  <c r="BY95" i="14"/>
  <c r="AR95" i="14"/>
  <c r="AZ95" i="14"/>
  <c r="BG95" i="14"/>
  <c r="BM95" i="14"/>
  <c r="BU95" i="14"/>
  <c r="CB95" i="14"/>
  <c r="AQ95" i="14"/>
  <c r="BA95" i="14"/>
  <c r="BK95" i="14"/>
  <c r="BS95" i="14"/>
  <c r="AU95" i="14"/>
  <c r="BC95" i="14"/>
  <c r="BL95" i="14"/>
  <c r="BW95" i="14"/>
  <c r="AV95" i="14"/>
  <c r="BP95" i="14"/>
  <c r="AW95" i="14"/>
  <c r="BQ95" i="14"/>
  <c r="BE95" i="14"/>
  <c r="BX95" i="14"/>
  <c r="BH95" i="14"/>
  <c r="CA95" i="14"/>
  <c r="AM9" i="18"/>
  <c r="AN4" i="18"/>
  <c r="AM8" i="18" l="1"/>
  <c r="AN18" i="18"/>
  <c r="CZ95" i="14"/>
  <c r="AO4" i="18"/>
  <c r="AN9" i="18"/>
  <c r="BW48" i="34"/>
  <c r="CQ48" i="34"/>
  <c r="CP48" i="34"/>
  <c r="BX48" i="34"/>
  <c r="BZ48" i="34"/>
  <c r="BL48" i="34"/>
  <c r="CR48" i="34"/>
  <c r="BS48" i="34"/>
  <c r="CH48" i="34"/>
  <c r="CA48" i="34"/>
  <c r="BO48" i="34"/>
  <c r="BN48" i="34"/>
  <c r="CD48" i="34"/>
  <c r="BU48" i="34"/>
  <c r="BR48" i="34"/>
  <c r="BM48" i="34"/>
  <c r="CG48" i="34"/>
  <c r="BQ48" i="34"/>
  <c r="CF48" i="34"/>
  <c r="CL48" i="34"/>
  <c r="CJ48" i="34"/>
  <c r="BY48" i="34"/>
  <c r="CM48" i="34"/>
  <c r="CB48" i="34"/>
  <c r="CN48" i="34"/>
  <c r="CI48" i="34"/>
  <c r="CT48" i="34"/>
  <c r="BT48" i="34"/>
  <c r="BP48" i="34"/>
  <c r="CU48" i="34"/>
  <c r="CE48" i="34"/>
  <c r="BV48" i="34"/>
  <c r="CC48" i="34"/>
  <c r="CO48" i="34"/>
  <c r="C94" i="34"/>
  <c r="CK48" i="34"/>
  <c r="CS48" i="34"/>
  <c r="CV48" i="34"/>
  <c r="CV53" i="34" s="1"/>
  <c r="AN8" i="18" l="1"/>
  <c r="AO18" i="18"/>
  <c r="CA94" i="34"/>
  <c r="BW94" i="34"/>
  <c r="BS94" i="34"/>
  <c r="BO94" i="34"/>
  <c r="BK94" i="34"/>
  <c r="BG94" i="34"/>
  <c r="BC94" i="34"/>
  <c r="AY94" i="34"/>
  <c r="AU94" i="34"/>
  <c r="AQ94" i="34"/>
  <c r="BZ94" i="34"/>
  <c r="BV94" i="34"/>
  <c r="BR94" i="34"/>
  <c r="BN94" i="34"/>
  <c r="BJ94" i="34"/>
  <c r="BF94" i="34"/>
  <c r="BB94" i="34"/>
  <c r="AX94" i="34"/>
  <c r="AT94" i="34"/>
  <c r="AP94" i="34"/>
  <c r="BU94" i="34"/>
  <c r="BM94" i="34"/>
  <c r="BE94" i="34"/>
  <c r="AW94" i="34"/>
  <c r="AO94" i="34"/>
  <c r="BT94" i="34"/>
  <c r="BL94" i="34"/>
  <c r="BD94" i="34"/>
  <c r="AV94" i="34"/>
  <c r="AN94" i="34"/>
  <c r="BY94" i="34"/>
  <c r="BQ94" i="34"/>
  <c r="BI94" i="34"/>
  <c r="BA94" i="34"/>
  <c r="AS94" i="34"/>
  <c r="BP94" i="34"/>
  <c r="BH94" i="34"/>
  <c r="AZ94" i="34"/>
  <c r="AR94" i="34"/>
  <c r="BX94" i="34"/>
  <c r="AO9" i="18"/>
  <c r="AP4" i="18"/>
  <c r="CO48" i="35"/>
  <c r="CU48" i="35"/>
  <c r="CG48" i="35"/>
  <c r="CP48" i="35"/>
  <c r="CH48" i="35"/>
  <c r="CL48" i="35"/>
  <c r="CT48" i="35"/>
  <c r="CF48" i="35"/>
  <c r="CQ48" i="35"/>
  <c r="CR48" i="35"/>
  <c r="CE48" i="35"/>
  <c r="CK48" i="35"/>
  <c r="CM48" i="35"/>
  <c r="CS48" i="35"/>
  <c r="CJ48" i="35"/>
  <c r="C94" i="35"/>
  <c r="CN48" i="35"/>
  <c r="CI48" i="35"/>
  <c r="CV48" i="35"/>
  <c r="CV53" i="35" s="1"/>
  <c r="AO8" i="18" l="1"/>
  <c r="AP18" i="18"/>
  <c r="CZ94" i="34"/>
  <c r="CA94" i="35"/>
  <c r="CA98" i="35" s="1"/>
  <c r="BW94" i="35"/>
  <c r="BS94" i="35"/>
  <c r="BO94" i="35"/>
  <c r="BK94" i="35"/>
  <c r="BG94" i="35"/>
  <c r="BC94" i="35"/>
  <c r="AY94" i="35"/>
  <c r="AU94" i="35"/>
  <c r="AQ94" i="35"/>
  <c r="BY94" i="35"/>
  <c r="BU94" i="35"/>
  <c r="BQ94" i="35"/>
  <c r="BM94" i="35"/>
  <c r="BI94" i="35"/>
  <c r="BE94" i="35"/>
  <c r="BA94" i="35"/>
  <c r="AW94" i="35"/>
  <c r="AS94" i="35"/>
  <c r="AO94" i="35"/>
  <c r="BX94" i="35"/>
  <c r="BT94" i="35"/>
  <c r="BP94" i="35"/>
  <c r="BL94" i="35"/>
  <c r="BH94" i="35"/>
  <c r="BD94" i="35"/>
  <c r="AZ94" i="35"/>
  <c r="AV94" i="35"/>
  <c r="AR94" i="35"/>
  <c r="AN94" i="35"/>
  <c r="BV94" i="35"/>
  <c r="BF94" i="35"/>
  <c r="AP94" i="35"/>
  <c r="BN94" i="35"/>
  <c r="AX94" i="35"/>
  <c r="BZ94" i="35"/>
  <c r="BJ94" i="35"/>
  <c r="AT94" i="35"/>
  <c r="BR94" i="35"/>
  <c r="BB94" i="35"/>
  <c r="AP9" i="18"/>
  <c r="AQ4" i="18"/>
  <c r="AQ18" i="18" s="1"/>
  <c r="CA98" i="34"/>
  <c r="CN48" i="14"/>
  <c r="BH48" i="14"/>
  <c r="BD48" i="14"/>
  <c r="BI48" i="14"/>
  <c r="BQ48" i="14"/>
  <c r="CE48" i="14"/>
  <c r="CJ48" i="14"/>
  <c r="AY48" i="14"/>
  <c r="BV48" i="14"/>
  <c r="BX48" i="14"/>
  <c r="AW48" i="14"/>
  <c r="CH48" i="14"/>
  <c r="AS48" i="14"/>
  <c r="CP48" i="14"/>
  <c r="BZ48" i="14"/>
  <c r="BG48" i="14"/>
  <c r="BL48" i="14"/>
  <c r="CQ48" i="14"/>
  <c r="C94" i="14"/>
  <c r="AO48" i="14"/>
  <c r="BT48" i="14"/>
  <c r="BP48" i="14"/>
  <c r="AT48" i="14"/>
  <c r="BO48" i="14"/>
  <c r="BS48" i="14"/>
  <c r="CL48" i="14"/>
  <c r="CC48" i="14"/>
  <c r="AX48" i="14"/>
  <c r="CK48" i="14"/>
  <c r="BB48" i="14"/>
  <c r="CI48" i="14"/>
  <c r="AV48" i="14"/>
  <c r="CO48" i="14"/>
  <c r="AQ48" i="14"/>
  <c r="CA48" i="14"/>
  <c r="BC48" i="14"/>
  <c r="BU48" i="14"/>
  <c r="CU48" i="14"/>
  <c r="CM48" i="14"/>
  <c r="BJ48" i="14"/>
  <c r="CR48" i="14"/>
  <c r="AP48" i="14"/>
  <c r="AR48" i="14"/>
  <c r="CS48" i="14"/>
  <c r="CF48" i="14"/>
  <c r="BY48" i="14"/>
  <c r="AZ48" i="14"/>
  <c r="BF48" i="14"/>
  <c r="BW48" i="14"/>
  <c r="BR48" i="14"/>
  <c r="BK48" i="14"/>
  <c r="AU48" i="14"/>
  <c r="CB48" i="14"/>
  <c r="CG48" i="14"/>
  <c r="CT48" i="14"/>
  <c r="BM48" i="14"/>
  <c r="BE48" i="14"/>
  <c r="CD48" i="14"/>
  <c r="BA48" i="14"/>
  <c r="BN48" i="14"/>
  <c r="AN48" i="14"/>
  <c r="CV48" i="14"/>
  <c r="CZ94" i="35" l="1"/>
  <c r="AP94" i="14"/>
  <c r="AT94" i="14"/>
  <c r="AX94" i="14"/>
  <c r="BB94" i="14"/>
  <c r="BF94" i="14"/>
  <c r="BJ94" i="14"/>
  <c r="BN94" i="14"/>
  <c r="BR94" i="14"/>
  <c r="BV94" i="14"/>
  <c r="BZ94" i="14"/>
  <c r="AQ94" i="14"/>
  <c r="AV94" i="14"/>
  <c r="BA94" i="14"/>
  <c r="BG94" i="14"/>
  <c r="BL94" i="14"/>
  <c r="BQ94" i="14"/>
  <c r="BW94" i="14"/>
  <c r="AU94" i="14"/>
  <c r="BC94" i="14"/>
  <c r="BI94" i="14"/>
  <c r="BP94" i="14"/>
  <c r="BX94" i="14"/>
  <c r="AN94" i="14"/>
  <c r="AO94" i="14"/>
  <c r="AY94" i="14"/>
  <c r="BH94" i="14"/>
  <c r="BS94" i="14"/>
  <c r="CA94" i="14"/>
  <c r="AR94" i="14"/>
  <c r="AZ94" i="14"/>
  <c r="BK94" i="14"/>
  <c r="BT94" i="14"/>
  <c r="AS94" i="14"/>
  <c r="BM94" i="14"/>
  <c r="AW94" i="14"/>
  <c r="BO94" i="14"/>
  <c r="BD94" i="14"/>
  <c r="BU94" i="14"/>
  <c r="BE94" i="14"/>
  <c r="BY94" i="14"/>
  <c r="AP8" i="18"/>
  <c r="AR4" i="18"/>
  <c r="AQ9" i="18"/>
  <c r="AQ8" i="18" l="1"/>
  <c r="AR18" i="18"/>
  <c r="CZ94" i="14"/>
  <c r="AS4" i="18"/>
  <c r="AR9" i="18"/>
  <c r="BQ47" i="34"/>
  <c r="CE47" i="34"/>
  <c r="CO47" i="34"/>
  <c r="C93" i="34"/>
  <c r="CD47" i="34"/>
  <c r="BN47" i="34"/>
  <c r="BV47" i="34"/>
  <c r="BX47" i="34"/>
  <c r="CS47" i="34"/>
  <c r="BS47" i="34"/>
  <c r="CI47" i="34"/>
  <c r="BO47" i="34"/>
  <c r="CL47" i="34"/>
  <c r="CC47" i="34"/>
  <c r="BY47" i="34"/>
  <c r="CK47" i="34"/>
  <c r="CT47" i="34"/>
  <c r="CJ47" i="34"/>
  <c r="CB47" i="34"/>
  <c r="CA47" i="34"/>
  <c r="BL47" i="34"/>
  <c r="CR47" i="34"/>
  <c r="BM47" i="34"/>
  <c r="CQ47" i="34"/>
  <c r="BT47" i="34"/>
  <c r="BU47" i="34"/>
  <c r="CH47" i="34"/>
  <c r="BW47" i="34"/>
  <c r="BZ47" i="34"/>
  <c r="CN47" i="34"/>
  <c r="CP47" i="34"/>
  <c r="BR47" i="34"/>
  <c r="CG47" i="34"/>
  <c r="CM47" i="34"/>
  <c r="CF47" i="34"/>
  <c r="BP47" i="34"/>
  <c r="CU47" i="34"/>
  <c r="CU53" i="34" s="1"/>
  <c r="AR8" i="18" l="1"/>
  <c r="AS18" i="18"/>
  <c r="BW93" i="34"/>
  <c r="BS93" i="34"/>
  <c r="BO93" i="34"/>
  <c r="BK93" i="34"/>
  <c r="BG93" i="34"/>
  <c r="BC93" i="34"/>
  <c r="AY93" i="34"/>
  <c r="AU93" i="34"/>
  <c r="AQ93" i="34"/>
  <c r="AM93" i="34"/>
  <c r="BZ93" i="34"/>
  <c r="BV93" i="34"/>
  <c r="BR93" i="34"/>
  <c r="BN93" i="34"/>
  <c r="BJ93" i="34"/>
  <c r="BF93" i="34"/>
  <c r="BB93" i="34"/>
  <c r="AX93" i="34"/>
  <c r="AT93" i="34"/>
  <c r="AP93" i="34"/>
  <c r="BU93" i="34"/>
  <c r="BM93" i="34"/>
  <c r="BE93" i="34"/>
  <c r="AW93" i="34"/>
  <c r="AO93" i="34"/>
  <c r="BT93" i="34"/>
  <c r="BL93" i="34"/>
  <c r="BD93" i="34"/>
  <c r="AV93" i="34"/>
  <c r="AN93" i="34"/>
  <c r="BY93" i="34"/>
  <c r="BQ93" i="34"/>
  <c r="BI93" i="34"/>
  <c r="BA93" i="34"/>
  <c r="AS93" i="34"/>
  <c r="BX93" i="34"/>
  <c r="AR93" i="34"/>
  <c r="BP93" i="34"/>
  <c r="BH93" i="34"/>
  <c r="AZ93" i="34"/>
  <c r="AS9" i="18"/>
  <c r="AT4" i="18"/>
  <c r="CT47" i="35"/>
  <c r="CI47" i="35"/>
  <c r="CF47" i="35"/>
  <c r="C93" i="35"/>
  <c r="CE47" i="35"/>
  <c r="CL47" i="35"/>
  <c r="CN47" i="35"/>
  <c r="CO47" i="35"/>
  <c r="CJ47" i="35"/>
  <c r="CM47" i="35"/>
  <c r="CQ47" i="35"/>
  <c r="CS47" i="35"/>
  <c r="CP47" i="35"/>
  <c r="CR47" i="35"/>
  <c r="CH47" i="35"/>
  <c r="CK47" i="35"/>
  <c r="CG47" i="35"/>
  <c r="CU47" i="35"/>
  <c r="CU53" i="35" s="1"/>
  <c r="AS8" i="18" l="1"/>
  <c r="AT18" i="18"/>
  <c r="CZ93" i="34"/>
  <c r="BW93" i="35"/>
  <c r="BS93" i="35"/>
  <c r="BO93" i="35"/>
  <c r="BK93" i="35"/>
  <c r="BG93" i="35"/>
  <c r="BC93" i="35"/>
  <c r="AY93" i="35"/>
  <c r="AU93" i="35"/>
  <c r="AQ93" i="35"/>
  <c r="AM93" i="35"/>
  <c r="BY93" i="35"/>
  <c r="BU93" i="35"/>
  <c r="BQ93" i="35"/>
  <c r="BM93" i="35"/>
  <c r="BI93" i="35"/>
  <c r="BE93" i="35"/>
  <c r="BA93" i="35"/>
  <c r="AW93" i="35"/>
  <c r="AS93" i="35"/>
  <c r="AO93" i="35"/>
  <c r="BX93" i="35"/>
  <c r="BT93" i="35"/>
  <c r="BP93" i="35"/>
  <c r="BL93" i="35"/>
  <c r="BH93" i="35"/>
  <c r="BD93" i="35"/>
  <c r="AZ93" i="35"/>
  <c r="AV93" i="35"/>
  <c r="AR93" i="35"/>
  <c r="AN93" i="35"/>
  <c r="BN93" i="35"/>
  <c r="AX93" i="35"/>
  <c r="BV93" i="35"/>
  <c r="BF93" i="35"/>
  <c r="AP93" i="35"/>
  <c r="BR93" i="35"/>
  <c r="BB93" i="35"/>
  <c r="AT93" i="35"/>
  <c r="BZ93" i="35"/>
  <c r="BZ98" i="35" s="1"/>
  <c r="BJ93" i="35"/>
  <c r="AU4" i="18"/>
  <c r="AT9" i="18"/>
  <c r="BZ98" i="34"/>
  <c r="AW47" i="14"/>
  <c r="BN47" i="14"/>
  <c r="CF47" i="14"/>
  <c r="BK47" i="14"/>
  <c r="CP47" i="14"/>
  <c r="AN47" i="14"/>
  <c r="AV47" i="14"/>
  <c r="BJ47" i="14"/>
  <c r="CR47" i="14"/>
  <c r="BU47" i="14"/>
  <c r="BX47" i="14"/>
  <c r="CD47" i="14"/>
  <c r="CT47" i="14"/>
  <c r="BV47" i="14"/>
  <c r="BP47" i="14"/>
  <c r="AS47" i="14"/>
  <c r="AU47" i="14"/>
  <c r="BG47" i="14"/>
  <c r="BW47" i="14"/>
  <c r="AZ47" i="14"/>
  <c r="BE47" i="14"/>
  <c r="BQ47" i="14"/>
  <c r="CQ47" i="14"/>
  <c r="BA47" i="14"/>
  <c r="BI47" i="14"/>
  <c r="CI47" i="14"/>
  <c r="CH47" i="14"/>
  <c r="C93" i="14"/>
  <c r="BB47" i="14"/>
  <c r="CM47" i="14"/>
  <c r="AT47" i="14"/>
  <c r="CE47" i="14"/>
  <c r="BD47" i="14"/>
  <c r="AX47" i="14"/>
  <c r="CN47" i="14"/>
  <c r="AP47" i="14"/>
  <c r="BZ47" i="14"/>
  <c r="BM47" i="14"/>
  <c r="CA47" i="14"/>
  <c r="BO47" i="14"/>
  <c r="BS47" i="14"/>
  <c r="CJ47" i="14"/>
  <c r="BH47" i="14"/>
  <c r="AQ47" i="14"/>
  <c r="BF47" i="14"/>
  <c r="CO47" i="14"/>
  <c r="BR47" i="14"/>
  <c r="CC47" i="14"/>
  <c r="AO47" i="14"/>
  <c r="CK47" i="14"/>
  <c r="CL47" i="14"/>
  <c r="BC47" i="14"/>
  <c r="CB47" i="14"/>
  <c r="AR47" i="14"/>
  <c r="BY47" i="14"/>
  <c r="CG47" i="14"/>
  <c r="BT47" i="14"/>
  <c r="CS47" i="14"/>
  <c r="BL47" i="14"/>
  <c r="AY47" i="14"/>
  <c r="AM47" i="14"/>
  <c r="CU47" i="14"/>
  <c r="AT8" i="18" l="1"/>
  <c r="AU18" i="18"/>
  <c r="CZ93" i="35"/>
  <c r="AP93" i="14"/>
  <c r="AT93" i="14"/>
  <c r="AX93" i="14"/>
  <c r="BB93" i="14"/>
  <c r="BF93" i="14"/>
  <c r="BJ93" i="14"/>
  <c r="BN93" i="14"/>
  <c r="BR93" i="14"/>
  <c r="BV93" i="14"/>
  <c r="BZ93" i="14"/>
  <c r="AN93" i="14"/>
  <c r="AS93" i="14"/>
  <c r="AY93" i="14"/>
  <c r="BD93" i="14"/>
  <c r="BI93" i="14"/>
  <c r="BO93" i="14"/>
  <c r="BT93" i="14"/>
  <c r="BY93" i="14"/>
  <c r="AM93" i="14"/>
  <c r="AQ93" i="14"/>
  <c r="AW93" i="14"/>
  <c r="BE93" i="14"/>
  <c r="BL93" i="14"/>
  <c r="BS93" i="14"/>
  <c r="AV93" i="14"/>
  <c r="BG93" i="14"/>
  <c r="BP93" i="14"/>
  <c r="BX93" i="14"/>
  <c r="AO93" i="14"/>
  <c r="AZ93" i="14"/>
  <c r="BH93" i="14"/>
  <c r="BQ93" i="14"/>
  <c r="AR93" i="14"/>
  <c r="BK93" i="14"/>
  <c r="AU93" i="14"/>
  <c r="BM93" i="14"/>
  <c r="BA93" i="14"/>
  <c r="BU93" i="14"/>
  <c r="BC93" i="14"/>
  <c r="BW93" i="14"/>
  <c r="AU9" i="18"/>
  <c r="AV4" i="18"/>
  <c r="AU8" i="18" l="1"/>
  <c r="AV18" i="18"/>
  <c r="CZ93" i="14"/>
  <c r="AW4" i="18"/>
  <c r="AV9" i="18"/>
  <c r="CR46" i="34"/>
  <c r="CJ46" i="34"/>
  <c r="CF46" i="34"/>
  <c r="CH46" i="34"/>
  <c r="C92" i="34"/>
  <c r="CL46" i="34"/>
  <c r="BS46" i="34"/>
  <c r="CD46" i="34"/>
  <c r="BX46" i="34"/>
  <c r="CK46" i="34"/>
  <c r="BR46" i="34"/>
  <c r="CM46" i="34"/>
  <c r="CA46" i="34"/>
  <c r="CC46" i="34"/>
  <c r="BV46" i="34"/>
  <c r="CN46" i="34"/>
  <c r="CS46" i="34"/>
  <c r="CP46" i="34"/>
  <c r="BZ46" i="34"/>
  <c r="BP46" i="34"/>
  <c r="BQ46" i="34"/>
  <c r="BW46" i="34"/>
  <c r="CI46" i="34"/>
  <c r="BO46" i="34"/>
  <c r="CE46" i="34"/>
  <c r="BN46" i="34"/>
  <c r="CG46" i="34"/>
  <c r="BU46" i="34"/>
  <c r="BY46" i="34"/>
  <c r="CQ46" i="34"/>
  <c r="BL46" i="34"/>
  <c r="BM46" i="34"/>
  <c r="CO46" i="34"/>
  <c r="CB46" i="34"/>
  <c r="BT46" i="34"/>
  <c r="CT46" i="34"/>
  <c r="CT53" i="34" s="1"/>
  <c r="AV8" i="18" l="1"/>
  <c r="AW18" i="18"/>
  <c r="BW92" i="34"/>
  <c r="BS92" i="34"/>
  <c r="BO92" i="34"/>
  <c r="BK92" i="34"/>
  <c r="BG92" i="34"/>
  <c r="BC92" i="34"/>
  <c r="AY92" i="34"/>
  <c r="AU92" i="34"/>
  <c r="AQ92" i="34"/>
  <c r="AM92" i="34"/>
  <c r="BV92" i="34"/>
  <c r="BR92" i="34"/>
  <c r="BN92" i="34"/>
  <c r="BJ92" i="34"/>
  <c r="BF92" i="34"/>
  <c r="BB92" i="34"/>
  <c r="AX92" i="34"/>
  <c r="AT92" i="34"/>
  <c r="AP92" i="34"/>
  <c r="AL92" i="34"/>
  <c r="BU92" i="34"/>
  <c r="BM92" i="34"/>
  <c r="BE92" i="34"/>
  <c r="AW92" i="34"/>
  <c r="AO92" i="34"/>
  <c r="BT92" i="34"/>
  <c r="BL92" i="34"/>
  <c r="BD92" i="34"/>
  <c r="AV92" i="34"/>
  <c r="AN92" i="34"/>
  <c r="BY92" i="34"/>
  <c r="BQ92" i="34"/>
  <c r="BI92" i="34"/>
  <c r="BA92" i="34"/>
  <c r="AS92" i="34"/>
  <c r="AZ92" i="34"/>
  <c r="BX92" i="34"/>
  <c r="AR92" i="34"/>
  <c r="BP92" i="34"/>
  <c r="BH92" i="34"/>
  <c r="AX4" i="18"/>
  <c r="AW9" i="18"/>
  <c r="CK46" i="35"/>
  <c r="CP46" i="35"/>
  <c r="CF46" i="35"/>
  <c r="CM46" i="35"/>
  <c r="CE46" i="35"/>
  <c r="CJ46" i="35"/>
  <c r="CN46" i="35"/>
  <c r="C92" i="35"/>
  <c r="CS46" i="35"/>
  <c r="CR46" i="35"/>
  <c r="CI46" i="35"/>
  <c r="CQ46" i="35"/>
  <c r="CG46" i="35"/>
  <c r="CO46" i="35"/>
  <c r="CL46" i="35"/>
  <c r="CH46" i="35"/>
  <c r="CT46" i="35"/>
  <c r="CT53" i="35" s="1"/>
  <c r="AW8" i="18" l="1"/>
  <c r="AX18" i="18"/>
  <c r="CZ92" i="34"/>
  <c r="BW92" i="35"/>
  <c r="BS92" i="35"/>
  <c r="BO92" i="35"/>
  <c r="BK92" i="35"/>
  <c r="BG92" i="35"/>
  <c r="BC92" i="35"/>
  <c r="AY92" i="35"/>
  <c r="AU92" i="35"/>
  <c r="AQ92" i="35"/>
  <c r="AM92" i="35"/>
  <c r="BY92" i="35"/>
  <c r="BY98" i="35" s="1"/>
  <c r="BU92" i="35"/>
  <c r="BQ92" i="35"/>
  <c r="BM92" i="35"/>
  <c r="BI92" i="35"/>
  <c r="BE92" i="35"/>
  <c r="BA92" i="35"/>
  <c r="AW92" i="35"/>
  <c r="AS92" i="35"/>
  <c r="AO92" i="35"/>
  <c r="BX92" i="35"/>
  <c r="BT92" i="35"/>
  <c r="BP92" i="35"/>
  <c r="BL92" i="35"/>
  <c r="BH92" i="35"/>
  <c r="BD92" i="35"/>
  <c r="AZ92" i="35"/>
  <c r="AV92" i="35"/>
  <c r="AR92" i="35"/>
  <c r="AN92" i="35"/>
  <c r="BV92" i="35"/>
  <c r="BF92" i="35"/>
  <c r="AP92" i="35"/>
  <c r="BN92" i="35"/>
  <c r="AX92" i="35"/>
  <c r="BJ92" i="35"/>
  <c r="AT92" i="35"/>
  <c r="BB92" i="35"/>
  <c r="AL92" i="35"/>
  <c r="BR92" i="35"/>
  <c r="AY4" i="18"/>
  <c r="AX9" i="18"/>
  <c r="BY98" i="34"/>
  <c r="CF46" i="14"/>
  <c r="CA46" i="14"/>
  <c r="BQ46" i="14"/>
  <c r="BS46" i="14"/>
  <c r="CB46" i="14"/>
  <c r="BC46" i="14"/>
  <c r="CS46" i="14"/>
  <c r="BD46" i="14"/>
  <c r="AR46" i="14"/>
  <c r="AN46" i="14"/>
  <c r="AQ46" i="14"/>
  <c r="BP46" i="14"/>
  <c r="CK46" i="14"/>
  <c r="CN46" i="14"/>
  <c r="CI46" i="14"/>
  <c r="BZ46" i="14"/>
  <c r="CL46" i="14"/>
  <c r="BT46" i="14"/>
  <c r="BW46" i="14"/>
  <c r="BK46" i="14"/>
  <c r="AS46" i="14"/>
  <c r="BR46" i="14"/>
  <c r="C92" i="14"/>
  <c r="AP46" i="14"/>
  <c r="BL46" i="14"/>
  <c r="BU46" i="14"/>
  <c r="CO46" i="14"/>
  <c r="BE46" i="14"/>
  <c r="BB46" i="14"/>
  <c r="BH46" i="14"/>
  <c r="AV46" i="14"/>
  <c r="BV46" i="14"/>
  <c r="BF46" i="14"/>
  <c r="AT46" i="14"/>
  <c r="CD46" i="14"/>
  <c r="CC46" i="14"/>
  <c r="BO46" i="14"/>
  <c r="BI46" i="14"/>
  <c r="AY46" i="14"/>
  <c r="BG46" i="14"/>
  <c r="AU46" i="14"/>
  <c r="AO46" i="14"/>
  <c r="CR46" i="14"/>
  <c r="CP46" i="14"/>
  <c r="AX46" i="14"/>
  <c r="AM46" i="14"/>
  <c r="AZ46" i="14"/>
  <c r="BX46" i="14"/>
  <c r="BN46" i="14"/>
  <c r="AW46" i="14"/>
  <c r="CJ46" i="14"/>
  <c r="CG46" i="14"/>
  <c r="BJ46" i="14"/>
  <c r="BA46" i="14"/>
  <c r="CM46" i="14"/>
  <c r="CH46" i="14"/>
  <c r="BM46" i="14"/>
  <c r="CQ46" i="14"/>
  <c r="BY46" i="14"/>
  <c r="CE46" i="14"/>
  <c r="AL46" i="14"/>
  <c r="CT46" i="14"/>
  <c r="AX8" i="18" l="1"/>
  <c r="AY18" i="18"/>
  <c r="CZ92" i="35"/>
  <c r="AP92" i="14"/>
  <c r="AT92" i="14"/>
  <c r="AX92" i="14"/>
  <c r="BB92" i="14"/>
  <c r="BF92" i="14"/>
  <c r="BJ92" i="14"/>
  <c r="BN92" i="14"/>
  <c r="BR92" i="14"/>
  <c r="BV92" i="14"/>
  <c r="AQ92" i="14"/>
  <c r="AV92" i="14"/>
  <c r="BA92" i="14"/>
  <c r="BG92" i="14"/>
  <c r="BL92" i="14"/>
  <c r="BQ92" i="14"/>
  <c r="BW92" i="14"/>
  <c r="AM92" i="14"/>
  <c r="AS92" i="14"/>
  <c r="AZ92" i="14"/>
  <c r="BH92" i="14"/>
  <c r="BO92" i="14"/>
  <c r="BU92" i="14"/>
  <c r="AU92" i="14"/>
  <c r="BD92" i="14"/>
  <c r="BM92" i="14"/>
  <c r="BX92" i="14"/>
  <c r="AL92" i="14"/>
  <c r="AN92" i="14"/>
  <c r="AW92" i="14"/>
  <c r="BE92" i="14"/>
  <c r="BP92" i="14"/>
  <c r="BY92" i="14"/>
  <c r="AO92" i="14"/>
  <c r="BI92" i="14"/>
  <c r="AR92" i="14"/>
  <c r="BK92" i="14"/>
  <c r="AY92" i="14"/>
  <c r="BS92" i="14"/>
  <c r="BC92" i="14"/>
  <c r="BT92" i="14"/>
  <c r="AY9" i="18"/>
  <c r="AZ4" i="18"/>
  <c r="AY8" i="18" l="1"/>
  <c r="AZ18" i="18"/>
  <c r="CZ92" i="14"/>
  <c r="BA4" i="18"/>
  <c r="AZ9" i="18"/>
  <c r="CG45" i="34"/>
  <c r="BT45" i="34"/>
  <c r="CM45" i="34"/>
  <c r="CB45" i="34"/>
  <c r="CD45" i="34"/>
  <c r="CP45" i="34"/>
  <c r="BO45" i="34"/>
  <c r="BW45" i="34"/>
  <c r="CQ45" i="34"/>
  <c r="BZ45" i="34"/>
  <c r="CO45" i="34"/>
  <c r="CN45" i="34"/>
  <c r="CL45" i="34"/>
  <c r="BM45" i="34"/>
  <c r="BR45" i="34"/>
  <c r="CF45" i="34"/>
  <c r="C91" i="34"/>
  <c r="BN45" i="34"/>
  <c r="CK45" i="34"/>
  <c r="BL45" i="34"/>
  <c r="BX45" i="34"/>
  <c r="CR45" i="34"/>
  <c r="CH45" i="34"/>
  <c r="BV45" i="34"/>
  <c r="CC45" i="34"/>
  <c r="BY45" i="34"/>
  <c r="BS45" i="34"/>
  <c r="BU45" i="34"/>
  <c r="CA45" i="34"/>
  <c r="BQ45" i="34"/>
  <c r="CI45" i="34"/>
  <c r="CE45" i="34"/>
  <c r="BP45" i="34"/>
  <c r="CJ45" i="34"/>
  <c r="CS45" i="34"/>
  <c r="CS53" i="34" s="1"/>
  <c r="AZ8" i="18" l="1"/>
  <c r="BA18" i="18"/>
  <c r="BW91" i="34"/>
  <c r="BS91" i="34"/>
  <c r="BO91" i="34"/>
  <c r="BK91" i="34"/>
  <c r="BG91" i="34"/>
  <c r="BC91" i="34"/>
  <c r="AY91" i="34"/>
  <c r="AU91" i="34"/>
  <c r="AQ91" i="34"/>
  <c r="AM91" i="34"/>
  <c r="BV91" i="34"/>
  <c r="BR91" i="34"/>
  <c r="BN91" i="34"/>
  <c r="BJ91" i="34"/>
  <c r="BF91" i="34"/>
  <c r="BB91" i="34"/>
  <c r="AX91" i="34"/>
  <c r="AT91" i="34"/>
  <c r="AP91" i="34"/>
  <c r="AL91" i="34"/>
  <c r="BU91" i="34"/>
  <c r="BM91" i="34"/>
  <c r="BE91" i="34"/>
  <c r="AW91" i="34"/>
  <c r="AO91" i="34"/>
  <c r="BT91" i="34"/>
  <c r="BL91" i="34"/>
  <c r="BD91" i="34"/>
  <c r="AV91" i="34"/>
  <c r="AN91" i="34"/>
  <c r="BQ91" i="34"/>
  <c r="BI91" i="34"/>
  <c r="BA91" i="34"/>
  <c r="AS91" i="34"/>
  <c r="AK91" i="34"/>
  <c r="BH91" i="34"/>
  <c r="AZ91" i="34"/>
  <c r="BX91" i="34"/>
  <c r="AR91" i="34"/>
  <c r="BP91" i="34"/>
  <c r="BB4" i="18"/>
  <c r="BA9" i="18"/>
  <c r="CP45" i="35"/>
  <c r="CQ45" i="35"/>
  <c r="CN45" i="35"/>
  <c r="CR45" i="35"/>
  <c r="CI45" i="35"/>
  <c r="CM45" i="35"/>
  <c r="CH45" i="35"/>
  <c r="CG45" i="35"/>
  <c r="CO45" i="35"/>
  <c r="CJ45" i="35"/>
  <c r="CF45" i="35"/>
  <c r="CK45" i="35"/>
  <c r="C91" i="35"/>
  <c r="CL45" i="35"/>
  <c r="CE45" i="35"/>
  <c r="CS45" i="35"/>
  <c r="CS53" i="35" s="1"/>
  <c r="BA8" i="18" l="1"/>
  <c r="BB18" i="18"/>
  <c r="CZ91" i="34"/>
  <c r="BW91" i="35"/>
  <c r="BS91" i="35"/>
  <c r="BO91" i="35"/>
  <c r="BK91" i="35"/>
  <c r="BG91" i="35"/>
  <c r="BC91" i="35"/>
  <c r="AY91" i="35"/>
  <c r="AU91" i="35"/>
  <c r="AQ91" i="35"/>
  <c r="AM91" i="35"/>
  <c r="BU91" i="35"/>
  <c r="BQ91" i="35"/>
  <c r="BM91" i="35"/>
  <c r="BI91" i="35"/>
  <c r="BE91" i="35"/>
  <c r="BA91" i="35"/>
  <c r="AW91" i="35"/>
  <c r="AS91" i="35"/>
  <c r="AO91" i="35"/>
  <c r="AK91" i="35"/>
  <c r="BX91" i="35"/>
  <c r="BX98" i="35" s="1"/>
  <c r="BT91" i="35"/>
  <c r="BP91" i="35"/>
  <c r="BL91" i="35"/>
  <c r="BH91" i="35"/>
  <c r="BD91" i="35"/>
  <c r="AZ91" i="35"/>
  <c r="BN91" i="35"/>
  <c r="AX91" i="35"/>
  <c r="AP91" i="35"/>
  <c r="BV91" i="35"/>
  <c r="BF91" i="35"/>
  <c r="AT91" i="35"/>
  <c r="AL91" i="35"/>
  <c r="BR91" i="35"/>
  <c r="BB91" i="35"/>
  <c r="AR91" i="35"/>
  <c r="BJ91" i="35"/>
  <c r="AN91" i="35"/>
  <c r="AV91" i="35"/>
  <c r="BC4" i="18"/>
  <c r="BB9" i="18"/>
  <c r="BX98" i="34"/>
  <c r="BF45" i="14"/>
  <c r="BS45" i="14"/>
  <c r="C91" i="14"/>
  <c r="CH45" i="14"/>
  <c r="AZ45" i="14"/>
  <c r="BA45" i="14"/>
  <c r="AQ45" i="14"/>
  <c r="AX45" i="14"/>
  <c r="AR45" i="14"/>
  <c r="CN45" i="14"/>
  <c r="CQ45" i="14"/>
  <c r="BY45" i="14"/>
  <c r="BZ45" i="14"/>
  <c r="AY45" i="14"/>
  <c r="BC45" i="14"/>
  <c r="AN45" i="14"/>
  <c r="BL45" i="14"/>
  <c r="CM45" i="14"/>
  <c r="CF45" i="14"/>
  <c r="AL45" i="14"/>
  <c r="CG45" i="14"/>
  <c r="CI45" i="14"/>
  <c r="AP45" i="14"/>
  <c r="BK45" i="14"/>
  <c r="CJ45" i="14"/>
  <c r="BJ45" i="14"/>
  <c r="CA45" i="14"/>
  <c r="BB45" i="14"/>
  <c r="CO45" i="14"/>
  <c r="BQ45" i="14"/>
  <c r="CK45" i="14"/>
  <c r="AM45" i="14"/>
  <c r="AV45" i="14"/>
  <c r="CL45" i="14"/>
  <c r="AW45" i="14"/>
  <c r="CB45" i="14"/>
  <c r="BV45" i="14"/>
  <c r="BT45" i="14"/>
  <c r="BG45" i="14"/>
  <c r="BP45" i="14"/>
  <c r="AO45" i="14"/>
  <c r="BD45" i="14"/>
  <c r="BR45" i="14"/>
  <c r="BM45" i="14"/>
  <c r="BX45" i="14"/>
  <c r="BU45" i="14"/>
  <c r="CD45" i="14"/>
  <c r="BW45" i="14"/>
  <c r="AU45" i="14"/>
  <c r="CR45" i="14"/>
  <c r="AT45" i="14"/>
  <c r="AS45" i="14"/>
  <c r="BE45" i="14"/>
  <c r="BO45" i="14"/>
  <c r="BN45" i="14"/>
  <c r="BH45" i="14"/>
  <c r="CC45" i="14"/>
  <c r="BI45" i="14"/>
  <c r="CP45" i="14"/>
  <c r="CE45" i="14"/>
  <c r="AK45" i="14"/>
  <c r="CS45" i="14"/>
  <c r="BB8" i="18" l="1"/>
  <c r="BC18" i="18"/>
  <c r="CZ91" i="35"/>
  <c r="AL91" i="14"/>
  <c r="AP91" i="14"/>
  <c r="AT91" i="14"/>
  <c r="AX91" i="14"/>
  <c r="BB91" i="14"/>
  <c r="BF91" i="14"/>
  <c r="BJ91" i="14"/>
  <c r="BN91" i="14"/>
  <c r="BR91" i="14"/>
  <c r="BV91" i="14"/>
  <c r="AK91" i="14"/>
  <c r="AN91" i="14"/>
  <c r="AS91" i="14"/>
  <c r="AY91" i="14"/>
  <c r="BD91" i="14"/>
  <c r="BI91" i="14"/>
  <c r="BO91" i="14"/>
  <c r="BT91" i="14"/>
  <c r="AO91" i="14"/>
  <c r="AV91" i="14"/>
  <c r="BC91" i="14"/>
  <c r="BK91" i="14"/>
  <c r="BQ91" i="14"/>
  <c r="BX91" i="14"/>
  <c r="AR91" i="14"/>
  <c r="BA91" i="14"/>
  <c r="BL91" i="14"/>
  <c r="BU91" i="14"/>
  <c r="AU91" i="14"/>
  <c r="BE91" i="14"/>
  <c r="BM91" i="14"/>
  <c r="BW91" i="14"/>
  <c r="AM91" i="14"/>
  <c r="BG91" i="14"/>
  <c r="AQ91" i="14"/>
  <c r="BH91" i="14"/>
  <c r="AW91" i="14"/>
  <c r="BP91" i="14"/>
  <c r="AZ91" i="14"/>
  <c r="BS91" i="14"/>
  <c r="BD4" i="18"/>
  <c r="BC9" i="18"/>
  <c r="BC8" i="18" l="1"/>
  <c r="BD18" i="18"/>
  <c r="CZ91" i="14"/>
  <c r="BD9" i="18"/>
  <c r="BE4" i="18"/>
  <c r="BD8" i="18" s="1"/>
  <c r="BP44" i="34"/>
  <c r="BV44" i="34"/>
  <c r="BY44" i="34"/>
  <c r="CH44" i="34"/>
  <c r="CI44" i="34"/>
  <c r="BO44" i="34"/>
  <c r="BS44" i="34"/>
  <c r="BM44" i="34"/>
  <c r="CC44" i="34"/>
  <c r="BT44" i="34"/>
  <c r="BX44" i="34"/>
  <c r="BU44" i="34"/>
  <c r="BR44" i="34"/>
  <c r="BN44" i="34"/>
  <c r="BQ44" i="34"/>
  <c r="CL44" i="34"/>
  <c r="CF44" i="34"/>
  <c r="CB44" i="34"/>
  <c r="CJ44" i="34"/>
  <c r="C90" i="34"/>
  <c r="CE44" i="34"/>
  <c r="BZ44" i="34"/>
  <c r="CD44" i="34"/>
  <c r="CK44" i="34"/>
  <c r="CP44" i="34"/>
  <c r="BW44" i="34"/>
  <c r="CG44" i="34"/>
  <c r="CQ44" i="34"/>
  <c r="CN44" i="34"/>
  <c r="CO44" i="34"/>
  <c r="CA44" i="34"/>
  <c r="CM44" i="34"/>
  <c r="BL44" i="34"/>
  <c r="CR44" i="34"/>
  <c r="CR53" i="34" s="1"/>
  <c r="BW90" i="34" l="1"/>
  <c r="BS90" i="34"/>
  <c r="BO90" i="34"/>
  <c r="BK90" i="34"/>
  <c r="BG90" i="34"/>
  <c r="BC90" i="34"/>
  <c r="AY90" i="34"/>
  <c r="AU90" i="34"/>
  <c r="AQ90" i="34"/>
  <c r="AM90" i="34"/>
  <c r="BV90" i="34"/>
  <c r="BR90" i="34"/>
  <c r="BN90" i="34"/>
  <c r="BJ90" i="34"/>
  <c r="BF90" i="34"/>
  <c r="BB90" i="34"/>
  <c r="AX90" i="34"/>
  <c r="AT90" i="34"/>
  <c r="AP90" i="34"/>
  <c r="AL90" i="34"/>
  <c r="BU90" i="34"/>
  <c r="BM90" i="34"/>
  <c r="BE90" i="34"/>
  <c r="AW90" i="34"/>
  <c r="AO90" i="34"/>
  <c r="BT90" i="34"/>
  <c r="BL90" i="34"/>
  <c r="BD90" i="34"/>
  <c r="AV90" i="34"/>
  <c r="AN90" i="34"/>
  <c r="BQ90" i="34"/>
  <c r="BI90" i="34"/>
  <c r="BA90" i="34"/>
  <c r="AS90" i="34"/>
  <c r="AK90" i="34"/>
  <c r="BP90" i="34"/>
  <c r="AJ90" i="34"/>
  <c r="BH90" i="34"/>
  <c r="AZ90" i="34"/>
  <c r="AR90" i="34"/>
  <c r="BE18" i="18"/>
  <c r="BF4" i="18"/>
  <c r="BE9" i="18"/>
  <c r="CQ20" i="31"/>
  <c r="CQ32" i="31" s="1"/>
  <c r="CP44" i="35"/>
  <c r="CN44" i="35"/>
  <c r="CO44" i="35"/>
  <c r="CF44" i="35"/>
  <c r="CK44" i="35"/>
  <c r="CM44" i="35"/>
  <c r="CI44" i="35"/>
  <c r="C90" i="35"/>
  <c r="CG44" i="35"/>
  <c r="CJ44" i="35"/>
  <c r="CE44" i="35"/>
  <c r="CQ44" i="35"/>
  <c r="CL44" i="35"/>
  <c r="CH44" i="35"/>
  <c r="CR44" i="35"/>
  <c r="CR53" i="35" s="1"/>
  <c r="CZ90" i="34" l="1"/>
  <c r="BW90" i="35"/>
  <c r="BW98" i="35" s="1"/>
  <c r="BS90" i="35"/>
  <c r="BO90" i="35"/>
  <c r="BK90" i="35"/>
  <c r="BG90" i="35"/>
  <c r="BC90" i="35"/>
  <c r="AY90" i="35"/>
  <c r="AU90" i="35"/>
  <c r="AQ90" i="35"/>
  <c r="AM90" i="35"/>
  <c r="BU90" i="35"/>
  <c r="BQ90" i="35"/>
  <c r="BV90" i="35"/>
  <c r="BN90" i="35"/>
  <c r="BI90" i="35"/>
  <c r="BD90" i="35"/>
  <c r="AX90" i="35"/>
  <c r="AS90" i="35"/>
  <c r="AN90" i="35"/>
  <c r="BR90" i="35"/>
  <c r="BL90" i="35"/>
  <c r="BF90" i="35"/>
  <c r="BA90" i="35"/>
  <c r="AV90" i="35"/>
  <c r="AP90" i="35"/>
  <c r="AK90" i="35"/>
  <c r="BP90" i="35"/>
  <c r="BJ90" i="35"/>
  <c r="BE90" i="35"/>
  <c r="AZ90" i="35"/>
  <c r="AT90" i="35"/>
  <c r="AO90" i="35"/>
  <c r="AJ90" i="35"/>
  <c r="BM90" i="35"/>
  <c r="AR90" i="35"/>
  <c r="BB90" i="35"/>
  <c r="BT90" i="35"/>
  <c r="AW90" i="35"/>
  <c r="AL90" i="35"/>
  <c r="BH90" i="35"/>
  <c r="BF18" i="18"/>
  <c r="BE8" i="18"/>
  <c r="BG4" i="18"/>
  <c r="BF8" i="18" s="1"/>
  <c r="BF9" i="18"/>
  <c r="CQ20" i="30"/>
  <c r="CQ32" i="30" s="1"/>
  <c r="BW98" i="34"/>
  <c r="BS44" i="14"/>
  <c r="CB44" i="14"/>
  <c r="AQ44" i="14"/>
  <c r="BB44" i="14"/>
  <c r="CE44" i="14"/>
  <c r="AX44" i="14"/>
  <c r="BV44" i="14"/>
  <c r="CF44" i="14"/>
  <c r="BA44" i="14"/>
  <c r="AT44" i="14"/>
  <c r="AN44" i="14"/>
  <c r="BF44" i="14"/>
  <c r="AV44" i="14"/>
  <c r="BO44" i="14"/>
  <c r="BT44" i="14"/>
  <c r="CM44" i="14"/>
  <c r="AM44" i="14"/>
  <c r="BG44" i="14"/>
  <c r="BZ44" i="14"/>
  <c r="AP44" i="14"/>
  <c r="BU44" i="14"/>
  <c r="BM44" i="14"/>
  <c r="CP44" i="14"/>
  <c r="CO44" i="14"/>
  <c r="AY44" i="14"/>
  <c r="AS44" i="14"/>
  <c r="BN44" i="14"/>
  <c r="CH44" i="14"/>
  <c r="AO44" i="14"/>
  <c r="BH44" i="14"/>
  <c r="AR44" i="14"/>
  <c r="BP44" i="14"/>
  <c r="AL44" i="14"/>
  <c r="BX44" i="14"/>
  <c r="BL44" i="14"/>
  <c r="BD44" i="14"/>
  <c r="AU44" i="14"/>
  <c r="CA44" i="14"/>
  <c r="BJ44" i="14"/>
  <c r="CL44" i="14"/>
  <c r="BC44" i="14"/>
  <c r="BY44" i="14"/>
  <c r="CJ44" i="14"/>
  <c r="CI44" i="14"/>
  <c r="CQ44" i="14"/>
  <c r="BI44" i="14"/>
  <c r="CD44" i="14"/>
  <c r="CN44" i="14"/>
  <c r="AK44" i="14"/>
  <c r="BR44" i="14"/>
  <c r="AZ44" i="14"/>
  <c r="CK44" i="14"/>
  <c r="AW44" i="14"/>
  <c r="CG44" i="14"/>
  <c r="BW44" i="14"/>
  <c r="C90" i="14"/>
  <c r="BE44" i="14"/>
  <c r="CC44" i="14"/>
  <c r="BK44" i="14"/>
  <c r="BQ44" i="14"/>
  <c r="AJ44" i="14"/>
  <c r="CR44" i="14"/>
  <c r="CZ90" i="35" l="1"/>
  <c r="AL90" i="14"/>
  <c r="AP90" i="14"/>
  <c r="AT90" i="14"/>
  <c r="AX90" i="14"/>
  <c r="BB90" i="14"/>
  <c r="BF90" i="14"/>
  <c r="BJ90" i="14"/>
  <c r="BN90" i="14"/>
  <c r="BR90" i="14"/>
  <c r="BV90" i="14"/>
  <c r="AK90" i="14"/>
  <c r="AQ90" i="14"/>
  <c r="AV90" i="14"/>
  <c r="BA90" i="14"/>
  <c r="BG90" i="14"/>
  <c r="BL90" i="14"/>
  <c r="BQ90" i="14"/>
  <c r="BW90" i="14"/>
  <c r="AR90" i="14"/>
  <c r="AY90" i="14"/>
  <c r="BE90" i="14"/>
  <c r="BM90" i="14"/>
  <c r="BT90" i="14"/>
  <c r="AO90" i="14"/>
  <c r="AZ90" i="14"/>
  <c r="BI90" i="14"/>
  <c r="BS90" i="14"/>
  <c r="AS90" i="14"/>
  <c r="BC90" i="14"/>
  <c r="BK90" i="14"/>
  <c r="BU90" i="14"/>
  <c r="AJ90" i="14"/>
  <c r="AM90" i="14"/>
  <c r="BD90" i="14"/>
  <c r="AN90" i="14"/>
  <c r="BH90" i="14"/>
  <c r="AU90" i="14"/>
  <c r="BO90" i="14"/>
  <c r="AW90" i="14"/>
  <c r="BP90" i="14"/>
  <c r="BG9" i="18"/>
  <c r="BH4" i="18"/>
  <c r="BG8" i="18" s="1"/>
  <c r="BG18" i="18"/>
  <c r="CZ90" i="14" l="1"/>
  <c r="BH18" i="18"/>
  <c r="BI4" i="18"/>
  <c r="BH8" i="18" s="1"/>
  <c r="BH9" i="18"/>
  <c r="BU43" i="34"/>
  <c r="CA43" i="34"/>
  <c r="BY43" i="34"/>
  <c r="BR43" i="34"/>
  <c r="BZ43" i="34"/>
  <c r="CK43" i="34"/>
  <c r="CM43" i="34"/>
  <c r="BX43" i="34"/>
  <c r="C89" i="34"/>
  <c r="CE43" i="34"/>
  <c r="CJ43" i="34"/>
  <c r="CF43" i="34"/>
  <c r="BQ43" i="34"/>
  <c r="BV43" i="34"/>
  <c r="BO43" i="34"/>
  <c r="CP43" i="34"/>
  <c r="CC43" i="34"/>
  <c r="BL43" i="34"/>
  <c r="BN43" i="34"/>
  <c r="CD43" i="34"/>
  <c r="BS43" i="34"/>
  <c r="CB43" i="34"/>
  <c r="CH43" i="34"/>
  <c r="BM43" i="34"/>
  <c r="CI43" i="34"/>
  <c r="CG43" i="34"/>
  <c r="CL43" i="34"/>
  <c r="BT43" i="34"/>
  <c r="BW43" i="34"/>
  <c r="CO43" i="34"/>
  <c r="BP43" i="34"/>
  <c r="CN43" i="34"/>
  <c r="CQ43" i="34"/>
  <c r="CQ53" i="34" s="1"/>
  <c r="BV89" i="34" l="1"/>
  <c r="BR89" i="34"/>
  <c r="BN89" i="34"/>
  <c r="BQ89" i="34"/>
  <c r="BL89" i="34"/>
  <c r="BH89" i="34"/>
  <c r="BD89" i="34"/>
  <c r="AZ89" i="34"/>
  <c r="AV89" i="34"/>
  <c r="AR89" i="34"/>
  <c r="AN89" i="34"/>
  <c r="AJ89" i="34"/>
  <c r="BU89" i="34"/>
  <c r="BP89" i="34"/>
  <c r="BK89" i="34"/>
  <c r="BG89" i="34"/>
  <c r="BC89" i="34"/>
  <c r="AY89" i="34"/>
  <c r="AU89" i="34"/>
  <c r="AQ89" i="34"/>
  <c r="AM89" i="34"/>
  <c r="AI89" i="34"/>
  <c r="BT89" i="34"/>
  <c r="BO89" i="34"/>
  <c r="BJ89" i="34"/>
  <c r="BF89" i="34"/>
  <c r="BB89" i="34"/>
  <c r="AX89" i="34"/>
  <c r="AT89" i="34"/>
  <c r="AP89" i="34"/>
  <c r="AL89" i="34"/>
  <c r="BE89" i="34"/>
  <c r="AO89" i="34"/>
  <c r="BS89" i="34"/>
  <c r="BA89" i="34"/>
  <c r="AK89" i="34"/>
  <c r="BM89" i="34"/>
  <c r="AW89" i="34"/>
  <c r="BI89" i="34"/>
  <c r="AS89" i="34"/>
  <c r="BI18" i="18"/>
  <c r="BI9" i="18"/>
  <c r="BJ4" i="18"/>
  <c r="BI8" i="18" s="1"/>
  <c r="CP20" i="31"/>
  <c r="CP32" i="31" s="1"/>
  <c r="CN43" i="35"/>
  <c r="C89" i="35"/>
  <c r="CJ43" i="35"/>
  <c r="CG43" i="35"/>
  <c r="CH43" i="35"/>
  <c r="CP43" i="35"/>
  <c r="CE43" i="35"/>
  <c r="CF43" i="35"/>
  <c r="CI43" i="35"/>
  <c r="CM43" i="35"/>
  <c r="CL43" i="35"/>
  <c r="CK43" i="35"/>
  <c r="CO43" i="35"/>
  <c r="CQ43" i="35"/>
  <c r="CQ53" i="35" s="1"/>
  <c r="CZ89" i="34" l="1"/>
  <c r="BS89" i="35"/>
  <c r="BO89" i="35"/>
  <c r="BV89" i="35"/>
  <c r="BV98" i="35" s="1"/>
  <c r="BQ89" i="35"/>
  <c r="BL89" i="35"/>
  <c r="BH89" i="35"/>
  <c r="BD89" i="35"/>
  <c r="AZ89" i="35"/>
  <c r="AV89" i="35"/>
  <c r="AR89" i="35"/>
  <c r="AN89" i="35"/>
  <c r="AJ89" i="35"/>
  <c r="BT89" i="35"/>
  <c r="BN89" i="35"/>
  <c r="BJ89" i="35"/>
  <c r="BF89" i="35"/>
  <c r="BB89" i="35"/>
  <c r="AX89" i="35"/>
  <c r="AT89" i="35"/>
  <c r="AP89" i="35"/>
  <c r="AL89" i="35"/>
  <c r="BR89" i="35"/>
  <c r="BM89" i="35"/>
  <c r="BI89" i="35"/>
  <c r="BE89" i="35"/>
  <c r="BA89" i="35"/>
  <c r="AW89" i="35"/>
  <c r="AS89" i="35"/>
  <c r="AO89" i="35"/>
  <c r="AK89" i="35"/>
  <c r="BK89" i="35"/>
  <c r="AU89" i="35"/>
  <c r="BU89" i="35"/>
  <c r="BC89" i="35"/>
  <c r="AM89" i="35"/>
  <c r="BP89" i="35"/>
  <c r="AY89" i="35"/>
  <c r="AI89" i="35"/>
  <c r="AQ89" i="35"/>
  <c r="BG89" i="35"/>
  <c r="BJ18" i="18"/>
  <c r="BJ9" i="18"/>
  <c r="BK4" i="18"/>
  <c r="BJ8" i="18" s="1"/>
  <c r="CP20" i="30"/>
  <c r="CP32" i="30" s="1"/>
  <c r="BV98" i="34"/>
  <c r="CH43" i="14"/>
  <c r="BQ43" i="14"/>
  <c r="AP43" i="14"/>
  <c r="AV43" i="14"/>
  <c r="BK43" i="14"/>
  <c r="BJ43" i="14"/>
  <c r="BG43" i="14"/>
  <c r="BH43" i="14"/>
  <c r="AM43" i="14"/>
  <c r="CJ43" i="14"/>
  <c r="CK43" i="14"/>
  <c r="BI43" i="14"/>
  <c r="CB43" i="14"/>
  <c r="BX43" i="14"/>
  <c r="CG43" i="14"/>
  <c r="BS43" i="14"/>
  <c r="C89" i="14"/>
  <c r="BY43" i="14"/>
  <c r="BA43" i="14"/>
  <c r="AK43" i="14"/>
  <c r="BN43" i="14"/>
  <c r="AL43" i="14"/>
  <c r="AY43" i="14"/>
  <c r="AO43" i="14"/>
  <c r="BW43" i="14"/>
  <c r="CC43" i="14"/>
  <c r="CO43" i="14"/>
  <c r="AQ43" i="14"/>
  <c r="CL43" i="14"/>
  <c r="AT43" i="14"/>
  <c r="BE43" i="14"/>
  <c r="CI43" i="14"/>
  <c r="AN43" i="14"/>
  <c r="BU43" i="14"/>
  <c r="CA43" i="14"/>
  <c r="AW43" i="14"/>
  <c r="BZ43" i="14"/>
  <c r="CE43" i="14"/>
  <c r="CF43" i="14"/>
  <c r="AU43" i="14"/>
  <c r="BO43" i="14"/>
  <c r="BL43" i="14"/>
  <c r="AZ43" i="14"/>
  <c r="AX43" i="14"/>
  <c r="CD43" i="14"/>
  <c r="BF43" i="14"/>
  <c r="BB43" i="14"/>
  <c r="BM43" i="14"/>
  <c r="BC43" i="14"/>
  <c r="BD43" i="14"/>
  <c r="CN43" i="14"/>
  <c r="CM43" i="14"/>
  <c r="BP43" i="14"/>
  <c r="AJ43" i="14"/>
  <c r="BR43" i="14"/>
  <c r="CP43" i="14"/>
  <c r="BV43" i="14"/>
  <c r="AR43" i="14"/>
  <c r="AS43" i="14"/>
  <c r="BT43" i="14"/>
  <c r="AI43" i="14"/>
  <c r="CQ43" i="14"/>
  <c r="CZ89" i="35" l="1"/>
  <c r="AL89" i="14"/>
  <c r="AP89" i="14"/>
  <c r="AT89" i="14"/>
  <c r="AX89" i="14"/>
  <c r="BB89" i="14"/>
  <c r="AK89" i="14"/>
  <c r="AQ89" i="14"/>
  <c r="AV89" i="14"/>
  <c r="BA89" i="14"/>
  <c r="BF89" i="14"/>
  <c r="BJ89" i="14"/>
  <c r="BN89" i="14"/>
  <c r="BR89" i="14"/>
  <c r="BV89" i="14"/>
  <c r="AM89" i="14"/>
  <c r="AS89" i="14"/>
  <c r="AZ89" i="14"/>
  <c r="BG89" i="14"/>
  <c r="BL89" i="14"/>
  <c r="BQ89" i="14"/>
  <c r="AI89" i="14"/>
  <c r="AO89" i="14"/>
  <c r="AY89" i="14"/>
  <c r="BH89" i="14"/>
  <c r="BO89" i="14"/>
  <c r="BU89" i="14"/>
  <c r="AR89" i="14"/>
  <c r="BC89" i="14"/>
  <c r="BI89" i="14"/>
  <c r="BP89" i="14"/>
  <c r="AU89" i="14"/>
  <c r="BK89" i="14"/>
  <c r="AW89" i="14"/>
  <c r="BM89" i="14"/>
  <c r="AJ89" i="14"/>
  <c r="BD89" i="14"/>
  <c r="BS89" i="14"/>
  <c r="AN89" i="14"/>
  <c r="BE89" i="14"/>
  <c r="BT89" i="14"/>
  <c r="BK18" i="18"/>
  <c r="BL4" i="18"/>
  <c r="BK8" i="18" s="1"/>
  <c r="BK9" i="18"/>
  <c r="CZ89" i="14" l="1"/>
  <c r="BL18" i="18"/>
  <c r="BL9" i="18"/>
  <c r="BM4" i="18"/>
  <c r="BL8" i="18" s="1"/>
  <c r="BT42" i="34"/>
  <c r="CH42" i="34"/>
  <c r="CG42" i="34"/>
  <c r="BS42" i="34"/>
  <c r="CJ42" i="34"/>
  <c r="BY42" i="34"/>
  <c r="BW42" i="34"/>
  <c r="BN42" i="34"/>
  <c r="CL42" i="34"/>
  <c r="CD42" i="34"/>
  <c r="CF42" i="34"/>
  <c r="BQ42" i="34"/>
  <c r="BL42" i="34"/>
  <c r="CO42" i="34"/>
  <c r="BU42" i="34"/>
  <c r="CB42" i="34"/>
  <c r="CA42" i="34"/>
  <c r="CE42" i="34"/>
  <c r="BR42" i="34"/>
  <c r="BV42" i="34"/>
  <c r="BP42" i="34"/>
  <c r="C88" i="34"/>
  <c r="BM42" i="34"/>
  <c r="CK42" i="34"/>
  <c r="CM42" i="34"/>
  <c r="BO42" i="34"/>
  <c r="CI42" i="34"/>
  <c r="CN42" i="34"/>
  <c r="CC42" i="34"/>
  <c r="BX42" i="34"/>
  <c r="BZ42" i="34"/>
  <c r="CP42" i="34"/>
  <c r="CP53" i="34" s="1"/>
  <c r="BT88" i="34" l="1"/>
  <c r="BP88" i="34"/>
  <c r="BL88" i="34"/>
  <c r="BH88" i="34"/>
  <c r="BD88" i="34"/>
  <c r="AZ88" i="34"/>
  <c r="AV88" i="34"/>
  <c r="AR88" i="34"/>
  <c r="AN88" i="34"/>
  <c r="AJ88" i="34"/>
  <c r="BS88" i="34"/>
  <c r="BO88" i="34"/>
  <c r="BK88" i="34"/>
  <c r="BG88" i="34"/>
  <c r="BC88" i="34"/>
  <c r="AY88" i="34"/>
  <c r="AU88" i="34"/>
  <c r="AQ88" i="34"/>
  <c r="AM88" i="34"/>
  <c r="AI88" i="34"/>
  <c r="BR88" i="34"/>
  <c r="BN88" i="34"/>
  <c r="BJ88" i="34"/>
  <c r="BF88" i="34"/>
  <c r="BB88" i="34"/>
  <c r="AX88" i="34"/>
  <c r="AT88" i="34"/>
  <c r="AP88" i="34"/>
  <c r="AL88" i="34"/>
  <c r="AH88" i="34"/>
  <c r="BM88" i="34"/>
  <c r="AW88" i="34"/>
  <c r="BI88" i="34"/>
  <c r="AS88" i="34"/>
  <c r="BU88" i="34"/>
  <c r="BE88" i="34"/>
  <c r="AO88" i="34"/>
  <c r="BQ88" i="34"/>
  <c r="BA88" i="34"/>
  <c r="AK88" i="34"/>
  <c r="BM18" i="18"/>
  <c r="BN4" i="18"/>
  <c r="BM8" i="18" s="1"/>
  <c r="BM9" i="18"/>
  <c r="CO20" i="31"/>
  <c r="CO32" i="31" s="1"/>
  <c r="CG42" i="35"/>
  <c r="CF42" i="35"/>
  <c r="CK42" i="35"/>
  <c r="CL42" i="35"/>
  <c r="CN42" i="35"/>
  <c r="CI42" i="35"/>
  <c r="CO42" i="35"/>
  <c r="CE42" i="35"/>
  <c r="CM42" i="35"/>
  <c r="C88" i="35"/>
  <c r="CH42" i="35"/>
  <c r="CJ42" i="35"/>
  <c r="CP42" i="35"/>
  <c r="CP53" i="35" s="1"/>
  <c r="CZ88" i="34" l="1"/>
  <c r="BT88" i="35"/>
  <c r="BP88" i="35"/>
  <c r="BL88" i="35"/>
  <c r="BH88" i="35"/>
  <c r="BD88" i="35"/>
  <c r="AZ88" i="35"/>
  <c r="AV88" i="35"/>
  <c r="AR88" i="35"/>
  <c r="AN88" i="35"/>
  <c r="AJ88" i="35"/>
  <c r="BR88" i="35"/>
  <c r="BN88" i="35"/>
  <c r="BJ88" i="35"/>
  <c r="BF88" i="35"/>
  <c r="BB88" i="35"/>
  <c r="AX88" i="35"/>
  <c r="AT88" i="35"/>
  <c r="AP88" i="35"/>
  <c r="AL88" i="35"/>
  <c r="AH88" i="35"/>
  <c r="BU88" i="35"/>
  <c r="BU98" i="35" s="1"/>
  <c r="BQ88" i="35"/>
  <c r="BM88" i="35"/>
  <c r="BI88" i="35"/>
  <c r="BE88" i="35"/>
  <c r="BA88" i="35"/>
  <c r="AW88" i="35"/>
  <c r="AS88" i="35"/>
  <c r="AO88" i="35"/>
  <c r="AK88" i="35"/>
  <c r="BS88" i="35"/>
  <c r="BC88" i="35"/>
  <c r="AM88" i="35"/>
  <c r="BK88" i="35"/>
  <c r="AU88" i="35"/>
  <c r="BG88" i="35"/>
  <c r="AQ88" i="35"/>
  <c r="AY88" i="35"/>
  <c r="AI88" i="35"/>
  <c r="BO88" i="35"/>
  <c r="BN18" i="18"/>
  <c r="BO4" i="18"/>
  <c r="BN9" i="18"/>
  <c r="CO20" i="30"/>
  <c r="CO32" i="30" s="1"/>
  <c r="BU98" i="34"/>
  <c r="CE42" i="14"/>
  <c r="BA42" i="14"/>
  <c r="CD42" i="14"/>
  <c r="BC42" i="14"/>
  <c r="BN42" i="14"/>
  <c r="CI42" i="14"/>
  <c r="BG42" i="14"/>
  <c r="BB42" i="14"/>
  <c r="BX42" i="14"/>
  <c r="BJ42" i="14"/>
  <c r="BD42" i="14"/>
  <c r="BE42" i="14"/>
  <c r="C88" i="14"/>
  <c r="AO42" i="14"/>
  <c r="CM42" i="14"/>
  <c r="BO42" i="14"/>
  <c r="BT42" i="14"/>
  <c r="BW42" i="14"/>
  <c r="CK42" i="14"/>
  <c r="CA42" i="14"/>
  <c r="CJ42" i="14"/>
  <c r="BF42" i="14"/>
  <c r="BM42" i="14"/>
  <c r="BS42" i="14"/>
  <c r="AL42" i="14"/>
  <c r="AJ42" i="14"/>
  <c r="AZ42" i="14"/>
  <c r="AQ42" i="14"/>
  <c r="AU42" i="14"/>
  <c r="CO42" i="14"/>
  <c r="AW42" i="14"/>
  <c r="AI42" i="14"/>
  <c r="CB42" i="14"/>
  <c r="BU42" i="14"/>
  <c r="AP42" i="14"/>
  <c r="AV42" i="14"/>
  <c r="AS42" i="14"/>
  <c r="AN42" i="14"/>
  <c r="BP42" i="14"/>
  <c r="BH42" i="14"/>
  <c r="BY42" i="14"/>
  <c r="AX42" i="14"/>
  <c r="BL42" i="14"/>
  <c r="CN42" i="14"/>
  <c r="CL42" i="14"/>
  <c r="CF42" i="14"/>
  <c r="AT42" i="14"/>
  <c r="AR42" i="14"/>
  <c r="AY42" i="14"/>
  <c r="BR42" i="14"/>
  <c r="AK42" i="14"/>
  <c r="BK42" i="14"/>
  <c r="CC42" i="14"/>
  <c r="AM42" i="14"/>
  <c r="CG42" i="14"/>
  <c r="BQ42" i="14"/>
  <c r="CH42" i="14"/>
  <c r="BZ42" i="14"/>
  <c r="BI42" i="14"/>
  <c r="BV42" i="14"/>
  <c r="AH42" i="14"/>
  <c r="CP42" i="14"/>
  <c r="CZ88" i="35" l="1"/>
  <c r="AK88" i="14"/>
  <c r="AO88" i="14"/>
  <c r="AS88" i="14"/>
  <c r="AW88" i="14"/>
  <c r="BA88" i="14"/>
  <c r="BE88" i="14"/>
  <c r="BI88" i="14"/>
  <c r="BM88" i="14"/>
  <c r="BQ88" i="14"/>
  <c r="BU88" i="14"/>
  <c r="AM88" i="14"/>
  <c r="AR88" i="14"/>
  <c r="AX88" i="14"/>
  <c r="BC88" i="14"/>
  <c r="BH88" i="14"/>
  <c r="BN88" i="14"/>
  <c r="BS88" i="14"/>
  <c r="AN88" i="14"/>
  <c r="AU88" i="14"/>
  <c r="BB88" i="14"/>
  <c r="BJ88" i="14"/>
  <c r="BP88" i="14"/>
  <c r="AI88" i="14"/>
  <c r="AP88" i="14"/>
  <c r="AV88" i="14"/>
  <c r="BD88" i="14"/>
  <c r="BK88" i="14"/>
  <c r="BR88" i="14"/>
  <c r="AJ88" i="14"/>
  <c r="AY88" i="14"/>
  <c r="BL88" i="14"/>
  <c r="AL88" i="14"/>
  <c r="AZ88" i="14"/>
  <c r="BO88" i="14"/>
  <c r="AQ88" i="14"/>
  <c r="BF88" i="14"/>
  <c r="BT88" i="14"/>
  <c r="AT88" i="14"/>
  <c r="BG88" i="14"/>
  <c r="AH88" i="14"/>
  <c r="BO18" i="18"/>
  <c r="BN8" i="18"/>
  <c r="BP4" i="18"/>
  <c r="BO8" i="18" s="1"/>
  <c r="BO9" i="18"/>
  <c r="CZ88" i="14" l="1"/>
  <c r="BP18" i="18"/>
  <c r="BQ4" i="18"/>
  <c r="BP8" i="18" s="1"/>
  <c r="BP9" i="18"/>
  <c r="CD41" i="34"/>
  <c r="CE41" i="34"/>
  <c r="BL41" i="34"/>
  <c r="CC41" i="34"/>
  <c r="CK41" i="34"/>
  <c r="CJ41" i="34"/>
  <c r="CB41" i="34"/>
  <c r="BQ41" i="34"/>
  <c r="BX41" i="34"/>
  <c r="BU41" i="34"/>
  <c r="CM41" i="34"/>
  <c r="BY41" i="34"/>
  <c r="BS41" i="34"/>
  <c r="CG41" i="34"/>
  <c r="CF41" i="34"/>
  <c r="C87" i="34"/>
  <c r="BW41" i="34"/>
  <c r="BZ41" i="34"/>
  <c r="CH41" i="34"/>
  <c r="BN41" i="34"/>
  <c r="BR41" i="34"/>
  <c r="BP41" i="34"/>
  <c r="CI41" i="34"/>
  <c r="BO41" i="34"/>
  <c r="CA41" i="34"/>
  <c r="CL41" i="34"/>
  <c r="BV41" i="34"/>
  <c r="CN41" i="34"/>
  <c r="BM41" i="34"/>
  <c r="BT41" i="34"/>
  <c r="CO41" i="34"/>
  <c r="CO53" i="34" s="1"/>
  <c r="BT87" i="34" l="1"/>
  <c r="BP87" i="34"/>
  <c r="BL87" i="34"/>
  <c r="BH87" i="34"/>
  <c r="BD87" i="34"/>
  <c r="AZ87" i="34"/>
  <c r="AV87" i="34"/>
  <c r="AR87" i="34"/>
  <c r="AN87" i="34"/>
  <c r="AJ87" i="34"/>
  <c r="BS87" i="34"/>
  <c r="BO87" i="34"/>
  <c r="BK87" i="34"/>
  <c r="BG87" i="34"/>
  <c r="BC87" i="34"/>
  <c r="AY87" i="34"/>
  <c r="AU87" i="34"/>
  <c r="AQ87" i="34"/>
  <c r="AM87" i="34"/>
  <c r="AI87" i="34"/>
  <c r="BR87" i="34"/>
  <c r="BN87" i="34"/>
  <c r="BJ87" i="34"/>
  <c r="BF87" i="34"/>
  <c r="BB87" i="34"/>
  <c r="AX87" i="34"/>
  <c r="AT87" i="34"/>
  <c r="AP87" i="34"/>
  <c r="AL87" i="34"/>
  <c r="AH87" i="34"/>
  <c r="BE87" i="34"/>
  <c r="AO87" i="34"/>
  <c r="BQ87" i="34"/>
  <c r="BA87" i="34"/>
  <c r="AK87" i="34"/>
  <c r="BM87" i="34"/>
  <c r="AW87" i="34"/>
  <c r="AG87" i="34"/>
  <c r="AS87" i="34"/>
  <c r="BI87" i="34"/>
  <c r="BQ18" i="18"/>
  <c r="BQ9" i="18"/>
  <c r="BR4" i="18"/>
  <c r="BQ8" i="18" s="1"/>
  <c r="CN20" i="31"/>
  <c r="CN32" i="31" s="1"/>
  <c r="CM41" i="35"/>
  <c r="CN41" i="35"/>
  <c r="CF41" i="35"/>
  <c r="CE41" i="35"/>
  <c r="CG41" i="35"/>
  <c r="CK41" i="35"/>
  <c r="CI41" i="35"/>
  <c r="CL41" i="35"/>
  <c r="CH41" i="35"/>
  <c r="C87" i="35"/>
  <c r="CJ41" i="35"/>
  <c r="CO41" i="35"/>
  <c r="CO53" i="35" s="1"/>
  <c r="CZ87" i="34" l="1"/>
  <c r="BT87" i="35"/>
  <c r="BT98" i="35" s="1"/>
  <c r="BP87" i="35"/>
  <c r="BL87" i="35"/>
  <c r="BH87" i="35"/>
  <c r="BD87" i="35"/>
  <c r="AZ87" i="35"/>
  <c r="AV87" i="35"/>
  <c r="AR87" i="35"/>
  <c r="AN87" i="35"/>
  <c r="AJ87" i="35"/>
  <c r="BR87" i="35"/>
  <c r="BN87" i="35"/>
  <c r="BJ87" i="35"/>
  <c r="BF87" i="35"/>
  <c r="BB87" i="35"/>
  <c r="AX87" i="35"/>
  <c r="AT87" i="35"/>
  <c r="AP87" i="35"/>
  <c r="AL87" i="35"/>
  <c r="AH87" i="35"/>
  <c r="BQ87" i="35"/>
  <c r="BM87" i="35"/>
  <c r="BI87" i="35"/>
  <c r="BE87" i="35"/>
  <c r="BA87" i="35"/>
  <c r="AW87" i="35"/>
  <c r="AS87" i="35"/>
  <c r="AO87" i="35"/>
  <c r="AK87" i="35"/>
  <c r="AG87" i="35"/>
  <c r="BK87" i="35"/>
  <c r="AU87" i="35"/>
  <c r="BS87" i="35"/>
  <c r="BC87" i="35"/>
  <c r="AM87" i="35"/>
  <c r="BO87" i="35"/>
  <c r="AY87" i="35"/>
  <c r="AI87" i="35"/>
  <c r="BG87" i="35"/>
  <c r="AQ87" i="35"/>
  <c r="BR18" i="18"/>
  <c r="BR9" i="18"/>
  <c r="BS4" i="18"/>
  <c r="BR8" i="18" s="1"/>
  <c r="CN20" i="30"/>
  <c r="CN32" i="30" s="1"/>
  <c r="BT98" i="34"/>
  <c r="BS41" i="14"/>
  <c r="AO41" i="14"/>
  <c r="BL41" i="14"/>
  <c r="BC41" i="14"/>
  <c r="AL41" i="14"/>
  <c r="BH41" i="14"/>
  <c r="AM41" i="14"/>
  <c r="BM41" i="14"/>
  <c r="BR41" i="14"/>
  <c r="CM41" i="14"/>
  <c r="BA41" i="14"/>
  <c r="BW41" i="14"/>
  <c r="BN41" i="14"/>
  <c r="CJ41" i="14"/>
  <c r="CB41" i="14"/>
  <c r="BT41" i="14"/>
  <c r="BX41" i="14"/>
  <c r="BE41" i="14"/>
  <c r="AS41" i="14"/>
  <c r="CK41" i="14"/>
  <c r="AK41" i="14"/>
  <c r="AI41" i="14"/>
  <c r="BK41" i="14"/>
  <c r="AN41" i="14"/>
  <c r="BF41" i="14"/>
  <c r="BD41" i="14"/>
  <c r="BI41" i="14"/>
  <c r="CA41" i="14"/>
  <c r="AW41" i="14"/>
  <c r="AQ41" i="14"/>
  <c r="AV41" i="14"/>
  <c r="C87" i="14"/>
  <c r="BJ41" i="14"/>
  <c r="CI41" i="14"/>
  <c r="BP41" i="14"/>
  <c r="BB41" i="14"/>
  <c r="AP41" i="14"/>
  <c r="CD41" i="14"/>
  <c r="AY41" i="14"/>
  <c r="BU41" i="14"/>
  <c r="BY41" i="14"/>
  <c r="CC41" i="14"/>
  <c r="CG41" i="14"/>
  <c r="CE41" i="14"/>
  <c r="CH41" i="14"/>
  <c r="AT41" i="14"/>
  <c r="AZ41" i="14"/>
  <c r="AX41" i="14"/>
  <c r="AJ41" i="14"/>
  <c r="AU41" i="14"/>
  <c r="CL41" i="14"/>
  <c r="BO41" i="14"/>
  <c r="AR41" i="14"/>
  <c r="CF41" i="14"/>
  <c r="AH41" i="14"/>
  <c r="BZ41" i="14"/>
  <c r="BG41" i="14"/>
  <c r="BQ41" i="14"/>
  <c r="CN41" i="14"/>
  <c r="BV41" i="14"/>
  <c r="AG41" i="14"/>
  <c r="CO41" i="14"/>
  <c r="CZ87" i="35" l="1"/>
  <c r="AJ87" i="14"/>
  <c r="AN87" i="14"/>
  <c r="AR87" i="14"/>
  <c r="AV87" i="14"/>
  <c r="AZ87" i="14"/>
  <c r="BD87" i="14"/>
  <c r="AI87" i="14"/>
  <c r="AO87" i="14"/>
  <c r="AT87" i="14"/>
  <c r="AY87" i="14"/>
  <c r="BE87" i="14"/>
  <c r="BI87" i="14"/>
  <c r="BM87" i="14"/>
  <c r="BQ87" i="14"/>
  <c r="AG87" i="14"/>
  <c r="AH87" i="14"/>
  <c r="AP87" i="14"/>
  <c r="AW87" i="14"/>
  <c r="BC87" i="14"/>
  <c r="BJ87" i="14"/>
  <c r="BO87" i="14"/>
  <c r="BT87" i="14"/>
  <c r="AK87" i="14"/>
  <c r="AQ87" i="14"/>
  <c r="AX87" i="14"/>
  <c r="BF87" i="14"/>
  <c r="BK87" i="14"/>
  <c r="BP87" i="14"/>
  <c r="AL87" i="14"/>
  <c r="BA87" i="14"/>
  <c r="BL87" i="14"/>
  <c r="AM87" i="14"/>
  <c r="BB87" i="14"/>
  <c r="BN87" i="14"/>
  <c r="AS87" i="14"/>
  <c r="BG87" i="14"/>
  <c r="BR87" i="14"/>
  <c r="AU87" i="14"/>
  <c r="BH87" i="14"/>
  <c r="BS87" i="14"/>
  <c r="BS18" i="18"/>
  <c r="BS9" i="18"/>
  <c r="BT4" i="18"/>
  <c r="BS8" i="18" s="1"/>
  <c r="CZ87" i="14" l="1"/>
  <c r="BT18" i="18"/>
  <c r="BU4" i="18"/>
  <c r="BT8" i="18" s="1"/>
  <c r="BT9" i="18"/>
  <c r="BZ40" i="34"/>
  <c r="BP40" i="34"/>
  <c r="BT40" i="34"/>
  <c r="BQ40" i="34"/>
  <c r="CL40" i="34"/>
  <c r="BN40" i="34"/>
  <c r="CC40" i="34"/>
  <c r="BY40" i="34"/>
  <c r="BO40" i="34"/>
  <c r="BR40" i="34"/>
  <c r="C86" i="34"/>
  <c r="BW40" i="34"/>
  <c r="CA40" i="34"/>
  <c r="CH40" i="34"/>
  <c r="BX40" i="34"/>
  <c r="CE40" i="34"/>
  <c r="BL40" i="34"/>
  <c r="BU40" i="34"/>
  <c r="CK40" i="34"/>
  <c r="BM40" i="34"/>
  <c r="CB40" i="34"/>
  <c r="CG40" i="34"/>
  <c r="CF40" i="34"/>
  <c r="BV40" i="34"/>
  <c r="CJ40" i="34"/>
  <c r="CM40" i="34"/>
  <c r="CI40" i="34"/>
  <c r="BS40" i="34"/>
  <c r="CD40" i="34"/>
  <c r="CN40" i="34"/>
  <c r="CN53" i="34" s="1"/>
  <c r="BP86" i="34" l="1"/>
  <c r="BL86" i="34"/>
  <c r="BH86" i="34"/>
  <c r="BD86" i="34"/>
  <c r="AZ86" i="34"/>
  <c r="AV86" i="34"/>
  <c r="AR86" i="34"/>
  <c r="AN86" i="34"/>
  <c r="AJ86" i="34"/>
  <c r="AF86" i="34"/>
  <c r="BS86" i="34"/>
  <c r="BO86" i="34"/>
  <c r="BK86" i="34"/>
  <c r="BG86" i="34"/>
  <c r="BC86" i="34"/>
  <c r="AY86" i="34"/>
  <c r="AU86" i="34"/>
  <c r="AQ86" i="34"/>
  <c r="AM86" i="34"/>
  <c r="AI86" i="34"/>
  <c r="BR86" i="34"/>
  <c r="BN86" i="34"/>
  <c r="BJ86" i="34"/>
  <c r="BF86" i="34"/>
  <c r="BM86" i="34"/>
  <c r="BA86" i="34"/>
  <c r="AS86" i="34"/>
  <c r="AK86" i="34"/>
  <c r="BI86" i="34"/>
  <c r="AX86" i="34"/>
  <c r="AP86" i="34"/>
  <c r="AH86" i="34"/>
  <c r="BE86" i="34"/>
  <c r="AW86" i="34"/>
  <c r="AO86" i="34"/>
  <c r="AG86" i="34"/>
  <c r="AL86" i="34"/>
  <c r="BQ86" i="34"/>
  <c r="BB86" i="34"/>
  <c r="AT86" i="34"/>
  <c r="BU18" i="18"/>
  <c r="BU9" i="18"/>
  <c r="BV4" i="18"/>
  <c r="BU8" i="18" s="1"/>
  <c r="CM20" i="31"/>
  <c r="CM32" i="31" s="1"/>
  <c r="CH40" i="35"/>
  <c r="CI40" i="35"/>
  <c r="CE40" i="35"/>
  <c r="CM40" i="35"/>
  <c r="CF40" i="35"/>
  <c r="CJ40" i="35"/>
  <c r="CG40" i="35"/>
  <c r="CK40" i="35"/>
  <c r="C86" i="35"/>
  <c r="CL40" i="35"/>
  <c r="CN40" i="35"/>
  <c r="CN53" i="35" s="1"/>
  <c r="CZ86" i="34" l="1"/>
  <c r="BP86" i="35"/>
  <c r="BL86" i="35"/>
  <c r="BH86" i="35"/>
  <c r="BD86" i="35"/>
  <c r="AZ86" i="35"/>
  <c r="AV86" i="35"/>
  <c r="AR86" i="35"/>
  <c r="AN86" i="35"/>
  <c r="AJ86" i="35"/>
  <c r="AF86" i="35"/>
  <c r="BR86" i="35"/>
  <c r="BN86" i="35"/>
  <c r="BJ86" i="35"/>
  <c r="BF86" i="35"/>
  <c r="BB86" i="35"/>
  <c r="AX86" i="35"/>
  <c r="AT86" i="35"/>
  <c r="AP86" i="35"/>
  <c r="AL86" i="35"/>
  <c r="AH86" i="35"/>
  <c r="BQ86" i="35"/>
  <c r="BM86" i="35"/>
  <c r="BI86" i="35"/>
  <c r="BE86" i="35"/>
  <c r="BA86" i="35"/>
  <c r="AW86" i="35"/>
  <c r="AS86" i="35"/>
  <c r="AO86" i="35"/>
  <c r="AK86" i="35"/>
  <c r="AG86" i="35"/>
  <c r="BS86" i="35"/>
  <c r="BS98" i="35" s="1"/>
  <c r="BC86" i="35"/>
  <c r="AM86" i="35"/>
  <c r="BK86" i="35"/>
  <c r="AU86" i="35"/>
  <c r="BG86" i="35"/>
  <c r="AQ86" i="35"/>
  <c r="AI86" i="35"/>
  <c r="BO86" i="35"/>
  <c r="AY86" i="35"/>
  <c r="BV18" i="18"/>
  <c r="BW4" i="18"/>
  <c r="BV8" i="18" s="1"/>
  <c r="BV9" i="18"/>
  <c r="CM20" i="30"/>
  <c r="CM32" i="30" s="1"/>
  <c r="BS98" i="34"/>
  <c r="BO40" i="14"/>
  <c r="BS40" i="14"/>
  <c r="AL40" i="14"/>
  <c r="BM40" i="14"/>
  <c r="BV40" i="14"/>
  <c r="AZ40" i="14"/>
  <c r="BK40" i="14"/>
  <c r="AQ40" i="14"/>
  <c r="BF40" i="14"/>
  <c r="BY40" i="14"/>
  <c r="CF40" i="14"/>
  <c r="BI40" i="14"/>
  <c r="BX40" i="14"/>
  <c r="CD40" i="14"/>
  <c r="BT40" i="14"/>
  <c r="AP40" i="14"/>
  <c r="AY40" i="14"/>
  <c r="CC40" i="14"/>
  <c r="AM40" i="14"/>
  <c r="BR40" i="14"/>
  <c r="AG40" i="14"/>
  <c r="AK40" i="14"/>
  <c r="AS40" i="14"/>
  <c r="AV40" i="14"/>
  <c r="AU40" i="14"/>
  <c r="BJ40" i="14"/>
  <c r="CI40" i="14"/>
  <c r="CM40" i="14"/>
  <c r="CA40" i="14"/>
  <c r="BA40" i="14"/>
  <c r="BL40" i="14"/>
  <c r="BN40" i="14"/>
  <c r="CJ40" i="14"/>
  <c r="BU40" i="14"/>
  <c r="AW40" i="14"/>
  <c r="AT40" i="14"/>
  <c r="AJ40" i="14"/>
  <c r="BP40" i="14"/>
  <c r="BQ40" i="14"/>
  <c r="BG40" i="14"/>
  <c r="BC40" i="14"/>
  <c r="BZ40" i="14"/>
  <c r="BW40" i="14"/>
  <c r="AR40" i="14"/>
  <c r="BB40" i="14"/>
  <c r="CE40" i="14"/>
  <c r="CB40" i="14"/>
  <c r="BD40" i="14"/>
  <c r="CH40" i="14"/>
  <c r="AN40" i="14"/>
  <c r="BH40" i="14"/>
  <c r="AH40" i="14"/>
  <c r="AX40" i="14"/>
  <c r="AI40" i="14"/>
  <c r="BE40" i="14"/>
  <c r="AO40" i="14"/>
  <c r="CL40" i="14"/>
  <c r="CG40" i="14"/>
  <c r="C86" i="14"/>
  <c r="CK40" i="14"/>
  <c r="AF40" i="14"/>
  <c r="CN40" i="14"/>
  <c r="CZ86" i="35" l="1"/>
  <c r="AG86" i="14"/>
  <c r="AK86" i="14"/>
  <c r="AO86" i="14"/>
  <c r="AS86" i="14"/>
  <c r="AW86" i="14"/>
  <c r="BA86" i="14"/>
  <c r="BE86" i="14"/>
  <c r="BI86" i="14"/>
  <c r="BM86" i="14"/>
  <c r="BQ86" i="14"/>
  <c r="AL86" i="14"/>
  <c r="AQ86" i="14"/>
  <c r="AV86" i="14"/>
  <c r="BB86" i="14"/>
  <c r="BG86" i="14"/>
  <c r="BL86" i="14"/>
  <c r="BR86" i="14"/>
  <c r="AH86" i="14"/>
  <c r="AM86" i="14"/>
  <c r="AR86" i="14"/>
  <c r="AX86" i="14"/>
  <c r="BC86" i="14"/>
  <c r="BH86" i="14"/>
  <c r="BN86" i="14"/>
  <c r="BS86" i="14"/>
  <c r="AI86" i="14"/>
  <c r="AT86" i="14"/>
  <c r="BD86" i="14"/>
  <c r="BO86" i="14"/>
  <c r="AJ86" i="14"/>
  <c r="AU86" i="14"/>
  <c r="BF86" i="14"/>
  <c r="BP86" i="14"/>
  <c r="AN86" i="14"/>
  <c r="AY86" i="14"/>
  <c r="BJ86" i="14"/>
  <c r="AF86" i="14"/>
  <c r="AP86" i="14"/>
  <c r="AZ86" i="14"/>
  <c r="BK86" i="14"/>
  <c r="BW18" i="18"/>
  <c r="BW9" i="18"/>
  <c r="BX4" i="18"/>
  <c r="BW8" i="18" s="1"/>
  <c r="CZ86" i="14" l="1"/>
  <c r="BX18" i="18"/>
  <c r="BX9" i="18"/>
  <c r="BY4" i="18"/>
  <c r="BX8" i="18" s="1"/>
  <c r="BV39" i="34"/>
  <c r="BO39" i="34"/>
  <c r="BW39" i="34"/>
  <c r="CK39" i="34"/>
  <c r="BN39" i="34"/>
  <c r="CE39" i="34"/>
  <c r="CL39" i="34"/>
  <c r="CB39" i="34"/>
  <c r="CC39" i="34"/>
  <c r="BQ39" i="34"/>
  <c r="CI39" i="34"/>
  <c r="BS39" i="34"/>
  <c r="BR39" i="34"/>
  <c r="BP39" i="34"/>
  <c r="CG39" i="34"/>
  <c r="BT39" i="34"/>
  <c r="BY39" i="34"/>
  <c r="CJ39" i="34"/>
  <c r="CD39" i="34"/>
  <c r="BX39" i="34"/>
  <c r="CH39" i="34"/>
  <c r="BZ39" i="34"/>
  <c r="C85" i="34"/>
  <c r="CA39" i="34"/>
  <c r="BM39" i="34"/>
  <c r="BL39" i="34"/>
  <c r="CF39" i="34"/>
  <c r="BU39" i="34"/>
  <c r="CM39" i="34"/>
  <c r="CM53" i="34" s="1"/>
  <c r="BP85" i="34" l="1"/>
  <c r="BL85" i="34"/>
  <c r="BH85" i="34"/>
  <c r="BO85" i="34"/>
  <c r="BK85" i="34"/>
  <c r="BG85" i="34"/>
  <c r="BC85" i="34"/>
  <c r="AY85" i="34"/>
  <c r="AU85" i="34"/>
  <c r="AQ85" i="34"/>
  <c r="AM85" i="34"/>
  <c r="AI85" i="34"/>
  <c r="AE85" i="34"/>
  <c r="BQ85" i="34"/>
  <c r="BI85" i="34"/>
  <c r="BB85" i="34"/>
  <c r="AW85" i="34"/>
  <c r="AR85" i="34"/>
  <c r="AL85" i="34"/>
  <c r="AG85" i="34"/>
  <c r="BN85" i="34"/>
  <c r="BF85" i="34"/>
  <c r="BA85" i="34"/>
  <c r="AV85" i="34"/>
  <c r="AP85" i="34"/>
  <c r="AK85" i="34"/>
  <c r="AF85" i="34"/>
  <c r="BM85" i="34"/>
  <c r="BE85" i="34"/>
  <c r="AZ85" i="34"/>
  <c r="AT85" i="34"/>
  <c r="AO85" i="34"/>
  <c r="AJ85" i="34"/>
  <c r="AX85" i="34"/>
  <c r="BR85" i="34"/>
  <c r="AS85" i="34"/>
  <c r="BJ85" i="34"/>
  <c r="AN85" i="34"/>
  <c r="BD85" i="34"/>
  <c r="AH85" i="34"/>
  <c r="BY18" i="18"/>
  <c r="BY9" i="18"/>
  <c r="BZ4" i="18"/>
  <c r="BY8" i="18" s="1"/>
  <c r="CL20" i="31"/>
  <c r="CL32" i="31" s="1"/>
  <c r="CE39" i="35"/>
  <c r="C85" i="35"/>
  <c r="CJ39" i="35"/>
  <c r="CK39" i="35"/>
  <c r="CI39" i="35"/>
  <c r="CH39" i="35"/>
  <c r="CG39" i="35"/>
  <c r="CL39" i="35"/>
  <c r="CF39" i="35"/>
  <c r="CM39" i="35"/>
  <c r="CM53" i="35" s="1"/>
  <c r="CZ85" i="34" l="1"/>
  <c r="BP85" i="35"/>
  <c r="BL85" i="35"/>
  <c r="BH85" i="35"/>
  <c r="BD85" i="35"/>
  <c r="AZ85" i="35"/>
  <c r="AV85" i="35"/>
  <c r="AR85" i="35"/>
  <c r="AN85" i="35"/>
  <c r="AJ85" i="35"/>
  <c r="AF85" i="35"/>
  <c r="BR85" i="35"/>
  <c r="BR98" i="35" s="1"/>
  <c r="BN85" i="35"/>
  <c r="BJ85" i="35"/>
  <c r="BF85" i="35"/>
  <c r="BB85" i="35"/>
  <c r="AX85" i="35"/>
  <c r="AT85" i="35"/>
  <c r="AP85" i="35"/>
  <c r="AL85" i="35"/>
  <c r="AH85" i="35"/>
  <c r="BQ85" i="35"/>
  <c r="BM85" i="35"/>
  <c r="BI85" i="35"/>
  <c r="BE85" i="35"/>
  <c r="BA85" i="35"/>
  <c r="AW85" i="35"/>
  <c r="AS85" i="35"/>
  <c r="BK85" i="35"/>
  <c r="AU85" i="35"/>
  <c r="AK85" i="35"/>
  <c r="BC85" i="35"/>
  <c r="AO85" i="35"/>
  <c r="AG85" i="35"/>
  <c r="BO85" i="35"/>
  <c r="AY85" i="35"/>
  <c r="AM85" i="35"/>
  <c r="AE85" i="35"/>
  <c r="AQ85" i="35"/>
  <c r="AI85" i="35"/>
  <c r="BG85" i="35"/>
  <c r="BZ18" i="18"/>
  <c r="BZ9" i="18"/>
  <c r="CA4" i="18"/>
  <c r="BZ8" i="18" s="1"/>
  <c r="CL20" i="30"/>
  <c r="CL32" i="30" s="1"/>
  <c r="BR98" i="34"/>
  <c r="CG39" i="14"/>
  <c r="C85" i="14"/>
  <c r="BX39" i="14"/>
  <c r="CD39" i="14"/>
  <c r="CA39" i="14"/>
  <c r="BV39" i="14"/>
  <c r="AM39" i="14"/>
  <c r="BT39" i="14"/>
  <c r="AN39" i="14"/>
  <c r="AZ39" i="14"/>
  <c r="AV39" i="14"/>
  <c r="BD39" i="14"/>
  <c r="CF39" i="14"/>
  <c r="AU39" i="14"/>
  <c r="BB39" i="14"/>
  <c r="BZ39" i="14"/>
  <c r="BL39" i="14"/>
  <c r="BC39" i="14"/>
  <c r="BM39" i="14"/>
  <c r="AK39" i="14"/>
  <c r="BW39" i="14"/>
  <c r="CJ39" i="14"/>
  <c r="BG39" i="14"/>
  <c r="BJ39" i="14"/>
  <c r="BU39" i="14"/>
  <c r="AP39" i="14"/>
  <c r="AR39" i="14"/>
  <c r="AY39" i="14"/>
  <c r="BK39" i="14"/>
  <c r="BY39" i="14"/>
  <c r="BA39" i="14"/>
  <c r="CL39" i="14"/>
  <c r="BI39" i="14"/>
  <c r="AG39" i="14"/>
  <c r="BQ39" i="14"/>
  <c r="CC39" i="14"/>
  <c r="AH39" i="14"/>
  <c r="BO39" i="14"/>
  <c r="AW39" i="14"/>
  <c r="CE39" i="14"/>
  <c r="AL39" i="14"/>
  <c r="BR39" i="14"/>
  <c r="BF39" i="14"/>
  <c r="BE39" i="14"/>
  <c r="AX39" i="14"/>
  <c r="CH39" i="14"/>
  <c r="BP39" i="14"/>
  <c r="AJ39" i="14"/>
  <c r="CB39" i="14"/>
  <c r="BH39" i="14"/>
  <c r="AQ39" i="14"/>
  <c r="AI39" i="14"/>
  <c r="BN39" i="14"/>
  <c r="AS39" i="14"/>
  <c r="AO39" i="14"/>
  <c r="CI39" i="14"/>
  <c r="AF39" i="14"/>
  <c r="AT39" i="14"/>
  <c r="CK39" i="14"/>
  <c r="BS39" i="14"/>
  <c r="AE39" i="14"/>
  <c r="CM39" i="14"/>
  <c r="CZ85" i="35" l="1"/>
  <c r="AG85" i="14"/>
  <c r="AK85" i="14"/>
  <c r="AO85" i="14"/>
  <c r="AS85" i="14"/>
  <c r="AW85" i="14"/>
  <c r="BA85" i="14"/>
  <c r="BE85" i="14"/>
  <c r="BI85" i="14"/>
  <c r="BM85" i="14"/>
  <c r="BQ85" i="14"/>
  <c r="AI85" i="14"/>
  <c r="AN85" i="14"/>
  <c r="AT85" i="14"/>
  <c r="AY85" i="14"/>
  <c r="BD85" i="14"/>
  <c r="BJ85" i="14"/>
  <c r="BO85" i="14"/>
  <c r="AE85" i="14"/>
  <c r="AJ85" i="14"/>
  <c r="AP85" i="14"/>
  <c r="AU85" i="14"/>
  <c r="AZ85" i="14"/>
  <c r="BF85" i="14"/>
  <c r="BK85" i="14"/>
  <c r="BP85" i="14"/>
  <c r="AL85" i="14"/>
  <c r="AV85" i="14"/>
  <c r="BG85" i="14"/>
  <c r="BR85" i="14"/>
  <c r="AM85" i="14"/>
  <c r="AX85" i="14"/>
  <c r="BH85" i="14"/>
  <c r="AF85" i="14"/>
  <c r="AQ85" i="14"/>
  <c r="BB85" i="14"/>
  <c r="BL85" i="14"/>
  <c r="AH85" i="14"/>
  <c r="AR85" i="14"/>
  <c r="BC85" i="14"/>
  <c r="BN85" i="14"/>
  <c r="CA18" i="18"/>
  <c r="CA9" i="18"/>
  <c r="CB4" i="18"/>
  <c r="CA8" i="18" s="1"/>
  <c r="CZ85" i="14" l="1"/>
  <c r="CB18" i="18"/>
  <c r="CB9" i="18"/>
  <c r="CC4" i="18"/>
  <c r="CB8" i="18" s="1"/>
  <c r="BS38" i="34"/>
  <c r="BU38" i="34"/>
  <c r="BM38" i="34"/>
  <c r="CG38" i="34"/>
  <c r="BZ38" i="34"/>
  <c r="CB38" i="34"/>
  <c r="BV38" i="34"/>
  <c r="CK38" i="34"/>
  <c r="CI38" i="34"/>
  <c r="BW38" i="34"/>
  <c r="CE38" i="34"/>
  <c r="BT38" i="34"/>
  <c r="CH38" i="34"/>
  <c r="BO38" i="34"/>
  <c r="BX38" i="34"/>
  <c r="CA38" i="34"/>
  <c r="BN38" i="34"/>
  <c r="CD38" i="34"/>
  <c r="BL38" i="34"/>
  <c r="CC38" i="34"/>
  <c r="BQ38" i="34"/>
  <c r="CJ38" i="34"/>
  <c r="BY38" i="34"/>
  <c r="CF38" i="34"/>
  <c r="C84" i="34"/>
  <c r="BR38" i="34"/>
  <c r="BP38" i="34"/>
  <c r="CL38" i="34"/>
  <c r="CL53" i="34" s="1"/>
  <c r="BO84" i="34" l="1"/>
  <c r="BK84" i="34"/>
  <c r="BG84" i="34"/>
  <c r="BC84" i="34"/>
  <c r="AY84" i="34"/>
  <c r="AU84" i="34"/>
  <c r="AQ84" i="34"/>
  <c r="AM84" i="34"/>
  <c r="AI84" i="34"/>
  <c r="AE84" i="34"/>
  <c r="BP84" i="34"/>
  <c r="BJ84" i="34"/>
  <c r="BE84" i="34"/>
  <c r="AZ84" i="34"/>
  <c r="AT84" i="34"/>
  <c r="AO84" i="34"/>
  <c r="AJ84" i="34"/>
  <c r="AD84" i="34"/>
  <c r="BN84" i="34"/>
  <c r="BI84" i="34"/>
  <c r="BD84" i="34"/>
  <c r="AX84" i="34"/>
  <c r="AS84" i="34"/>
  <c r="AN84" i="34"/>
  <c r="AH84" i="34"/>
  <c r="BM84" i="34"/>
  <c r="BH84" i="34"/>
  <c r="BB84" i="34"/>
  <c r="AW84" i="34"/>
  <c r="AR84" i="34"/>
  <c r="AL84" i="34"/>
  <c r="AG84" i="34"/>
  <c r="BQ84" i="34"/>
  <c r="AV84" i="34"/>
  <c r="BL84" i="34"/>
  <c r="AP84" i="34"/>
  <c r="BF84" i="34"/>
  <c r="AK84" i="34"/>
  <c r="AF84" i="34"/>
  <c r="BA84" i="34"/>
  <c r="CC18" i="18"/>
  <c r="CD4" i="18"/>
  <c r="CC8" i="18" s="1"/>
  <c r="CC9" i="18"/>
  <c r="CK20" i="31"/>
  <c r="CK32" i="31" s="1"/>
  <c r="CE38" i="35"/>
  <c r="CH38" i="35"/>
  <c r="CI38" i="35"/>
  <c r="C84" i="35"/>
  <c r="CK38" i="35"/>
  <c r="CF38" i="35"/>
  <c r="CG38" i="35"/>
  <c r="CJ38" i="35"/>
  <c r="CL38" i="35"/>
  <c r="CL53" i="35" s="1"/>
  <c r="CZ84" i="34" l="1"/>
  <c r="BP84" i="35"/>
  <c r="BL84" i="35"/>
  <c r="BH84" i="35"/>
  <c r="BD84" i="35"/>
  <c r="AZ84" i="35"/>
  <c r="AV84" i="35"/>
  <c r="AR84" i="35"/>
  <c r="AN84" i="35"/>
  <c r="AJ84" i="35"/>
  <c r="AF84" i="35"/>
  <c r="BN84" i="35"/>
  <c r="BJ84" i="35"/>
  <c r="BF84" i="35"/>
  <c r="BB84" i="35"/>
  <c r="AX84" i="35"/>
  <c r="AT84" i="35"/>
  <c r="AP84" i="35"/>
  <c r="AL84" i="35"/>
  <c r="BQ84" i="35"/>
  <c r="BQ98" i="35" s="1"/>
  <c r="BI84" i="35"/>
  <c r="BA84" i="35"/>
  <c r="AS84" i="35"/>
  <c r="AK84" i="35"/>
  <c r="AE84" i="35"/>
  <c r="BM84" i="35"/>
  <c r="BE84" i="35"/>
  <c r="AW84" i="35"/>
  <c r="AO84" i="35"/>
  <c r="AH84" i="35"/>
  <c r="BK84" i="35"/>
  <c r="BC84" i="35"/>
  <c r="AU84" i="35"/>
  <c r="AM84" i="35"/>
  <c r="AG84" i="35"/>
  <c r="BO84" i="35"/>
  <c r="AI84" i="35"/>
  <c r="AY84" i="35"/>
  <c r="AQ84" i="35"/>
  <c r="BG84" i="35"/>
  <c r="AD84" i="35"/>
  <c r="CD18" i="18"/>
  <c r="CE4" i="18"/>
  <c r="CD8" i="18" s="1"/>
  <c r="CD9" i="18"/>
  <c r="CK20" i="30"/>
  <c r="CK32" i="30" s="1"/>
  <c r="BQ98" i="34"/>
  <c r="AE38" i="14"/>
  <c r="AX38" i="14"/>
  <c r="CC38" i="14"/>
  <c r="BH38" i="14"/>
  <c r="BT38" i="14"/>
  <c r="AT38" i="14"/>
  <c r="BW38" i="14"/>
  <c r="CD38" i="14"/>
  <c r="BV38" i="14"/>
  <c r="C84" i="14"/>
  <c r="AU38" i="14"/>
  <c r="AM38" i="14"/>
  <c r="AG38" i="14"/>
  <c r="CJ38" i="14"/>
  <c r="BO38" i="14"/>
  <c r="AF38" i="14"/>
  <c r="AW38" i="14"/>
  <c r="BG38" i="14"/>
  <c r="BM38" i="14"/>
  <c r="BL38" i="14"/>
  <c r="BE38" i="14"/>
  <c r="CF38" i="14"/>
  <c r="BI38" i="14"/>
  <c r="AP38" i="14"/>
  <c r="BB38" i="14"/>
  <c r="BC38" i="14"/>
  <c r="AS38" i="14"/>
  <c r="CB38" i="14"/>
  <c r="BF38" i="14"/>
  <c r="BA38" i="14"/>
  <c r="CG38" i="14"/>
  <c r="BY38" i="14"/>
  <c r="AN38" i="14"/>
  <c r="BR38" i="14"/>
  <c r="AK38" i="14"/>
  <c r="AV38" i="14"/>
  <c r="CH38" i="14"/>
  <c r="AO38" i="14"/>
  <c r="AL38" i="14"/>
  <c r="AJ38" i="14"/>
  <c r="BJ38" i="14"/>
  <c r="BN38" i="14"/>
  <c r="BZ38" i="14"/>
  <c r="BQ38" i="14"/>
  <c r="CA38" i="14"/>
  <c r="BD38" i="14"/>
  <c r="BX38" i="14"/>
  <c r="AI38" i="14"/>
  <c r="BS38" i="14"/>
  <c r="CI38" i="14"/>
  <c r="AY38" i="14"/>
  <c r="CE38" i="14"/>
  <c r="BU38" i="14"/>
  <c r="BP38" i="14"/>
  <c r="AR38" i="14"/>
  <c r="AZ38" i="14"/>
  <c r="AQ38" i="14"/>
  <c r="CK38" i="14"/>
  <c r="AH38" i="14"/>
  <c r="BK38" i="14"/>
  <c r="AD38" i="14"/>
  <c r="CL38" i="14"/>
  <c r="CZ84" i="35" l="1"/>
  <c r="AG84" i="14"/>
  <c r="AK84" i="14"/>
  <c r="AO84" i="14"/>
  <c r="AS84" i="14"/>
  <c r="AW84" i="14"/>
  <c r="BA84" i="14"/>
  <c r="BE84" i="14"/>
  <c r="BI84" i="14"/>
  <c r="BM84" i="14"/>
  <c r="BQ84" i="14"/>
  <c r="AF84" i="14"/>
  <c r="AL84" i="14"/>
  <c r="AQ84" i="14"/>
  <c r="AV84" i="14"/>
  <c r="BB84" i="14"/>
  <c r="BG84" i="14"/>
  <c r="BL84" i="14"/>
  <c r="AH84" i="14"/>
  <c r="AM84" i="14"/>
  <c r="AR84" i="14"/>
  <c r="AX84" i="14"/>
  <c r="BC84" i="14"/>
  <c r="BH84" i="14"/>
  <c r="BN84" i="14"/>
  <c r="AN84" i="14"/>
  <c r="AY84" i="14"/>
  <c r="BJ84" i="14"/>
  <c r="AE84" i="14"/>
  <c r="AP84" i="14"/>
  <c r="AZ84" i="14"/>
  <c r="BK84" i="14"/>
  <c r="AI84" i="14"/>
  <c r="AT84" i="14"/>
  <c r="BD84" i="14"/>
  <c r="BO84" i="14"/>
  <c r="AJ84" i="14"/>
  <c r="AU84" i="14"/>
  <c r="BF84" i="14"/>
  <c r="BP84" i="14"/>
  <c r="AD84" i="14"/>
  <c r="CE18" i="18"/>
  <c r="CE9" i="18"/>
  <c r="CF4" i="18"/>
  <c r="CE8" i="18" s="1"/>
  <c r="CZ84" i="14" l="1"/>
  <c r="CF18" i="18"/>
  <c r="CG4" i="18"/>
  <c r="CF8" i="18" s="1"/>
  <c r="CF9" i="18"/>
  <c r="CG37" i="34"/>
  <c r="CA37" i="34"/>
  <c r="CD37" i="34"/>
  <c r="BY37" i="34"/>
  <c r="BL37" i="34"/>
  <c r="BO37" i="34"/>
  <c r="CC37" i="34"/>
  <c r="BW37" i="34"/>
  <c r="BV37" i="34"/>
  <c r="BR37" i="34"/>
  <c r="CE37" i="34"/>
  <c r="BM37" i="34"/>
  <c r="CJ37" i="34"/>
  <c r="BQ37" i="34"/>
  <c r="BX37" i="34"/>
  <c r="CF37" i="34"/>
  <c r="CI37" i="34"/>
  <c r="C83" i="34"/>
  <c r="BZ37" i="34"/>
  <c r="BT37" i="34"/>
  <c r="CH37" i="34"/>
  <c r="BU37" i="34"/>
  <c r="BP37" i="34"/>
  <c r="CB37" i="34"/>
  <c r="BN37" i="34"/>
  <c r="BS37" i="34"/>
  <c r="CK37" i="34"/>
  <c r="CK53" i="34" s="1"/>
  <c r="BO83" i="34" l="1"/>
  <c r="BK83" i="34"/>
  <c r="BG83" i="34"/>
  <c r="BM83" i="34"/>
  <c r="BH83" i="34"/>
  <c r="BC83" i="34"/>
  <c r="AY83" i="34"/>
  <c r="AU83" i="34"/>
  <c r="AQ83" i="34"/>
  <c r="AM83" i="34"/>
  <c r="AI83" i="34"/>
  <c r="AE83" i="34"/>
  <c r="BL83" i="34"/>
  <c r="BF83" i="34"/>
  <c r="BB83" i="34"/>
  <c r="AX83" i="34"/>
  <c r="AT83" i="34"/>
  <c r="AP83" i="34"/>
  <c r="AL83" i="34"/>
  <c r="AH83" i="34"/>
  <c r="AD83" i="34"/>
  <c r="BP83" i="34"/>
  <c r="BJ83" i="34"/>
  <c r="BE83" i="34"/>
  <c r="BA83" i="34"/>
  <c r="AW83" i="34"/>
  <c r="AS83" i="34"/>
  <c r="AO83" i="34"/>
  <c r="AK83" i="34"/>
  <c r="AG83" i="34"/>
  <c r="AC83" i="34"/>
  <c r="BN83" i="34"/>
  <c r="AV83" i="34"/>
  <c r="AF83" i="34"/>
  <c r="BI83" i="34"/>
  <c r="AR83" i="34"/>
  <c r="BD83" i="34"/>
  <c r="AN83" i="34"/>
  <c r="AZ83" i="34"/>
  <c r="AJ83" i="34"/>
  <c r="CG18" i="18"/>
  <c r="CH4" i="18"/>
  <c r="CG8" i="18" s="1"/>
  <c r="CG9" i="18"/>
  <c r="CJ20" i="31"/>
  <c r="CJ32" i="31" s="1"/>
  <c r="CG37" i="35"/>
  <c r="CE37" i="35"/>
  <c r="C83" i="35"/>
  <c r="CI37" i="35"/>
  <c r="CJ37" i="35"/>
  <c r="CH37" i="35"/>
  <c r="CF37" i="35"/>
  <c r="CK37" i="35"/>
  <c r="CK53" i="35" s="1"/>
  <c r="CZ83" i="34" l="1"/>
  <c r="BP83" i="35"/>
  <c r="BP98" i="35" s="1"/>
  <c r="BL83" i="35"/>
  <c r="BH83" i="35"/>
  <c r="BD83" i="35"/>
  <c r="AZ83" i="35"/>
  <c r="AV83" i="35"/>
  <c r="AR83" i="35"/>
  <c r="AN83" i="35"/>
  <c r="AJ83" i="35"/>
  <c r="AF83" i="35"/>
  <c r="BN83" i="35"/>
  <c r="BI83" i="35"/>
  <c r="BC83" i="35"/>
  <c r="AX83" i="35"/>
  <c r="AS83" i="35"/>
  <c r="AM83" i="35"/>
  <c r="AH83" i="35"/>
  <c r="AC83" i="35"/>
  <c r="BK83" i="35"/>
  <c r="BF83" i="35"/>
  <c r="BA83" i="35"/>
  <c r="AU83" i="35"/>
  <c r="AP83" i="35"/>
  <c r="AK83" i="35"/>
  <c r="AE83" i="35"/>
  <c r="BO83" i="35"/>
  <c r="BJ83" i="35"/>
  <c r="BE83" i="35"/>
  <c r="AY83" i="35"/>
  <c r="AT83" i="35"/>
  <c r="AO83" i="35"/>
  <c r="AI83" i="35"/>
  <c r="AD83" i="35"/>
  <c r="BB83" i="35"/>
  <c r="AG83" i="35"/>
  <c r="BM83" i="35"/>
  <c r="AQ83" i="35"/>
  <c r="BG83" i="35"/>
  <c r="AL83" i="35"/>
  <c r="AW83" i="35"/>
  <c r="CH18" i="18"/>
  <c r="CI4" i="18"/>
  <c r="CH9" i="18"/>
  <c r="CJ20" i="30"/>
  <c r="CJ32" i="30" s="1"/>
  <c r="BP98" i="34"/>
  <c r="CE37" i="14"/>
  <c r="BO37" i="14"/>
  <c r="AE37" i="14"/>
  <c r="BQ37" i="14"/>
  <c r="C83" i="14"/>
  <c r="AS37" i="14"/>
  <c r="BY37" i="14"/>
  <c r="AJ37" i="14"/>
  <c r="BU37" i="14"/>
  <c r="AL37" i="14"/>
  <c r="AG37" i="14"/>
  <c r="AX37" i="14"/>
  <c r="AY37" i="14"/>
  <c r="AM37" i="14"/>
  <c r="AF37" i="14"/>
  <c r="AW37" i="14"/>
  <c r="AZ37" i="14"/>
  <c r="AI37" i="14"/>
  <c r="BF37" i="14"/>
  <c r="CH37" i="14"/>
  <c r="BA37" i="14"/>
  <c r="BS37" i="14"/>
  <c r="BH37" i="14"/>
  <c r="BW37" i="14"/>
  <c r="BB37" i="14"/>
  <c r="BJ37" i="14"/>
  <c r="CB37" i="14"/>
  <c r="AN37" i="14"/>
  <c r="AQ37" i="14"/>
  <c r="BK37" i="14"/>
  <c r="BN37" i="14"/>
  <c r="CC37" i="14"/>
  <c r="BI37" i="14"/>
  <c r="AD37" i="14"/>
  <c r="CD37" i="14"/>
  <c r="BV37" i="14"/>
  <c r="BC37" i="14"/>
  <c r="AK37" i="14"/>
  <c r="AP37" i="14"/>
  <c r="CA37" i="14"/>
  <c r="CF37" i="14"/>
  <c r="BG37" i="14"/>
  <c r="CI37" i="14"/>
  <c r="AU37" i="14"/>
  <c r="BE37" i="14"/>
  <c r="BL37" i="14"/>
  <c r="BM37" i="14"/>
  <c r="AO37" i="14"/>
  <c r="BZ37" i="14"/>
  <c r="BX37" i="14"/>
  <c r="AH37" i="14"/>
  <c r="CG37" i="14"/>
  <c r="CJ37" i="14"/>
  <c r="AR37" i="14"/>
  <c r="BR37" i="14"/>
  <c r="BD37" i="14"/>
  <c r="BP37" i="14"/>
  <c r="AV37" i="14"/>
  <c r="AT37" i="14"/>
  <c r="BT37" i="14"/>
  <c r="AC37" i="14"/>
  <c r="CK37" i="14"/>
  <c r="CZ83" i="35" l="1"/>
  <c r="AG83" i="14"/>
  <c r="AK83" i="14"/>
  <c r="AO83" i="14"/>
  <c r="AS83" i="14"/>
  <c r="AW83" i="14"/>
  <c r="BA83" i="14"/>
  <c r="BE83" i="14"/>
  <c r="BI83" i="14"/>
  <c r="BM83" i="14"/>
  <c r="AC83" i="14"/>
  <c r="AD83" i="14"/>
  <c r="AI83" i="14"/>
  <c r="AN83" i="14"/>
  <c r="AT83" i="14"/>
  <c r="AY83" i="14"/>
  <c r="BD83" i="14"/>
  <c r="BJ83" i="14"/>
  <c r="BO83" i="14"/>
  <c r="AE83" i="14"/>
  <c r="AJ83" i="14"/>
  <c r="AP83" i="14"/>
  <c r="AU83" i="14"/>
  <c r="AF83" i="14"/>
  <c r="AQ83" i="14"/>
  <c r="AZ83" i="14"/>
  <c r="BG83" i="14"/>
  <c r="BN83" i="14"/>
  <c r="AH83" i="14"/>
  <c r="AR83" i="14"/>
  <c r="BB83" i="14"/>
  <c r="BH83" i="14"/>
  <c r="BP83" i="14"/>
  <c r="AL83" i="14"/>
  <c r="AV83" i="14"/>
  <c r="BC83" i="14"/>
  <c r="BK83" i="14"/>
  <c r="AM83" i="14"/>
  <c r="AX83" i="14"/>
  <c r="BF83" i="14"/>
  <c r="BL83" i="14"/>
  <c r="CI18" i="18"/>
  <c r="CH8" i="18"/>
  <c r="CJ4" i="18"/>
  <c r="CI9" i="18"/>
  <c r="CZ83" i="14" l="1"/>
  <c r="CJ18" i="18"/>
  <c r="CI8" i="18"/>
  <c r="CK4" i="18"/>
  <c r="CJ9" i="18"/>
  <c r="BZ36" i="34"/>
  <c r="BX36" i="34"/>
  <c r="CF36" i="34"/>
  <c r="BN36" i="34"/>
  <c r="BV36" i="34"/>
  <c r="CC36" i="34"/>
  <c r="BP36" i="34"/>
  <c r="C82" i="34"/>
  <c r="BY36" i="34"/>
  <c r="BL36" i="34"/>
  <c r="CE36" i="34"/>
  <c r="BS36" i="34"/>
  <c r="CD36" i="34"/>
  <c r="CB36" i="34"/>
  <c r="CI36" i="34"/>
  <c r="BW36" i="34"/>
  <c r="BM36" i="34"/>
  <c r="BT36" i="34"/>
  <c r="BO36" i="34"/>
  <c r="BU36" i="34"/>
  <c r="CA36" i="34"/>
  <c r="CG36" i="34"/>
  <c r="CH36" i="34"/>
  <c r="BQ36" i="34"/>
  <c r="BR36" i="34"/>
  <c r="CJ36" i="34"/>
  <c r="CJ53" i="34" s="1"/>
  <c r="BO82" i="34" l="1"/>
  <c r="BK82" i="34"/>
  <c r="BG82" i="34"/>
  <c r="BC82" i="34"/>
  <c r="AY82" i="34"/>
  <c r="AU82" i="34"/>
  <c r="AQ82" i="34"/>
  <c r="AM82" i="34"/>
  <c r="AI82" i="34"/>
  <c r="AE82" i="34"/>
  <c r="BN82" i="34"/>
  <c r="BJ82" i="34"/>
  <c r="BF82" i="34"/>
  <c r="BB82" i="34"/>
  <c r="AX82" i="34"/>
  <c r="AT82" i="34"/>
  <c r="AP82" i="34"/>
  <c r="AL82" i="34"/>
  <c r="AH82" i="34"/>
  <c r="AD82" i="34"/>
  <c r="BM82" i="34"/>
  <c r="BI82" i="34"/>
  <c r="BE82" i="34"/>
  <c r="BA82" i="34"/>
  <c r="AW82" i="34"/>
  <c r="AS82" i="34"/>
  <c r="AO82" i="34"/>
  <c r="AK82" i="34"/>
  <c r="AG82" i="34"/>
  <c r="AC82" i="34"/>
  <c r="BD82" i="34"/>
  <c r="AN82" i="34"/>
  <c r="AZ82" i="34"/>
  <c r="AJ82" i="34"/>
  <c r="BL82" i="34"/>
  <c r="AV82" i="34"/>
  <c r="AF82" i="34"/>
  <c r="AR82" i="34"/>
  <c r="AB82" i="34"/>
  <c r="BH82" i="34"/>
  <c r="CK18" i="18"/>
  <c r="CJ8" i="18"/>
  <c r="CL4" i="18"/>
  <c r="CK8" i="18" s="1"/>
  <c r="CK9" i="18"/>
  <c r="CI20" i="31"/>
  <c r="CI32" i="31" s="1"/>
  <c r="CE36" i="35"/>
  <c r="CF36" i="35"/>
  <c r="CG36" i="35"/>
  <c r="CI36" i="35"/>
  <c r="CH36" i="35"/>
  <c r="C82" i="35"/>
  <c r="CJ36" i="35"/>
  <c r="CJ53" i="35" s="1"/>
  <c r="CZ82" i="34" l="1"/>
  <c r="BL82" i="35"/>
  <c r="BH82" i="35"/>
  <c r="BD82" i="35"/>
  <c r="AZ82" i="35"/>
  <c r="AV82" i="35"/>
  <c r="AR82" i="35"/>
  <c r="AN82" i="35"/>
  <c r="AJ82" i="35"/>
  <c r="AF82" i="35"/>
  <c r="AB82" i="35"/>
  <c r="BK82" i="35"/>
  <c r="BF82" i="35"/>
  <c r="BA82" i="35"/>
  <c r="AU82" i="35"/>
  <c r="AP82" i="35"/>
  <c r="AK82" i="35"/>
  <c r="AE82" i="35"/>
  <c r="BN82" i="35"/>
  <c r="BI82" i="35"/>
  <c r="BC82" i="35"/>
  <c r="AX82" i="35"/>
  <c r="AS82" i="35"/>
  <c r="AM82" i="35"/>
  <c r="AH82" i="35"/>
  <c r="AC82" i="35"/>
  <c r="BM82" i="35"/>
  <c r="BG82" i="35"/>
  <c r="BB82" i="35"/>
  <c r="AW82" i="35"/>
  <c r="AQ82" i="35"/>
  <c r="AL82" i="35"/>
  <c r="AG82" i="35"/>
  <c r="AY82" i="35"/>
  <c r="AD82" i="35"/>
  <c r="BJ82" i="35"/>
  <c r="AO82" i="35"/>
  <c r="BE82" i="35"/>
  <c r="AI82" i="35"/>
  <c r="BO82" i="35"/>
  <c r="BO98" i="35" s="1"/>
  <c r="AT82" i="35"/>
  <c r="CL18" i="18"/>
  <c r="CL9" i="18"/>
  <c r="CM4" i="18"/>
  <c r="CL8" i="18" s="1"/>
  <c r="CI20" i="30"/>
  <c r="CI32" i="30" s="1"/>
  <c r="BO98" i="34"/>
  <c r="BA36" i="14"/>
  <c r="BD36" i="14"/>
  <c r="BO36" i="14"/>
  <c r="BJ36" i="14"/>
  <c r="BT36" i="14"/>
  <c r="BF36" i="14"/>
  <c r="BU36" i="14"/>
  <c r="AV36" i="14"/>
  <c r="CB36" i="14"/>
  <c r="BI36" i="14"/>
  <c r="BV36" i="14"/>
  <c r="AS36" i="14"/>
  <c r="CA36" i="14"/>
  <c r="AL36" i="14"/>
  <c r="AQ36" i="14"/>
  <c r="C82" i="14"/>
  <c r="CE36" i="14"/>
  <c r="AF36" i="14"/>
  <c r="BW36" i="14"/>
  <c r="BP36" i="14"/>
  <c r="AC36" i="14"/>
  <c r="BK36" i="14"/>
  <c r="CF36" i="14"/>
  <c r="AH36" i="14"/>
  <c r="AJ36" i="14"/>
  <c r="CD36" i="14"/>
  <c r="CG36" i="14"/>
  <c r="AX36" i="14"/>
  <c r="CH36" i="14"/>
  <c r="BQ36" i="14"/>
  <c r="AT36" i="14"/>
  <c r="CI36" i="14"/>
  <c r="BL36" i="14"/>
  <c r="AE36" i="14"/>
  <c r="AZ36" i="14"/>
  <c r="AM36" i="14"/>
  <c r="AP36" i="14"/>
  <c r="AG36" i="14"/>
  <c r="AU36" i="14"/>
  <c r="BR36" i="14"/>
  <c r="BY36" i="14"/>
  <c r="BE36" i="14"/>
  <c r="AK36" i="14"/>
  <c r="CC36" i="14"/>
  <c r="AD36" i="14"/>
  <c r="BB36" i="14"/>
  <c r="AO36" i="14"/>
  <c r="AR36" i="14"/>
  <c r="BH36" i="14"/>
  <c r="AY36" i="14"/>
  <c r="BG36" i="14"/>
  <c r="BC36" i="14"/>
  <c r="BM36" i="14"/>
  <c r="BX36" i="14"/>
  <c r="BS36" i="14"/>
  <c r="BN36" i="14"/>
  <c r="BZ36" i="14"/>
  <c r="AN36" i="14"/>
  <c r="AW36" i="14"/>
  <c r="AI36" i="14"/>
  <c r="AB36" i="14"/>
  <c r="CJ36" i="14"/>
  <c r="CZ82" i="35" l="1"/>
  <c r="AC82" i="14"/>
  <c r="AG82" i="14"/>
  <c r="AK82" i="14"/>
  <c r="AO82" i="14"/>
  <c r="AS82" i="14"/>
  <c r="AW82" i="14"/>
  <c r="BA82" i="14"/>
  <c r="BE82" i="14"/>
  <c r="BI82" i="14"/>
  <c r="BM82" i="14"/>
  <c r="AF82" i="14"/>
  <c r="AL82" i="14"/>
  <c r="AQ82" i="14"/>
  <c r="AV82" i="14"/>
  <c r="BB82" i="14"/>
  <c r="BG82" i="14"/>
  <c r="BL82" i="14"/>
  <c r="AH82" i="14"/>
  <c r="AN82" i="14"/>
  <c r="AU82" i="14"/>
  <c r="BC82" i="14"/>
  <c r="BJ82" i="14"/>
  <c r="AB82" i="14"/>
  <c r="AI82" i="14"/>
  <c r="AP82" i="14"/>
  <c r="AX82" i="14"/>
  <c r="BD82" i="14"/>
  <c r="BK82" i="14"/>
  <c r="AD82" i="14"/>
  <c r="AJ82" i="14"/>
  <c r="AR82" i="14"/>
  <c r="AY82" i="14"/>
  <c r="BF82" i="14"/>
  <c r="BN82" i="14"/>
  <c r="AE82" i="14"/>
  <c r="AM82" i="14"/>
  <c r="AT82" i="14"/>
  <c r="AZ82" i="14"/>
  <c r="BH82" i="14"/>
  <c r="BO82" i="14"/>
  <c r="CM9" i="18"/>
  <c r="CM18" i="18"/>
  <c r="CN4" i="18"/>
  <c r="CM8" i="18" s="1"/>
  <c r="CZ82" i="14" l="1"/>
  <c r="CN18" i="18"/>
  <c r="CN9" i="18"/>
  <c r="CO4" i="18"/>
  <c r="CN8" i="18" s="1"/>
  <c r="BW35" i="34"/>
  <c r="BS35" i="34"/>
  <c r="CG35" i="34"/>
  <c r="BR35" i="34"/>
  <c r="CB35" i="34"/>
  <c r="BU35" i="34"/>
  <c r="BQ35" i="34"/>
  <c r="CE35" i="34"/>
  <c r="C81" i="34"/>
  <c r="CD35" i="34"/>
  <c r="BT35" i="34"/>
  <c r="CA35" i="34"/>
  <c r="CH35" i="34"/>
  <c r="BP35" i="34"/>
  <c r="BO35" i="34"/>
  <c r="BL35" i="34"/>
  <c r="CC35" i="34"/>
  <c r="BY35" i="34"/>
  <c r="CF35" i="34"/>
  <c r="BX35" i="34"/>
  <c r="BV35" i="34"/>
  <c r="BN35" i="34"/>
  <c r="BZ35" i="34"/>
  <c r="BM35" i="34"/>
  <c r="CI35" i="34"/>
  <c r="CI53" i="34" s="1"/>
  <c r="BK81" i="34" l="1"/>
  <c r="BG81" i="34"/>
  <c r="BC81" i="34"/>
  <c r="AY81" i="34"/>
  <c r="AU81" i="34"/>
  <c r="AQ81" i="34"/>
  <c r="AM81" i="34"/>
  <c r="AI81" i="34"/>
  <c r="AE81" i="34"/>
  <c r="AA81" i="34"/>
  <c r="BN81" i="34"/>
  <c r="BJ81" i="34"/>
  <c r="BF81" i="34"/>
  <c r="BB81" i="34"/>
  <c r="AX81" i="34"/>
  <c r="AT81" i="34"/>
  <c r="AP81" i="34"/>
  <c r="AL81" i="34"/>
  <c r="AH81" i="34"/>
  <c r="AD81" i="34"/>
  <c r="BM81" i="34"/>
  <c r="BI81" i="34"/>
  <c r="BE81" i="34"/>
  <c r="BA81" i="34"/>
  <c r="AW81" i="34"/>
  <c r="AS81" i="34"/>
  <c r="AO81" i="34"/>
  <c r="AK81" i="34"/>
  <c r="AG81" i="34"/>
  <c r="AC81" i="34"/>
  <c r="BL81" i="34"/>
  <c r="AV81" i="34"/>
  <c r="AF81" i="34"/>
  <c r="BH81" i="34"/>
  <c r="AR81" i="34"/>
  <c r="AB81" i="34"/>
  <c r="BD81" i="34"/>
  <c r="AN81" i="34"/>
  <c r="AZ81" i="34"/>
  <c r="AJ81" i="34"/>
  <c r="CP4" i="18"/>
  <c r="CO18" i="18"/>
  <c r="CO9" i="18"/>
  <c r="CH20" i="31"/>
  <c r="CH32" i="31" s="1"/>
  <c r="CH35" i="35"/>
  <c r="CF35" i="35"/>
  <c r="CE35" i="35"/>
  <c r="C81" i="35"/>
  <c r="CG35" i="35"/>
  <c r="CI35" i="35"/>
  <c r="CI53" i="35" s="1"/>
  <c r="CZ81" i="34" l="1"/>
  <c r="BL81" i="35"/>
  <c r="BH81" i="35"/>
  <c r="BD81" i="35"/>
  <c r="AZ81" i="35"/>
  <c r="BN81" i="35"/>
  <c r="BN98" i="35" s="1"/>
  <c r="BI81" i="35"/>
  <c r="BC81" i="35"/>
  <c r="AX81" i="35"/>
  <c r="AT81" i="35"/>
  <c r="AP81" i="35"/>
  <c r="AL81" i="35"/>
  <c r="AH81" i="35"/>
  <c r="AD81" i="35"/>
  <c r="BK81" i="35"/>
  <c r="BF81" i="35"/>
  <c r="BA81" i="35"/>
  <c r="AV81" i="35"/>
  <c r="AR81" i="35"/>
  <c r="AN81" i="35"/>
  <c r="AJ81" i="35"/>
  <c r="AF81" i="35"/>
  <c r="AB81" i="35"/>
  <c r="BJ81" i="35"/>
  <c r="BE81" i="35"/>
  <c r="AY81" i="35"/>
  <c r="AU81" i="35"/>
  <c r="AQ81" i="35"/>
  <c r="AM81" i="35"/>
  <c r="AI81" i="35"/>
  <c r="AE81" i="35"/>
  <c r="AA81" i="35"/>
  <c r="AW81" i="35"/>
  <c r="AG81" i="35"/>
  <c r="BG81" i="35"/>
  <c r="AO81" i="35"/>
  <c r="BB81" i="35"/>
  <c r="AK81" i="35"/>
  <c r="AC81" i="35"/>
  <c r="BM81" i="35"/>
  <c r="AS81" i="35"/>
  <c r="CO8" i="18"/>
  <c r="CP18" i="18"/>
  <c r="CP9" i="18"/>
  <c r="CQ4" i="18"/>
  <c r="CQ8" i="18" s="1"/>
  <c r="CH20" i="30"/>
  <c r="CH32" i="30" s="1"/>
  <c r="BN98" i="34"/>
  <c r="CC35" i="14"/>
  <c r="BA35" i="14"/>
  <c r="BE35" i="14"/>
  <c r="AR35" i="14"/>
  <c r="BO35" i="14"/>
  <c r="BG35" i="14"/>
  <c r="AQ35" i="14"/>
  <c r="BQ35" i="14"/>
  <c r="CF35" i="14"/>
  <c r="BN35" i="14"/>
  <c r="BR35" i="14"/>
  <c r="BC35" i="14"/>
  <c r="BD35" i="14"/>
  <c r="AY35" i="14"/>
  <c r="BH35" i="14"/>
  <c r="AX35" i="14"/>
  <c r="BW35" i="14"/>
  <c r="AC35" i="14"/>
  <c r="BP35" i="14"/>
  <c r="CA35" i="14"/>
  <c r="BJ35" i="14"/>
  <c r="BF35" i="14"/>
  <c r="AS35" i="14"/>
  <c r="CB35" i="14"/>
  <c r="CE35" i="14"/>
  <c r="AB35" i="14"/>
  <c r="BT35" i="14"/>
  <c r="AP35" i="14"/>
  <c r="AK35" i="14"/>
  <c r="AU35" i="14"/>
  <c r="C81" i="14"/>
  <c r="AJ35" i="14"/>
  <c r="CD35" i="14"/>
  <c r="AZ35" i="14"/>
  <c r="AL35" i="14"/>
  <c r="AT35" i="14"/>
  <c r="BM35" i="14"/>
  <c r="BL35" i="14"/>
  <c r="BK35" i="14"/>
  <c r="AG35" i="14"/>
  <c r="BZ35" i="14"/>
  <c r="AI35" i="14"/>
  <c r="BU35" i="14"/>
  <c r="CH35" i="14"/>
  <c r="BV35" i="14"/>
  <c r="AO35" i="14"/>
  <c r="AD35" i="14"/>
  <c r="AN35" i="14"/>
  <c r="AE35" i="14"/>
  <c r="BY35" i="14"/>
  <c r="AW35" i="14"/>
  <c r="AM35" i="14"/>
  <c r="BX35" i="14"/>
  <c r="AV35" i="14"/>
  <c r="BS35" i="14"/>
  <c r="BI35" i="14"/>
  <c r="CG35" i="14"/>
  <c r="AF35" i="14"/>
  <c r="BB35" i="14"/>
  <c r="AH35" i="14"/>
  <c r="AA35" i="14"/>
  <c r="CI35" i="14"/>
  <c r="CZ81" i="35" l="1"/>
  <c r="AC81" i="14"/>
  <c r="AG81" i="14"/>
  <c r="AK81" i="14"/>
  <c r="AO81" i="14"/>
  <c r="AS81" i="14"/>
  <c r="AW81" i="14"/>
  <c r="BA81" i="14"/>
  <c r="BE81" i="14"/>
  <c r="BI81" i="14"/>
  <c r="BM81" i="14"/>
  <c r="AD81" i="14"/>
  <c r="AI81" i="14"/>
  <c r="AN81" i="14"/>
  <c r="AT81" i="14"/>
  <c r="AY81" i="14"/>
  <c r="BD81" i="14"/>
  <c r="BJ81" i="14"/>
  <c r="AB81" i="14"/>
  <c r="AJ81" i="14"/>
  <c r="AQ81" i="14"/>
  <c r="AX81" i="14"/>
  <c r="BF81" i="14"/>
  <c r="BL81" i="14"/>
  <c r="AE81" i="14"/>
  <c r="AL81" i="14"/>
  <c r="AR81" i="14"/>
  <c r="AZ81" i="14"/>
  <c r="BG81" i="14"/>
  <c r="BN81" i="14"/>
  <c r="AA81" i="14"/>
  <c r="AF81" i="14"/>
  <c r="AM81" i="14"/>
  <c r="AU81" i="14"/>
  <c r="BB81" i="14"/>
  <c r="BH81" i="14"/>
  <c r="AH81" i="14"/>
  <c r="AP81" i="14"/>
  <c r="AV81" i="14"/>
  <c r="BC81" i="14"/>
  <c r="BK81" i="14"/>
  <c r="CP8" i="18"/>
  <c r="CQ18" i="18"/>
  <c r="E16" i="32" s="1"/>
  <c r="K23" i="32" s="1"/>
  <c r="CQ9" i="18"/>
  <c r="CZ81" i="14" l="1"/>
  <c r="CD34" i="34"/>
  <c r="BL34" i="34"/>
  <c r="BP34" i="34"/>
  <c r="BO34" i="34"/>
  <c r="CG34" i="34"/>
  <c r="BR34" i="34"/>
  <c r="CE34" i="34"/>
  <c r="CC34" i="34"/>
  <c r="BZ34" i="34"/>
  <c r="C80" i="34"/>
  <c r="BN34" i="34"/>
  <c r="CB34" i="34"/>
  <c r="CA34" i="34"/>
  <c r="CF34" i="34"/>
  <c r="BT34" i="34"/>
  <c r="BX34" i="34"/>
  <c r="BM34" i="34"/>
  <c r="BY34" i="34"/>
  <c r="BV34" i="34"/>
  <c r="BQ34" i="34"/>
  <c r="BW34" i="34"/>
  <c r="BS34" i="34"/>
  <c r="BU34" i="34"/>
  <c r="CH34" i="34"/>
  <c r="CH53" i="34" s="1"/>
  <c r="BK80" i="34" l="1"/>
  <c r="BG80" i="34"/>
  <c r="BC80" i="34"/>
  <c r="AY80" i="34"/>
  <c r="AU80" i="34"/>
  <c r="AQ80" i="34"/>
  <c r="AM80" i="34"/>
  <c r="AI80" i="34"/>
  <c r="AE80" i="34"/>
  <c r="AA80" i="34"/>
  <c r="BJ80" i="34"/>
  <c r="BF80" i="34"/>
  <c r="BB80" i="34"/>
  <c r="AX80" i="34"/>
  <c r="AT80" i="34"/>
  <c r="AP80" i="34"/>
  <c r="AL80" i="34"/>
  <c r="AH80" i="34"/>
  <c r="AD80" i="34"/>
  <c r="Z80" i="34"/>
  <c r="BM80" i="34"/>
  <c r="BI80" i="34"/>
  <c r="BE80" i="34"/>
  <c r="BA80" i="34"/>
  <c r="AW80" i="34"/>
  <c r="AS80" i="34"/>
  <c r="AO80" i="34"/>
  <c r="AK80" i="34"/>
  <c r="AG80" i="34"/>
  <c r="AC80" i="34"/>
  <c r="BD80" i="34"/>
  <c r="AN80" i="34"/>
  <c r="AZ80" i="34"/>
  <c r="AJ80" i="34"/>
  <c r="BL80" i="34"/>
  <c r="AV80" i="34"/>
  <c r="AF80" i="34"/>
  <c r="BH80" i="34"/>
  <c r="AR80" i="34"/>
  <c r="AB80" i="34"/>
  <c r="CG20" i="31"/>
  <c r="CG32" i="31" s="1"/>
  <c r="CE34" i="35"/>
  <c r="C80" i="35"/>
  <c r="CF34" i="35"/>
  <c r="CG34" i="35"/>
  <c r="CH34" i="35"/>
  <c r="CH53" i="35" s="1"/>
  <c r="CZ80" i="34" l="1"/>
  <c r="BJ80" i="35"/>
  <c r="BF80" i="35"/>
  <c r="BB80" i="35"/>
  <c r="AX80" i="35"/>
  <c r="AT80" i="35"/>
  <c r="AP80" i="35"/>
  <c r="AL80" i="35"/>
  <c r="AH80" i="35"/>
  <c r="AD80" i="35"/>
  <c r="Z80" i="35"/>
  <c r="BL80" i="35"/>
  <c r="BH80" i="35"/>
  <c r="BD80" i="35"/>
  <c r="AZ80" i="35"/>
  <c r="AV80" i="35"/>
  <c r="AR80" i="35"/>
  <c r="AN80" i="35"/>
  <c r="AJ80" i="35"/>
  <c r="AF80" i="35"/>
  <c r="AB80" i="35"/>
  <c r="BK80" i="35"/>
  <c r="BG80" i="35"/>
  <c r="BC80" i="35"/>
  <c r="AY80" i="35"/>
  <c r="AU80" i="35"/>
  <c r="AQ80" i="35"/>
  <c r="AM80" i="35"/>
  <c r="AI80" i="35"/>
  <c r="AE80" i="35"/>
  <c r="AA80" i="35"/>
  <c r="BE80" i="35"/>
  <c r="AO80" i="35"/>
  <c r="BM80" i="35"/>
  <c r="BM98" i="35" s="1"/>
  <c r="AW80" i="35"/>
  <c r="AG80" i="35"/>
  <c r="BI80" i="35"/>
  <c r="AS80" i="35"/>
  <c r="AC80" i="35"/>
  <c r="BA80" i="35"/>
  <c r="AK80" i="35"/>
  <c r="CG20" i="30"/>
  <c r="CG32" i="30" s="1"/>
  <c r="BM98" i="34"/>
  <c r="CE34" i="14"/>
  <c r="AR34" i="14"/>
  <c r="BG34" i="14"/>
  <c r="BH34" i="14"/>
  <c r="AC34" i="14"/>
  <c r="AM34" i="14"/>
  <c r="AF34" i="14"/>
  <c r="BI34" i="14"/>
  <c r="BC34" i="14"/>
  <c r="AI34" i="14"/>
  <c r="AO34" i="14"/>
  <c r="BE34" i="14"/>
  <c r="AL34" i="14"/>
  <c r="CB34" i="14"/>
  <c r="BX34" i="14"/>
  <c r="AV34" i="14"/>
  <c r="BL34" i="14"/>
  <c r="AD34" i="14"/>
  <c r="CG34" i="14"/>
  <c r="BJ34" i="14"/>
  <c r="BA34" i="14"/>
  <c r="BN34" i="14"/>
  <c r="AB34" i="14"/>
  <c r="BW34" i="14"/>
  <c r="BU34" i="14"/>
  <c r="BQ34" i="14"/>
  <c r="AT34" i="14"/>
  <c r="BK34" i="14"/>
  <c r="BF34" i="14"/>
  <c r="BV34" i="14"/>
  <c r="BT34" i="14"/>
  <c r="AH34" i="14"/>
  <c r="AZ34" i="14"/>
  <c r="AS34" i="14"/>
  <c r="BS34" i="14"/>
  <c r="BO34" i="14"/>
  <c r="AW34" i="14"/>
  <c r="AK34" i="14"/>
  <c r="CC34" i="14"/>
  <c r="AE34" i="14"/>
  <c r="BD34" i="14"/>
  <c r="AU34" i="14"/>
  <c r="BP34" i="14"/>
  <c r="CA34" i="14"/>
  <c r="BM34" i="14"/>
  <c r="BY34" i="14"/>
  <c r="AX34" i="14"/>
  <c r="AY34" i="14"/>
  <c r="AG34" i="14"/>
  <c r="AP34" i="14"/>
  <c r="AA34" i="14"/>
  <c r="C80" i="14"/>
  <c r="AQ34" i="14"/>
  <c r="BB34" i="14"/>
  <c r="CD34" i="14"/>
  <c r="CF34" i="14"/>
  <c r="AN34" i="14"/>
  <c r="AJ34" i="14"/>
  <c r="BZ34" i="14"/>
  <c r="BR34" i="14"/>
  <c r="Z34" i="14"/>
  <c r="CH34" i="14"/>
  <c r="CZ80" i="35" l="1"/>
  <c r="AC80" i="14"/>
  <c r="AG80" i="14"/>
  <c r="AK80" i="14"/>
  <c r="AO80" i="14"/>
  <c r="AS80" i="14"/>
  <c r="AW80" i="14"/>
  <c r="BA80" i="14"/>
  <c r="BE80" i="14"/>
  <c r="BI80" i="14"/>
  <c r="BM80" i="14"/>
  <c r="AA80" i="14"/>
  <c r="AF80" i="14"/>
  <c r="AL80" i="14"/>
  <c r="AQ80" i="14"/>
  <c r="AV80" i="14"/>
  <c r="BB80" i="14"/>
  <c r="BG80" i="14"/>
  <c r="BL80" i="14"/>
  <c r="Z80" i="14"/>
  <c r="AE80" i="14"/>
  <c r="AM80" i="14"/>
  <c r="AT80" i="14"/>
  <c r="AZ80" i="14"/>
  <c r="BH80" i="14"/>
  <c r="AH80" i="14"/>
  <c r="AN80" i="14"/>
  <c r="AU80" i="14"/>
  <c r="BC80" i="14"/>
  <c r="BJ80" i="14"/>
  <c r="AB80" i="14"/>
  <c r="AI80" i="14"/>
  <c r="AP80" i="14"/>
  <c r="AX80" i="14"/>
  <c r="BD80" i="14"/>
  <c r="BK80" i="14"/>
  <c r="AD80" i="14"/>
  <c r="AJ80" i="14"/>
  <c r="AR80" i="14"/>
  <c r="AY80" i="14"/>
  <c r="BF80" i="14"/>
  <c r="CZ80" i="14" l="1"/>
  <c r="CD33" i="34"/>
  <c r="BM33" i="34"/>
  <c r="BQ33" i="34"/>
  <c r="BR33" i="34"/>
  <c r="CA33" i="34"/>
  <c r="CE33" i="34"/>
  <c r="BL33" i="34"/>
  <c r="BT33" i="34"/>
  <c r="BX33" i="34"/>
  <c r="CB33" i="34"/>
  <c r="BU33" i="34"/>
  <c r="CC33" i="34"/>
  <c r="C79" i="34"/>
  <c r="BY33" i="34"/>
  <c r="CF33" i="34"/>
  <c r="BW33" i="34"/>
  <c r="BZ33" i="34"/>
  <c r="BS33" i="34"/>
  <c r="BN33" i="34"/>
  <c r="BO33" i="34"/>
  <c r="BV33" i="34"/>
  <c r="BP33" i="34"/>
  <c r="CG33" i="34"/>
  <c r="CG53" i="34" s="1"/>
  <c r="BK79" i="34" l="1"/>
  <c r="BG79" i="34"/>
  <c r="BC79" i="34"/>
  <c r="AY79" i="34"/>
  <c r="AU79" i="34"/>
  <c r="AQ79" i="34"/>
  <c r="AM79" i="34"/>
  <c r="AI79" i="34"/>
  <c r="AE79" i="34"/>
  <c r="AA79" i="34"/>
  <c r="BJ79" i="34"/>
  <c r="BF79" i="34"/>
  <c r="BB79" i="34"/>
  <c r="AX79" i="34"/>
  <c r="AT79" i="34"/>
  <c r="AP79" i="34"/>
  <c r="AL79" i="34"/>
  <c r="AH79" i="34"/>
  <c r="AD79" i="34"/>
  <c r="Z79" i="34"/>
  <c r="BI79" i="34"/>
  <c r="BE79" i="34"/>
  <c r="BA79" i="34"/>
  <c r="AW79" i="34"/>
  <c r="AS79" i="34"/>
  <c r="AO79" i="34"/>
  <c r="AK79" i="34"/>
  <c r="AG79" i="34"/>
  <c r="BL79" i="34"/>
  <c r="AV79" i="34"/>
  <c r="AF79" i="34"/>
  <c r="BH79" i="34"/>
  <c r="AR79" i="34"/>
  <c r="AC79" i="34"/>
  <c r="BD79" i="34"/>
  <c r="AN79" i="34"/>
  <c r="AB79" i="34"/>
  <c r="AJ79" i="34"/>
  <c r="AZ79" i="34"/>
  <c r="Y79" i="34"/>
  <c r="CF20" i="31"/>
  <c r="CF32" i="31" s="1"/>
  <c r="CF33" i="35"/>
  <c r="CE33" i="35"/>
  <c r="C79" i="35"/>
  <c r="CG33" i="35"/>
  <c r="CG53" i="35" s="1"/>
  <c r="CZ79" i="34" l="1"/>
  <c r="BJ79" i="35"/>
  <c r="BF79" i="35"/>
  <c r="BB79" i="35"/>
  <c r="AX79" i="35"/>
  <c r="AT79" i="35"/>
  <c r="AP79" i="35"/>
  <c r="AL79" i="35"/>
  <c r="AH79" i="35"/>
  <c r="AD79" i="35"/>
  <c r="Z79" i="35"/>
  <c r="BL79" i="35"/>
  <c r="BL98" i="35" s="1"/>
  <c r="BH79" i="35"/>
  <c r="BD79" i="35"/>
  <c r="AZ79" i="35"/>
  <c r="AV79" i="35"/>
  <c r="AR79" i="35"/>
  <c r="AN79" i="35"/>
  <c r="AJ79" i="35"/>
  <c r="AF79" i="35"/>
  <c r="AB79" i="35"/>
  <c r="BK79" i="35"/>
  <c r="BG79" i="35"/>
  <c r="BC79" i="35"/>
  <c r="AY79" i="35"/>
  <c r="AU79" i="35"/>
  <c r="AQ79" i="35"/>
  <c r="AM79" i="35"/>
  <c r="AI79" i="35"/>
  <c r="AE79" i="35"/>
  <c r="AA79" i="35"/>
  <c r="AW79" i="35"/>
  <c r="AG79" i="35"/>
  <c r="BE79" i="35"/>
  <c r="AO79" i="35"/>
  <c r="Y79" i="35"/>
  <c r="BA79" i="35"/>
  <c r="AK79" i="35"/>
  <c r="AS79" i="35"/>
  <c r="AC79" i="35"/>
  <c r="BI79" i="35"/>
  <c r="CF20" i="30"/>
  <c r="CF32" i="30" s="1"/>
  <c r="BL98" i="34"/>
  <c r="AX33" i="14"/>
  <c r="AH33" i="14"/>
  <c r="CB33" i="14"/>
  <c r="AK33" i="14"/>
  <c r="CD33" i="14"/>
  <c r="AO33" i="14"/>
  <c r="BV33" i="14"/>
  <c r="BZ33" i="14"/>
  <c r="BW33" i="14"/>
  <c r="AM33" i="14"/>
  <c r="AE33" i="14"/>
  <c r="BS33" i="14"/>
  <c r="AG33" i="14"/>
  <c r="AV33" i="14"/>
  <c r="BH33" i="14"/>
  <c r="BA33" i="14"/>
  <c r="AW33" i="14"/>
  <c r="C79" i="14"/>
  <c r="AF33" i="14"/>
  <c r="AY33" i="14"/>
  <c r="BG33" i="14"/>
  <c r="BQ33" i="14"/>
  <c r="AQ33" i="14"/>
  <c r="BC33" i="14"/>
  <c r="AI33" i="14"/>
  <c r="BB33" i="14"/>
  <c r="Z33" i="14"/>
  <c r="AR33" i="14"/>
  <c r="BN33" i="14"/>
  <c r="BU33" i="14"/>
  <c r="AU33" i="14"/>
  <c r="CA33" i="14"/>
  <c r="CE33" i="14"/>
  <c r="CC33" i="14"/>
  <c r="BR33" i="14"/>
  <c r="CF33" i="14"/>
  <c r="BD33" i="14"/>
  <c r="BM33" i="14"/>
  <c r="BY33" i="14"/>
  <c r="BL33" i="14"/>
  <c r="AL33" i="14"/>
  <c r="AN33" i="14"/>
  <c r="AT33" i="14"/>
  <c r="BK33" i="14"/>
  <c r="AD33" i="14"/>
  <c r="BX33" i="14"/>
  <c r="AS33" i="14"/>
  <c r="BJ33" i="14"/>
  <c r="AZ33" i="14"/>
  <c r="BI33" i="14"/>
  <c r="BF33" i="14"/>
  <c r="AC33" i="14"/>
  <c r="AB33" i="14"/>
  <c r="AA33" i="14"/>
  <c r="BE33" i="14"/>
  <c r="BO33" i="14"/>
  <c r="BT33" i="14"/>
  <c r="BP33" i="14"/>
  <c r="AP33" i="14"/>
  <c r="AJ33" i="14"/>
  <c r="Y33" i="14"/>
  <c r="CG33" i="14"/>
  <c r="CZ79" i="35" l="1"/>
  <c r="AC79" i="14"/>
  <c r="AG79" i="14"/>
  <c r="AK79" i="14"/>
  <c r="AO79" i="14"/>
  <c r="AS79" i="14"/>
  <c r="AW79" i="14"/>
  <c r="BA79" i="14"/>
  <c r="BE79" i="14"/>
  <c r="BI79" i="14"/>
  <c r="Y79" i="14"/>
  <c r="AD79" i="14"/>
  <c r="AI79" i="14"/>
  <c r="AN79" i="14"/>
  <c r="AT79" i="14"/>
  <c r="AY79" i="14"/>
  <c r="BD79" i="14"/>
  <c r="BJ79" i="14"/>
  <c r="AA79" i="14"/>
  <c r="AH79" i="14"/>
  <c r="AP79" i="14"/>
  <c r="AV79" i="14"/>
  <c r="BC79" i="14"/>
  <c r="BK79" i="14"/>
  <c r="AB79" i="14"/>
  <c r="AJ79" i="14"/>
  <c r="AQ79" i="14"/>
  <c r="AX79" i="14"/>
  <c r="BF79" i="14"/>
  <c r="BL79" i="14"/>
  <c r="AE79" i="14"/>
  <c r="AL79" i="14"/>
  <c r="AR79" i="14"/>
  <c r="AZ79" i="14"/>
  <c r="BG79" i="14"/>
  <c r="Z79" i="14"/>
  <c r="AF79" i="14"/>
  <c r="AM79" i="14"/>
  <c r="AU79" i="14"/>
  <c r="BB79" i="14"/>
  <c r="BH79" i="14"/>
  <c r="CZ79" i="14" l="1"/>
  <c r="C78" i="34"/>
  <c r="CF32" i="34"/>
  <c r="CF53" i="34" s="1"/>
  <c r="BB53" i="34"/>
  <c r="AC53" i="34"/>
  <c r="BJ53" i="34"/>
  <c r="AF53" i="34"/>
  <c r="BD53" i="34"/>
  <c r="AE53" i="34"/>
  <c r="AS53" i="34"/>
  <c r="BP32" i="34"/>
  <c r="BP53" i="34" s="1"/>
  <c r="AJ53" i="34"/>
  <c r="BA53" i="34"/>
  <c r="BC53" i="34"/>
  <c r="AA53" i="34"/>
  <c r="BL32" i="34"/>
  <c r="BL53" i="34" s="1"/>
  <c r="BH53" i="34"/>
  <c r="AI53" i="34"/>
  <c r="BE53" i="34"/>
  <c r="AG53" i="34"/>
  <c r="BR32" i="34"/>
  <c r="BR53" i="34" s="1"/>
  <c r="Z53" i="34"/>
  <c r="CC32" i="34"/>
  <c r="CC53" i="34" s="1"/>
  <c r="AW53" i="34"/>
  <c r="BV32" i="34"/>
  <c r="BV53" i="34" s="1"/>
  <c r="CB32" i="34"/>
  <c r="CB53" i="34" s="1"/>
  <c r="AP53" i="34"/>
  <c r="AV53" i="34"/>
  <c r="AR53" i="34"/>
  <c r="AD53" i="34"/>
  <c r="BM32" i="34"/>
  <c r="BM53" i="34" s="1"/>
  <c r="BF53" i="34"/>
  <c r="AQ53" i="34"/>
  <c r="AB53" i="34"/>
  <c r="BN32" i="34"/>
  <c r="BN53" i="34" s="1"/>
  <c r="AZ53" i="34"/>
  <c r="BZ32" i="34"/>
  <c r="BZ53" i="34" s="1"/>
  <c r="BT32" i="34"/>
  <c r="BT53" i="34" s="1"/>
  <c r="AT53" i="34"/>
  <c r="AN53" i="34"/>
  <c r="BQ32" i="34"/>
  <c r="BQ53" i="34" s="1"/>
  <c r="CA32" i="34"/>
  <c r="CA53" i="34" s="1"/>
  <c r="AO53" i="34"/>
  <c r="AH53" i="34"/>
  <c r="BY32" i="34"/>
  <c r="BY53" i="34" s="1"/>
  <c r="Y53" i="34"/>
  <c r="BW32" i="34"/>
  <c r="BW53" i="34" s="1"/>
  <c r="BS32" i="34"/>
  <c r="BS53" i="34" s="1"/>
  <c r="AY53" i="34"/>
  <c r="BK53" i="34"/>
  <c r="AL53" i="34"/>
  <c r="BI53" i="34"/>
  <c r="BU32" i="34"/>
  <c r="BU53" i="34" s="1"/>
  <c r="BO32" i="34"/>
  <c r="BO53" i="34" s="1"/>
  <c r="AU53" i="34"/>
  <c r="BG53" i="34"/>
  <c r="BX32" i="34"/>
  <c r="BX53" i="34" s="1"/>
  <c r="AX53" i="34"/>
  <c r="CE32" i="34"/>
  <c r="CE53" i="34" s="1"/>
  <c r="AK53" i="34"/>
  <c r="AM53" i="34"/>
  <c r="X53" i="34"/>
  <c r="CD32" i="34"/>
  <c r="CD53" i="34" s="1"/>
  <c r="BK78" i="34" l="1"/>
  <c r="BG78" i="34"/>
  <c r="BC78" i="34"/>
  <c r="AY78" i="34"/>
  <c r="AU78" i="34"/>
  <c r="AQ78" i="34"/>
  <c r="BJ78" i="34"/>
  <c r="BF78" i="34"/>
  <c r="BB78" i="34"/>
  <c r="AX78" i="34"/>
  <c r="AT78" i="34"/>
  <c r="AP78" i="34"/>
  <c r="AL78" i="34"/>
  <c r="AH78" i="34"/>
  <c r="AD78" i="34"/>
  <c r="Z78" i="34"/>
  <c r="BD78" i="34"/>
  <c r="AV78" i="34"/>
  <c r="AN78" i="34"/>
  <c r="AI78" i="34"/>
  <c r="AC78" i="34"/>
  <c r="X78" i="34"/>
  <c r="BI78" i="34"/>
  <c r="BA78" i="34"/>
  <c r="AS78" i="34"/>
  <c r="AM78" i="34"/>
  <c r="AG78" i="34"/>
  <c r="AB78" i="34"/>
  <c r="BH78" i="34"/>
  <c r="AZ78" i="34"/>
  <c r="AR78" i="34"/>
  <c r="AK78" i="34"/>
  <c r="AF78" i="34"/>
  <c r="AA78" i="34"/>
  <c r="AO78" i="34"/>
  <c r="Y78" i="34"/>
  <c r="AJ78" i="34"/>
  <c r="BE78" i="34"/>
  <c r="AE78" i="34"/>
  <c r="AW78" i="34"/>
  <c r="CE20" i="31"/>
  <c r="CE32" i="31" s="1"/>
  <c r="CD20" i="31"/>
  <c r="CD32" i="31" s="1"/>
  <c r="BX20" i="31"/>
  <c r="BX32" i="31" s="1"/>
  <c r="BT20" i="31"/>
  <c r="BT32" i="31" s="1"/>
  <c r="BU20" i="31"/>
  <c r="BU32" i="31" s="1"/>
  <c r="BV20" i="31"/>
  <c r="BV32" i="31" s="1"/>
  <c r="CB20" i="31"/>
  <c r="CB32" i="31" s="1"/>
  <c r="BW20" i="31"/>
  <c r="BW32" i="31" s="1"/>
  <c r="BY20" i="31"/>
  <c r="BY32" i="31" s="1"/>
  <c r="CC20" i="31"/>
  <c r="CC32" i="31" s="1"/>
  <c r="BZ20" i="31"/>
  <c r="BZ32" i="31" s="1"/>
  <c r="BS20" i="31"/>
  <c r="BS32" i="31" s="1"/>
  <c r="CA20" i="31"/>
  <c r="CA32" i="31" s="1"/>
  <c r="C78" i="35"/>
  <c r="CF32" i="35"/>
  <c r="CF53" i="35" s="1"/>
  <c r="AI53" i="35"/>
  <c r="AG53" i="35"/>
  <c r="BC53" i="35"/>
  <c r="AF53" i="35"/>
  <c r="BG53" i="35"/>
  <c r="AW53" i="35"/>
  <c r="BE53" i="35"/>
  <c r="AC53" i="35"/>
  <c r="AO53" i="35"/>
  <c r="AB53" i="35"/>
  <c r="AH53" i="35"/>
  <c r="AE53" i="35"/>
  <c r="Y53" i="35"/>
  <c r="AA53" i="35"/>
  <c r="BX53" i="35"/>
  <c r="AU53" i="35"/>
  <c r="AN53" i="35"/>
  <c r="AD53" i="35"/>
  <c r="AX53" i="35"/>
  <c r="BD53" i="35"/>
  <c r="AV53" i="35"/>
  <c r="AZ53" i="35"/>
  <c r="AP53" i="35"/>
  <c r="BH53" i="35"/>
  <c r="CC53" i="35"/>
  <c r="AL53" i="35"/>
  <c r="BM53" i="35"/>
  <c r="CE32" i="35"/>
  <c r="CE53" i="35" s="1"/>
  <c r="BI53" i="35"/>
  <c r="BO53" i="35"/>
  <c r="BR53" i="35"/>
  <c r="BL53" i="35"/>
  <c r="AR53" i="35"/>
  <c r="Z53" i="35"/>
  <c r="CB53" i="35"/>
  <c r="BK53" i="35"/>
  <c r="BF53" i="35"/>
  <c r="AK53" i="35"/>
  <c r="AY53" i="35"/>
  <c r="AS53" i="35"/>
  <c r="BN53" i="35"/>
  <c r="AM53" i="35"/>
  <c r="BV53" i="35"/>
  <c r="AQ53" i="35"/>
  <c r="BW53" i="35"/>
  <c r="BQ53" i="35"/>
  <c r="BT53" i="35"/>
  <c r="AJ53" i="35"/>
  <c r="BB53" i="35"/>
  <c r="BZ53" i="35"/>
  <c r="BA53" i="35"/>
  <c r="BJ53" i="35"/>
  <c r="BY53" i="35"/>
  <c r="BP53" i="35"/>
  <c r="BS53" i="35"/>
  <c r="AT53" i="35"/>
  <c r="BU53" i="35"/>
  <c r="CA53" i="35"/>
  <c r="X53" i="35"/>
  <c r="AX20" i="31"/>
  <c r="AX32" i="31" s="1"/>
  <c r="AP20" i="31"/>
  <c r="AP32" i="31" s="1"/>
  <c r="AQ20" i="31"/>
  <c r="AQ32" i="31" s="1"/>
  <c r="BQ20" i="31"/>
  <c r="BQ32" i="31" s="1"/>
  <c r="BG20" i="31"/>
  <c r="BG32" i="31" s="1"/>
  <c r="AZ20" i="31"/>
  <c r="AZ32" i="31" s="1"/>
  <c r="AD20" i="31"/>
  <c r="AD32" i="31" s="1"/>
  <c r="AB20" i="31"/>
  <c r="AB32" i="31" s="1"/>
  <c r="AJ20" i="31"/>
  <c r="AJ32" i="31" s="1"/>
  <c r="BF20" i="31"/>
  <c r="BF32" i="31" s="1"/>
  <c r="BH20" i="31"/>
  <c r="BH32" i="31" s="1"/>
  <c r="BR20" i="31"/>
  <c r="BR32" i="31" s="1"/>
  <c r="AG20" i="31"/>
  <c r="AG32" i="31" s="1"/>
  <c r="AM20" i="31"/>
  <c r="AM32" i="31" s="1"/>
  <c r="AY20" i="31"/>
  <c r="AY32" i="31" s="1"/>
  <c r="BE20" i="31"/>
  <c r="BE32" i="31" s="1"/>
  <c r="AU20" i="31"/>
  <c r="AU32" i="31" s="1"/>
  <c r="AV20" i="31"/>
  <c r="AV32" i="31" s="1"/>
  <c r="AF20" i="31"/>
  <c r="AF32" i="31" s="1"/>
  <c r="BK20" i="31"/>
  <c r="BK32" i="31" s="1"/>
  <c r="AI20" i="31"/>
  <c r="AI32" i="31" s="1"/>
  <c r="BC20" i="31"/>
  <c r="BC32" i="31" s="1"/>
  <c r="BA20" i="31"/>
  <c r="BA32" i="31" s="1"/>
  <c r="AL20" i="31"/>
  <c r="AL32" i="31" s="1"/>
  <c r="AT20" i="31"/>
  <c r="AT32" i="31" s="1"/>
  <c r="AK20" i="31"/>
  <c r="AK32" i="31" s="1"/>
  <c r="AN20" i="31"/>
  <c r="AN32" i="31" s="1"/>
  <c r="AS20" i="31"/>
  <c r="AS32" i="31" s="1"/>
  <c r="BM20" i="31"/>
  <c r="BM32" i="31" s="1"/>
  <c r="BL20" i="31"/>
  <c r="BL32" i="31" s="1"/>
  <c r="AO20" i="31"/>
  <c r="AO32" i="31" s="1"/>
  <c r="BD20" i="31"/>
  <c r="BD32" i="31" s="1"/>
  <c r="Z20" i="31"/>
  <c r="Z32" i="31" s="1"/>
  <c r="BO20" i="31"/>
  <c r="BO32" i="31" s="1"/>
  <c r="AE20" i="31"/>
  <c r="AE32" i="31" s="1"/>
  <c r="BP20" i="31"/>
  <c r="BP32" i="31" s="1"/>
  <c r="W20" i="31"/>
  <c r="W32" i="31" s="1"/>
  <c r="W10" i="31"/>
  <c r="AW20" i="31"/>
  <c r="AW32" i="31" s="1"/>
  <c r="BN20" i="31"/>
  <c r="BN32" i="31" s="1"/>
  <c r="BJ20" i="31"/>
  <c r="BJ32" i="31" s="1"/>
  <c r="X20" i="31"/>
  <c r="X32" i="31" s="1"/>
  <c r="AA20" i="31"/>
  <c r="AA32" i="31" s="1"/>
  <c r="AC20" i="31"/>
  <c r="AC32" i="31" s="1"/>
  <c r="Y20" i="31"/>
  <c r="Y32" i="31" s="1"/>
  <c r="AH20" i="31"/>
  <c r="AH32" i="31" s="1"/>
  <c r="BB20" i="31"/>
  <c r="BB32" i="31" s="1"/>
  <c r="AR20" i="31"/>
  <c r="AR32" i="31" s="1"/>
  <c r="BI20" i="31"/>
  <c r="BI32" i="31" s="1"/>
  <c r="CD53" i="35"/>
  <c r="CZ78" i="34" l="1"/>
  <c r="CZ98" i="34" s="1"/>
  <c r="BJ78" i="35"/>
  <c r="BF78" i="35"/>
  <c r="BB78" i="35"/>
  <c r="AX78" i="35"/>
  <c r="AT78" i="35"/>
  <c r="AP78" i="35"/>
  <c r="AL78" i="35"/>
  <c r="AH78" i="35"/>
  <c r="AD78" i="35"/>
  <c r="Z78" i="35"/>
  <c r="BH78" i="35"/>
  <c r="BD78" i="35"/>
  <c r="AZ78" i="35"/>
  <c r="AV78" i="35"/>
  <c r="AR78" i="35"/>
  <c r="AN78" i="35"/>
  <c r="AJ78" i="35"/>
  <c r="AF78" i="35"/>
  <c r="AB78" i="35"/>
  <c r="X78" i="35"/>
  <c r="BK78" i="35"/>
  <c r="BG78" i="35"/>
  <c r="BC78" i="35"/>
  <c r="AY78" i="35"/>
  <c r="AU78" i="35"/>
  <c r="AQ78" i="35"/>
  <c r="AM78" i="35"/>
  <c r="AI78" i="35"/>
  <c r="AE78" i="35"/>
  <c r="AA78" i="35"/>
  <c r="BE78" i="35"/>
  <c r="AO78" i="35"/>
  <c r="Y78" i="35"/>
  <c r="AW78" i="35"/>
  <c r="AG78" i="35"/>
  <c r="BI78" i="35"/>
  <c r="AS78" i="35"/>
  <c r="AC78" i="35"/>
  <c r="BA78" i="35"/>
  <c r="AK78" i="35"/>
  <c r="CE20" i="30"/>
  <c r="CE32" i="30" s="1"/>
  <c r="CB20" i="30"/>
  <c r="CB32" i="30" s="1"/>
  <c r="CD20" i="30"/>
  <c r="CD32" i="30" s="1"/>
  <c r="CC20" i="30"/>
  <c r="CC32" i="30" s="1"/>
  <c r="BX20" i="30"/>
  <c r="BX32" i="30" s="1"/>
  <c r="BZ20" i="30"/>
  <c r="BZ32" i="30" s="1"/>
  <c r="BY20" i="30"/>
  <c r="BY32" i="30" s="1"/>
  <c r="BT20" i="30"/>
  <c r="BT32" i="30" s="1"/>
  <c r="BV20" i="30"/>
  <c r="BV32" i="30" s="1"/>
  <c r="BS20" i="30"/>
  <c r="BS32" i="30" s="1"/>
  <c r="BU20" i="30"/>
  <c r="BU32" i="30" s="1"/>
  <c r="CA20" i="30"/>
  <c r="CA32" i="30" s="1"/>
  <c r="BW20" i="30"/>
  <c r="BW32" i="30" s="1"/>
  <c r="X10" i="31"/>
  <c r="X19" i="31" s="1"/>
  <c r="X21" i="31" s="1"/>
  <c r="W19" i="31"/>
  <c r="W21" i="31" s="1"/>
  <c r="BE98" i="34"/>
  <c r="BB98" i="34"/>
  <c r="BI98" i="34"/>
  <c r="AX98" i="34"/>
  <c r="AY98" i="34"/>
  <c r="AZ98" i="34"/>
  <c r="BF98" i="34"/>
  <c r="BD98" i="34"/>
  <c r="BG98" i="34"/>
  <c r="BJ98" i="34"/>
  <c r="BC98" i="34"/>
  <c r="BH98" i="34"/>
  <c r="BA98" i="34"/>
  <c r="AJ98" i="34"/>
  <c r="Z98" i="34"/>
  <c r="AM98" i="34"/>
  <c r="Y98" i="34"/>
  <c r="AF98" i="34"/>
  <c r="AV98" i="34"/>
  <c r="AC98" i="34"/>
  <c r="AI98" i="34"/>
  <c r="AD98" i="34"/>
  <c r="AO98" i="34"/>
  <c r="AL98" i="34"/>
  <c r="X98" i="34"/>
  <c r="W11" i="31" s="1"/>
  <c r="AN98" i="34"/>
  <c r="AS98" i="34"/>
  <c r="AH98" i="34"/>
  <c r="AA98" i="34"/>
  <c r="AQ98" i="34"/>
  <c r="AG98" i="34"/>
  <c r="AK98" i="34"/>
  <c r="AW98" i="34"/>
  <c r="AT98" i="34"/>
  <c r="AB98" i="34"/>
  <c r="AR98" i="34"/>
  <c r="AP98" i="34"/>
  <c r="AE98" i="34"/>
  <c r="AU98" i="34"/>
  <c r="BK98" i="34"/>
  <c r="BO20" i="30"/>
  <c r="BO32" i="30" s="1"/>
  <c r="BP20" i="30"/>
  <c r="BP32" i="30" s="1"/>
  <c r="AL20" i="30"/>
  <c r="AL32" i="30" s="1"/>
  <c r="AJ20" i="30"/>
  <c r="AJ32" i="30" s="1"/>
  <c r="Y20" i="30"/>
  <c r="Y32" i="30" s="1"/>
  <c r="BN20" i="30"/>
  <c r="BN32" i="30" s="1"/>
  <c r="AK20" i="30"/>
  <c r="AK32" i="30" s="1"/>
  <c r="AY20" i="30"/>
  <c r="AY32" i="30" s="1"/>
  <c r="AC20" i="30"/>
  <c r="AC32" i="30" s="1"/>
  <c r="Z20" i="30"/>
  <c r="Z32" i="30" s="1"/>
  <c r="AA20" i="30"/>
  <c r="AA32" i="30" s="1"/>
  <c r="AV20" i="30"/>
  <c r="AV32" i="30" s="1"/>
  <c r="AF20" i="30"/>
  <c r="AF32" i="30" s="1"/>
  <c r="BA20" i="30"/>
  <c r="BA32" i="30" s="1"/>
  <c r="BE20" i="30"/>
  <c r="BE32" i="30" s="1"/>
  <c r="BH20" i="30"/>
  <c r="BH32" i="30" s="1"/>
  <c r="AM20" i="30"/>
  <c r="AM32" i="30" s="1"/>
  <c r="BF20" i="30"/>
  <c r="BF32" i="30" s="1"/>
  <c r="AS20" i="30"/>
  <c r="AS32" i="30" s="1"/>
  <c r="BI20" i="30"/>
  <c r="BI32" i="30" s="1"/>
  <c r="AI20" i="30"/>
  <c r="AI32" i="30" s="1"/>
  <c r="AP20" i="30"/>
  <c r="AP32" i="30" s="1"/>
  <c r="AR20" i="30"/>
  <c r="AR32" i="30" s="1"/>
  <c r="BJ20" i="30"/>
  <c r="BJ32" i="30" s="1"/>
  <c r="BK20" i="30"/>
  <c r="BK32" i="30" s="1"/>
  <c r="BG20" i="30"/>
  <c r="BG32" i="30" s="1"/>
  <c r="BC20" i="30"/>
  <c r="BC32" i="30" s="1"/>
  <c r="AT20" i="30"/>
  <c r="AT32" i="30" s="1"/>
  <c r="AD20" i="30"/>
  <c r="AD32" i="30" s="1"/>
  <c r="AB20" i="30"/>
  <c r="AB32" i="30" s="1"/>
  <c r="AE20" i="30"/>
  <c r="AE32" i="30" s="1"/>
  <c r="BM20" i="30"/>
  <c r="BM32" i="30" s="1"/>
  <c r="AQ20" i="30"/>
  <c r="AQ32" i="30" s="1"/>
  <c r="AU20" i="30"/>
  <c r="AU32" i="30" s="1"/>
  <c r="X20" i="30"/>
  <c r="X32" i="30" s="1"/>
  <c r="AN20" i="30"/>
  <c r="AN32" i="30" s="1"/>
  <c r="AH20" i="30"/>
  <c r="AH32" i="30" s="1"/>
  <c r="W20" i="30"/>
  <c r="W32" i="30" s="1"/>
  <c r="W10" i="30"/>
  <c r="W19" i="30" s="1"/>
  <c r="BR20" i="30"/>
  <c r="BR32" i="30" s="1"/>
  <c r="AZ20" i="30"/>
  <c r="AZ32" i="30" s="1"/>
  <c r="AX20" i="30"/>
  <c r="AX32" i="30" s="1"/>
  <c r="BQ20" i="30"/>
  <c r="BQ32" i="30" s="1"/>
  <c r="BL20" i="30"/>
  <c r="BL32" i="30" s="1"/>
  <c r="AO20" i="30"/>
  <c r="AO32" i="30" s="1"/>
  <c r="AW20" i="30"/>
  <c r="AW32" i="30" s="1"/>
  <c r="AG20" i="30"/>
  <c r="AG32" i="30" s="1"/>
  <c r="BD20" i="30"/>
  <c r="BD32" i="30" s="1"/>
  <c r="BB20" i="30"/>
  <c r="BB32" i="30" s="1"/>
  <c r="X11" i="31" l="1"/>
  <c r="Y11" i="31" s="1"/>
  <c r="Z11" i="31" s="1"/>
  <c r="AA11" i="31" s="1"/>
  <c r="AB11" i="31" s="1"/>
  <c r="AC11" i="31" s="1"/>
  <c r="AD11" i="31" s="1"/>
  <c r="AE11" i="31" s="1"/>
  <c r="AF11" i="31" s="1"/>
  <c r="AG11" i="31" s="1"/>
  <c r="AH11" i="31" s="1"/>
  <c r="AI11" i="31" s="1"/>
  <c r="AJ11" i="31" s="1"/>
  <c r="AK11" i="31" s="1"/>
  <c r="AL11" i="31" s="1"/>
  <c r="AM11" i="31" s="1"/>
  <c r="AN11" i="31" s="1"/>
  <c r="AO11" i="31" s="1"/>
  <c r="AP11" i="31" s="1"/>
  <c r="AQ11" i="31" s="1"/>
  <c r="AR11" i="31" s="1"/>
  <c r="AS11" i="31" s="1"/>
  <c r="AT11" i="31" s="1"/>
  <c r="AU11" i="31" s="1"/>
  <c r="AV11" i="31" s="1"/>
  <c r="AW11" i="31" s="1"/>
  <c r="AX11" i="31" s="1"/>
  <c r="AY11" i="31" s="1"/>
  <c r="AZ11" i="31" s="1"/>
  <c r="BA11" i="31" s="1"/>
  <c r="BB11" i="31" s="1"/>
  <c r="BC11" i="31" s="1"/>
  <c r="BD11" i="31" s="1"/>
  <c r="BE11" i="31" s="1"/>
  <c r="BF11" i="31" s="1"/>
  <c r="BG11" i="31" s="1"/>
  <c r="BH11" i="31" s="1"/>
  <c r="BI11" i="31" s="1"/>
  <c r="BJ11" i="31" s="1"/>
  <c r="BK11" i="31" s="1"/>
  <c r="BL11" i="31" s="1"/>
  <c r="BM11" i="31" s="1"/>
  <c r="BN11" i="31" s="1"/>
  <c r="BO11" i="31" s="1"/>
  <c r="BP11" i="31" s="1"/>
  <c r="BQ11" i="31" s="1"/>
  <c r="BR11" i="31" s="1"/>
  <c r="BS11" i="31" s="1"/>
  <c r="BT11" i="31" s="1"/>
  <c r="BU11" i="31" s="1"/>
  <c r="BV11" i="31" s="1"/>
  <c r="BW11" i="31" s="1"/>
  <c r="BX11" i="31" s="1"/>
  <c r="BY11" i="31" s="1"/>
  <c r="BZ11" i="31" s="1"/>
  <c r="CA11" i="31" s="1"/>
  <c r="CB11" i="31" s="1"/>
  <c r="CC11" i="31" s="1"/>
  <c r="CD11" i="31" s="1"/>
  <c r="CE11" i="31" s="1"/>
  <c r="CF11" i="31" s="1"/>
  <c r="CG11" i="31" s="1"/>
  <c r="CH11" i="31" s="1"/>
  <c r="CI11" i="31" s="1"/>
  <c r="CJ11" i="31" s="1"/>
  <c r="CK11" i="31" s="1"/>
  <c r="CL11" i="31" s="1"/>
  <c r="CM11" i="31" s="1"/>
  <c r="CN11" i="31" s="1"/>
  <c r="CO11" i="31" s="1"/>
  <c r="CP11" i="31" s="1"/>
  <c r="CQ11" i="31" s="1"/>
  <c r="CZ78" i="35"/>
  <c r="CZ98" i="35" s="1"/>
  <c r="Y10" i="31"/>
  <c r="Y19" i="31" s="1"/>
  <c r="Y21" i="31" s="1"/>
  <c r="BH98" i="35"/>
  <c r="BA98" i="35"/>
  <c r="BE98" i="35"/>
  <c r="BB98" i="35"/>
  <c r="BI98" i="35"/>
  <c r="AX98" i="35"/>
  <c r="AY98" i="35"/>
  <c r="BJ98" i="35"/>
  <c r="AZ98" i="35"/>
  <c r="BF98" i="35"/>
  <c r="BC98" i="35"/>
  <c r="BD98" i="35"/>
  <c r="BG98" i="35"/>
  <c r="AW98" i="35"/>
  <c r="AT98" i="35"/>
  <c r="AB98" i="35"/>
  <c r="AR98" i="35"/>
  <c r="AP98" i="35"/>
  <c r="AE98" i="35"/>
  <c r="AU98" i="35"/>
  <c r="BK98" i="35"/>
  <c r="Y98" i="35"/>
  <c r="AF98" i="35"/>
  <c r="AV98" i="35"/>
  <c r="AC98" i="35"/>
  <c r="AI98" i="35"/>
  <c r="AG98" i="35"/>
  <c r="AD98" i="35"/>
  <c r="AJ98" i="35"/>
  <c r="AK98" i="35"/>
  <c r="Z98" i="35"/>
  <c r="AM98" i="35"/>
  <c r="AO98" i="35"/>
  <c r="AL98" i="35"/>
  <c r="X98" i="35"/>
  <c r="W11" i="30" s="1"/>
  <c r="AN98" i="35"/>
  <c r="AS98" i="35"/>
  <c r="AH98" i="35"/>
  <c r="AA98" i="35"/>
  <c r="AQ98" i="35"/>
  <c r="C78" i="14"/>
  <c r="CF32" i="14"/>
  <c r="BB32" i="14"/>
  <c r="BF32" i="14"/>
  <c r="AE32" i="14"/>
  <c r="AE53" i="14" s="1"/>
  <c r="BS32" i="14"/>
  <c r="AG32" i="14"/>
  <c r="AG53" i="14" s="1"/>
  <c r="BZ32" i="14"/>
  <c r="AF32" i="14"/>
  <c r="AF53" i="14" s="1"/>
  <c r="BT32" i="14"/>
  <c r="AC32" i="14"/>
  <c r="AC53" i="14" s="1"/>
  <c r="BX32" i="14"/>
  <c r="AT32" i="14"/>
  <c r="BH32" i="14"/>
  <c r="BU32" i="14"/>
  <c r="AZ32" i="14"/>
  <c r="AL32" i="14"/>
  <c r="AL53" i="14" s="1"/>
  <c r="BY32" i="14"/>
  <c r="AQ32" i="14"/>
  <c r="AD32" i="14"/>
  <c r="AD53" i="14" s="1"/>
  <c r="BL32" i="14"/>
  <c r="BJ32" i="14"/>
  <c r="AS32" i="14"/>
  <c r="AI32" i="14"/>
  <c r="AI53" i="14" s="1"/>
  <c r="AB32" i="14"/>
  <c r="AB53" i="14" s="1"/>
  <c r="AO32" i="14"/>
  <c r="AO53" i="14" s="1"/>
  <c r="BO32" i="14"/>
  <c r="BI32" i="14"/>
  <c r="CA32" i="14"/>
  <c r="BR32" i="14"/>
  <c r="BP32" i="14"/>
  <c r="AK32" i="14"/>
  <c r="AK53" i="14" s="1"/>
  <c r="BV32" i="14"/>
  <c r="CD32" i="14"/>
  <c r="CE32" i="14"/>
  <c r="CB32" i="14"/>
  <c r="AU32" i="14"/>
  <c r="AJ32" i="14"/>
  <c r="AJ53" i="14" s="1"/>
  <c r="BG32" i="14"/>
  <c r="AA32" i="14"/>
  <c r="AA53" i="14" s="1"/>
  <c r="AM32" i="14"/>
  <c r="AM53" i="14" s="1"/>
  <c r="AV32" i="14"/>
  <c r="BK32" i="14"/>
  <c r="AR32" i="14"/>
  <c r="CC32" i="14"/>
  <c r="BC32" i="14"/>
  <c r="AH32" i="14"/>
  <c r="AH53" i="14" s="1"/>
  <c r="BN32" i="14"/>
  <c r="Z32" i="14"/>
  <c r="Z53" i="14" s="1"/>
  <c r="BW32" i="14"/>
  <c r="BD32" i="14"/>
  <c r="AP32" i="14"/>
  <c r="AP53" i="14" s="1"/>
  <c r="BM32" i="14"/>
  <c r="AX32" i="14"/>
  <c r="BE32" i="14"/>
  <c r="BA32" i="14"/>
  <c r="Y32" i="14"/>
  <c r="Y53" i="14" s="1"/>
  <c r="AN32" i="14"/>
  <c r="AN53" i="14" s="1"/>
  <c r="BQ32" i="14"/>
  <c r="AW32" i="14"/>
  <c r="AY32" i="14"/>
  <c r="W21" i="30"/>
  <c r="X41" i="31"/>
  <c r="X10" i="30"/>
  <c r="X19" i="30" s="1"/>
  <c r="W41" i="31"/>
  <c r="X32" i="14"/>
  <c r="X11" i="30" l="1"/>
  <c r="Y11" i="30" s="1"/>
  <c r="Z11" i="30" s="1"/>
  <c r="AA11" i="30" s="1"/>
  <c r="AB11" i="30" s="1"/>
  <c r="AC11" i="30" s="1"/>
  <c r="AD11" i="30" s="1"/>
  <c r="AE11" i="30" s="1"/>
  <c r="AF11" i="30" s="1"/>
  <c r="AG11" i="30" s="1"/>
  <c r="AH11" i="30" s="1"/>
  <c r="AI11" i="30" s="1"/>
  <c r="AJ11" i="30" s="1"/>
  <c r="AK11" i="30" s="1"/>
  <c r="AL11" i="30" s="1"/>
  <c r="AM11" i="30" s="1"/>
  <c r="AN11" i="30" s="1"/>
  <c r="AO11" i="30" s="1"/>
  <c r="AP11" i="30" s="1"/>
  <c r="AQ11" i="30" s="1"/>
  <c r="AR11" i="30" s="1"/>
  <c r="AS11" i="30" s="1"/>
  <c r="AT11" i="30" s="1"/>
  <c r="AU11" i="30" s="1"/>
  <c r="AV11" i="30" s="1"/>
  <c r="AW11" i="30" s="1"/>
  <c r="AX11" i="30" s="1"/>
  <c r="AY11" i="30" s="1"/>
  <c r="AZ11" i="30" s="1"/>
  <c r="BA11" i="30" s="1"/>
  <c r="BB11" i="30" s="1"/>
  <c r="BC11" i="30" s="1"/>
  <c r="BD11" i="30" s="1"/>
  <c r="BE11" i="30" s="1"/>
  <c r="BF11" i="30" s="1"/>
  <c r="BG11" i="30" s="1"/>
  <c r="BH11" i="30" s="1"/>
  <c r="BI11" i="30" s="1"/>
  <c r="BJ11" i="30" s="1"/>
  <c r="BK11" i="30" s="1"/>
  <c r="BL11" i="30" s="1"/>
  <c r="BM11" i="30" s="1"/>
  <c r="BN11" i="30" s="1"/>
  <c r="BO11" i="30" s="1"/>
  <c r="BP11" i="30" s="1"/>
  <c r="BQ11" i="30" s="1"/>
  <c r="BR11" i="30" s="1"/>
  <c r="BS11" i="30" s="1"/>
  <c r="BT11" i="30" s="1"/>
  <c r="BU11" i="30" s="1"/>
  <c r="BV11" i="30" s="1"/>
  <c r="BW11" i="30" s="1"/>
  <c r="BX11" i="30" s="1"/>
  <c r="BY11" i="30" s="1"/>
  <c r="BZ11" i="30" s="1"/>
  <c r="CA11" i="30" s="1"/>
  <c r="CB11" i="30" s="1"/>
  <c r="CC11" i="30" s="1"/>
  <c r="CD11" i="30" s="1"/>
  <c r="CE11" i="30" s="1"/>
  <c r="CF11" i="30" s="1"/>
  <c r="CG11" i="30" s="1"/>
  <c r="CH11" i="30" s="1"/>
  <c r="CI11" i="30" s="1"/>
  <c r="CJ11" i="30" s="1"/>
  <c r="CK11" i="30" s="1"/>
  <c r="CL11" i="30" s="1"/>
  <c r="CM11" i="30" s="1"/>
  <c r="CN11" i="30" s="1"/>
  <c r="CO11" i="30" s="1"/>
  <c r="CP11" i="30" s="1"/>
  <c r="CQ11" i="30" s="1"/>
  <c r="AB78" i="14"/>
  <c r="AF78" i="14"/>
  <c r="AJ78" i="14"/>
  <c r="AN78" i="14"/>
  <c r="AR78" i="14"/>
  <c r="AV78" i="14"/>
  <c r="AZ78" i="14"/>
  <c r="BD78" i="14"/>
  <c r="BH78" i="14"/>
  <c r="AC78" i="14"/>
  <c r="AH78" i="14"/>
  <c r="AM78" i="14"/>
  <c r="AS78" i="14"/>
  <c r="AX78" i="14"/>
  <c r="BC78" i="14"/>
  <c r="BI78" i="14"/>
  <c r="X78" i="14"/>
  <c r="AA78" i="14"/>
  <c r="AI78" i="14"/>
  <c r="AP78" i="14"/>
  <c r="AW78" i="14"/>
  <c r="BE78" i="14"/>
  <c r="BK78" i="14"/>
  <c r="AD78" i="14"/>
  <c r="AK78" i="14"/>
  <c r="AQ78" i="14"/>
  <c r="AY78" i="14"/>
  <c r="BF78" i="14"/>
  <c r="Y78" i="14"/>
  <c r="AE78" i="14"/>
  <c r="AL78" i="14"/>
  <c r="AT78" i="14"/>
  <c r="BA78" i="14"/>
  <c r="BG78" i="14"/>
  <c r="Z78" i="14"/>
  <c r="AG78" i="14"/>
  <c r="AO78" i="14"/>
  <c r="AU78" i="14"/>
  <c r="BB78" i="14"/>
  <c r="BJ78" i="14"/>
  <c r="Z10" i="31"/>
  <c r="Z19" i="31" s="1"/>
  <c r="Z21" i="31" s="1"/>
  <c r="BT51" i="14"/>
  <c r="BT53" i="14" s="1"/>
  <c r="BZ51" i="14"/>
  <c r="BZ53" i="14" s="1"/>
  <c r="CQ51" i="14"/>
  <c r="CQ53" i="14" s="1"/>
  <c r="CM51" i="14"/>
  <c r="CM53" i="14" s="1"/>
  <c r="CI51" i="14"/>
  <c r="CI53" i="14" s="1"/>
  <c r="AW51" i="14"/>
  <c r="AW53" i="14" s="1"/>
  <c r="AV20" i="18" s="1"/>
  <c r="AV32" i="18" s="1"/>
  <c r="AV51" i="14"/>
  <c r="AV53" i="14" s="1"/>
  <c r="AU20" i="18" s="1"/>
  <c r="AU32" i="18" s="1"/>
  <c r="CR51" i="14"/>
  <c r="CR53" i="14" s="1"/>
  <c r="BC51" i="14"/>
  <c r="BC53" i="14" s="1"/>
  <c r="BB20" i="18" s="1"/>
  <c r="BB32" i="18" s="1"/>
  <c r="CC51" i="14"/>
  <c r="CC53" i="14" s="1"/>
  <c r="CB51" i="14"/>
  <c r="CB53" i="14" s="1"/>
  <c r="CV51" i="14"/>
  <c r="CV53" i="14" s="1"/>
  <c r="BM51" i="14"/>
  <c r="BM53" i="14" s="1"/>
  <c r="BL20" i="18" s="1"/>
  <c r="BL32" i="18" s="1"/>
  <c r="BL51" i="14"/>
  <c r="BL53" i="14" s="1"/>
  <c r="BK20" i="18" s="1"/>
  <c r="BK32" i="18" s="1"/>
  <c r="BR51" i="14"/>
  <c r="BR53" i="14" s="1"/>
  <c r="BG51" i="14"/>
  <c r="BG53" i="14" s="1"/>
  <c r="BF20" i="18" s="1"/>
  <c r="BF32" i="18" s="1"/>
  <c r="BO51" i="14"/>
  <c r="BO53" i="14" s="1"/>
  <c r="BN20" i="18" s="1"/>
  <c r="BN32" i="18" s="1"/>
  <c r="BF51" i="14"/>
  <c r="BF53" i="14" s="1"/>
  <c r="BE20" i="18" s="1"/>
  <c r="BE32" i="18" s="1"/>
  <c r="BN51" i="14"/>
  <c r="BN53" i="14" s="1"/>
  <c r="BM20" i="18" s="1"/>
  <c r="BM32" i="18" s="1"/>
  <c r="AZ51" i="14"/>
  <c r="AZ53" i="14" s="1"/>
  <c r="AY20" i="18" s="1"/>
  <c r="AY32" i="18" s="1"/>
  <c r="CK51" i="14"/>
  <c r="CK53" i="14" s="1"/>
  <c r="BK51" i="14"/>
  <c r="BK53" i="14" s="1"/>
  <c r="BJ20" i="18" s="1"/>
  <c r="BJ32" i="18" s="1"/>
  <c r="CA51" i="14"/>
  <c r="CA53" i="14" s="1"/>
  <c r="AT51" i="14"/>
  <c r="AT53" i="14" s="1"/>
  <c r="AS20" i="18" s="1"/>
  <c r="AS32" i="18" s="1"/>
  <c r="CU51" i="14"/>
  <c r="CU53" i="14" s="1"/>
  <c r="BE51" i="14"/>
  <c r="BE53" i="14" s="1"/>
  <c r="BD20" i="18" s="1"/>
  <c r="BD32" i="18" s="1"/>
  <c r="BV51" i="14"/>
  <c r="BV53" i="14" s="1"/>
  <c r="BW51" i="14"/>
  <c r="BW53" i="14" s="1"/>
  <c r="CG51" i="14"/>
  <c r="CG53" i="14" s="1"/>
  <c r="BA51" i="14"/>
  <c r="BA53" i="14" s="1"/>
  <c r="AZ20" i="18" s="1"/>
  <c r="AZ32" i="18" s="1"/>
  <c r="AR51" i="14"/>
  <c r="AR53" i="14" s="1"/>
  <c r="AQ20" i="18" s="1"/>
  <c r="AQ32" i="18" s="1"/>
  <c r="CY51" i="14"/>
  <c r="CY53" i="14" s="1"/>
  <c r="BX51" i="14"/>
  <c r="BX53" i="14" s="1"/>
  <c r="BJ51" i="14"/>
  <c r="BJ53" i="14" s="1"/>
  <c r="BI20" i="18" s="1"/>
  <c r="BI32" i="18" s="1"/>
  <c r="AX51" i="14"/>
  <c r="AX53" i="14" s="1"/>
  <c r="AW20" i="18" s="1"/>
  <c r="AW32" i="18" s="1"/>
  <c r="CJ51" i="14"/>
  <c r="CJ53" i="14" s="1"/>
  <c r="C97" i="14"/>
  <c r="AU51" i="14"/>
  <c r="AU53" i="14" s="1"/>
  <c r="AT20" i="18" s="1"/>
  <c r="AT32" i="18" s="1"/>
  <c r="CW51" i="14"/>
  <c r="CW53" i="14" s="1"/>
  <c r="AS51" i="14"/>
  <c r="AS53" i="14" s="1"/>
  <c r="AR20" i="18" s="1"/>
  <c r="AR32" i="18" s="1"/>
  <c r="BY51" i="14"/>
  <c r="BY53" i="14" s="1"/>
  <c r="BB51" i="14"/>
  <c r="BB53" i="14" s="1"/>
  <c r="BA20" i="18" s="1"/>
  <c r="BA32" i="18" s="1"/>
  <c r="AY51" i="14"/>
  <c r="AY53" i="14" s="1"/>
  <c r="AX20" i="18" s="1"/>
  <c r="AX32" i="18" s="1"/>
  <c r="CO51" i="14"/>
  <c r="CO53" i="14" s="1"/>
  <c r="CD51" i="14"/>
  <c r="CD53" i="14" s="1"/>
  <c r="CX51" i="14"/>
  <c r="CX53" i="14" s="1"/>
  <c r="BP51" i="14"/>
  <c r="BP53" i="14" s="1"/>
  <c r="BQ51" i="14"/>
  <c r="BQ53" i="14" s="1"/>
  <c r="CH51" i="14"/>
  <c r="CH53" i="14" s="1"/>
  <c r="CS51" i="14"/>
  <c r="CS53" i="14" s="1"/>
  <c r="AQ51" i="14"/>
  <c r="AQ53" i="14" s="1"/>
  <c r="AP20" i="18" s="1"/>
  <c r="AP32" i="18" s="1"/>
  <c r="CT51" i="14"/>
  <c r="CT53" i="14" s="1"/>
  <c r="CP51" i="14"/>
  <c r="CP53" i="14" s="1"/>
  <c r="CN51" i="14"/>
  <c r="CN53" i="14" s="1"/>
  <c r="BS51" i="14"/>
  <c r="BS53" i="14" s="1"/>
  <c r="CL51" i="14"/>
  <c r="CL53" i="14" s="1"/>
  <c r="CE51" i="14"/>
  <c r="CE53" i="14" s="1"/>
  <c r="BI51" i="14"/>
  <c r="BI53" i="14" s="1"/>
  <c r="BH20" i="18" s="1"/>
  <c r="BH32" i="18" s="1"/>
  <c r="BU51" i="14"/>
  <c r="BU53" i="14" s="1"/>
  <c r="BD51" i="14"/>
  <c r="BD53" i="14" s="1"/>
  <c r="BC20" i="18" s="1"/>
  <c r="BC32" i="18" s="1"/>
  <c r="BH51" i="14"/>
  <c r="BH53" i="14" s="1"/>
  <c r="BG20" i="18" s="1"/>
  <c r="BG32" i="18" s="1"/>
  <c r="CF51" i="14"/>
  <c r="CF53" i="14" s="1"/>
  <c r="X53" i="14"/>
  <c r="W10" i="18" s="1"/>
  <c r="W19" i="18" s="1"/>
  <c r="AO20" i="18"/>
  <c r="AO32" i="18" s="1"/>
  <c r="Z20" i="18"/>
  <c r="Z32" i="18" s="1"/>
  <c r="AJ20" i="18"/>
  <c r="AJ32" i="18" s="1"/>
  <c r="AH20" i="18"/>
  <c r="AH32" i="18" s="1"/>
  <c r="AC20" i="18"/>
  <c r="AC32" i="18" s="1"/>
  <c r="X21" i="30"/>
  <c r="Y10" i="30"/>
  <c r="Y19" i="30" s="1"/>
  <c r="AG20" i="18"/>
  <c r="AG32" i="18" s="1"/>
  <c r="AB20" i="18"/>
  <c r="AB32" i="18" s="1"/>
  <c r="AF20" i="18"/>
  <c r="AF32" i="18" s="1"/>
  <c r="Y41" i="31"/>
  <c r="W41" i="30"/>
  <c r="AM20" i="18"/>
  <c r="AM32" i="18" s="1"/>
  <c r="AI20" i="18"/>
  <c r="AI32" i="18" s="1"/>
  <c r="AN20" i="18"/>
  <c r="AN32" i="18" s="1"/>
  <c r="X20" i="18"/>
  <c r="X32" i="18" s="1"/>
  <c r="Y20" i="18"/>
  <c r="Y32" i="18" s="1"/>
  <c r="AL20" i="18"/>
  <c r="AL32" i="18" s="1"/>
  <c r="AA20" i="18"/>
  <c r="AA32" i="18" s="1"/>
  <c r="AK20" i="18"/>
  <c r="AK32" i="18" s="1"/>
  <c r="AE20" i="18"/>
  <c r="AE32" i="18" s="1"/>
  <c r="AD20" i="18"/>
  <c r="AD32" i="18" s="1"/>
  <c r="CZ78" i="14" l="1"/>
  <c r="AT97" i="14"/>
  <c r="AX97" i="14"/>
  <c r="BB97" i="14"/>
  <c r="BF97" i="14"/>
  <c r="BJ97" i="14"/>
  <c r="BN97" i="14"/>
  <c r="BR97" i="14"/>
  <c r="BV97" i="14"/>
  <c r="BZ97" i="14"/>
  <c r="CD97" i="14"/>
  <c r="AS97" i="14"/>
  <c r="AY97" i="14"/>
  <c r="BD97" i="14"/>
  <c r="BI97" i="14"/>
  <c r="BO97" i="14"/>
  <c r="BT97" i="14"/>
  <c r="BY97" i="14"/>
  <c r="AU97" i="14"/>
  <c r="BA97" i="14"/>
  <c r="BH97" i="14"/>
  <c r="BP97" i="14"/>
  <c r="BW97" i="14"/>
  <c r="CC97" i="14"/>
  <c r="AV97" i="14"/>
  <c r="BE97" i="14"/>
  <c r="BM97" i="14"/>
  <c r="BX97" i="14"/>
  <c r="AW97" i="14"/>
  <c r="BG97" i="14"/>
  <c r="BQ97" i="14"/>
  <c r="CA97" i="14"/>
  <c r="AZ97" i="14"/>
  <c r="BS97" i="14"/>
  <c r="AQ97" i="14"/>
  <c r="BC97" i="14"/>
  <c r="BU97" i="14"/>
  <c r="BK97" i="14"/>
  <c r="CB97" i="14"/>
  <c r="AR97" i="14"/>
  <c r="BL97" i="14"/>
  <c r="CE20" i="18"/>
  <c r="CE32" i="18" s="1"/>
  <c r="CM20" i="18"/>
  <c r="CM32" i="18" s="1"/>
  <c r="CB20" i="18"/>
  <c r="CB32" i="18" s="1"/>
  <c r="BY20" i="18"/>
  <c r="BY32" i="18" s="1"/>
  <c r="CD20" i="18"/>
  <c r="CD32" i="18" s="1"/>
  <c r="CO20" i="18"/>
  <c r="CO32" i="18" s="1"/>
  <c r="CG20" i="18"/>
  <c r="CG32" i="18" s="1"/>
  <c r="CC20" i="18"/>
  <c r="CC32" i="18" s="1"/>
  <c r="BX20" i="18"/>
  <c r="BX32" i="18" s="1"/>
  <c r="BW20" i="18"/>
  <c r="BW32" i="18" s="1"/>
  <c r="CF20" i="18"/>
  <c r="CF32" i="18" s="1"/>
  <c r="CJ20" i="18"/>
  <c r="CJ32" i="18" s="1"/>
  <c r="CH20" i="18"/>
  <c r="CH32" i="18" s="1"/>
  <c r="BS20" i="18"/>
  <c r="BS32" i="18" s="1"/>
  <c r="CK20" i="18"/>
  <c r="CK32" i="18" s="1"/>
  <c r="BP20" i="18"/>
  <c r="BP32" i="18" s="1"/>
  <c r="CN20" i="18"/>
  <c r="CN32" i="18" s="1"/>
  <c r="CI20" i="18"/>
  <c r="CI32" i="18" s="1"/>
  <c r="BV20" i="18"/>
  <c r="BV32" i="18" s="1"/>
  <c r="CQ20" i="18"/>
  <c r="CQ32" i="18" s="1"/>
  <c r="CL20" i="18"/>
  <c r="CL32" i="18" s="1"/>
  <c r="BT20" i="18"/>
  <c r="BT32" i="18" s="1"/>
  <c r="BR20" i="18"/>
  <c r="BR32" i="18" s="1"/>
  <c r="BO20" i="18"/>
  <c r="BO32" i="18" s="1"/>
  <c r="BU20" i="18"/>
  <c r="BU32" i="18" s="1"/>
  <c r="BZ20" i="18"/>
  <c r="BZ32" i="18" s="1"/>
  <c r="BQ20" i="18"/>
  <c r="BQ32" i="18" s="1"/>
  <c r="CA20" i="18"/>
  <c r="CA32" i="18" s="1"/>
  <c r="CP20" i="18"/>
  <c r="CP32" i="18" s="1"/>
  <c r="AA10" i="31"/>
  <c r="AA19" i="31" s="1"/>
  <c r="AA21" i="31" s="1"/>
  <c r="AG98" i="14"/>
  <c r="AD98" i="14"/>
  <c r="AJ98" i="14"/>
  <c r="AK98" i="14"/>
  <c r="Z98" i="14"/>
  <c r="AM98" i="14"/>
  <c r="AO98" i="14"/>
  <c r="AL98" i="14"/>
  <c r="X98" i="14"/>
  <c r="AN98" i="14"/>
  <c r="AH98" i="14"/>
  <c r="AA98" i="14"/>
  <c r="AB98" i="14"/>
  <c r="AP98" i="14"/>
  <c r="AE98" i="14"/>
  <c r="Y98" i="14"/>
  <c r="AF98" i="14"/>
  <c r="AC98" i="14"/>
  <c r="AI98" i="14"/>
  <c r="X10" i="18"/>
  <c r="W20" i="18"/>
  <c r="X41" i="30"/>
  <c r="Z41" i="31"/>
  <c r="Y21" i="30"/>
  <c r="Z10" i="30"/>
  <c r="Z19" i="30" s="1"/>
  <c r="W11" i="18" l="1"/>
  <c r="X11" i="18" s="1"/>
  <c r="Y11" i="18" s="1"/>
  <c r="Z11" i="18" s="1"/>
  <c r="AA11" i="18" s="1"/>
  <c r="AB11" i="18" s="1"/>
  <c r="AC11" i="18" s="1"/>
  <c r="AD11" i="18" s="1"/>
  <c r="AE11" i="18" s="1"/>
  <c r="AF11" i="18" s="1"/>
  <c r="AG11" i="18" s="1"/>
  <c r="AH11" i="18" s="1"/>
  <c r="AI11" i="18" s="1"/>
  <c r="AJ11" i="18" s="1"/>
  <c r="AK11" i="18" s="1"/>
  <c r="AL11" i="18" s="1"/>
  <c r="AM11" i="18" s="1"/>
  <c r="AN11" i="18" s="1"/>
  <c r="AO11" i="18" s="1"/>
  <c r="CZ97" i="14"/>
  <c r="W21" i="18"/>
  <c r="W41" i="18" s="1"/>
  <c r="W32" i="18"/>
  <c r="BR98" i="14"/>
  <c r="BW98" i="14"/>
  <c r="BP98" i="14"/>
  <c r="BY98" i="14"/>
  <c r="BV98" i="14"/>
  <c r="CA98" i="14"/>
  <c r="BT98" i="14"/>
  <c r="BM98" i="14"/>
  <c r="CC98" i="14"/>
  <c r="BZ98" i="14"/>
  <c r="BO98" i="14"/>
  <c r="BX98" i="14"/>
  <c r="BQ98" i="14"/>
  <c r="BN98" i="14"/>
  <c r="CD98" i="14"/>
  <c r="BS98" i="14"/>
  <c r="BL98" i="14"/>
  <c r="CB98" i="14"/>
  <c r="BU98" i="14"/>
  <c r="AB10" i="31"/>
  <c r="AB19" i="31" s="1"/>
  <c r="AB21" i="31" s="1"/>
  <c r="X19" i="18"/>
  <c r="X21" i="18" s="1"/>
  <c r="Y10" i="18"/>
  <c r="AX98" i="14"/>
  <c r="AY98" i="14"/>
  <c r="AZ98" i="14"/>
  <c r="AU98" i="14"/>
  <c r="AW98" i="14"/>
  <c r="BB98" i="14"/>
  <c r="BG98" i="14"/>
  <c r="BD98" i="14"/>
  <c r="BC98" i="14"/>
  <c r="BA98" i="14"/>
  <c r="BF98" i="14"/>
  <c r="AR98" i="14"/>
  <c r="BH98" i="14"/>
  <c r="BK98" i="14"/>
  <c r="BE98" i="14"/>
  <c r="AT98" i="14"/>
  <c r="AQ98" i="14"/>
  <c r="AV98" i="14"/>
  <c r="BJ98" i="14"/>
  <c r="AS98" i="14"/>
  <c r="BI98" i="14"/>
  <c r="Z21" i="30"/>
  <c r="AA10" i="30"/>
  <c r="AA19" i="30" s="1"/>
  <c r="AA41" i="31"/>
  <c r="Y41" i="30"/>
  <c r="W12" i="18" l="1"/>
  <c r="W15" i="18" s="1"/>
  <c r="W30" i="18" s="1"/>
  <c r="AP11" i="18"/>
  <c r="AQ11" i="18" s="1"/>
  <c r="AR11" i="18" s="1"/>
  <c r="AS11" i="18" s="1"/>
  <c r="AT11" i="18" s="1"/>
  <c r="AU11" i="18" s="1"/>
  <c r="AV11" i="18" s="1"/>
  <c r="AW11" i="18" s="1"/>
  <c r="AX11" i="18" s="1"/>
  <c r="AY11" i="18" s="1"/>
  <c r="AZ11" i="18" s="1"/>
  <c r="BA11" i="18" s="1"/>
  <c r="BB11" i="18" s="1"/>
  <c r="BC11" i="18" s="1"/>
  <c r="BD11" i="18" s="1"/>
  <c r="BE11" i="18" s="1"/>
  <c r="BF11" i="18" s="1"/>
  <c r="BG11" i="18" s="1"/>
  <c r="BH11" i="18" s="1"/>
  <c r="BI11" i="18" s="1"/>
  <c r="BJ11" i="18" s="1"/>
  <c r="BK11" i="18" s="1"/>
  <c r="BL11" i="18" s="1"/>
  <c r="BM11" i="18" s="1"/>
  <c r="BN11" i="18" s="1"/>
  <c r="BO11" i="18" s="1"/>
  <c r="BP11" i="18" s="1"/>
  <c r="BQ11" i="18" s="1"/>
  <c r="BR11" i="18" s="1"/>
  <c r="BS11" i="18" s="1"/>
  <c r="BT11" i="18" s="1"/>
  <c r="BU11" i="18" s="1"/>
  <c r="BV11" i="18" s="1"/>
  <c r="BW11" i="18" s="1"/>
  <c r="BX11" i="18" s="1"/>
  <c r="BY11" i="18" s="1"/>
  <c r="BZ11" i="18" s="1"/>
  <c r="CA11" i="18" s="1"/>
  <c r="CB11" i="18" s="1"/>
  <c r="CC11" i="18" s="1"/>
  <c r="CD11" i="18" s="1"/>
  <c r="CE11" i="18" s="1"/>
  <c r="CF11" i="18" s="1"/>
  <c r="CG11" i="18" s="1"/>
  <c r="CH11" i="18" s="1"/>
  <c r="CI11" i="18" s="1"/>
  <c r="CJ11" i="18" s="1"/>
  <c r="CK11" i="18" s="1"/>
  <c r="CL11" i="18" s="1"/>
  <c r="CM11" i="18" s="1"/>
  <c r="CN11" i="18" s="1"/>
  <c r="CO11" i="18" s="1"/>
  <c r="CP11" i="18" s="1"/>
  <c r="CQ11" i="18" s="1"/>
  <c r="X41" i="18"/>
  <c r="AC10" i="31"/>
  <c r="AC19" i="31" s="1"/>
  <c r="AC21" i="31" s="1"/>
  <c r="Y19" i="18"/>
  <c r="Y21" i="18" s="1"/>
  <c r="Z10" i="18"/>
  <c r="CZ98" i="14"/>
  <c r="AA21" i="30"/>
  <c r="AB10" i="30"/>
  <c r="AB19" i="30" s="1"/>
  <c r="AB41" i="31"/>
  <c r="Z41" i="30"/>
  <c r="W37" i="18" l="1"/>
  <c r="W42" i="18" s="1"/>
  <c r="W43" i="18" s="1"/>
  <c r="W44" i="18" s="1"/>
  <c r="W25" i="18"/>
  <c r="W26" i="18" s="1"/>
  <c r="W27" i="18" s="1"/>
  <c r="W31" i="18" s="1"/>
  <c r="W33" i="18" s="1"/>
  <c r="Y41" i="18"/>
  <c r="Y12" i="18"/>
  <c r="Y15" i="18" s="1"/>
  <c r="Y30" i="18" s="1"/>
  <c r="X12" i="18"/>
  <c r="X15" i="18" s="1"/>
  <c r="X30" i="18" s="1"/>
  <c r="AD10" i="31"/>
  <c r="AD19" i="31" s="1"/>
  <c r="AD21" i="31" s="1"/>
  <c r="AA10" i="18"/>
  <c r="AA19" i="18" s="1"/>
  <c r="AA21" i="18" s="1"/>
  <c r="Z19" i="18"/>
  <c r="Z21" i="18" s="1"/>
  <c r="Z12" i="18"/>
  <c r="Z25" i="18" s="1"/>
  <c r="AB21" i="30"/>
  <c r="AC10" i="30"/>
  <c r="AC19" i="30" s="1"/>
  <c r="AC41" i="31"/>
  <c r="AA41" i="30"/>
  <c r="W38" i="18" l="1"/>
  <c r="W46" i="18" s="1"/>
  <c r="Z41" i="18"/>
  <c r="Z26" i="18"/>
  <c r="Z27" i="18" s="1"/>
  <c r="Z31" i="18" s="1"/>
  <c r="Y25" i="18"/>
  <c r="Y26" i="18" s="1"/>
  <c r="X37" i="18"/>
  <c r="X42" i="18" s="1"/>
  <c r="X25" i="18"/>
  <c r="Y37" i="18"/>
  <c r="Y42" i="18" s="1"/>
  <c r="AE10" i="31"/>
  <c r="AE19" i="31" s="1"/>
  <c r="AE21" i="31" s="1"/>
  <c r="AB10" i="18"/>
  <c r="AB19" i="18" s="1"/>
  <c r="AB21" i="18" s="1"/>
  <c r="AA12" i="18"/>
  <c r="AA15" i="18" s="1"/>
  <c r="AA30" i="18" s="1"/>
  <c r="Z15" i="18"/>
  <c r="Z30" i="18" s="1"/>
  <c r="Z37" i="18"/>
  <c r="Z38" i="18" s="1"/>
  <c r="AC21" i="30"/>
  <c r="AD10" i="30"/>
  <c r="AD19" i="30" s="1"/>
  <c r="AA41" i="18"/>
  <c r="AD41" i="31"/>
  <c r="AB41" i="30"/>
  <c r="W48" i="18" l="1"/>
  <c r="W49" i="18" s="1"/>
  <c r="X43" i="18"/>
  <c r="X44" i="18" s="1"/>
  <c r="Y43" i="18"/>
  <c r="Y44" i="18" s="1"/>
  <c r="X26" i="18"/>
  <c r="X27" i="18" s="1"/>
  <c r="X31" i="18" s="1"/>
  <c r="X33" i="18" s="1"/>
  <c r="X38" i="18"/>
  <c r="Y27" i="18"/>
  <c r="Y31" i="18" s="1"/>
  <c r="Y33" i="18" s="1"/>
  <c r="Y38" i="18"/>
  <c r="AF10" i="31"/>
  <c r="AF19" i="31" s="1"/>
  <c r="AF21" i="31" s="1"/>
  <c r="AC10" i="18"/>
  <c r="AC19" i="18" s="1"/>
  <c r="AC21" i="18" s="1"/>
  <c r="AB12" i="18"/>
  <c r="AB25" i="18" s="1"/>
  <c r="AA25" i="18"/>
  <c r="AA26" i="18" s="1"/>
  <c r="AA37" i="18"/>
  <c r="AA42" i="18" s="1"/>
  <c r="AA43" i="18" s="1"/>
  <c r="Z42" i="18"/>
  <c r="Z43" i="18" s="1"/>
  <c r="Z33" i="18"/>
  <c r="AB41" i="18"/>
  <c r="AD21" i="30"/>
  <c r="AE10" i="30"/>
  <c r="AE19" i="30" s="1"/>
  <c r="AE41" i="31"/>
  <c r="AC41" i="30"/>
  <c r="AA44" i="18" l="1"/>
  <c r="X46" i="18"/>
  <c r="Y46" i="18"/>
  <c r="AB26" i="18"/>
  <c r="AB27" i="18" s="1"/>
  <c r="AB31" i="18" s="1"/>
  <c r="AG10" i="31"/>
  <c r="AG19" i="31" s="1"/>
  <c r="AG21" i="31" s="1"/>
  <c r="AC12" i="18"/>
  <c r="AC37" i="18" s="1"/>
  <c r="AC38" i="18" s="1"/>
  <c r="AB37" i="18"/>
  <c r="AB38" i="18" s="1"/>
  <c r="AD10" i="18"/>
  <c r="AD19" i="18" s="1"/>
  <c r="AD21" i="18" s="1"/>
  <c r="AB15" i="18"/>
  <c r="AB30" i="18" s="1"/>
  <c r="AA38" i="18"/>
  <c r="AA27" i="18"/>
  <c r="AA31" i="18" s="1"/>
  <c r="AA33" i="18" s="1"/>
  <c r="Z44" i="18"/>
  <c r="Z46" i="18" s="1"/>
  <c r="AE21" i="30"/>
  <c r="AF10" i="30"/>
  <c r="AF19" i="30" s="1"/>
  <c r="AF41" i="31"/>
  <c r="AD41" i="30"/>
  <c r="AC41" i="18"/>
  <c r="AA46" i="18" l="1"/>
  <c r="AA48" i="18" s="1"/>
  <c r="AA49" i="18" s="1"/>
  <c r="Y48" i="18"/>
  <c r="Y49" i="18" s="1"/>
  <c r="X48" i="18"/>
  <c r="X49" i="18" s="1"/>
  <c r="Z48" i="18"/>
  <c r="Z49" i="18" s="1"/>
  <c r="AB33" i="18"/>
  <c r="AH10" i="31"/>
  <c r="AH19" i="31" s="1"/>
  <c r="AH21" i="31" s="1"/>
  <c r="AC42" i="18"/>
  <c r="AC25" i="18"/>
  <c r="AC15" i="18"/>
  <c r="AC30" i="18" s="1"/>
  <c r="AE10" i="18"/>
  <c r="AE19" i="18" s="1"/>
  <c r="AE21" i="18" s="1"/>
  <c r="AD12" i="18"/>
  <c r="AD37" i="18" s="1"/>
  <c r="AD42" i="18" s="1"/>
  <c r="AB42" i="18"/>
  <c r="AB43" i="18" s="1"/>
  <c r="AE41" i="30"/>
  <c r="AG41" i="31"/>
  <c r="AD41" i="18"/>
  <c r="AF21" i="30"/>
  <c r="AG10" i="30"/>
  <c r="AG19" i="30" s="1"/>
  <c r="AD43" i="18" l="1"/>
  <c r="AD44" i="18" s="1"/>
  <c r="AC43" i="18"/>
  <c r="AC44" i="18" s="1"/>
  <c r="AC46" i="18" s="1"/>
  <c r="AC26" i="18"/>
  <c r="AC27" i="18" s="1"/>
  <c r="AC31" i="18" s="1"/>
  <c r="AC33" i="18" s="1"/>
  <c r="AI10" i="31"/>
  <c r="AI19" i="31" s="1"/>
  <c r="AI21" i="31" s="1"/>
  <c r="AE12" i="18"/>
  <c r="AE37" i="18" s="1"/>
  <c r="AE42" i="18" s="1"/>
  <c r="AF10" i="18"/>
  <c r="AF19" i="18" s="1"/>
  <c r="AF21" i="18" s="1"/>
  <c r="AD15" i="18"/>
  <c r="AD30" i="18" s="1"/>
  <c r="AD25" i="18"/>
  <c r="AD26" i="18" s="1"/>
  <c r="AD38" i="18"/>
  <c r="AB44" i="18"/>
  <c r="AB46" i="18" s="1"/>
  <c r="AH41" i="31"/>
  <c r="AE41" i="18"/>
  <c r="AF41" i="30"/>
  <c r="AG21" i="30"/>
  <c r="AH10" i="30"/>
  <c r="AH19" i="30" s="1"/>
  <c r="AE43" i="18" l="1"/>
  <c r="AE44" i="18" s="1"/>
  <c r="AB48" i="18"/>
  <c r="AB49" i="18" s="1"/>
  <c r="AC48" i="18"/>
  <c r="AC49" i="18" s="1"/>
  <c r="AJ10" i="31"/>
  <c r="AJ19" i="31" s="1"/>
  <c r="AJ21" i="31" s="1"/>
  <c r="AE15" i="18"/>
  <c r="AE30" i="18" s="1"/>
  <c r="AE25" i="18"/>
  <c r="AE26" i="18" s="1"/>
  <c r="AG10" i="18"/>
  <c r="AG19" i="18" s="1"/>
  <c r="AG21" i="18" s="1"/>
  <c r="AF12" i="18"/>
  <c r="AF37" i="18" s="1"/>
  <c r="AF38" i="18" s="1"/>
  <c r="AD27" i="18"/>
  <c r="AD31" i="18" s="1"/>
  <c r="AD33" i="18" s="1"/>
  <c r="AE38" i="18"/>
  <c r="AD46" i="18"/>
  <c r="AH21" i="30"/>
  <c r="AI10" i="30"/>
  <c r="AI19" i="30" s="1"/>
  <c r="AG41" i="30"/>
  <c r="AI41" i="31"/>
  <c r="AF41" i="18"/>
  <c r="AD48" i="18" l="1"/>
  <c r="AD49" i="18" s="1"/>
  <c r="AK10" i="31"/>
  <c r="AK19" i="31" s="1"/>
  <c r="AK21" i="31" s="1"/>
  <c r="AG12" i="18"/>
  <c r="AG25" i="18" s="1"/>
  <c r="AE27" i="18"/>
  <c r="AE31" i="18" s="1"/>
  <c r="AE33" i="18" s="1"/>
  <c r="AH10" i="18"/>
  <c r="AH19" i="18" s="1"/>
  <c r="AH21" i="18" s="1"/>
  <c r="AF42" i="18"/>
  <c r="AF15" i="18"/>
  <c r="AF30" i="18" s="1"/>
  <c r="AF25" i="18"/>
  <c r="AE46" i="18"/>
  <c r="AJ41" i="31"/>
  <c r="AI21" i="30"/>
  <c r="AJ10" i="30"/>
  <c r="AJ19" i="30" s="1"/>
  <c r="AH41" i="30"/>
  <c r="AG41" i="18"/>
  <c r="AE48" i="18" l="1"/>
  <c r="AE49" i="18" s="1"/>
  <c r="AF43" i="18"/>
  <c r="AF44" i="18" s="1"/>
  <c r="AF46" i="18" s="1"/>
  <c r="AF26" i="18"/>
  <c r="AF27" i="18" s="1"/>
  <c r="AF31" i="18" s="1"/>
  <c r="AF33" i="18" s="1"/>
  <c r="AG26" i="18"/>
  <c r="AG27" i="18" s="1"/>
  <c r="AG31" i="18" s="1"/>
  <c r="AL10" i="31"/>
  <c r="AL19" i="31" s="1"/>
  <c r="AL21" i="31" s="1"/>
  <c r="AG37" i="18"/>
  <c r="AG42" i="18" s="1"/>
  <c r="AG15" i="18"/>
  <c r="AG30" i="18" s="1"/>
  <c r="AI10" i="18"/>
  <c r="AI19" i="18" s="1"/>
  <c r="AI21" i="18" s="1"/>
  <c r="AH12" i="18"/>
  <c r="AH37" i="18" s="1"/>
  <c r="AH41" i="18"/>
  <c r="AJ21" i="30"/>
  <c r="AK10" i="30"/>
  <c r="AK19" i="30" s="1"/>
  <c r="AI41" i="30"/>
  <c r="AK41" i="31"/>
  <c r="AF48" i="18" l="1"/>
  <c r="AF49" i="18" s="1"/>
  <c r="AG43" i="18"/>
  <c r="AG44" i="18" s="1"/>
  <c r="AG33" i="18"/>
  <c r="AM10" i="31"/>
  <c r="AM19" i="31" s="1"/>
  <c r="AM21" i="31" s="1"/>
  <c r="AI12" i="18"/>
  <c r="AI15" i="18" s="1"/>
  <c r="AI30" i="18" s="1"/>
  <c r="AH25" i="18"/>
  <c r="AJ10" i="18"/>
  <c r="AJ19" i="18" s="1"/>
  <c r="AJ21" i="18" s="1"/>
  <c r="AG38" i="18"/>
  <c r="AH15" i="18"/>
  <c r="AH30" i="18" s="1"/>
  <c r="AI41" i="18"/>
  <c r="AK21" i="30"/>
  <c r="AL10" i="30"/>
  <c r="AL19" i="30" s="1"/>
  <c r="AJ41" i="30"/>
  <c r="AL41" i="31"/>
  <c r="AH42" i="18"/>
  <c r="AH43" i="18" s="1"/>
  <c r="AH38" i="18"/>
  <c r="AG46" i="18" l="1"/>
  <c r="AH26" i="18"/>
  <c r="AH27" i="18" s="1"/>
  <c r="AH31" i="18" s="1"/>
  <c r="AH33" i="18" s="1"/>
  <c r="AN10" i="31"/>
  <c r="AN19" i="31" s="1"/>
  <c r="AN21" i="31" s="1"/>
  <c r="AI37" i="18"/>
  <c r="AI42" i="18" s="1"/>
  <c r="AI43" i="18" s="1"/>
  <c r="AI25" i="18"/>
  <c r="AI26" i="18" s="1"/>
  <c r="AK10" i="18"/>
  <c r="AK19" i="18" s="1"/>
  <c r="AK21" i="18" s="1"/>
  <c r="AJ12" i="18"/>
  <c r="AJ37" i="18" s="1"/>
  <c r="AH44" i="18"/>
  <c r="AH46" i="18" s="1"/>
  <c r="AK41" i="30"/>
  <c r="AJ41" i="18"/>
  <c r="AL21" i="30"/>
  <c r="AM10" i="30"/>
  <c r="AM19" i="30" s="1"/>
  <c r="AM41" i="31"/>
  <c r="AH48" i="18" l="1"/>
  <c r="AH49" i="18" s="1"/>
  <c r="AG48" i="18"/>
  <c r="AG49" i="18" s="1"/>
  <c r="AO10" i="31"/>
  <c r="AO19" i="31" s="1"/>
  <c r="AO21" i="31" s="1"/>
  <c r="AI38" i="18"/>
  <c r="AL10" i="18"/>
  <c r="AL19" i="18" s="1"/>
  <c r="AL21" i="18" s="1"/>
  <c r="AI27" i="18"/>
  <c r="AI31" i="18" s="1"/>
  <c r="AI33" i="18" s="1"/>
  <c r="AJ25" i="18"/>
  <c r="AJ26" i="18" s="1"/>
  <c r="AK12" i="18"/>
  <c r="AK15" i="18" s="1"/>
  <c r="AK30" i="18" s="1"/>
  <c r="AJ15" i="18"/>
  <c r="AJ30" i="18" s="1"/>
  <c r="AI44" i="18"/>
  <c r="AM21" i="30"/>
  <c r="AN10" i="30"/>
  <c r="AN19" i="30" s="1"/>
  <c r="AK41" i="18"/>
  <c r="AN41" i="31"/>
  <c r="AL41" i="30"/>
  <c r="AJ42" i="18"/>
  <c r="AJ43" i="18" s="1"/>
  <c r="AJ38" i="18"/>
  <c r="AP10" i="31" l="1"/>
  <c r="AP19" i="31" s="1"/>
  <c r="AP21" i="31" s="1"/>
  <c r="AI46" i="18"/>
  <c r="AM10" i="18"/>
  <c r="AM19" i="18" s="1"/>
  <c r="AM21" i="18" s="1"/>
  <c r="AL12" i="18"/>
  <c r="AL37" i="18" s="1"/>
  <c r="AK25" i="18"/>
  <c r="AK26" i="18" s="1"/>
  <c r="AK37" i="18"/>
  <c r="AJ27" i="18"/>
  <c r="AJ31" i="18" s="1"/>
  <c r="AJ33" i="18" s="1"/>
  <c r="AJ44" i="18"/>
  <c r="AJ46" i="18" s="1"/>
  <c r="AO41" i="31"/>
  <c r="AM41" i="30"/>
  <c r="AL41" i="18"/>
  <c r="AN21" i="30"/>
  <c r="AO10" i="30"/>
  <c r="AO19" i="30" s="1"/>
  <c r="AI48" i="18" l="1"/>
  <c r="AI49" i="18" s="1"/>
  <c r="AJ48" i="18"/>
  <c r="AJ49" i="18" s="1"/>
  <c r="AQ10" i="31"/>
  <c r="AQ19" i="31" s="1"/>
  <c r="AQ21" i="31" s="1"/>
  <c r="AL15" i="18"/>
  <c r="AL30" i="18" s="1"/>
  <c r="AL25" i="18"/>
  <c r="AM12" i="18"/>
  <c r="AM15" i="18" s="1"/>
  <c r="AM30" i="18" s="1"/>
  <c r="AN10" i="18"/>
  <c r="AN19" i="18" s="1"/>
  <c r="AN21" i="18" s="1"/>
  <c r="AL42" i="18"/>
  <c r="AL43" i="18" s="1"/>
  <c r="AL38" i="18"/>
  <c r="AK27" i="18"/>
  <c r="AK31" i="18" s="1"/>
  <c r="AK33" i="18" s="1"/>
  <c r="AK42" i="18"/>
  <c r="AK38" i="18"/>
  <c r="AP41" i="31"/>
  <c r="AN41" i="30"/>
  <c r="AO21" i="30"/>
  <c r="AP10" i="30"/>
  <c r="AP19" i="30" s="1"/>
  <c r="AM41" i="18"/>
  <c r="AL44" i="18" l="1"/>
  <c r="AL46" i="18" s="1"/>
  <c r="AK43" i="18"/>
  <c r="AK44" i="18" s="1"/>
  <c r="AK46" i="18" s="1"/>
  <c r="AL26" i="18"/>
  <c r="AL27" i="18" s="1"/>
  <c r="AL31" i="18" s="1"/>
  <c r="AL33" i="18" s="1"/>
  <c r="AR10" i="31"/>
  <c r="AR19" i="31" s="1"/>
  <c r="AR21" i="31" s="1"/>
  <c r="AM37" i="18"/>
  <c r="AM38" i="18" s="1"/>
  <c r="AO10" i="18"/>
  <c r="AO19" i="18" s="1"/>
  <c r="AO21" i="18" s="1"/>
  <c r="AM25" i="18"/>
  <c r="AN12" i="18"/>
  <c r="AN37" i="18" s="1"/>
  <c r="AN38" i="18" s="1"/>
  <c r="AO41" i="30"/>
  <c r="AN41" i="18"/>
  <c r="AP21" i="30"/>
  <c r="AQ10" i="30"/>
  <c r="AQ19" i="30" s="1"/>
  <c r="AQ41" i="31"/>
  <c r="AL48" i="18" l="1"/>
  <c r="AL49" i="18" s="1"/>
  <c r="AK48" i="18"/>
  <c r="AK49" i="18" s="1"/>
  <c r="AM26" i="18"/>
  <c r="AM27" i="18" s="1"/>
  <c r="AM31" i="18" s="1"/>
  <c r="AM33" i="18" s="1"/>
  <c r="AS10" i="31"/>
  <c r="AS19" i="31" s="1"/>
  <c r="AS21" i="31" s="1"/>
  <c r="AM42" i="18"/>
  <c r="AN42" i="18"/>
  <c r="AN43" i="18" s="1"/>
  <c r="AP10" i="18"/>
  <c r="AP19" i="18" s="1"/>
  <c r="AP21" i="18" s="1"/>
  <c r="AN15" i="18"/>
  <c r="AN30" i="18" s="1"/>
  <c r="AN25" i="18"/>
  <c r="AO12" i="18"/>
  <c r="AO37" i="18" s="1"/>
  <c r="AO38" i="18" s="1"/>
  <c r="AO41" i="18"/>
  <c r="AQ21" i="30"/>
  <c r="AR10" i="30"/>
  <c r="AR19" i="30" s="1"/>
  <c r="AP41" i="30"/>
  <c r="AR41" i="31"/>
  <c r="AN44" i="18" l="1"/>
  <c r="AN46" i="18" s="1"/>
  <c r="AN48" i="18" s="1"/>
  <c r="AM43" i="18"/>
  <c r="AM44" i="18" s="1"/>
  <c r="AM46" i="18" s="1"/>
  <c r="AN26" i="18"/>
  <c r="AN27" i="18" s="1"/>
  <c r="AN31" i="18" s="1"/>
  <c r="AN33" i="18" s="1"/>
  <c r="AT10" i="31"/>
  <c r="AT19" i="31" s="1"/>
  <c r="AT21" i="31" s="1"/>
  <c r="AP12" i="18"/>
  <c r="AP37" i="18" s="1"/>
  <c r="AP42" i="18" s="1"/>
  <c r="AQ10" i="18"/>
  <c r="AQ19" i="18" s="1"/>
  <c r="AQ21" i="18" s="1"/>
  <c r="AO15" i="18"/>
  <c r="AO30" i="18" s="1"/>
  <c r="AO42" i="18"/>
  <c r="AO25" i="18"/>
  <c r="AO26" i="18" s="1"/>
  <c r="AQ41" i="30"/>
  <c r="AP41" i="18"/>
  <c r="AR21" i="30"/>
  <c r="AS10" i="30"/>
  <c r="AS19" i="30" s="1"/>
  <c r="AS41" i="31"/>
  <c r="AN49" i="18" l="1"/>
  <c r="AM48" i="18"/>
  <c r="AM49" i="18" s="1"/>
  <c r="AP43" i="18"/>
  <c r="AP44" i="18" s="1"/>
  <c r="AO43" i="18"/>
  <c r="AO44" i="18" s="1"/>
  <c r="AO46" i="18" s="1"/>
  <c r="AU10" i="31"/>
  <c r="AU19" i="31" s="1"/>
  <c r="AU21" i="31" s="1"/>
  <c r="AP25" i="18"/>
  <c r="AP26" i="18" s="1"/>
  <c r="AP15" i="18"/>
  <c r="AP30" i="18" s="1"/>
  <c r="AO27" i="18"/>
  <c r="AO31" i="18" s="1"/>
  <c r="AO33" i="18" s="1"/>
  <c r="AQ12" i="18"/>
  <c r="AQ37" i="18" s="1"/>
  <c r="AQ42" i="18" s="1"/>
  <c r="AR10" i="18"/>
  <c r="AR19" i="18" s="1"/>
  <c r="AR21" i="18" s="1"/>
  <c r="AP38" i="18"/>
  <c r="AQ41" i="18"/>
  <c r="AT41" i="31"/>
  <c r="AS21" i="30"/>
  <c r="AT10" i="30"/>
  <c r="AT19" i="30" s="1"/>
  <c r="AR41" i="30"/>
  <c r="AQ43" i="18" l="1"/>
  <c r="AQ44" i="18" s="1"/>
  <c r="AO48" i="18"/>
  <c r="AO49" i="18" s="1"/>
  <c r="AV10" i="31"/>
  <c r="AV19" i="31" s="1"/>
  <c r="AV21" i="31" s="1"/>
  <c r="AP27" i="18"/>
  <c r="AP31" i="18" s="1"/>
  <c r="AP33" i="18" s="1"/>
  <c r="AQ15" i="18"/>
  <c r="AQ30" i="18" s="1"/>
  <c r="AR12" i="18"/>
  <c r="AR25" i="18" s="1"/>
  <c r="AR26" i="18" s="1"/>
  <c r="AQ25" i="18"/>
  <c r="AQ38" i="18"/>
  <c r="AS10" i="18"/>
  <c r="AS19" i="18" s="1"/>
  <c r="AS21" i="18" s="1"/>
  <c r="AP46" i="18"/>
  <c r="AR41" i="18"/>
  <c r="AT21" i="30"/>
  <c r="AU10" i="30"/>
  <c r="AU19" i="30" s="1"/>
  <c r="AU41" i="31"/>
  <c r="AS41" i="30"/>
  <c r="AP48" i="18" l="1"/>
  <c r="AP49" i="18" s="1"/>
  <c r="AQ26" i="18"/>
  <c r="AQ27" i="18" s="1"/>
  <c r="AQ31" i="18" s="1"/>
  <c r="AQ33" i="18" s="1"/>
  <c r="AW10" i="31"/>
  <c r="AW19" i="31" s="1"/>
  <c r="AW21" i="31" s="1"/>
  <c r="AR15" i="18"/>
  <c r="AR30" i="18" s="1"/>
  <c r="AR37" i="18"/>
  <c r="AQ46" i="18"/>
  <c r="AT10" i="18"/>
  <c r="AT19" i="18" s="1"/>
  <c r="AT21" i="18" s="1"/>
  <c r="AS12" i="18"/>
  <c r="AS15" i="18" s="1"/>
  <c r="AS30" i="18" s="1"/>
  <c r="AR27" i="18"/>
  <c r="AR31" i="18" s="1"/>
  <c r="AS41" i="18"/>
  <c r="AV41" i="31"/>
  <c r="AU21" i="30"/>
  <c r="AV10" i="30"/>
  <c r="AV19" i="30" s="1"/>
  <c r="AT41" i="30"/>
  <c r="AQ48" i="18" l="1"/>
  <c r="AQ49" i="18" s="1"/>
  <c r="AX10" i="31"/>
  <c r="AX19" i="31" s="1"/>
  <c r="AX21" i="31" s="1"/>
  <c r="AS25" i="18"/>
  <c r="AR33" i="18"/>
  <c r="AT12" i="18"/>
  <c r="AT25" i="18" s="1"/>
  <c r="AT26" i="18" s="1"/>
  <c r="AR38" i="18"/>
  <c r="AR42" i="18"/>
  <c r="AU10" i="18"/>
  <c r="AU19" i="18" s="1"/>
  <c r="AU21" i="18" s="1"/>
  <c r="AS37" i="18"/>
  <c r="AS42" i="18" s="1"/>
  <c r="AS43" i="18" s="1"/>
  <c r="AV21" i="30"/>
  <c r="AW10" i="30"/>
  <c r="AW19" i="30" s="1"/>
  <c r="AU41" i="30"/>
  <c r="AT41" i="18"/>
  <c r="AW41" i="31"/>
  <c r="AR43" i="18" l="1"/>
  <c r="AR44" i="18" s="1"/>
  <c r="AR46" i="18" s="1"/>
  <c r="AS26" i="18"/>
  <c r="AS27" i="18" s="1"/>
  <c r="AS31" i="18" s="1"/>
  <c r="AS33" i="18" s="1"/>
  <c r="AY10" i="31"/>
  <c r="AY19" i="31" s="1"/>
  <c r="AY21" i="31" s="1"/>
  <c r="AT37" i="18"/>
  <c r="AT42" i="18" s="1"/>
  <c r="AT15" i="18"/>
  <c r="AT30" i="18" s="1"/>
  <c r="AS38" i="18"/>
  <c r="AV10" i="18"/>
  <c r="AV19" i="18" s="1"/>
  <c r="AV21" i="18" s="1"/>
  <c r="AU12" i="18"/>
  <c r="AU37" i="18" s="1"/>
  <c r="AU42" i="18" s="1"/>
  <c r="AS44" i="18"/>
  <c r="AT27" i="18"/>
  <c r="AT31" i="18" s="1"/>
  <c r="AX41" i="31"/>
  <c r="AW21" i="30"/>
  <c r="AX10" i="30"/>
  <c r="AX19" i="30" s="1"/>
  <c r="AU41" i="18"/>
  <c r="AV41" i="30"/>
  <c r="AU43" i="18" l="1"/>
  <c r="AU44" i="18" s="1"/>
  <c r="AR48" i="18"/>
  <c r="AR49" i="18" s="1"/>
  <c r="AT43" i="18"/>
  <c r="AT44" i="18" s="1"/>
  <c r="AZ10" i="31"/>
  <c r="AZ19" i="31" s="1"/>
  <c r="AZ21" i="31" s="1"/>
  <c r="AV12" i="18"/>
  <c r="AV37" i="18" s="1"/>
  <c r="AV42" i="18" s="1"/>
  <c r="AT38" i="18"/>
  <c r="AT33" i="18"/>
  <c r="AU38" i="18"/>
  <c r="AU15" i="18"/>
  <c r="AU30" i="18" s="1"/>
  <c r="AW10" i="18"/>
  <c r="AW19" i="18" s="1"/>
  <c r="AW21" i="18" s="1"/>
  <c r="AS46" i="18"/>
  <c r="AU25" i="18"/>
  <c r="AU26" i="18" s="1"/>
  <c r="AY41" i="31"/>
  <c r="AX21" i="30"/>
  <c r="AY10" i="30"/>
  <c r="AY19" i="30" s="1"/>
  <c r="AV41" i="18"/>
  <c r="AW41" i="30"/>
  <c r="AV43" i="18" l="1"/>
  <c r="AV44" i="18" s="1"/>
  <c r="AS48" i="18"/>
  <c r="AS49" i="18" s="1"/>
  <c r="AT46" i="18"/>
  <c r="BA10" i="31"/>
  <c r="BA19" i="31" s="1"/>
  <c r="BA21" i="31" s="1"/>
  <c r="AV25" i="18"/>
  <c r="AV26" i="18" s="1"/>
  <c r="AV15" i="18"/>
  <c r="AV30" i="18" s="1"/>
  <c r="AU46" i="18"/>
  <c r="AV38" i="18"/>
  <c r="AW12" i="18"/>
  <c r="AW37" i="18" s="1"/>
  <c r="AW42" i="18" s="1"/>
  <c r="AX10" i="18"/>
  <c r="AX19" i="18" s="1"/>
  <c r="AX21" i="18" s="1"/>
  <c r="AU27" i="18"/>
  <c r="AU31" i="18" s="1"/>
  <c r="AU33" i="18" s="1"/>
  <c r="AY21" i="30"/>
  <c r="AZ10" i="30"/>
  <c r="AZ19" i="30" s="1"/>
  <c r="AZ41" i="31"/>
  <c r="AX41" i="30"/>
  <c r="AW41" i="18"/>
  <c r="AW43" i="18" l="1"/>
  <c r="AW44" i="18" s="1"/>
  <c r="AT48" i="18"/>
  <c r="AT49" i="18" s="1"/>
  <c r="AU48" i="18"/>
  <c r="AU49" i="18" s="1"/>
  <c r="BB10" i="31"/>
  <c r="BB19" i="31" s="1"/>
  <c r="BB21" i="31" s="1"/>
  <c r="AW25" i="18"/>
  <c r="AV46" i="18"/>
  <c r="AV27" i="18"/>
  <c r="AV31" i="18" s="1"/>
  <c r="AV33" i="18" s="1"/>
  <c r="AY10" i="18"/>
  <c r="AY19" i="18" s="1"/>
  <c r="AY21" i="18" s="1"/>
  <c r="AW38" i="18"/>
  <c r="AW15" i="18"/>
  <c r="AW30" i="18" s="1"/>
  <c r="AX12" i="18"/>
  <c r="AX25" i="18" s="1"/>
  <c r="AX26" i="18" s="1"/>
  <c r="AX41" i="18"/>
  <c r="AZ21" i="30"/>
  <c r="BA10" i="30"/>
  <c r="BA19" i="30" s="1"/>
  <c r="AY41" i="30"/>
  <c r="BA41" i="31"/>
  <c r="AV48" i="18" l="1"/>
  <c r="AV49" i="18" s="1"/>
  <c r="AW26" i="18"/>
  <c r="AW27" i="18" s="1"/>
  <c r="AW31" i="18" s="1"/>
  <c r="AW33" i="18" s="1"/>
  <c r="BC10" i="31"/>
  <c r="BC19" i="31" s="1"/>
  <c r="BC21" i="31" s="1"/>
  <c r="AY12" i="18"/>
  <c r="AY37" i="18" s="1"/>
  <c r="AZ10" i="18"/>
  <c r="AZ19" i="18" s="1"/>
  <c r="AZ21" i="18" s="1"/>
  <c r="AX37" i="18"/>
  <c r="AX42" i="18" s="1"/>
  <c r="AX43" i="18" s="1"/>
  <c r="AX15" i="18"/>
  <c r="AX30" i="18" s="1"/>
  <c r="AW46" i="18"/>
  <c r="AX27" i="18"/>
  <c r="AX31" i="18" s="1"/>
  <c r="BB41" i="31"/>
  <c r="AZ41" i="30"/>
  <c r="AY41" i="18"/>
  <c r="BA21" i="30"/>
  <c r="BB10" i="30"/>
  <c r="BB19" i="30" s="1"/>
  <c r="AW48" i="18" l="1"/>
  <c r="AW49" i="18" s="1"/>
  <c r="BD10" i="31"/>
  <c r="BD19" i="31" s="1"/>
  <c r="BD21" i="31" s="1"/>
  <c r="BA10" i="18"/>
  <c r="BA19" i="18" s="1"/>
  <c r="BA21" i="18" s="1"/>
  <c r="AY15" i="18"/>
  <c r="AY30" i="18" s="1"/>
  <c r="AY25" i="18"/>
  <c r="AX38" i="18"/>
  <c r="AZ12" i="18"/>
  <c r="AZ37" i="18" s="1"/>
  <c r="AZ42" i="18" s="1"/>
  <c r="AX33" i="18"/>
  <c r="AX44" i="18"/>
  <c r="AZ41" i="18"/>
  <c r="BB21" i="30"/>
  <c r="BC10" i="30"/>
  <c r="BC19" i="30" s="1"/>
  <c r="BC41" i="31"/>
  <c r="BA41" i="30"/>
  <c r="AY42" i="18"/>
  <c r="AY43" i="18" s="1"/>
  <c r="AY38" i="18"/>
  <c r="AZ43" i="18" l="1"/>
  <c r="AZ44" i="18" s="1"/>
  <c r="AY26" i="18"/>
  <c r="AY27" i="18" s="1"/>
  <c r="AY31" i="18" s="1"/>
  <c r="AY33" i="18" s="1"/>
  <c r="AX46" i="18"/>
  <c r="BE10" i="31"/>
  <c r="BE19" i="31" s="1"/>
  <c r="BE21" i="31" s="1"/>
  <c r="BA12" i="18"/>
  <c r="BA37" i="18" s="1"/>
  <c r="BA38" i="18" s="1"/>
  <c r="BB10" i="18"/>
  <c r="BB19" i="18" s="1"/>
  <c r="BB21" i="18" s="1"/>
  <c r="AZ15" i="18"/>
  <c r="AZ30" i="18" s="1"/>
  <c r="AZ38" i="18"/>
  <c r="AZ25" i="18"/>
  <c r="AY44" i="18"/>
  <c r="AY46" i="18" s="1"/>
  <c r="BC21" i="30"/>
  <c r="BD10" i="30"/>
  <c r="BD19" i="30" s="1"/>
  <c r="BD41" i="31"/>
  <c r="BB41" i="30"/>
  <c r="BA41" i="18"/>
  <c r="AX48" i="18" l="1"/>
  <c r="AX49" i="18" s="1"/>
  <c r="AY48" i="18"/>
  <c r="AY49" i="18" s="1"/>
  <c r="AZ26" i="18"/>
  <c r="AZ27" i="18" s="1"/>
  <c r="AZ31" i="18" s="1"/>
  <c r="AZ33" i="18" s="1"/>
  <c r="BF10" i="31"/>
  <c r="BF19" i="31" s="1"/>
  <c r="BF21" i="31" s="1"/>
  <c r="BA25" i="18"/>
  <c r="BA26" i="18" s="1"/>
  <c r="AZ46" i="18"/>
  <c r="BA15" i="18"/>
  <c r="BA30" i="18" s="1"/>
  <c r="BB12" i="18"/>
  <c r="BB37" i="18" s="1"/>
  <c r="BB38" i="18" s="1"/>
  <c r="BA42" i="18"/>
  <c r="BC10" i="18"/>
  <c r="BC19" i="18" s="1"/>
  <c r="BC21" i="18" s="1"/>
  <c r="BB41" i="18"/>
  <c r="BD21" i="30"/>
  <c r="BE10" i="30"/>
  <c r="BE19" i="30" s="1"/>
  <c r="BC41" i="30"/>
  <c r="BE41" i="31"/>
  <c r="AZ48" i="18" l="1"/>
  <c r="AZ49" i="18" s="1"/>
  <c r="BA43" i="18"/>
  <c r="BA44" i="18" s="1"/>
  <c r="BA46" i="18" s="1"/>
  <c r="BB42" i="18"/>
  <c r="BB25" i="18"/>
  <c r="BB26" i="18" s="1"/>
  <c r="BG10" i="31"/>
  <c r="BG19" i="31" s="1"/>
  <c r="BG21" i="31" s="1"/>
  <c r="BB15" i="18"/>
  <c r="BB30" i="18" s="1"/>
  <c r="BA27" i="18"/>
  <c r="BA31" i="18" s="1"/>
  <c r="BA33" i="18" s="1"/>
  <c r="BD10" i="18"/>
  <c r="BD19" i="18" s="1"/>
  <c r="BD21" i="18" s="1"/>
  <c r="BC12" i="18"/>
  <c r="BC25" i="18" s="1"/>
  <c r="BD41" i="30"/>
  <c r="BC41" i="18"/>
  <c r="BF41" i="31"/>
  <c r="BE21" i="30"/>
  <c r="BF10" i="30"/>
  <c r="BF19" i="30" s="1"/>
  <c r="BA48" i="18" l="1"/>
  <c r="BA49" i="18" s="1"/>
  <c r="BB43" i="18"/>
  <c r="BB44" i="18" s="1"/>
  <c r="BB46" i="18" s="1"/>
  <c r="BC26" i="18"/>
  <c r="BC27" i="18" s="1"/>
  <c r="BC31" i="18" s="1"/>
  <c r="BB27" i="18"/>
  <c r="BB31" i="18" s="1"/>
  <c r="BB33" i="18" s="1"/>
  <c r="BH10" i="31"/>
  <c r="BH19" i="31" s="1"/>
  <c r="BH21" i="31" s="1"/>
  <c r="BE10" i="18"/>
  <c r="BE19" i="18" s="1"/>
  <c r="BE21" i="18" s="1"/>
  <c r="BD12" i="18"/>
  <c r="BD25" i="18" s="1"/>
  <c r="BD26" i="18" s="1"/>
  <c r="BC37" i="18"/>
  <c r="BC38" i="18" s="1"/>
  <c r="BC15" i="18"/>
  <c r="BC30" i="18" s="1"/>
  <c r="BD41" i="18"/>
  <c r="BE41" i="30"/>
  <c r="BG41" i="31"/>
  <c r="BF21" i="30"/>
  <c r="BG10" i="30"/>
  <c r="BG19" i="30" s="1"/>
  <c r="BB48" i="18" l="1"/>
  <c r="BB49" i="18" s="1"/>
  <c r="BC33" i="18"/>
  <c r="BI10" i="31"/>
  <c r="BI19" i="31" s="1"/>
  <c r="BI21" i="31" s="1"/>
  <c r="BD37" i="18"/>
  <c r="BD42" i="18" s="1"/>
  <c r="BF10" i="18"/>
  <c r="BF19" i="18" s="1"/>
  <c r="BF21" i="18" s="1"/>
  <c r="BE12" i="18"/>
  <c r="BE15" i="18" s="1"/>
  <c r="BE30" i="18" s="1"/>
  <c r="BC42" i="18"/>
  <c r="BC43" i="18" s="1"/>
  <c r="BD15" i="18"/>
  <c r="BD30" i="18" s="1"/>
  <c r="BD27" i="18"/>
  <c r="BD31" i="18" s="1"/>
  <c r="BG21" i="30"/>
  <c r="BH10" i="30"/>
  <c r="BH19" i="30" s="1"/>
  <c r="BF41" i="30"/>
  <c r="BE41" i="18"/>
  <c r="BH41" i="31"/>
  <c r="BD43" i="18" l="1"/>
  <c r="BD44" i="18" s="1"/>
  <c r="BJ10" i="31"/>
  <c r="BJ19" i="31" s="1"/>
  <c r="BJ21" i="31" s="1"/>
  <c r="BD33" i="18"/>
  <c r="BD38" i="18"/>
  <c r="BF12" i="18"/>
  <c r="BF37" i="18" s="1"/>
  <c r="BF38" i="18" s="1"/>
  <c r="BG10" i="18"/>
  <c r="BG19" i="18" s="1"/>
  <c r="BG21" i="18" s="1"/>
  <c r="BE37" i="18"/>
  <c r="BE38" i="18" s="1"/>
  <c r="BE25" i="18"/>
  <c r="BC44" i="18"/>
  <c r="BC46" i="18" s="1"/>
  <c r="BF41" i="18"/>
  <c r="BH21" i="30"/>
  <c r="BI10" i="30"/>
  <c r="BI19" i="30" s="1"/>
  <c r="BG41" i="30"/>
  <c r="BI41" i="31"/>
  <c r="BC48" i="18" l="1"/>
  <c r="BC49" i="18" s="1"/>
  <c r="BD46" i="18"/>
  <c r="BE26" i="18"/>
  <c r="BE27" i="18" s="1"/>
  <c r="BE31" i="18" s="1"/>
  <c r="BE33" i="18" s="1"/>
  <c r="BK10" i="31"/>
  <c r="BK19" i="31" s="1"/>
  <c r="BK21" i="31" s="1"/>
  <c r="BH10" i="18"/>
  <c r="BH19" i="18" s="1"/>
  <c r="BH21" i="18" s="1"/>
  <c r="BF42" i="18"/>
  <c r="BF15" i="18"/>
  <c r="BF30" i="18" s="1"/>
  <c r="BE42" i="18"/>
  <c r="BF25" i="18"/>
  <c r="BF26" i="18" s="1"/>
  <c r="BG12" i="18"/>
  <c r="BG37" i="18" s="1"/>
  <c r="BG42" i="18" s="1"/>
  <c r="BI21" i="30"/>
  <c r="BJ10" i="30"/>
  <c r="BJ19" i="30" s="1"/>
  <c r="BH41" i="30"/>
  <c r="BJ41" i="31"/>
  <c r="BG41" i="18"/>
  <c r="BD48" i="18" l="1"/>
  <c r="BD49" i="18" s="1"/>
  <c r="BG43" i="18"/>
  <c r="BG44" i="18" s="1"/>
  <c r="BF43" i="18"/>
  <c r="BF44" i="18" s="1"/>
  <c r="BF46" i="18" s="1"/>
  <c r="BE43" i="18"/>
  <c r="BE44" i="18" s="1"/>
  <c r="BE46" i="18" s="1"/>
  <c r="BL10" i="31"/>
  <c r="BL19" i="31" s="1"/>
  <c r="BL21" i="31" s="1"/>
  <c r="BH12" i="18"/>
  <c r="BH37" i="18" s="1"/>
  <c r="BH38" i="18" s="1"/>
  <c r="BI10" i="18"/>
  <c r="BI19" i="18" s="1"/>
  <c r="BI21" i="18" s="1"/>
  <c r="BG25" i="18"/>
  <c r="BG26" i="18" s="1"/>
  <c r="BF27" i="18"/>
  <c r="BF31" i="18" s="1"/>
  <c r="BF33" i="18" s="1"/>
  <c r="BG15" i="18"/>
  <c r="BG30" i="18" s="1"/>
  <c r="BG38" i="18"/>
  <c r="BJ21" i="30"/>
  <c r="BK10" i="30"/>
  <c r="BK19" i="30" s="1"/>
  <c r="BH41" i="18"/>
  <c r="BK41" i="31"/>
  <c r="BI41" i="30"/>
  <c r="BF48" i="18" l="1"/>
  <c r="BF49" i="18" s="1"/>
  <c r="BE48" i="18"/>
  <c r="BE49" i="18" s="1"/>
  <c r="BM10" i="31"/>
  <c r="BM19" i="31" s="1"/>
  <c r="BM21" i="31" s="1"/>
  <c r="BH15" i="18"/>
  <c r="BH30" i="18" s="1"/>
  <c r="BH25" i="18"/>
  <c r="BI12" i="18"/>
  <c r="BI37" i="18" s="1"/>
  <c r="BI38" i="18" s="1"/>
  <c r="BH42" i="18"/>
  <c r="BJ10" i="18"/>
  <c r="BJ19" i="18" s="1"/>
  <c r="BJ21" i="18" s="1"/>
  <c r="BG27" i="18"/>
  <c r="BG31" i="18" s="1"/>
  <c r="BG33" i="18" s="1"/>
  <c r="BG46" i="18"/>
  <c r="BL41" i="31"/>
  <c r="BJ41" i="30"/>
  <c r="BI41" i="18"/>
  <c r="BK21" i="30"/>
  <c r="BL10" i="30"/>
  <c r="BL19" i="30" s="1"/>
  <c r="BG48" i="18" l="1"/>
  <c r="BG49" i="18" s="1"/>
  <c r="BH43" i="18"/>
  <c r="BH44" i="18" s="1"/>
  <c r="BH46" i="18" s="1"/>
  <c r="BH26" i="18"/>
  <c r="BH27" i="18" s="1"/>
  <c r="BH31" i="18" s="1"/>
  <c r="BH33" i="18" s="1"/>
  <c r="BN10" i="31"/>
  <c r="BN19" i="31" s="1"/>
  <c r="BN21" i="31" s="1"/>
  <c r="BI15" i="18"/>
  <c r="BI30" i="18" s="1"/>
  <c r="BI42" i="18"/>
  <c r="BI25" i="18"/>
  <c r="BJ12" i="18"/>
  <c r="BJ37" i="18" s="1"/>
  <c r="BJ38" i="18" s="1"/>
  <c r="BK10" i="18"/>
  <c r="BK19" i="18" s="1"/>
  <c r="BK21" i="18" s="1"/>
  <c r="BL21" i="30"/>
  <c r="BM10" i="30"/>
  <c r="BM19" i="30" s="1"/>
  <c r="BK41" i="30"/>
  <c r="BJ41" i="18"/>
  <c r="BM41" i="31"/>
  <c r="BH48" i="18" l="1"/>
  <c r="BH49" i="18" s="1"/>
  <c r="BI43" i="18"/>
  <c r="BI44" i="18" s="1"/>
  <c r="BI46" i="18" s="1"/>
  <c r="BI26" i="18"/>
  <c r="BI27" i="18" s="1"/>
  <c r="BI31" i="18" s="1"/>
  <c r="BI33" i="18" s="1"/>
  <c r="BO10" i="31"/>
  <c r="BO19" i="31" s="1"/>
  <c r="BO21" i="31" s="1"/>
  <c r="BJ15" i="18"/>
  <c r="BJ30" i="18" s="1"/>
  <c r="BJ25" i="18"/>
  <c r="BJ26" i="18" s="1"/>
  <c r="BJ42" i="18"/>
  <c r="BL10" i="18"/>
  <c r="BL19" i="18" s="1"/>
  <c r="BL21" i="18" s="1"/>
  <c r="BK12" i="18"/>
  <c r="BK37" i="18" s="1"/>
  <c r="BK38" i="18" s="1"/>
  <c r="BM21" i="30"/>
  <c r="BN10" i="30"/>
  <c r="BN19" i="30" s="1"/>
  <c r="BL41" i="30"/>
  <c r="BK41" i="18"/>
  <c r="BN41" i="31"/>
  <c r="BI48" i="18" l="1"/>
  <c r="BI49" i="18" s="1"/>
  <c r="BJ43" i="18"/>
  <c r="BJ44" i="18" s="1"/>
  <c r="BJ46" i="18" s="1"/>
  <c r="BP10" i="31"/>
  <c r="BP19" i="31" s="1"/>
  <c r="BP21" i="31" s="1"/>
  <c r="BK25" i="18"/>
  <c r="BK26" i="18" s="1"/>
  <c r="BM10" i="18"/>
  <c r="BM19" i="18" s="1"/>
  <c r="BM21" i="18" s="1"/>
  <c r="BJ27" i="18"/>
  <c r="BJ31" i="18" s="1"/>
  <c r="BJ33" i="18" s="1"/>
  <c r="BK42" i="18"/>
  <c r="BK15" i="18"/>
  <c r="BK30" i="18" s="1"/>
  <c r="BL12" i="18"/>
  <c r="BL37" i="18" s="1"/>
  <c r="BL42" i="18" s="1"/>
  <c r="BL41" i="18"/>
  <c r="BO41" i="31"/>
  <c r="BN21" i="30"/>
  <c r="BO10" i="30"/>
  <c r="BO19" i="30" s="1"/>
  <c r="BM41" i="30"/>
  <c r="BL43" i="18" l="1"/>
  <c r="BL44" i="18" s="1"/>
  <c r="BJ48" i="18"/>
  <c r="BJ49" i="18" s="1"/>
  <c r="BK43" i="18"/>
  <c r="BK44" i="18" s="1"/>
  <c r="BK46" i="18" s="1"/>
  <c r="BQ10" i="31"/>
  <c r="BQ19" i="31" s="1"/>
  <c r="BQ21" i="31" s="1"/>
  <c r="BM12" i="18"/>
  <c r="BM37" i="18" s="1"/>
  <c r="BK27" i="18"/>
  <c r="BK31" i="18" s="1"/>
  <c r="BK33" i="18" s="1"/>
  <c r="BN10" i="18"/>
  <c r="BL38" i="18"/>
  <c r="BL15" i="18"/>
  <c r="BL30" i="18" s="1"/>
  <c r="BL25" i="18"/>
  <c r="BM41" i="18"/>
  <c r="BN41" i="30"/>
  <c r="BO21" i="30"/>
  <c r="BP10" i="30"/>
  <c r="BP19" i="30" s="1"/>
  <c r="BP41" i="31"/>
  <c r="BN19" i="18" l="1"/>
  <c r="BN21" i="18" s="1"/>
  <c r="BN41" i="18" s="1"/>
  <c r="BO10" i="18"/>
  <c r="BK48" i="18"/>
  <c r="BK49" i="18" s="1"/>
  <c r="BL26" i="18"/>
  <c r="BL27" i="18" s="1"/>
  <c r="BL31" i="18" s="1"/>
  <c r="BL33" i="18" s="1"/>
  <c r="BR10" i="31"/>
  <c r="BR19" i="31" s="1"/>
  <c r="BR21" i="31" s="1"/>
  <c r="BM25" i="18"/>
  <c r="BM15" i="18"/>
  <c r="BM30" i="18" s="1"/>
  <c r="BN12" i="18"/>
  <c r="BL46" i="18"/>
  <c r="BP21" i="30"/>
  <c r="BQ10" i="30"/>
  <c r="BQ19" i="30" s="1"/>
  <c r="BQ41" i="31"/>
  <c r="BO41" i="30"/>
  <c r="BM42" i="18"/>
  <c r="BM43" i="18" s="1"/>
  <c r="BM38" i="18"/>
  <c r="BO19" i="18" l="1"/>
  <c r="BO21" i="18" s="1"/>
  <c r="BO12" i="18"/>
  <c r="BP10" i="18"/>
  <c r="BN37" i="18"/>
  <c r="BN38" i="18" s="1"/>
  <c r="BL48" i="18"/>
  <c r="BL49" i="18" s="1"/>
  <c r="BM26" i="18"/>
  <c r="BM27" i="18" s="1"/>
  <c r="BM31" i="18" s="1"/>
  <c r="BM33" i="18" s="1"/>
  <c r="BS10" i="31"/>
  <c r="BS19" i="31" s="1"/>
  <c r="BS21" i="31" s="1"/>
  <c r="BN25" i="18"/>
  <c r="BN15" i="18"/>
  <c r="BN30" i="18" s="1"/>
  <c r="BM44" i="18"/>
  <c r="BM46" i="18" s="1"/>
  <c r="BM48" i="18" s="1"/>
  <c r="BP41" i="30"/>
  <c r="BQ21" i="30"/>
  <c r="BR10" i="30"/>
  <c r="BR41" i="31"/>
  <c r="BN42" i="18" l="1"/>
  <c r="BN43" i="18" s="1"/>
  <c r="BN44" i="18" s="1"/>
  <c r="BN46" i="18" s="1"/>
  <c r="BO25" i="18"/>
  <c r="BO26" i="18" s="1"/>
  <c r="BO27" i="18" s="1"/>
  <c r="BO31" i="18" s="1"/>
  <c r="BO15" i="18"/>
  <c r="BO30" i="18" s="1"/>
  <c r="BO37" i="18"/>
  <c r="BO41" i="18"/>
  <c r="BP19" i="18"/>
  <c r="BP21" i="18" s="1"/>
  <c r="BP12" i="18"/>
  <c r="BP37" i="18" s="1"/>
  <c r="BQ10" i="18"/>
  <c r="BN26" i="18"/>
  <c r="BN27" i="18" s="1"/>
  <c r="BN31" i="18" s="1"/>
  <c r="BN33" i="18" s="1"/>
  <c r="BT10" i="31"/>
  <c r="BT19" i="31" s="1"/>
  <c r="BT21" i="31" s="1"/>
  <c r="BS41" i="31"/>
  <c r="BR19" i="30"/>
  <c r="BR21" i="30" s="1"/>
  <c r="BS10" i="30"/>
  <c r="BM49" i="18"/>
  <c r="BQ41" i="30"/>
  <c r="BQ19" i="18" l="1"/>
  <c r="BQ21" i="18" s="1"/>
  <c r="BQ12" i="18"/>
  <c r="BR10" i="18"/>
  <c r="BP38" i="18"/>
  <c r="BP42" i="18"/>
  <c r="BP25" i="18"/>
  <c r="BP15" i="18"/>
  <c r="BP30" i="18" s="1"/>
  <c r="BP41" i="18"/>
  <c r="BO42" i="18"/>
  <c r="BO43" i="18" s="1"/>
  <c r="BO44" i="18" s="1"/>
  <c r="BO38" i="18"/>
  <c r="BO33" i="18"/>
  <c r="BN48" i="18"/>
  <c r="BN49" i="18" s="1"/>
  <c r="BU10" i="31"/>
  <c r="BV10" i="31" s="1"/>
  <c r="BT41" i="31"/>
  <c r="BS19" i="30"/>
  <c r="BS21" i="30" s="1"/>
  <c r="BT10" i="30"/>
  <c r="BR41" i="30"/>
  <c r="BP43" i="18" l="1"/>
  <c r="BP44" i="18" s="1"/>
  <c r="BP46" i="18" s="1"/>
  <c r="BQ15" i="18"/>
  <c r="BQ30" i="18" s="1"/>
  <c r="BQ25" i="18"/>
  <c r="BQ26" i="18" s="1"/>
  <c r="BO46" i="18"/>
  <c r="BP26" i="18"/>
  <c r="BP27" i="18" s="1"/>
  <c r="BP31" i="18" s="1"/>
  <c r="BP33" i="18" s="1"/>
  <c r="BQ41" i="18"/>
  <c r="BQ37" i="18"/>
  <c r="BR19" i="18"/>
  <c r="BR21" i="18" s="1"/>
  <c r="BR12" i="18"/>
  <c r="BR37" i="18" s="1"/>
  <c r="BS10" i="18"/>
  <c r="BU19" i="31"/>
  <c r="BU21" i="31" s="1"/>
  <c r="BV19" i="31"/>
  <c r="BV21" i="31" s="1"/>
  <c r="BW10" i="31"/>
  <c r="BT19" i="30"/>
  <c r="BT21" i="30" s="1"/>
  <c r="BU10" i="30"/>
  <c r="BS41" i="30"/>
  <c r="BP48" i="18" l="1"/>
  <c r="BP49" i="18" s="1"/>
  <c r="BQ38" i="18"/>
  <c r="BQ42" i="18"/>
  <c r="BQ43" i="18" s="1"/>
  <c r="BQ44" i="18" s="1"/>
  <c r="BS19" i="18"/>
  <c r="BS21" i="18" s="1"/>
  <c r="BS12" i="18"/>
  <c r="BT10" i="18"/>
  <c r="BQ27" i="18"/>
  <c r="BQ31" i="18" s="1"/>
  <c r="BQ33" i="18" s="1"/>
  <c r="BR38" i="18"/>
  <c r="BR42" i="18"/>
  <c r="BR15" i="18"/>
  <c r="BR30" i="18" s="1"/>
  <c r="BR25" i="18"/>
  <c r="BR26" i="18" s="1"/>
  <c r="BR41" i="18"/>
  <c r="BO48" i="18"/>
  <c r="BO49" i="18" s="1"/>
  <c r="BU41" i="31"/>
  <c r="BV41" i="31"/>
  <c r="BW19" i="31"/>
  <c r="BW21" i="31" s="1"/>
  <c r="BX10" i="31"/>
  <c r="BU19" i="30"/>
  <c r="BU21" i="30" s="1"/>
  <c r="BV10" i="30"/>
  <c r="BT41" i="30"/>
  <c r="BR27" i="18" l="1"/>
  <c r="BR31" i="18" s="1"/>
  <c r="BR33" i="18" s="1"/>
  <c r="BT19" i="18"/>
  <c r="BT21" i="18" s="1"/>
  <c r="BT12" i="18"/>
  <c r="BT37" i="18" s="1"/>
  <c r="BU10" i="18"/>
  <c r="BS15" i="18"/>
  <c r="BS30" i="18" s="1"/>
  <c r="BS25" i="18"/>
  <c r="BS26" i="18" s="1"/>
  <c r="BR43" i="18"/>
  <c r="BR44" i="18" s="1"/>
  <c r="BR46" i="18" s="1"/>
  <c r="BS37" i="18"/>
  <c r="BS41" i="18"/>
  <c r="BQ46" i="18"/>
  <c r="BX19" i="31"/>
  <c r="BX21" i="31" s="1"/>
  <c r="BY10" i="31"/>
  <c r="BW41" i="31"/>
  <c r="BV19" i="30"/>
  <c r="BV21" i="30" s="1"/>
  <c r="BW10" i="30"/>
  <c r="BU41" i="30"/>
  <c r="BS27" i="18" l="1"/>
  <c r="BS31" i="18" s="1"/>
  <c r="BS33" i="18" s="1"/>
  <c r="BR48" i="18"/>
  <c r="BR49" i="18" s="1"/>
  <c r="BS42" i="18"/>
  <c r="BS38" i="18"/>
  <c r="BT42" i="18"/>
  <c r="BT38" i="18"/>
  <c r="BT41" i="18"/>
  <c r="BU19" i="18"/>
  <c r="BU21" i="18" s="1"/>
  <c r="BU12" i="18"/>
  <c r="BV10" i="18"/>
  <c r="BQ48" i="18"/>
  <c r="BQ49" i="18" s="1"/>
  <c r="BT25" i="18"/>
  <c r="BT15" i="18"/>
  <c r="BT30" i="18" s="1"/>
  <c r="BY19" i="31"/>
  <c r="BY21" i="31" s="1"/>
  <c r="BZ10" i="31"/>
  <c r="BX41" i="31"/>
  <c r="BV41" i="30"/>
  <c r="BW19" i="30"/>
  <c r="BW21" i="30" s="1"/>
  <c r="BX10" i="30"/>
  <c r="BU15" i="18" l="1"/>
  <c r="BU30" i="18" s="1"/>
  <c r="BU25" i="18"/>
  <c r="BU26" i="18" s="1"/>
  <c r="BU27" i="18" s="1"/>
  <c r="BU31" i="18" s="1"/>
  <c r="BT26" i="18"/>
  <c r="BT27" i="18" s="1"/>
  <c r="BT31" i="18" s="1"/>
  <c r="BT33" i="18" s="1"/>
  <c r="BU41" i="18"/>
  <c r="BT43" i="18"/>
  <c r="BT44" i="18" s="1"/>
  <c r="BT46" i="18" s="1"/>
  <c r="BU37" i="18"/>
  <c r="BS43" i="18"/>
  <c r="BS44" i="18" s="1"/>
  <c r="BS46" i="18" s="1"/>
  <c r="BV19" i="18"/>
  <c r="BV21" i="18" s="1"/>
  <c r="BV12" i="18"/>
  <c r="BW10" i="18"/>
  <c r="BY41" i="31"/>
  <c r="BZ19" i="31"/>
  <c r="BZ21" i="31" s="1"/>
  <c r="CA10" i="31"/>
  <c r="BX19" i="30"/>
  <c r="BX21" i="30" s="1"/>
  <c r="BY10" i="30"/>
  <c r="BW41" i="30"/>
  <c r="BT48" i="18" l="1"/>
  <c r="BT49" i="18" s="1"/>
  <c r="BS48" i="18"/>
  <c r="BS49" i="18" s="1"/>
  <c r="BV25" i="18"/>
  <c r="BV26" i="18" s="1"/>
  <c r="BV27" i="18" s="1"/>
  <c r="BV31" i="18" s="1"/>
  <c r="BV15" i="18"/>
  <c r="BV30" i="18" s="1"/>
  <c r="BV41" i="18"/>
  <c r="BU38" i="18"/>
  <c r="BU42" i="18"/>
  <c r="BU43" i="18" s="1"/>
  <c r="BU44" i="18" s="1"/>
  <c r="BV37" i="18"/>
  <c r="BW19" i="18"/>
  <c r="BW21" i="18" s="1"/>
  <c r="BW12" i="18"/>
  <c r="BW37" i="18" s="1"/>
  <c r="BX10" i="18"/>
  <c r="BU33" i="18"/>
  <c r="CA19" i="31"/>
  <c r="CA21" i="31" s="1"/>
  <c r="CB10" i="31"/>
  <c r="BZ41" i="31"/>
  <c r="BY19" i="30"/>
  <c r="BY21" i="30" s="1"/>
  <c r="BZ10" i="30"/>
  <c r="CA10" i="30" s="1"/>
  <c r="BX41" i="30"/>
  <c r="BW42" i="18" l="1"/>
  <c r="BW38" i="18"/>
  <c r="BX19" i="18"/>
  <c r="BX21" i="18" s="1"/>
  <c r="BX12" i="18"/>
  <c r="BX37" i="18" s="1"/>
  <c r="BY10" i="18"/>
  <c r="BV33" i="18"/>
  <c r="BW41" i="18"/>
  <c r="BV42" i="18"/>
  <c r="BV43" i="18" s="1"/>
  <c r="BV38" i="18"/>
  <c r="BW15" i="18"/>
  <c r="BW30" i="18" s="1"/>
  <c r="BW25" i="18"/>
  <c r="BW26" i="18" s="1"/>
  <c r="BW27" i="18" s="1"/>
  <c r="BW31" i="18" s="1"/>
  <c r="BU46" i="18"/>
  <c r="CB10" i="30"/>
  <c r="CA41" i="31"/>
  <c r="CB19" i="31"/>
  <c r="CB21" i="31" s="1"/>
  <c r="CC10" i="31"/>
  <c r="CD10" i="31" s="1"/>
  <c r="CE10" i="31" s="1"/>
  <c r="BZ19" i="30"/>
  <c r="BZ21" i="30" s="1"/>
  <c r="BY41" i="30"/>
  <c r="BX42" i="18" l="1"/>
  <c r="BX38" i="18"/>
  <c r="BX25" i="18"/>
  <c r="BX26" i="18" s="1"/>
  <c r="BX15" i="18"/>
  <c r="BX30" i="18" s="1"/>
  <c r="BV44" i="18"/>
  <c r="BV46" i="18" s="1"/>
  <c r="BX41" i="18"/>
  <c r="BW33" i="18"/>
  <c r="BU48" i="18"/>
  <c r="BU49" i="18" s="1"/>
  <c r="BW43" i="18"/>
  <c r="BW44" i="18" s="1"/>
  <c r="BW46" i="18" s="1"/>
  <c r="BY19" i="18"/>
  <c r="BY21" i="18" s="1"/>
  <c r="BY12" i="18"/>
  <c r="BY37" i="18" s="1"/>
  <c r="BZ10" i="18"/>
  <c r="CE19" i="31"/>
  <c r="CE21" i="31" s="1"/>
  <c r="CF10" i="31"/>
  <c r="CC10" i="30"/>
  <c r="CB19" i="30"/>
  <c r="CB21" i="30" s="1"/>
  <c r="CD19" i="31"/>
  <c r="CD21" i="31" s="1"/>
  <c r="CB41" i="31"/>
  <c r="CC19" i="31"/>
  <c r="CC21" i="31" s="1"/>
  <c r="BZ41" i="30"/>
  <c r="CA19" i="30"/>
  <c r="CA21" i="30" s="1"/>
  <c r="BX27" i="18" l="1"/>
  <c r="BX31" i="18" s="1"/>
  <c r="BX33" i="18" s="1"/>
  <c r="BW48" i="18"/>
  <c r="BW49" i="18" s="1"/>
  <c r="BZ19" i="18"/>
  <c r="BZ21" i="18" s="1"/>
  <c r="BZ12" i="18"/>
  <c r="CA10" i="18"/>
  <c r="BY15" i="18"/>
  <c r="BY30" i="18" s="1"/>
  <c r="BY25" i="18"/>
  <c r="BV48" i="18"/>
  <c r="BV49" i="18" s="1"/>
  <c r="BY38" i="18"/>
  <c r="BY42" i="18"/>
  <c r="BX43" i="18"/>
  <c r="BX44" i="18" s="1"/>
  <c r="BX46" i="18" s="1"/>
  <c r="BY41" i="18"/>
  <c r="CF19" i="31"/>
  <c r="CF21" i="31" s="1"/>
  <c r="CG10" i="31"/>
  <c r="CE41" i="31"/>
  <c r="CD10" i="30"/>
  <c r="CE10" i="30" s="1"/>
  <c r="CC19" i="30"/>
  <c r="CC21" i="30" s="1"/>
  <c r="CB41" i="30"/>
  <c r="CD41" i="31"/>
  <c r="CC41" i="31"/>
  <c r="CA41" i="30"/>
  <c r="BY26" i="18" l="1"/>
  <c r="BY27" i="18" s="1"/>
  <c r="BY31" i="18" s="1"/>
  <c r="BY33" i="18" s="1"/>
  <c r="BX48" i="18"/>
  <c r="BX49" i="18" s="1"/>
  <c r="BZ15" i="18"/>
  <c r="BZ30" i="18" s="1"/>
  <c r="BZ25" i="18"/>
  <c r="BZ37" i="18"/>
  <c r="BZ41" i="18"/>
  <c r="BY43" i="18"/>
  <c r="BY44" i="18" s="1"/>
  <c r="BY46" i="18" s="1"/>
  <c r="CA19" i="18"/>
  <c r="CA21" i="18" s="1"/>
  <c r="CA12" i="18"/>
  <c r="CB10" i="18"/>
  <c r="CG19" i="31"/>
  <c r="CG21" i="31" s="1"/>
  <c r="CH10" i="31"/>
  <c r="CF41" i="31"/>
  <c r="CE19" i="30"/>
  <c r="CE21" i="30" s="1"/>
  <c r="CF10" i="30"/>
  <c r="CC41" i="30"/>
  <c r="CD19" i="30"/>
  <c r="CD21" i="30" s="1"/>
  <c r="BY48" i="18" l="1"/>
  <c r="BY49" i="18" s="1"/>
  <c r="CB19" i="18"/>
  <c r="CB21" i="18" s="1"/>
  <c r="CB12" i="18"/>
  <c r="CB37" i="18" s="1"/>
  <c r="CC10" i="18"/>
  <c r="BZ26" i="18"/>
  <c r="BZ27" i="18" s="1"/>
  <c r="BZ31" i="18" s="1"/>
  <c r="BZ33" i="18" s="1"/>
  <c r="CA25" i="18"/>
  <c r="CA26" i="18" s="1"/>
  <c r="CA27" i="18" s="1"/>
  <c r="CA31" i="18" s="1"/>
  <c r="CA15" i="18"/>
  <c r="CA30" i="18" s="1"/>
  <c r="BZ38" i="18"/>
  <c r="BZ42" i="18"/>
  <c r="BZ43" i="18" s="1"/>
  <c r="BZ44" i="18" s="1"/>
  <c r="CA41" i="18"/>
  <c r="CA37" i="18"/>
  <c r="CH19" i="31"/>
  <c r="CH21" i="31" s="1"/>
  <c r="CI10" i="31"/>
  <c r="CG41" i="31"/>
  <c r="CF19" i="30"/>
  <c r="CF21" i="30" s="1"/>
  <c r="CG10" i="30"/>
  <c r="CE41" i="30"/>
  <c r="CD41" i="30"/>
  <c r="BZ46" i="18" l="1"/>
  <c r="BZ48" i="18" s="1"/>
  <c r="BZ49" i="18" s="1"/>
  <c r="CB41" i="18"/>
  <c r="CA42" i="18"/>
  <c r="CA43" i="18" s="1"/>
  <c r="CA38" i="18"/>
  <c r="CB38" i="18"/>
  <c r="CB42" i="18"/>
  <c r="CA33" i="18"/>
  <c r="CC19" i="18"/>
  <c r="CC21" i="18" s="1"/>
  <c r="CC12" i="18"/>
  <c r="CC37" i="18" s="1"/>
  <c r="CD10" i="18"/>
  <c r="CB25" i="18"/>
  <c r="CB15" i="18"/>
  <c r="CB30" i="18" s="1"/>
  <c r="CI19" i="31"/>
  <c r="CI21" i="31" s="1"/>
  <c r="CJ10" i="31"/>
  <c r="CH41" i="31"/>
  <c r="CG19" i="30"/>
  <c r="CG21" i="30" s="1"/>
  <c r="CH10" i="30"/>
  <c r="CF41" i="30"/>
  <c r="CC38" i="18" l="1"/>
  <c r="CC42" i="18"/>
  <c r="CC15" i="18"/>
  <c r="CC30" i="18" s="1"/>
  <c r="CC25" i="18"/>
  <c r="CC26" i="18" s="1"/>
  <c r="CB26" i="18"/>
  <c r="CB27" i="18" s="1"/>
  <c r="CB31" i="18" s="1"/>
  <c r="CB33" i="18" s="1"/>
  <c r="CA44" i="18"/>
  <c r="CA46" i="18" s="1"/>
  <c r="CD19" i="18"/>
  <c r="CD21" i="18" s="1"/>
  <c r="CD12" i="18"/>
  <c r="CD37" i="18" s="1"/>
  <c r="CE10" i="18"/>
  <c r="CC41" i="18"/>
  <c r="CB43" i="18"/>
  <c r="CB44" i="18" s="1"/>
  <c r="CB46" i="18" s="1"/>
  <c r="CJ19" i="31"/>
  <c r="CJ21" i="31" s="1"/>
  <c r="CK10" i="31"/>
  <c r="CI41" i="31"/>
  <c r="CH19" i="30"/>
  <c r="CH21" i="30" s="1"/>
  <c r="CI10" i="30"/>
  <c r="CG41" i="30"/>
  <c r="CC27" i="18" l="1"/>
  <c r="CC31" i="18" s="1"/>
  <c r="CC33" i="18" s="1"/>
  <c r="CB48" i="18"/>
  <c r="CB49" i="18" s="1"/>
  <c r="CC43" i="18"/>
  <c r="CC44" i="18" s="1"/>
  <c r="CC46" i="18" s="1"/>
  <c r="CE19" i="18"/>
  <c r="CE21" i="18" s="1"/>
  <c r="CE12" i="18"/>
  <c r="CF10" i="18"/>
  <c r="CD25" i="18"/>
  <c r="CD26" i="18" s="1"/>
  <c r="CD27" i="18" s="1"/>
  <c r="CD31" i="18" s="1"/>
  <c r="CD15" i="18"/>
  <c r="CD30" i="18" s="1"/>
  <c r="CD41" i="18"/>
  <c r="CD38" i="18"/>
  <c r="CD42" i="18"/>
  <c r="CA48" i="18"/>
  <c r="CA49" i="18" s="1"/>
  <c r="CK19" i="31"/>
  <c r="CK21" i="31" s="1"/>
  <c r="CL10" i="31"/>
  <c r="CJ41" i="31"/>
  <c r="CI19" i="30"/>
  <c r="CI21" i="30" s="1"/>
  <c r="CJ10" i="30"/>
  <c r="CH41" i="30"/>
  <c r="CC48" i="18" l="1"/>
  <c r="CC49" i="18" s="1"/>
  <c r="CD33" i="18"/>
  <c r="CF19" i="18"/>
  <c r="CF21" i="18" s="1"/>
  <c r="CF12" i="18"/>
  <c r="CF37" i="18" s="1"/>
  <c r="CG10" i="18"/>
  <c r="CE25" i="18"/>
  <c r="CE26" i="18" s="1"/>
  <c r="CE27" i="18" s="1"/>
  <c r="CE31" i="18" s="1"/>
  <c r="CE15" i="18"/>
  <c r="CE30" i="18" s="1"/>
  <c r="CD43" i="18"/>
  <c r="CD44" i="18" s="1"/>
  <c r="CD46" i="18" s="1"/>
  <c r="CE37" i="18"/>
  <c r="CE41" i="18"/>
  <c r="CK41" i="31"/>
  <c r="CL19" i="31"/>
  <c r="CL21" i="31" s="1"/>
  <c r="CM10" i="31"/>
  <c r="CI41" i="30"/>
  <c r="CJ19" i="30"/>
  <c r="CJ21" i="30" s="1"/>
  <c r="CK10" i="30"/>
  <c r="CD48" i="18" l="1"/>
  <c r="CD49" i="18" s="1"/>
  <c r="CE33" i="18"/>
  <c r="CF25" i="18"/>
  <c r="CF26" i="18" s="1"/>
  <c r="CF15" i="18"/>
  <c r="CF30" i="18" s="1"/>
  <c r="CF42" i="18"/>
  <c r="CF38" i="18"/>
  <c r="CG19" i="18"/>
  <c r="CG21" i="18" s="1"/>
  <c r="CG12" i="18"/>
  <c r="CH10" i="18"/>
  <c r="CE42" i="18"/>
  <c r="CE43" i="18" s="1"/>
  <c r="CE44" i="18" s="1"/>
  <c r="CE38" i="18"/>
  <c r="CF41" i="18"/>
  <c r="CM19" i="31"/>
  <c r="CM21" i="31" s="1"/>
  <c r="CN10" i="31"/>
  <c r="CL41" i="31"/>
  <c r="CK19" i="30"/>
  <c r="CK21" i="30" s="1"/>
  <c r="CL10" i="30"/>
  <c r="CJ41" i="30"/>
  <c r="CF27" i="18" l="1"/>
  <c r="CF31" i="18" s="1"/>
  <c r="CF33" i="18" s="1"/>
  <c r="CG15" i="18"/>
  <c r="CG30" i="18" s="1"/>
  <c r="CG25" i="18"/>
  <c r="CG26" i="18" s="1"/>
  <c r="CG27" i="18" s="1"/>
  <c r="CG31" i="18" s="1"/>
  <c r="CE46" i="18"/>
  <c r="CG37" i="18"/>
  <c r="CG41" i="18"/>
  <c r="CF43" i="18"/>
  <c r="CF44" i="18" s="1"/>
  <c r="CF46" i="18" s="1"/>
  <c r="CH19" i="18"/>
  <c r="CH21" i="18" s="1"/>
  <c r="CH12" i="18"/>
  <c r="CH37" i="18" s="1"/>
  <c r="CI10" i="18"/>
  <c r="CM41" i="31"/>
  <c r="CN19" i="31"/>
  <c r="CN21" i="31" s="1"/>
  <c r="CO10" i="31"/>
  <c r="CK41" i="30"/>
  <c r="CL19" i="30"/>
  <c r="CL21" i="30" s="1"/>
  <c r="CM10" i="30"/>
  <c r="CF48" i="18" l="1"/>
  <c r="CF49" i="18" s="1"/>
  <c r="CH41" i="18"/>
  <c r="CE48" i="18"/>
  <c r="CE49" i="18" s="1"/>
  <c r="CI19" i="18"/>
  <c r="CI21" i="18" s="1"/>
  <c r="CI12" i="18"/>
  <c r="CI37" i="18" s="1"/>
  <c r="CJ10" i="18"/>
  <c r="CG38" i="18"/>
  <c r="CG42" i="18"/>
  <c r="CH38" i="18"/>
  <c r="CH42" i="18"/>
  <c r="CH15" i="18"/>
  <c r="CH30" i="18" s="1"/>
  <c r="CH25" i="18"/>
  <c r="CH26" i="18" s="1"/>
  <c r="CG33" i="18"/>
  <c r="CO19" i="31"/>
  <c r="CO21" i="31" s="1"/>
  <c r="CP10" i="31"/>
  <c r="CN41" i="31"/>
  <c r="CM19" i="30"/>
  <c r="CM21" i="30" s="1"/>
  <c r="CN10" i="30"/>
  <c r="CL41" i="30"/>
  <c r="CJ19" i="18" l="1"/>
  <c r="CJ21" i="18" s="1"/>
  <c r="CJ12" i="18"/>
  <c r="CJ37" i="18" s="1"/>
  <c r="CK10" i="18"/>
  <c r="CH27" i="18"/>
  <c r="CH31" i="18" s="1"/>
  <c r="CH33" i="18" s="1"/>
  <c r="CI42" i="18"/>
  <c r="CI38" i="18"/>
  <c r="CI25" i="18"/>
  <c r="CI26" i="18" s="1"/>
  <c r="CI27" i="18" s="1"/>
  <c r="CI31" i="18" s="1"/>
  <c r="CI15" i="18"/>
  <c r="CI30" i="18" s="1"/>
  <c r="CG43" i="18"/>
  <c r="CG44" i="18" s="1"/>
  <c r="CG46" i="18" s="1"/>
  <c r="CI41" i="18"/>
  <c r="CH43" i="18"/>
  <c r="CH44" i="18" s="1"/>
  <c r="CH46" i="18" s="1"/>
  <c r="CP19" i="31"/>
  <c r="CP21" i="31" s="1"/>
  <c r="CQ10" i="31"/>
  <c r="CO41" i="31"/>
  <c r="CN19" i="30"/>
  <c r="CN21" i="30" s="1"/>
  <c r="CO10" i="30"/>
  <c r="CM41" i="30"/>
  <c r="BE12" i="33"/>
  <c r="I14" i="33"/>
  <c r="BG13" i="33"/>
  <c r="BP13" i="33"/>
  <c r="BQ13" i="33"/>
  <c r="BH13" i="33"/>
  <c r="BI13" i="33"/>
  <c r="BF13" i="33"/>
  <c r="BJ13" i="33"/>
  <c r="BK13" i="33"/>
  <c r="BN13" i="33"/>
  <c r="BO13" i="33"/>
  <c r="BR13" i="33"/>
  <c r="BM13" i="33"/>
  <c r="BL13" i="33"/>
  <c r="BJ15" i="33"/>
  <c r="BP15" i="33"/>
  <c r="BM15" i="33"/>
  <c r="BK14" i="33"/>
  <c r="BP14" i="33"/>
  <c r="BQ14" i="33"/>
  <c r="BR14" i="33"/>
  <c r="BI14" i="33"/>
  <c r="BJ14" i="33"/>
  <c r="BG14" i="33"/>
  <c r="BH14" i="33"/>
  <c r="BO14" i="33"/>
  <c r="BS14" i="33"/>
  <c r="BM14" i="33"/>
  <c r="BN14" i="33"/>
  <c r="BL14" i="33"/>
  <c r="I16" i="33"/>
  <c r="BK12" i="33"/>
  <c r="BJ12" i="33"/>
  <c r="BN12" i="33"/>
  <c r="BM12" i="33"/>
  <c r="BP12" i="33"/>
  <c r="BH12" i="33"/>
  <c r="BI12" i="33"/>
  <c r="BO12" i="33"/>
  <c r="BQ12" i="33"/>
  <c r="BG12" i="33"/>
  <c r="BL12" i="33"/>
  <c r="CR39" i="33"/>
  <c r="CP39" i="33"/>
  <c r="CO39" i="33"/>
  <c r="CQ39" i="33"/>
  <c r="CN39" i="33"/>
  <c r="CI39" i="33"/>
  <c r="CM39" i="33"/>
  <c r="CJ39" i="33"/>
  <c r="CH39" i="33"/>
  <c r="CF39" i="33"/>
  <c r="CK39" i="33"/>
  <c r="CG39" i="33"/>
  <c r="CL39" i="33"/>
  <c r="BA39" i="33"/>
  <c r="BC39" i="33"/>
  <c r="BZ39" i="33"/>
  <c r="BW39" i="33"/>
  <c r="CB39" i="33"/>
  <c r="BD39" i="33"/>
  <c r="BI39" i="33"/>
  <c r="BE39" i="33"/>
  <c r="BP39" i="33"/>
  <c r="AN39" i="33"/>
  <c r="AY39" i="33"/>
  <c r="AL39" i="33"/>
  <c r="BH39" i="33"/>
  <c r="AR39" i="33"/>
  <c r="AM39" i="33"/>
  <c r="AT39" i="33"/>
  <c r="BK39" i="33"/>
  <c r="BJ39" i="33"/>
  <c r="BV39" i="33"/>
  <c r="BX39" i="33"/>
  <c r="CE39" i="33"/>
  <c r="BR39" i="33"/>
  <c r="BU39" i="33"/>
  <c r="BY39" i="33"/>
  <c r="AW39" i="33"/>
  <c r="BG39" i="33"/>
  <c r="BL39" i="33"/>
  <c r="BF39" i="33"/>
  <c r="BO39" i="33"/>
  <c r="CC39" i="33"/>
  <c r="BT39" i="33"/>
  <c r="BQ39" i="33"/>
  <c r="CA39" i="33"/>
  <c r="BS39" i="33"/>
  <c r="AV39" i="33"/>
  <c r="AS39" i="33"/>
  <c r="AO39" i="33"/>
  <c r="BM39" i="33"/>
  <c r="CD39" i="33"/>
  <c r="BB39" i="33"/>
  <c r="AZ39" i="33"/>
  <c r="AP39" i="33"/>
  <c r="AQ39" i="33"/>
  <c r="AK39" i="33"/>
  <c r="BN39" i="33"/>
  <c r="AU39" i="33"/>
  <c r="AX39" i="33"/>
  <c r="CP38" i="33"/>
  <c r="CM38" i="33"/>
  <c r="CO38" i="33"/>
  <c r="CQ38" i="33"/>
  <c r="CN38" i="33"/>
  <c r="CF38" i="33"/>
  <c r="CL38" i="33"/>
  <c r="CI38" i="33"/>
  <c r="CG38" i="33"/>
  <c r="CK38" i="33"/>
  <c r="CE38" i="33"/>
  <c r="CJ38" i="33"/>
  <c r="CH38" i="33"/>
  <c r="AW38" i="33"/>
  <c r="BF38" i="33"/>
  <c r="AU38" i="33"/>
  <c r="BO38" i="33"/>
  <c r="BP38" i="33"/>
  <c r="BS38" i="33"/>
  <c r="AQ38" i="33"/>
  <c r="AM38" i="33"/>
  <c r="BQ38" i="33"/>
  <c r="BN38" i="33"/>
  <c r="CC38" i="33"/>
  <c r="CB38" i="33"/>
  <c r="BU38" i="33"/>
  <c r="AX38" i="33"/>
  <c r="BC38" i="33"/>
  <c r="AK38" i="33"/>
  <c r="AT38" i="33"/>
  <c r="BA38" i="33"/>
  <c r="BE38" i="33"/>
  <c r="AJ38" i="33"/>
  <c r="AP38" i="33"/>
  <c r="BY38" i="33"/>
  <c r="BH38" i="33"/>
  <c r="BL38" i="33"/>
  <c r="AY38" i="33"/>
  <c r="BX38" i="33"/>
  <c r="CD38" i="33"/>
  <c r="BI38" i="33"/>
  <c r="BK38" i="33"/>
  <c r="AS38" i="33"/>
  <c r="CA38" i="33"/>
  <c r="BB38" i="33"/>
  <c r="BD38" i="33"/>
  <c r="AZ38" i="33"/>
  <c r="BR38" i="33"/>
  <c r="AV38" i="33"/>
  <c r="AL38" i="33"/>
  <c r="BJ38" i="33"/>
  <c r="BG38" i="33"/>
  <c r="BM38" i="33"/>
  <c r="BW38" i="33"/>
  <c r="AO38" i="33"/>
  <c r="BT38" i="33"/>
  <c r="AN38" i="33"/>
  <c r="AR38" i="33"/>
  <c r="BZ38" i="33"/>
  <c r="BV38" i="33"/>
  <c r="CL37" i="33"/>
  <c r="CO37" i="33"/>
  <c r="CN37" i="33"/>
  <c r="CP37" i="33"/>
  <c r="CM37" i="33"/>
  <c r="CJ37" i="33"/>
  <c r="CK37" i="33"/>
  <c r="CH37" i="33"/>
  <c r="CI37" i="33"/>
  <c r="CF37" i="33"/>
  <c r="CE37" i="33"/>
  <c r="CG37" i="33"/>
  <c r="CM36" i="33"/>
  <c r="CL36" i="33"/>
  <c r="CK36" i="33"/>
  <c r="CO36" i="33"/>
  <c r="CN36" i="33"/>
  <c r="CC36" i="33"/>
  <c r="CJ36" i="33"/>
  <c r="CI36" i="33"/>
  <c r="CF36" i="33"/>
  <c r="CE36" i="33"/>
  <c r="CH36" i="33"/>
  <c r="CD36" i="33"/>
  <c r="CG36" i="33"/>
  <c r="BF36" i="33"/>
  <c r="AR36" i="33"/>
  <c r="AI36" i="33"/>
  <c r="AH36" i="33"/>
  <c r="BJ36" i="33"/>
  <c r="AT36" i="33"/>
  <c r="AW36" i="33"/>
  <c r="BQ36" i="33"/>
  <c r="BY36" i="33"/>
  <c r="BS36" i="33"/>
  <c r="AY36" i="33"/>
  <c r="CA36" i="33"/>
  <c r="AV36" i="33"/>
  <c r="BM36" i="33"/>
  <c r="BW36" i="33"/>
  <c r="AS36" i="33"/>
  <c r="AZ36" i="33"/>
  <c r="BD36" i="33"/>
  <c r="AX36" i="33"/>
  <c r="BI36" i="33"/>
  <c r="BL36" i="33"/>
  <c r="BK36" i="33"/>
  <c r="BO36" i="33"/>
  <c r="BC36" i="33"/>
  <c r="BH36" i="33"/>
  <c r="AL36" i="33"/>
  <c r="BE36" i="33"/>
  <c r="AJ36" i="33"/>
  <c r="AM36" i="33"/>
  <c r="AK36" i="33"/>
  <c r="AU36" i="33"/>
  <c r="CB36" i="33"/>
  <c r="BT36" i="33"/>
  <c r="AP36" i="33"/>
  <c r="BU36" i="33"/>
  <c r="BA36" i="33"/>
  <c r="BP36" i="33"/>
  <c r="AO36" i="33"/>
  <c r="BB36" i="33"/>
  <c r="BX36" i="33"/>
  <c r="AQ36" i="33"/>
  <c r="BV36" i="33"/>
  <c r="BZ36" i="33"/>
  <c r="BR36" i="33"/>
  <c r="BG36" i="33"/>
  <c r="BN36" i="33"/>
  <c r="AN36" i="33"/>
  <c r="CJ35" i="33"/>
  <c r="CL35" i="33"/>
  <c r="CM35" i="33"/>
  <c r="CK35" i="33"/>
  <c r="CN35" i="33"/>
  <c r="CI34" i="33"/>
  <c r="CJ34" i="33"/>
  <c r="CM34" i="33"/>
  <c r="CL34" i="33"/>
  <c r="CK34" i="33"/>
  <c r="CK33" i="33"/>
  <c r="CI33" i="33"/>
  <c r="CL33" i="33"/>
  <c r="CJ33" i="33"/>
  <c r="CH33" i="33"/>
  <c r="CK32" i="33"/>
  <c r="CH32" i="33"/>
  <c r="CJ32" i="33"/>
  <c r="CG32" i="33"/>
  <c r="CI32" i="33"/>
  <c r="CF31" i="33"/>
  <c r="CI31" i="33"/>
  <c r="CG31" i="33"/>
  <c r="CJ31" i="33"/>
  <c r="CH31" i="33"/>
  <c r="CE30" i="33"/>
  <c r="CF30" i="33"/>
  <c r="CH30" i="33"/>
  <c r="CG30" i="33"/>
  <c r="CI30" i="33"/>
  <c r="CG29" i="33"/>
  <c r="CH29" i="33"/>
  <c r="CD29" i="33"/>
  <c r="CF29" i="33"/>
  <c r="CE29" i="33"/>
  <c r="CE28" i="33"/>
  <c r="CF28" i="33"/>
  <c r="CG28" i="33"/>
  <c r="CD28" i="33"/>
  <c r="CC28" i="33"/>
  <c r="CF27" i="33"/>
  <c r="CC27" i="33"/>
  <c r="CB27" i="33"/>
  <c r="CD27" i="33"/>
  <c r="CE27" i="33"/>
  <c r="CA26" i="33"/>
  <c r="CC26" i="33"/>
  <c r="CE26" i="33"/>
  <c r="CB26" i="33"/>
  <c r="CD26" i="33"/>
  <c r="BS26" i="33"/>
  <c r="BU26" i="33"/>
  <c r="BX26" i="33"/>
  <c r="BV26" i="33"/>
  <c r="BZ26" i="33"/>
  <c r="BY26" i="33"/>
  <c r="BT26" i="33"/>
  <c r="BW26" i="33"/>
  <c r="AE26" i="33"/>
  <c r="AC26" i="33"/>
  <c r="BA26" i="33"/>
  <c r="AI26" i="33"/>
  <c r="BD26" i="33"/>
  <c r="BB26" i="33"/>
  <c r="BI26" i="33"/>
  <c r="BM26" i="33"/>
  <c r="AW26" i="33"/>
  <c r="AF26" i="33"/>
  <c r="BH26" i="33"/>
  <c r="BE26" i="33"/>
  <c r="AU26" i="33"/>
  <c r="AK26" i="33"/>
  <c r="BJ26" i="33"/>
  <c r="AA26" i="33"/>
  <c r="AS26" i="33"/>
  <c r="AT26" i="33"/>
  <c r="X26" i="33"/>
  <c r="AL26" i="33"/>
  <c r="AQ26" i="33"/>
  <c r="AP26" i="33"/>
  <c r="AH26" i="33"/>
  <c r="AZ26" i="33"/>
  <c r="AO26" i="33"/>
  <c r="BQ26" i="33"/>
  <c r="AR26" i="33"/>
  <c r="AJ26" i="33"/>
  <c r="BC26" i="33"/>
  <c r="AM26" i="33"/>
  <c r="Y26" i="33"/>
  <c r="AN26" i="33"/>
  <c r="AB26" i="33"/>
  <c r="AY26" i="33"/>
  <c r="BR26" i="33"/>
  <c r="AV26" i="33"/>
  <c r="BO26" i="33"/>
  <c r="Z26" i="33"/>
  <c r="BG26" i="33"/>
  <c r="AX26" i="33"/>
  <c r="BL26" i="33"/>
  <c r="AD26" i="33"/>
  <c r="BN26" i="33"/>
  <c r="AG26" i="33"/>
  <c r="BF26" i="33"/>
  <c r="BP26" i="33"/>
  <c r="BK26" i="33"/>
  <c r="BZ25" i="33"/>
  <c r="CD25" i="33"/>
  <c r="CB25" i="33"/>
  <c r="CC25" i="33"/>
  <c r="CA25" i="33"/>
  <c r="BY25" i="33"/>
  <c r="BU25" i="33"/>
  <c r="BX25" i="33"/>
  <c r="BW25" i="33"/>
  <c r="BS25" i="33"/>
  <c r="BV25" i="33"/>
  <c r="BT25" i="33"/>
  <c r="BY24" i="33"/>
  <c r="BZ24" i="33"/>
  <c r="CB24" i="33"/>
  <c r="CC24" i="33"/>
  <c r="CA24" i="33"/>
  <c r="BW24" i="33"/>
  <c r="BV24" i="33"/>
  <c r="BS24" i="33"/>
  <c r="BR24" i="33"/>
  <c r="BX24" i="33"/>
  <c r="BT24" i="33"/>
  <c r="BU24" i="33"/>
  <c r="BY23" i="33"/>
  <c r="CB23" i="33"/>
  <c r="BZ23" i="33"/>
  <c r="BX23" i="33"/>
  <c r="CA23" i="33"/>
  <c r="BX22" i="33"/>
  <c r="BW22" i="33"/>
  <c r="BY22" i="33"/>
  <c r="BZ22" i="33"/>
  <c r="CA22" i="33"/>
  <c r="BW21" i="33"/>
  <c r="BX21" i="33"/>
  <c r="BY21" i="33"/>
  <c r="BZ21" i="33"/>
  <c r="BV21" i="33"/>
  <c r="BW20" i="33"/>
  <c r="BY20" i="33"/>
  <c r="BU20" i="33"/>
  <c r="BV20" i="33"/>
  <c r="BX20" i="33"/>
  <c r="BQ20" i="33"/>
  <c r="BO20" i="33"/>
  <c r="BA20" i="33"/>
  <c r="AJ20" i="33"/>
  <c r="BK20" i="33"/>
  <c r="AD20" i="33"/>
  <c r="AT20" i="33"/>
  <c r="T20" i="33"/>
  <c r="AE20" i="33"/>
  <c r="BF20" i="33"/>
  <c r="BJ20" i="33"/>
  <c r="AP20" i="33"/>
  <c r="BB20" i="33"/>
  <c r="BI20" i="33"/>
  <c r="BT19" i="33"/>
  <c r="BX19" i="33"/>
  <c r="BU19" i="33"/>
  <c r="BW19" i="33"/>
  <c r="BV19" i="33"/>
  <c r="BS19" i="33"/>
  <c r="BQ19" i="33"/>
  <c r="BM19" i="33"/>
  <c r="BO19" i="33"/>
  <c r="BP19" i="33"/>
  <c r="BN19" i="33"/>
  <c r="BR19" i="33"/>
  <c r="BK18" i="33"/>
  <c r="BS18" i="33"/>
  <c r="BT18" i="33"/>
  <c r="BV18" i="33"/>
  <c r="BW18" i="33"/>
  <c r="BU18" i="33"/>
  <c r="BL18" i="33"/>
  <c r="BQ18" i="33"/>
  <c r="BP18" i="33"/>
  <c r="BN18" i="33"/>
  <c r="BR18" i="33"/>
  <c r="BO18" i="33"/>
  <c r="BM18" i="33"/>
  <c r="AI18" i="33"/>
  <c r="BI18" i="33"/>
  <c r="S18" i="33"/>
  <c r="P18" i="33"/>
  <c r="AE18" i="33"/>
  <c r="AF18" i="33"/>
  <c r="AY18" i="33"/>
  <c r="AX18" i="33"/>
  <c r="W18" i="33"/>
  <c r="BE18" i="33"/>
  <c r="BC18" i="33"/>
  <c r="BJ18" i="33"/>
  <c r="BA18" i="33"/>
  <c r="T18" i="33"/>
  <c r="V18" i="33"/>
  <c r="Z18" i="33"/>
  <c r="AV18" i="33"/>
  <c r="AT18" i="33"/>
  <c r="AH18" i="33"/>
  <c r="AA18" i="33"/>
  <c r="Q18" i="33"/>
  <c r="AK18" i="33"/>
  <c r="AP18" i="33"/>
  <c r="U18" i="33"/>
  <c r="BF18" i="33"/>
  <c r="AU18" i="33"/>
  <c r="AQ18" i="33"/>
  <c r="AO18" i="33"/>
  <c r="AM18" i="33"/>
  <c r="AL18" i="33"/>
  <c r="BD18" i="33"/>
  <c r="AC18" i="33"/>
  <c r="AD18" i="33"/>
  <c r="AN18" i="33"/>
  <c r="R18" i="33"/>
  <c r="AG18" i="33"/>
  <c r="BG18" i="33"/>
  <c r="Y18" i="33"/>
  <c r="X18" i="33"/>
  <c r="BB18" i="33"/>
  <c r="AS18" i="33"/>
  <c r="AJ18" i="33"/>
  <c r="BH18" i="33"/>
  <c r="AB18" i="33"/>
  <c r="AZ18" i="33"/>
  <c r="AW18" i="33"/>
  <c r="AR18" i="33"/>
  <c r="BK17" i="33"/>
  <c r="BJ17" i="33"/>
  <c r="BV17" i="33"/>
  <c r="BU17" i="33"/>
  <c r="BR17" i="33"/>
  <c r="BS17" i="33"/>
  <c r="BT17" i="33"/>
  <c r="BQ17" i="33"/>
  <c r="BO17" i="33"/>
  <c r="BN17" i="33"/>
  <c r="BP17" i="33"/>
  <c r="BL17" i="33"/>
  <c r="BM17" i="33"/>
  <c r="AO17" i="33"/>
  <c r="AA17" i="33"/>
  <c r="AV17" i="33"/>
  <c r="AT17" i="33"/>
  <c r="Z17" i="33"/>
  <c r="T17" i="33"/>
  <c r="AG17" i="33"/>
  <c r="BE17" i="33"/>
  <c r="AR17" i="33"/>
  <c r="AP17" i="33"/>
  <c r="O17" i="33"/>
  <c r="AX17" i="33"/>
  <c r="S17" i="33"/>
  <c r="AQ17" i="33"/>
  <c r="BF17" i="33"/>
  <c r="AC17" i="33"/>
  <c r="R17" i="33"/>
  <c r="X17" i="33"/>
  <c r="AM17" i="33"/>
  <c r="Q17" i="33"/>
  <c r="AB17" i="33"/>
  <c r="U17" i="33"/>
  <c r="BA17" i="33"/>
  <c r="BI17" i="33"/>
  <c r="AS17" i="33"/>
  <c r="W17" i="33"/>
  <c r="V17" i="33"/>
  <c r="AI17" i="33"/>
  <c r="BH17" i="33"/>
  <c r="BB17" i="33"/>
  <c r="AJ17" i="33"/>
  <c r="AE17" i="33"/>
  <c r="Y17" i="33"/>
  <c r="AL17" i="33"/>
  <c r="BD17" i="33"/>
  <c r="AK17" i="33"/>
  <c r="BC17" i="33"/>
  <c r="AW17" i="33"/>
  <c r="AY17" i="33"/>
  <c r="AD17" i="33"/>
  <c r="P17" i="33"/>
  <c r="AN17" i="33"/>
  <c r="AF17" i="33"/>
  <c r="AZ17" i="33"/>
  <c r="AH17" i="33"/>
  <c r="BG17" i="33"/>
  <c r="AU17" i="33"/>
  <c r="CQ40" i="33"/>
  <c r="CS40" i="33"/>
  <c r="CP40" i="33"/>
  <c r="CO40" i="33"/>
  <c r="CR40" i="33"/>
  <c r="CM40" i="33"/>
  <c r="CN40" i="33"/>
  <c r="CH40" i="33"/>
  <c r="CK40" i="33"/>
  <c r="CJ40" i="33"/>
  <c r="CL40" i="33"/>
  <c r="CI40" i="33"/>
  <c r="CT41" i="33"/>
  <c r="CR41" i="33"/>
  <c r="CS41" i="33"/>
  <c r="CQ41" i="33"/>
  <c r="CP41" i="33"/>
  <c r="CN41" i="33"/>
  <c r="CO41" i="33"/>
  <c r="CK41" i="33"/>
  <c r="CL41" i="33"/>
  <c r="CJ41" i="33"/>
  <c r="CM41" i="33"/>
  <c r="CH41" i="33"/>
  <c r="CI41" i="33"/>
  <c r="BC41" i="33"/>
  <c r="AO41" i="33"/>
  <c r="AP41" i="33"/>
  <c r="AZ41" i="33"/>
  <c r="AU41" i="33"/>
  <c r="BM41" i="33"/>
  <c r="BD41" i="33"/>
  <c r="BF41" i="33"/>
  <c r="BP41" i="33"/>
  <c r="BK41" i="33"/>
  <c r="AY41" i="33"/>
  <c r="AS41" i="33"/>
  <c r="BU41" i="33"/>
  <c r="BT41" i="33"/>
  <c r="BR41" i="33"/>
  <c r="CD41" i="33"/>
  <c r="AT41" i="33"/>
  <c r="AM41" i="33"/>
  <c r="BS41" i="33"/>
  <c r="BQ41" i="33"/>
  <c r="BO41" i="33"/>
  <c r="AW41" i="33"/>
  <c r="BV41" i="33"/>
  <c r="BA41" i="33"/>
  <c r="AX41" i="33"/>
  <c r="BN41" i="33"/>
  <c r="AV41" i="33"/>
  <c r="CC41" i="33"/>
  <c r="CB41" i="33"/>
  <c r="BX41" i="33"/>
  <c r="BW41" i="33"/>
  <c r="AR41" i="33"/>
  <c r="BI41" i="33"/>
  <c r="BH41" i="33"/>
  <c r="CG41" i="33"/>
  <c r="BJ41" i="33"/>
  <c r="BB41" i="33"/>
  <c r="AQ41" i="33"/>
  <c r="CE41" i="33"/>
  <c r="BE41" i="33"/>
  <c r="CA41" i="33"/>
  <c r="BZ41" i="33"/>
  <c r="BY41" i="33"/>
  <c r="BG41" i="33"/>
  <c r="BL41" i="33"/>
  <c r="CF41" i="33"/>
  <c r="AN41" i="33"/>
  <c r="CS42" i="33"/>
  <c r="CT42" i="33"/>
  <c r="CU42" i="33"/>
  <c r="CR42" i="33"/>
  <c r="CQ42" i="33"/>
  <c r="CM42" i="33"/>
  <c r="CP42" i="33"/>
  <c r="CI42" i="33"/>
  <c r="CL42" i="33"/>
  <c r="CO42" i="33"/>
  <c r="CJ42" i="33"/>
  <c r="CN42" i="33"/>
  <c r="CK42" i="33"/>
  <c r="BP42" i="33"/>
  <c r="BO42" i="33"/>
  <c r="BD42" i="33"/>
  <c r="BH42" i="33"/>
  <c r="AV42" i="33"/>
  <c r="BQ42" i="33"/>
  <c r="BJ42" i="33"/>
  <c r="AQ42" i="33"/>
  <c r="BC42" i="33"/>
  <c r="AS42" i="33"/>
  <c r="BM42" i="33"/>
  <c r="CH42" i="33"/>
  <c r="AN42" i="33"/>
  <c r="AX42" i="33"/>
  <c r="AT42" i="33"/>
  <c r="AP42" i="33"/>
  <c r="CG42" i="33"/>
  <c r="BE42" i="33"/>
  <c r="BN42" i="33"/>
  <c r="BV42" i="33"/>
  <c r="BX42" i="33"/>
  <c r="BF42" i="33"/>
  <c r="AO42" i="33"/>
  <c r="CD42" i="33"/>
  <c r="AW42" i="33"/>
  <c r="BW42" i="33"/>
  <c r="BL42" i="33"/>
  <c r="BU42" i="33"/>
  <c r="BI42" i="33"/>
  <c r="CE42" i="33"/>
  <c r="BS42" i="33"/>
  <c r="BY42" i="33"/>
  <c r="BK42" i="33"/>
  <c r="AZ42" i="33"/>
  <c r="BT42" i="33"/>
  <c r="AY42" i="33"/>
  <c r="CB42" i="33"/>
  <c r="CA42" i="33"/>
  <c r="AU42" i="33"/>
  <c r="BR42" i="33"/>
  <c r="BZ42" i="33"/>
  <c r="BB42" i="33"/>
  <c r="BG42" i="33"/>
  <c r="CC42" i="33"/>
  <c r="BA42" i="33"/>
  <c r="CF42" i="33"/>
  <c r="AR42" i="33"/>
  <c r="CV43" i="33"/>
  <c r="CS43" i="33"/>
  <c r="CR43" i="33"/>
  <c r="CT43" i="33"/>
  <c r="CU43" i="33"/>
  <c r="CL43" i="33"/>
  <c r="CQ43" i="33"/>
  <c r="CK43" i="33"/>
  <c r="CN43" i="33"/>
  <c r="CM43" i="33"/>
  <c r="CP43" i="33"/>
  <c r="CO43" i="33"/>
  <c r="CW44" i="33"/>
  <c r="CS44" i="33"/>
  <c r="CU44" i="33"/>
  <c r="CV44" i="33"/>
  <c r="CT44" i="33"/>
  <c r="CQ44" i="33"/>
  <c r="CR44" i="33"/>
  <c r="CO44" i="33"/>
  <c r="CN44" i="33"/>
  <c r="CK44" i="33"/>
  <c r="CL44" i="33"/>
  <c r="CP44" i="33"/>
  <c r="CM44" i="33"/>
  <c r="BE44" i="33"/>
  <c r="BP44" i="33"/>
  <c r="BI44" i="33"/>
  <c r="BZ44" i="33"/>
  <c r="BH44" i="33"/>
  <c r="AV44" i="33"/>
  <c r="BO44" i="33"/>
  <c r="BG44" i="33"/>
  <c r="BY44" i="33"/>
  <c r="AQ44" i="33"/>
  <c r="BD44" i="33"/>
  <c r="BM44" i="33"/>
  <c r="AT44" i="33"/>
  <c r="CA44" i="33"/>
  <c r="CC44" i="33"/>
  <c r="BC44" i="33"/>
  <c r="BV44" i="33"/>
  <c r="BK44" i="33"/>
  <c r="AY44" i="33"/>
  <c r="AX44" i="33"/>
  <c r="CG44" i="33"/>
  <c r="BN44" i="33"/>
  <c r="BU44" i="33"/>
  <c r="BL44" i="33"/>
  <c r="CH44" i="33"/>
  <c r="AR44" i="33"/>
  <c r="BW44" i="33"/>
  <c r="AS44" i="33"/>
  <c r="CB44" i="33"/>
  <c r="BF44" i="33"/>
  <c r="AU44" i="33"/>
  <c r="CE44" i="33"/>
  <c r="BA44" i="33"/>
  <c r="CI44" i="33"/>
  <c r="AP44" i="33"/>
  <c r="BT44" i="33"/>
  <c r="BS44" i="33"/>
  <c r="BQ44" i="33"/>
  <c r="CD44" i="33"/>
  <c r="BR44" i="33"/>
  <c r="CJ44" i="33"/>
  <c r="BX44" i="33"/>
  <c r="CF44" i="33"/>
  <c r="BB44" i="33"/>
  <c r="AZ44" i="33"/>
  <c r="BJ44" i="33"/>
  <c r="AW44" i="33"/>
  <c r="CX45" i="33"/>
  <c r="CT45" i="33"/>
  <c r="CU45" i="33"/>
  <c r="CW45" i="33"/>
  <c r="CV45" i="33"/>
  <c r="CL45" i="33"/>
  <c r="CS45" i="33"/>
  <c r="CR45" i="33"/>
  <c r="CQ45" i="33"/>
  <c r="CM45" i="33"/>
  <c r="CP45" i="33"/>
  <c r="CN45" i="33"/>
  <c r="CO45" i="33"/>
  <c r="BJ45" i="33"/>
  <c r="BQ45" i="33"/>
  <c r="BA45" i="33"/>
  <c r="AU45" i="33"/>
  <c r="BO45" i="33"/>
  <c r="AZ45" i="33"/>
  <c r="CJ45" i="33"/>
  <c r="BN45" i="33"/>
  <c r="BS45" i="33"/>
  <c r="BC45" i="33"/>
  <c r="BP45" i="33"/>
  <c r="BT45" i="33"/>
  <c r="CD45" i="33"/>
  <c r="AR45" i="33"/>
  <c r="AY45" i="33"/>
  <c r="BU45" i="33"/>
  <c r="CA45" i="33"/>
  <c r="AT45" i="33"/>
  <c r="CI45" i="33"/>
  <c r="BY45" i="33"/>
  <c r="BR45" i="33"/>
  <c r="CK45" i="33"/>
  <c r="BF45" i="33"/>
  <c r="CH45" i="33"/>
  <c r="CB45" i="33"/>
  <c r="BI45" i="33"/>
  <c r="BX45" i="33"/>
  <c r="AW45" i="33"/>
  <c r="BK45" i="33"/>
  <c r="BZ45" i="33"/>
  <c r="AQ45" i="33"/>
  <c r="CF45" i="33"/>
  <c r="BG45" i="33"/>
  <c r="CG45" i="33"/>
  <c r="BV45" i="33"/>
  <c r="BH45" i="33"/>
  <c r="AV45" i="33"/>
  <c r="AS45" i="33"/>
  <c r="CE45" i="33"/>
  <c r="CC45" i="33"/>
  <c r="BD45" i="33"/>
  <c r="BM45" i="33"/>
  <c r="AX45" i="33"/>
  <c r="BL45" i="33"/>
  <c r="BB45" i="33"/>
  <c r="BE45" i="33"/>
  <c r="BW45" i="33"/>
  <c r="CY46" i="33"/>
  <c r="CV46" i="33"/>
  <c r="CU46" i="33"/>
  <c r="CW46" i="33"/>
  <c r="CX46" i="33"/>
  <c r="CR46" i="33"/>
  <c r="CS46" i="33"/>
  <c r="CQ46" i="33"/>
  <c r="CN46" i="33"/>
  <c r="CO46" i="33"/>
  <c r="CP46" i="33"/>
  <c r="CT46" i="33"/>
  <c r="CX47" i="33"/>
  <c r="CW47" i="33"/>
  <c r="CY47" i="33"/>
  <c r="CV47" i="33"/>
  <c r="CS47" i="33"/>
  <c r="CU47" i="33"/>
  <c r="CO47" i="33"/>
  <c r="CP47" i="33"/>
  <c r="CT47" i="33"/>
  <c r="CR47" i="33"/>
  <c r="CN47" i="33"/>
  <c r="CQ47" i="33"/>
  <c r="BT47" i="33"/>
  <c r="BL47" i="33"/>
  <c r="BH47" i="33"/>
  <c r="AZ47" i="33"/>
  <c r="BF47" i="33"/>
  <c r="BQ47" i="33"/>
  <c r="BZ47" i="33"/>
  <c r="BN47" i="33"/>
  <c r="BW47" i="33"/>
  <c r="BU47" i="33"/>
  <c r="AX47" i="33"/>
  <c r="CM47" i="33"/>
  <c r="BJ47" i="33"/>
  <c r="CB47" i="33"/>
  <c r="CF47" i="33"/>
  <c r="CE47" i="33"/>
  <c r="BY47" i="33"/>
  <c r="BD47" i="33"/>
  <c r="AU47" i="33"/>
  <c r="BO47" i="33"/>
  <c r="AW47" i="33"/>
  <c r="AS47" i="33"/>
  <c r="CK47" i="33"/>
  <c r="BI47" i="33"/>
  <c r="AY47" i="33"/>
  <c r="AT47" i="33"/>
  <c r="BA47" i="33"/>
  <c r="BK47" i="33"/>
  <c r="CD47" i="33"/>
  <c r="BG47" i="33"/>
  <c r="BV47" i="33"/>
  <c r="CG47" i="33"/>
  <c r="CC47" i="33"/>
  <c r="BS47" i="33"/>
  <c r="CH47" i="33"/>
  <c r="BR47" i="33"/>
  <c r="BP47" i="33"/>
  <c r="AV47" i="33"/>
  <c r="BE47" i="33"/>
  <c r="CL47" i="33"/>
  <c r="CI47" i="33"/>
  <c r="CJ47" i="33"/>
  <c r="BX47" i="33"/>
  <c r="CA47" i="33"/>
  <c r="BC47" i="33"/>
  <c r="BB47" i="33"/>
  <c r="BM47" i="33"/>
  <c r="CW48" i="33"/>
  <c r="CY48" i="33"/>
  <c r="CX48" i="33"/>
  <c r="CQ48" i="33"/>
  <c r="CV48" i="33"/>
  <c r="CS48" i="33"/>
  <c r="CU48" i="33"/>
  <c r="CO48" i="33"/>
  <c r="CT48" i="33"/>
  <c r="CR48" i="33"/>
  <c r="CP48" i="33"/>
  <c r="BJ48" i="33"/>
  <c r="CH48" i="33"/>
  <c r="BA48" i="33"/>
  <c r="BZ48" i="33"/>
  <c r="CK48" i="33"/>
  <c r="BE48" i="33"/>
  <c r="BO48" i="33"/>
  <c r="CI48" i="33"/>
  <c r="BW48" i="33"/>
  <c r="AU48" i="33"/>
  <c r="BM48" i="33"/>
  <c r="AY48" i="33"/>
  <c r="CG48" i="33"/>
  <c r="CA48" i="33"/>
  <c r="BY48" i="33"/>
  <c r="AZ48" i="33"/>
  <c r="BF48" i="33"/>
  <c r="BH48" i="33"/>
  <c r="BG48" i="33"/>
  <c r="BP48" i="33"/>
  <c r="BX48" i="33"/>
  <c r="BV48" i="33"/>
  <c r="CD48" i="33"/>
  <c r="CN48" i="33"/>
  <c r="BI48" i="33"/>
  <c r="CJ48" i="33"/>
  <c r="BL48" i="33"/>
  <c r="BB48" i="33"/>
  <c r="CL48" i="33"/>
  <c r="CC48" i="33"/>
  <c r="BR48" i="33"/>
  <c r="BK48" i="33"/>
  <c r="CE48" i="33"/>
  <c r="BD48" i="33"/>
  <c r="BC48" i="33"/>
  <c r="BT48" i="33"/>
  <c r="AV48" i="33"/>
  <c r="CF48" i="33"/>
  <c r="AT48" i="33"/>
  <c r="CM48" i="33"/>
  <c r="BS48" i="33"/>
  <c r="CB48" i="33"/>
  <c r="AX48" i="33"/>
  <c r="BN48" i="33"/>
  <c r="BQ48" i="33"/>
  <c r="BU48" i="33"/>
  <c r="AW48" i="33"/>
  <c r="CX49" i="33"/>
  <c r="CY49" i="33"/>
  <c r="CR49" i="33"/>
  <c r="CW49" i="33"/>
  <c r="CU49" i="33"/>
  <c r="CT49" i="33"/>
  <c r="CS49" i="33"/>
  <c r="CV49" i="33"/>
  <c r="CQ49" i="33"/>
  <c r="CY50" i="33"/>
  <c r="CV50" i="33"/>
  <c r="CX50" i="33"/>
  <c r="CQ50" i="33"/>
  <c r="CT50" i="33"/>
  <c r="CW50" i="33"/>
  <c r="CS50" i="33"/>
  <c r="CU50" i="33"/>
  <c r="CR50" i="33"/>
  <c r="AV50" i="33"/>
  <c r="CG50" i="33"/>
  <c r="BG50" i="33"/>
  <c r="CE50" i="33"/>
  <c r="CM50" i="33"/>
  <c r="AW50" i="33"/>
  <c r="BE50" i="33"/>
  <c r="BJ50" i="33"/>
  <c r="CA50" i="33"/>
  <c r="AX50" i="33"/>
  <c r="BS50" i="33"/>
  <c r="BH50" i="33"/>
  <c r="BL50" i="33"/>
  <c r="AY50" i="33"/>
  <c r="BD50" i="33"/>
  <c r="AZ50" i="33"/>
  <c r="BV50" i="33"/>
  <c r="BZ50" i="33"/>
  <c r="BK50" i="33"/>
  <c r="BQ50" i="33"/>
  <c r="BT50" i="33"/>
  <c r="BM50" i="33"/>
  <c r="CB50" i="33"/>
  <c r="BA50" i="33"/>
  <c r="BN50" i="33"/>
  <c r="CH50" i="33"/>
  <c r="CN50" i="33"/>
  <c r="CJ50" i="33"/>
  <c r="BO50" i="33"/>
  <c r="BF50" i="33"/>
  <c r="CC50" i="33"/>
  <c r="BP50" i="33"/>
  <c r="BY50" i="33"/>
  <c r="BX50" i="33"/>
  <c r="BC50" i="33"/>
  <c r="CL50" i="33"/>
  <c r="BU50" i="33"/>
  <c r="BR50" i="33"/>
  <c r="BB50" i="33"/>
  <c r="CK50" i="33"/>
  <c r="CP50" i="33"/>
  <c r="BW50" i="33"/>
  <c r="BI50" i="33"/>
  <c r="CF50" i="33"/>
  <c r="CO50" i="33"/>
  <c r="CI50" i="33"/>
  <c r="CD50" i="33"/>
  <c r="CV51" i="33"/>
  <c r="CY51" i="33"/>
  <c r="CW51" i="33"/>
  <c r="CT51" i="33"/>
  <c r="CS51" i="33"/>
  <c r="CU51" i="33"/>
  <c r="CX51" i="33"/>
  <c r="CR51" i="33"/>
  <c r="BE51" i="33"/>
  <c r="BT51" i="33"/>
  <c r="BJ51" i="33"/>
  <c r="BC51" i="33"/>
  <c r="BP51" i="33"/>
  <c r="AY51" i="33"/>
  <c r="BS51" i="33"/>
  <c r="CF51" i="33"/>
  <c r="CB51" i="33"/>
  <c r="CD51" i="33"/>
  <c r="AX51" i="33"/>
  <c r="CQ51" i="33"/>
  <c r="BD51" i="33"/>
  <c r="AW51" i="33"/>
  <c r="BZ51" i="33"/>
  <c r="CN51" i="33"/>
  <c r="CH51" i="33"/>
  <c r="BN51" i="33"/>
  <c r="BB51" i="33"/>
  <c r="CA51" i="33"/>
  <c r="BF51" i="33"/>
  <c r="CM51" i="33"/>
  <c r="BI51" i="33"/>
  <c r="AZ51" i="33"/>
  <c r="BO51" i="33"/>
  <c r="BY51" i="33"/>
  <c r="BR51" i="33"/>
  <c r="CI51" i="33"/>
  <c r="CL51" i="33"/>
  <c r="CO51" i="33"/>
  <c r="BA51" i="33"/>
  <c r="CP51" i="33"/>
  <c r="BL51" i="33"/>
  <c r="BK51" i="33"/>
  <c r="BH51" i="33"/>
  <c r="BM51" i="33"/>
  <c r="BV51" i="33"/>
  <c r="BU51" i="33"/>
  <c r="CK51" i="33"/>
  <c r="BX51" i="33"/>
  <c r="BW51" i="33"/>
  <c r="CG51" i="33"/>
  <c r="CC51" i="33"/>
  <c r="CE51" i="33"/>
  <c r="BG51" i="33"/>
  <c r="CJ51" i="33"/>
  <c r="BQ51" i="33"/>
  <c r="AG39" i="33"/>
  <c r="AF39" i="33"/>
  <c r="C85" i="33"/>
  <c r="AH39" i="33"/>
  <c r="AI39" i="33"/>
  <c r="AJ39" i="33"/>
  <c r="AE39" i="33"/>
  <c r="AI38" i="33"/>
  <c r="AH38" i="33"/>
  <c r="AF38" i="33"/>
  <c r="AE38" i="33"/>
  <c r="AD38" i="33"/>
  <c r="C84" i="33"/>
  <c r="AG38" i="33"/>
  <c r="C82" i="33"/>
  <c r="AC36" i="33"/>
  <c r="AD36" i="33"/>
  <c r="AE36" i="33"/>
  <c r="AB36" i="33"/>
  <c r="AG36" i="33"/>
  <c r="AF36" i="33"/>
  <c r="S26" i="33"/>
  <c r="R26" i="33"/>
  <c r="W26" i="33"/>
  <c r="T26" i="33"/>
  <c r="U26" i="33"/>
  <c r="V26" i="33"/>
  <c r="C72" i="33"/>
  <c r="P20" i="33"/>
  <c r="Q20" i="33"/>
  <c r="L20" i="33"/>
  <c r="AF35" i="33" s="1"/>
  <c r="M20" i="33"/>
  <c r="O20" i="33"/>
  <c r="C64" i="33"/>
  <c r="K18" i="33"/>
  <c r="N18" i="33"/>
  <c r="M18" i="33"/>
  <c r="L18" i="33"/>
  <c r="BI33" i="33" s="1"/>
  <c r="O18" i="33"/>
  <c r="J18" i="33"/>
  <c r="K17" i="33"/>
  <c r="L17" i="33"/>
  <c r="CD32" i="33" s="1"/>
  <c r="M17" i="33"/>
  <c r="C63" i="33"/>
  <c r="N17" i="33"/>
  <c r="J17" i="33"/>
  <c r="I17" i="33"/>
  <c r="AI41" i="33"/>
  <c r="AJ41" i="33"/>
  <c r="AK41" i="33"/>
  <c r="AL41" i="33"/>
  <c r="AG41" i="33"/>
  <c r="AH41" i="33"/>
  <c r="C87" i="33"/>
  <c r="AL42" i="33"/>
  <c r="AJ42" i="33"/>
  <c r="AM42" i="33"/>
  <c r="AK42" i="33"/>
  <c r="C88" i="33"/>
  <c r="AI42" i="33"/>
  <c r="AH42" i="33"/>
  <c r="AN44" i="33"/>
  <c r="AO44" i="33"/>
  <c r="AJ44" i="33"/>
  <c r="C90" i="33"/>
  <c r="AL44" i="33"/>
  <c r="AM44" i="33"/>
  <c r="AK44" i="33"/>
  <c r="AM45" i="33"/>
  <c r="AL45" i="33"/>
  <c r="AN45" i="33"/>
  <c r="AP45" i="33"/>
  <c r="AK45" i="33"/>
  <c r="AO45" i="33"/>
  <c r="C91" i="33"/>
  <c r="AM47" i="33"/>
  <c r="AP47" i="33"/>
  <c r="AN47" i="33"/>
  <c r="AO47" i="33"/>
  <c r="AR47" i="33"/>
  <c r="AQ47" i="33"/>
  <c r="C93" i="33"/>
  <c r="AN48" i="33"/>
  <c r="AR48" i="33"/>
  <c r="AO48" i="33"/>
  <c r="AQ48" i="33"/>
  <c r="C94" i="33"/>
  <c r="AS48" i="33"/>
  <c r="AP48" i="33"/>
  <c r="AQ50" i="33"/>
  <c r="AT50" i="33"/>
  <c r="AR50" i="33"/>
  <c r="AP50" i="33"/>
  <c r="AU50" i="33"/>
  <c r="AS50" i="33"/>
  <c r="C96" i="33"/>
  <c r="AU51" i="33"/>
  <c r="AR51" i="33"/>
  <c r="AT51" i="33"/>
  <c r="AS51" i="33"/>
  <c r="AQ51" i="33"/>
  <c r="AV51" i="33"/>
  <c r="C97" i="33"/>
  <c r="AR14" i="33"/>
  <c r="G14" i="33"/>
  <c r="BQ24" i="33" s="1"/>
  <c r="L14" i="33"/>
  <c r="CC29" i="33" s="1"/>
  <c r="AZ14" i="33"/>
  <c r="R14" i="33"/>
  <c r="S14" i="33"/>
  <c r="AD14" i="33"/>
  <c r="AL14" i="33"/>
  <c r="BA14" i="33"/>
  <c r="AH14" i="33"/>
  <c r="AA14" i="33"/>
  <c r="K14" i="33"/>
  <c r="BB14" i="33"/>
  <c r="AN14" i="33"/>
  <c r="AV14" i="33"/>
  <c r="AK14" i="33"/>
  <c r="Q14" i="33"/>
  <c r="BE14" i="33"/>
  <c r="O14" i="33"/>
  <c r="AB14" i="33"/>
  <c r="M14" i="33"/>
  <c r="AM14" i="33"/>
  <c r="T14" i="33"/>
  <c r="N14" i="33"/>
  <c r="AQ14" i="33"/>
  <c r="AX14" i="33"/>
  <c r="AW14" i="33"/>
  <c r="P14" i="33"/>
  <c r="AT14" i="33"/>
  <c r="AI14" i="33"/>
  <c r="AJ14" i="33"/>
  <c r="AU14" i="33"/>
  <c r="AF14" i="33"/>
  <c r="AP14" i="33"/>
  <c r="U14" i="33"/>
  <c r="V14" i="33"/>
  <c r="X14" i="33"/>
  <c r="BD14" i="33"/>
  <c r="Z14" i="33"/>
  <c r="Y14" i="33"/>
  <c r="AG14" i="33"/>
  <c r="J14" i="33"/>
  <c r="W14" i="33"/>
  <c r="AS14" i="33"/>
  <c r="BC14" i="33"/>
  <c r="AO14" i="33"/>
  <c r="AY14" i="33"/>
  <c r="AE14" i="33"/>
  <c r="AC14" i="33"/>
  <c r="H14" i="33"/>
  <c r="C60" i="33"/>
  <c r="BF14" i="33"/>
  <c r="N16" i="33"/>
  <c r="S16" i="33"/>
  <c r="AI16" i="33"/>
  <c r="X16" i="33"/>
  <c r="M16" i="33"/>
  <c r="U16" i="33"/>
  <c r="L16" i="33"/>
  <c r="CA31" i="33" s="1"/>
  <c r="AQ16" i="33"/>
  <c r="AF16" i="33"/>
  <c r="BE16" i="33"/>
  <c r="J16" i="33"/>
  <c r="AP16" i="33"/>
  <c r="AL16" i="33"/>
  <c r="AW16" i="33"/>
  <c r="AY16" i="33"/>
  <c r="AD16" i="33"/>
  <c r="V16" i="33"/>
  <c r="AH16" i="33"/>
  <c r="T16" i="33"/>
  <c r="BB16" i="33"/>
  <c r="Q16" i="33"/>
  <c r="H16" i="33"/>
  <c r="BH16" i="33"/>
  <c r="G12" i="33"/>
  <c r="L12" i="33"/>
  <c r="BT27" i="33" s="1"/>
  <c r="M12" i="33"/>
  <c r="P12" i="33"/>
  <c r="H12" i="33"/>
  <c r="D12" i="33"/>
  <c r="J12" i="33"/>
  <c r="V12" i="33"/>
  <c r="K12" i="33"/>
  <c r="R12" i="33"/>
  <c r="E12" i="33"/>
  <c r="BN20" i="33" s="1"/>
  <c r="N12" i="33"/>
  <c r="S12" i="33"/>
  <c r="U12" i="33"/>
  <c r="W12" i="33"/>
  <c r="AH12" i="33"/>
  <c r="BC12" i="33"/>
  <c r="AY12" i="33"/>
  <c r="AE12" i="33"/>
  <c r="AG12" i="33"/>
  <c r="AJ12" i="33"/>
  <c r="Z12" i="33"/>
  <c r="X12" i="33"/>
  <c r="BA12" i="33"/>
  <c r="AC12" i="33"/>
  <c r="AZ12" i="33"/>
  <c r="AN12" i="33"/>
  <c r="AS12" i="33"/>
  <c r="Y12" i="33"/>
  <c r="AP12" i="33"/>
  <c r="BD12" i="33"/>
  <c r="AW12" i="33"/>
  <c r="AA12" i="33"/>
  <c r="AU12" i="33"/>
  <c r="AR12" i="33"/>
  <c r="AQ12" i="33"/>
  <c r="AV12" i="33"/>
  <c r="C58" i="33"/>
  <c r="AM12" i="33"/>
  <c r="AK12" i="33"/>
  <c r="BC15" i="33"/>
  <c r="BB15" i="33"/>
  <c r="AR15" i="33"/>
  <c r="BE15" i="33"/>
  <c r="AZ15" i="33"/>
  <c r="AY15" i="33"/>
  <c r="BG15" i="33"/>
  <c r="AO13" i="33"/>
  <c r="F13" i="33"/>
  <c r="BC13" i="33"/>
  <c r="AM13" i="33"/>
  <c r="J13" i="33"/>
  <c r="I13" i="33"/>
  <c r="AG13" i="33"/>
  <c r="S13" i="33"/>
  <c r="AU13" i="33"/>
  <c r="Y13" i="33"/>
  <c r="R13" i="33"/>
  <c r="N13" i="33"/>
  <c r="AV13" i="33"/>
  <c r="V13" i="33"/>
  <c r="X13" i="33"/>
  <c r="G13" i="33"/>
  <c r="AH13" i="33"/>
  <c r="AB13" i="33"/>
  <c r="AY13" i="33"/>
  <c r="T13" i="33"/>
  <c r="BA13" i="33"/>
  <c r="BB13" i="33"/>
  <c r="AQ13" i="33"/>
  <c r="P13" i="33"/>
  <c r="AI13" i="33"/>
  <c r="AE13" i="33"/>
  <c r="AA13" i="33"/>
  <c r="O13" i="33"/>
  <c r="AW13" i="33"/>
  <c r="K13" i="33"/>
  <c r="BD13" i="33"/>
  <c r="AT13" i="33"/>
  <c r="AD13" i="33"/>
  <c r="W13" i="33"/>
  <c r="AP13" i="33"/>
  <c r="M13" i="33"/>
  <c r="U13" i="33"/>
  <c r="H13" i="33"/>
  <c r="AS13" i="33"/>
  <c r="AX13" i="33"/>
  <c r="AL13" i="33"/>
  <c r="L13" i="33"/>
  <c r="BV28" i="33" s="1"/>
  <c r="AF13" i="33"/>
  <c r="AJ13" i="33"/>
  <c r="Q13" i="33"/>
  <c r="AN13" i="33"/>
  <c r="AK13" i="33"/>
  <c r="AC13" i="33"/>
  <c r="AZ13" i="33"/>
  <c r="Z13" i="33"/>
  <c r="AR13" i="33"/>
  <c r="C59" i="33"/>
  <c r="E13" i="33"/>
  <c r="BE13" i="33"/>
  <c r="AJ60" i="33" l="1"/>
  <c r="O60" i="33"/>
  <c r="AB60" i="33"/>
  <c r="K60" i="33"/>
  <c r="AM60" i="33"/>
  <c r="Z60" i="33"/>
  <c r="I60" i="33"/>
  <c r="U60" i="33"/>
  <c r="T60" i="33"/>
  <c r="F60" i="33"/>
  <c r="AS60" i="33"/>
  <c r="AG60" i="33"/>
  <c r="L60" i="33"/>
  <c r="AD60" i="33"/>
  <c r="M60" i="33"/>
  <c r="Y60" i="33"/>
  <c r="AN60" i="33"/>
  <c r="AL60" i="33"/>
  <c r="AI60" i="33"/>
  <c r="R60" i="33"/>
  <c r="Q60" i="33"/>
  <c r="AO60" i="33"/>
  <c r="AC60" i="33"/>
  <c r="X60" i="33"/>
  <c r="H60" i="33"/>
  <c r="AK60" i="33"/>
  <c r="P60" i="33"/>
  <c r="AE60" i="33"/>
  <c r="AQ60" i="33"/>
  <c r="N60" i="33"/>
  <c r="AA60" i="33"/>
  <c r="AR60" i="33"/>
  <c r="AP60" i="33"/>
  <c r="V60" i="33"/>
  <c r="S60" i="33"/>
  <c r="AF60" i="33"/>
  <c r="J60" i="33"/>
  <c r="W60" i="33"/>
  <c r="AH60" i="33"/>
  <c r="G60" i="33"/>
  <c r="AK59" i="33"/>
  <c r="U59" i="33"/>
  <c r="E59" i="33"/>
  <c r="AF59" i="33"/>
  <c r="AE59" i="33"/>
  <c r="AA59" i="33"/>
  <c r="K59" i="33"/>
  <c r="AQ59" i="33"/>
  <c r="I59" i="33"/>
  <c r="X59" i="33"/>
  <c r="F59" i="33"/>
  <c r="AO59" i="33"/>
  <c r="AH59" i="33"/>
  <c r="R59" i="33"/>
  <c r="AR59" i="33"/>
  <c r="AG59" i="33"/>
  <c r="Q59" i="33"/>
  <c r="P59" i="33"/>
  <c r="AP59" i="33"/>
  <c r="J59" i="33"/>
  <c r="T59" i="33"/>
  <c r="O59" i="33"/>
  <c r="N59" i="33"/>
  <c r="AN59" i="33"/>
  <c r="AJ59" i="33"/>
  <c r="AD59" i="33"/>
  <c r="M59" i="33"/>
  <c r="AL59" i="33"/>
  <c r="H59" i="33"/>
  <c r="V59" i="33"/>
  <c r="S59" i="33"/>
  <c r="L59" i="33"/>
  <c r="AC59" i="33"/>
  <c r="Z59" i="33"/>
  <c r="G59" i="33"/>
  <c r="AB59" i="33"/>
  <c r="AM59" i="33"/>
  <c r="AI59" i="33"/>
  <c r="Y59" i="33"/>
  <c r="W59" i="33"/>
  <c r="S58" i="33"/>
  <c r="AH58" i="33"/>
  <c r="R58" i="33"/>
  <c r="N58" i="33"/>
  <c r="AC58" i="33"/>
  <c r="AO58" i="33"/>
  <c r="AA58" i="33"/>
  <c r="AJ58" i="33"/>
  <c r="T58" i="33"/>
  <c r="M58" i="33"/>
  <c r="AM58" i="33"/>
  <c r="AB58" i="33"/>
  <c r="L58" i="33"/>
  <c r="K58" i="33"/>
  <c r="Y58" i="33"/>
  <c r="AG58" i="33"/>
  <c r="Q58" i="33"/>
  <c r="AQ58" i="33"/>
  <c r="AE58" i="33"/>
  <c r="AD58" i="33"/>
  <c r="J58" i="33"/>
  <c r="AP58" i="33"/>
  <c r="V58" i="33"/>
  <c r="F58" i="33"/>
  <c r="Z58" i="33"/>
  <c r="I58" i="33"/>
  <c r="X58" i="33"/>
  <c r="H58" i="33"/>
  <c r="AN58" i="33"/>
  <c r="AL58" i="33"/>
  <c r="D58" i="33"/>
  <c r="AF58" i="33"/>
  <c r="P58" i="33"/>
  <c r="O58" i="33"/>
  <c r="U58" i="33"/>
  <c r="E58" i="33"/>
  <c r="AI58" i="33"/>
  <c r="AK58" i="33"/>
  <c r="W58" i="33"/>
  <c r="G58" i="33"/>
  <c r="CA97" i="33"/>
  <c r="BW97" i="33"/>
  <c r="BS97" i="33"/>
  <c r="BO97" i="33"/>
  <c r="BK97" i="33"/>
  <c r="BG97" i="33"/>
  <c r="BC97" i="33"/>
  <c r="AY97" i="33"/>
  <c r="AU97" i="33"/>
  <c r="AQ97" i="33"/>
  <c r="CD97" i="33"/>
  <c r="CD98" i="33" s="1"/>
  <c r="BY97" i="33"/>
  <c r="BT97" i="33"/>
  <c r="BN97" i="33"/>
  <c r="BI97" i="33"/>
  <c r="BD97" i="33"/>
  <c r="AX97" i="33"/>
  <c r="AS97" i="33"/>
  <c r="CC97" i="33"/>
  <c r="BV97" i="33"/>
  <c r="BP97" i="33"/>
  <c r="BH97" i="33"/>
  <c r="BA97" i="33"/>
  <c r="AT97" i="33"/>
  <c r="CB97" i="33"/>
  <c r="BR97" i="33"/>
  <c r="BJ97" i="33"/>
  <c r="AZ97" i="33"/>
  <c r="BZ97" i="33"/>
  <c r="BQ97" i="33"/>
  <c r="BF97" i="33"/>
  <c r="AW97" i="33"/>
  <c r="BX97" i="33"/>
  <c r="BM97" i="33"/>
  <c r="BE97" i="33"/>
  <c r="AV97" i="33"/>
  <c r="BU97" i="33"/>
  <c r="BL97" i="33"/>
  <c r="BB97" i="33"/>
  <c r="AR97" i="33"/>
  <c r="CA94" i="33"/>
  <c r="BW94" i="33"/>
  <c r="BS94" i="33"/>
  <c r="BO94" i="33"/>
  <c r="BK94" i="33"/>
  <c r="BG94" i="33"/>
  <c r="BC94" i="33"/>
  <c r="AY94" i="33"/>
  <c r="AU94" i="33"/>
  <c r="AQ94" i="33"/>
  <c r="BV94" i="33"/>
  <c r="BQ94" i="33"/>
  <c r="BL94" i="33"/>
  <c r="BF94" i="33"/>
  <c r="BA94" i="33"/>
  <c r="AV94" i="33"/>
  <c r="AP94" i="33"/>
  <c r="BU94" i="33"/>
  <c r="BN94" i="33"/>
  <c r="BH94" i="33"/>
  <c r="AZ94" i="33"/>
  <c r="AS94" i="33"/>
  <c r="BY94" i="33"/>
  <c r="BP94" i="33"/>
  <c r="BE94" i="33"/>
  <c r="AW94" i="33"/>
  <c r="AN94" i="33"/>
  <c r="BX94" i="33"/>
  <c r="BM94" i="33"/>
  <c r="BD94" i="33"/>
  <c r="AT94" i="33"/>
  <c r="BT94" i="33"/>
  <c r="BJ94" i="33"/>
  <c r="BB94" i="33"/>
  <c r="AR94" i="33"/>
  <c r="BZ94" i="33"/>
  <c r="AO94" i="33"/>
  <c r="BR94" i="33"/>
  <c r="BI94" i="33"/>
  <c r="AX94" i="33"/>
  <c r="BW91" i="33"/>
  <c r="BS91" i="33"/>
  <c r="BO91" i="33"/>
  <c r="BK91" i="33"/>
  <c r="BG91" i="33"/>
  <c r="BC91" i="33"/>
  <c r="AY91" i="33"/>
  <c r="AU91" i="33"/>
  <c r="AQ91" i="33"/>
  <c r="AM91" i="33"/>
  <c r="BT91" i="33"/>
  <c r="BN91" i="33"/>
  <c r="BI91" i="33"/>
  <c r="BD91" i="33"/>
  <c r="AX91" i="33"/>
  <c r="AS91" i="33"/>
  <c r="AN91" i="33"/>
  <c r="BU91" i="33"/>
  <c r="BM91" i="33"/>
  <c r="BF91" i="33"/>
  <c r="AZ91" i="33"/>
  <c r="AR91" i="33"/>
  <c r="AK91" i="33"/>
  <c r="BV91" i="33"/>
  <c r="BL91" i="33"/>
  <c r="BB91" i="33"/>
  <c r="AT91" i="33"/>
  <c r="BR91" i="33"/>
  <c r="BJ91" i="33"/>
  <c r="BA91" i="33"/>
  <c r="AP91" i="33"/>
  <c r="BQ91" i="33"/>
  <c r="BH91" i="33"/>
  <c r="AW91" i="33"/>
  <c r="AO91" i="33"/>
  <c r="AV91" i="33"/>
  <c r="BX91" i="33"/>
  <c r="AL91" i="33"/>
  <c r="BP91" i="33"/>
  <c r="BE91" i="33"/>
  <c r="BR88" i="33"/>
  <c r="BN88" i="33"/>
  <c r="BJ88" i="33"/>
  <c r="BF88" i="33"/>
  <c r="BB88" i="33"/>
  <c r="AX88" i="33"/>
  <c r="AT88" i="33"/>
  <c r="AP88" i="33"/>
  <c r="AL88" i="33"/>
  <c r="AH88" i="33"/>
  <c r="BQ88" i="33"/>
  <c r="BL88" i="33"/>
  <c r="BG88" i="33"/>
  <c r="BA88" i="33"/>
  <c r="AV88" i="33"/>
  <c r="AQ88" i="33"/>
  <c r="AK88" i="33"/>
  <c r="BT88" i="33"/>
  <c r="BM88" i="33"/>
  <c r="BE88" i="33"/>
  <c r="AY88" i="33"/>
  <c r="AR88" i="33"/>
  <c r="AJ88" i="33"/>
  <c r="BS88" i="33"/>
  <c r="BK88" i="33"/>
  <c r="BD88" i="33"/>
  <c r="AW88" i="33"/>
  <c r="AO88" i="33"/>
  <c r="AI88" i="33"/>
  <c r="BP88" i="33"/>
  <c r="BI88" i="33"/>
  <c r="BC88" i="33"/>
  <c r="AU88" i="33"/>
  <c r="AN88" i="33"/>
  <c r="BO88" i="33"/>
  <c r="AM88" i="33"/>
  <c r="BH88" i="33"/>
  <c r="AZ88" i="33"/>
  <c r="BU88" i="33"/>
  <c r="AS88" i="33"/>
  <c r="BN82" i="33"/>
  <c r="BJ82" i="33"/>
  <c r="BF82" i="33"/>
  <c r="BB82" i="33"/>
  <c r="AX82" i="33"/>
  <c r="AT82" i="33"/>
  <c r="AP82" i="33"/>
  <c r="AL82" i="33"/>
  <c r="AH82" i="33"/>
  <c r="AD82" i="33"/>
  <c r="BL82" i="33"/>
  <c r="BG82" i="33"/>
  <c r="BA82" i="33"/>
  <c r="AV82" i="33"/>
  <c r="AQ82" i="33"/>
  <c r="AK82" i="33"/>
  <c r="AF82" i="33"/>
  <c r="BK82" i="33"/>
  <c r="BD82" i="33"/>
  <c r="AW82" i="33"/>
  <c r="AO82" i="33"/>
  <c r="AI82" i="33"/>
  <c r="AB82" i="33"/>
  <c r="BI82" i="33"/>
  <c r="BC82" i="33"/>
  <c r="AU82" i="33"/>
  <c r="AN82" i="33"/>
  <c r="AG82" i="33"/>
  <c r="BO82" i="33"/>
  <c r="BH82" i="33"/>
  <c r="AZ82" i="33"/>
  <c r="AS82" i="33"/>
  <c r="AM82" i="33"/>
  <c r="AE82" i="33"/>
  <c r="AY82" i="33"/>
  <c r="AR82" i="33"/>
  <c r="BM82" i="33"/>
  <c r="AJ82" i="33"/>
  <c r="BE82" i="33"/>
  <c r="AC82" i="33"/>
  <c r="BW93" i="33"/>
  <c r="BS93" i="33"/>
  <c r="BO93" i="33"/>
  <c r="BK93" i="33"/>
  <c r="BG93" i="33"/>
  <c r="BC93" i="33"/>
  <c r="AY93" i="33"/>
  <c r="AU93" i="33"/>
  <c r="AQ93" i="33"/>
  <c r="AM93" i="33"/>
  <c r="BY93" i="33"/>
  <c r="BT93" i="33"/>
  <c r="BN93" i="33"/>
  <c r="BI93" i="33"/>
  <c r="BD93" i="33"/>
  <c r="AX93" i="33"/>
  <c r="AS93" i="33"/>
  <c r="AN93" i="33"/>
  <c r="BZ93" i="33"/>
  <c r="BR93" i="33"/>
  <c r="BL93" i="33"/>
  <c r="BE93" i="33"/>
  <c r="AW93" i="33"/>
  <c r="AP93" i="33"/>
  <c r="BQ93" i="33"/>
  <c r="BH93" i="33"/>
  <c r="AZ93" i="33"/>
  <c r="AO93" i="33"/>
  <c r="BX93" i="33"/>
  <c r="BP93" i="33"/>
  <c r="BF93" i="33"/>
  <c r="AV93" i="33"/>
  <c r="BV93" i="33"/>
  <c r="BM93" i="33"/>
  <c r="BB93" i="33"/>
  <c r="AT93" i="33"/>
  <c r="AR93" i="33"/>
  <c r="BU93" i="33"/>
  <c r="BJ93" i="33"/>
  <c r="BA93" i="33"/>
  <c r="AV64" i="33"/>
  <c r="AR64" i="33"/>
  <c r="AN64" i="33"/>
  <c r="AJ64" i="33"/>
  <c r="AF64" i="33"/>
  <c r="AB64" i="33"/>
  <c r="X64" i="33"/>
  <c r="T64" i="33"/>
  <c r="P64" i="33"/>
  <c r="L64" i="33"/>
  <c r="AW64" i="33"/>
  <c r="AQ64" i="33"/>
  <c r="AL64" i="33"/>
  <c r="AG64" i="33"/>
  <c r="AA64" i="33"/>
  <c r="V64" i="33"/>
  <c r="Q64" i="33"/>
  <c r="K64" i="33"/>
  <c r="AU64" i="33"/>
  <c r="AP64" i="33"/>
  <c r="AK64" i="33"/>
  <c r="AE64" i="33"/>
  <c r="Z64" i="33"/>
  <c r="U64" i="33"/>
  <c r="O64" i="33"/>
  <c r="J64" i="33"/>
  <c r="AT64" i="33"/>
  <c r="AI64" i="33"/>
  <c r="Y64" i="33"/>
  <c r="N64" i="33"/>
  <c r="AS64" i="33"/>
  <c r="AH64" i="33"/>
  <c r="W64" i="33"/>
  <c r="M64" i="33"/>
  <c r="AO64" i="33"/>
  <c r="AD64" i="33"/>
  <c r="S64" i="33"/>
  <c r="AM64" i="33"/>
  <c r="AC64" i="33"/>
  <c r="R64" i="33"/>
  <c r="BW90" i="33"/>
  <c r="BS90" i="33"/>
  <c r="BO90" i="33"/>
  <c r="BK90" i="33"/>
  <c r="BG90" i="33"/>
  <c r="BC90" i="33"/>
  <c r="AY90" i="33"/>
  <c r="AU90" i="33"/>
  <c r="AQ90" i="33"/>
  <c r="AM90" i="33"/>
  <c r="BV90" i="33"/>
  <c r="BQ90" i="33"/>
  <c r="BL90" i="33"/>
  <c r="BF90" i="33"/>
  <c r="BA90" i="33"/>
  <c r="AV90" i="33"/>
  <c r="AP90" i="33"/>
  <c r="AK90" i="33"/>
  <c r="BR90" i="33"/>
  <c r="BJ90" i="33"/>
  <c r="BD90" i="33"/>
  <c r="AW90" i="33"/>
  <c r="AO90" i="33"/>
  <c r="BN90" i="33"/>
  <c r="BE90" i="33"/>
  <c r="AT90" i="33"/>
  <c r="AL90" i="33"/>
  <c r="BU90" i="33"/>
  <c r="BM90" i="33"/>
  <c r="BB90" i="33"/>
  <c r="AS90" i="33"/>
  <c r="AJ90" i="33"/>
  <c r="BT90" i="33"/>
  <c r="BI90" i="33"/>
  <c r="AZ90" i="33"/>
  <c r="AR90" i="33"/>
  <c r="AX90" i="33"/>
  <c r="AN90" i="33"/>
  <c r="BP90" i="33"/>
  <c r="BH90" i="33"/>
  <c r="BN84" i="33"/>
  <c r="BJ84" i="33"/>
  <c r="BF84" i="33"/>
  <c r="BB84" i="33"/>
  <c r="AX84" i="33"/>
  <c r="AT84" i="33"/>
  <c r="AP84" i="33"/>
  <c r="AL84" i="33"/>
  <c r="AH84" i="33"/>
  <c r="AD84" i="33"/>
  <c r="BQ84" i="33"/>
  <c r="BL84" i="33"/>
  <c r="BG84" i="33"/>
  <c r="BA84" i="33"/>
  <c r="AV84" i="33"/>
  <c r="AQ84" i="33"/>
  <c r="AK84" i="33"/>
  <c r="AF84" i="33"/>
  <c r="BP84" i="33"/>
  <c r="BI84" i="33"/>
  <c r="BC84" i="33"/>
  <c r="AU84" i="33"/>
  <c r="AN84" i="33"/>
  <c r="AG84" i="33"/>
  <c r="BO84" i="33"/>
  <c r="BH84" i="33"/>
  <c r="AZ84" i="33"/>
  <c r="AS84" i="33"/>
  <c r="AM84" i="33"/>
  <c r="AE84" i="33"/>
  <c r="BM84" i="33"/>
  <c r="BE84" i="33"/>
  <c r="AY84" i="33"/>
  <c r="AR84" i="33"/>
  <c r="AJ84" i="33"/>
  <c r="BD84" i="33"/>
  <c r="AW84" i="33"/>
  <c r="AO84" i="33"/>
  <c r="BK84" i="33"/>
  <c r="AI84" i="33"/>
  <c r="BR85" i="33"/>
  <c r="BN85" i="33"/>
  <c r="BJ85" i="33"/>
  <c r="BF85" i="33"/>
  <c r="BB85" i="33"/>
  <c r="AX85" i="33"/>
  <c r="AT85" i="33"/>
  <c r="AP85" i="33"/>
  <c r="AL85" i="33"/>
  <c r="AH85" i="33"/>
  <c r="BO85" i="33"/>
  <c r="BI85" i="33"/>
  <c r="BD85" i="33"/>
  <c r="AY85" i="33"/>
  <c r="AS85" i="33"/>
  <c r="AN85" i="33"/>
  <c r="AI85" i="33"/>
  <c r="BL85" i="33"/>
  <c r="BE85" i="33"/>
  <c r="AW85" i="33"/>
  <c r="AQ85" i="33"/>
  <c r="AJ85" i="33"/>
  <c r="BQ85" i="33"/>
  <c r="BK85" i="33"/>
  <c r="BC85" i="33"/>
  <c r="AV85" i="33"/>
  <c r="AO85" i="33"/>
  <c r="AG85" i="33"/>
  <c r="BP85" i="33"/>
  <c r="BH85" i="33"/>
  <c r="BA85" i="33"/>
  <c r="AU85" i="33"/>
  <c r="AM85" i="33"/>
  <c r="AF85" i="33"/>
  <c r="AR85" i="33"/>
  <c r="BM85" i="33"/>
  <c r="AK85" i="33"/>
  <c r="BG85" i="33"/>
  <c r="AE85" i="33"/>
  <c r="AZ85" i="33"/>
  <c r="BR87" i="33"/>
  <c r="BN87" i="33"/>
  <c r="BJ87" i="33"/>
  <c r="BF87" i="33"/>
  <c r="BB87" i="33"/>
  <c r="AX87" i="33"/>
  <c r="AT87" i="33"/>
  <c r="AP87" i="33"/>
  <c r="AL87" i="33"/>
  <c r="AH87" i="33"/>
  <c r="BT87" i="33"/>
  <c r="BO87" i="33"/>
  <c r="BI87" i="33"/>
  <c r="BD87" i="33"/>
  <c r="AY87" i="33"/>
  <c r="AS87" i="33"/>
  <c r="AN87" i="33"/>
  <c r="AI87" i="33"/>
  <c r="BQ87" i="33"/>
  <c r="BK87" i="33"/>
  <c r="BC87" i="33"/>
  <c r="AV87" i="33"/>
  <c r="AO87" i="33"/>
  <c r="AG87" i="33"/>
  <c r="BP87" i="33"/>
  <c r="BH87" i="33"/>
  <c r="BA87" i="33"/>
  <c r="AU87" i="33"/>
  <c r="AM87" i="33"/>
  <c r="BM87" i="33"/>
  <c r="BG87" i="33"/>
  <c r="AZ87" i="33"/>
  <c r="AR87" i="33"/>
  <c r="AK87" i="33"/>
  <c r="AW87" i="33"/>
  <c r="BS87" i="33"/>
  <c r="AQ87" i="33"/>
  <c r="BL87" i="33"/>
  <c r="AJ87" i="33"/>
  <c r="BE87" i="33"/>
  <c r="CA96" i="33"/>
  <c r="BW96" i="33"/>
  <c r="BS96" i="33"/>
  <c r="BO96" i="33"/>
  <c r="BK96" i="33"/>
  <c r="BG96" i="33"/>
  <c r="BC96" i="33"/>
  <c r="AY96" i="33"/>
  <c r="AU96" i="33"/>
  <c r="AQ96" i="33"/>
  <c r="CB96" i="33"/>
  <c r="BV96" i="33"/>
  <c r="BQ96" i="33"/>
  <c r="BL96" i="33"/>
  <c r="BF96" i="33"/>
  <c r="BA96" i="33"/>
  <c r="AV96" i="33"/>
  <c r="AP96" i="33"/>
  <c r="BZ96" i="33"/>
  <c r="BT96" i="33"/>
  <c r="BM96" i="33"/>
  <c r="BE96" i="33"/>
  <c r="AX96" i="33"/>
  <c r="AR96" i="33"/>
  <c r="BU96" i="33"/>
  <c r="BJ96" i="33"/>
  <c r="BB96" i="33"/>
  <c r="AS96" i="33"/>
  <c r="CC96" i="33"/>
  <c r="BR96" i="33"/>
  <c r="BI96" i="33"/>
  <c r="AZ96" i="33"/>
  <c r="BY96" i="33"/>
  <c r="BP96" i="33"/>
  <c r="BH96" i="33"/>
  <c r="AW96" i="33"/>
  <c r="BX96" i="33"/>
  <c r="BN96" i="33"/>
  <c r="BD96" i="33"/>
  <c r="AT96" i="33"/>
  <c r="AV63" i="33"/>
  <c r="AR63" i="33"/>
  <c r="AN63" i="33"/>
  <c r="AJ63" i="33"/>
  <c r="AF63" i="33"/>
  <c r="AB63" i="33"/>
  <c r="X63" i="33"/>
  <c r="T63" i="33"/>
  <c r="P63" i="33"/>
  <c r="L63" i="33"/>
  <c r="AT63" i="33"/>
  <c r="AO63" i="33"/>
  <c r="AI63" i="33"/>
  <c r="AD63" i="33"/>
  <c r="Y63" i="33"/>
  <c r="S63" i="33"/>
  <c r="N63" i="33"/>
  <c r="I63" i="33"/>
  <c r="AS63" i="33"/>
  <c r="AM63" i="33"/>
  <c r="AH63" i="33"/>
  <c r="AC63" i="33"/>
  <c r="W63" i="33"/>
  <c r="R63" i="33"/>
  <c r="M63" i="33"/>
  <c r="AQ63" i="33"/>
  <c r="AG63" i="33"/>
  <c r="V63" i="33"/>
  <c r="K63" i="33"/>
  <c r="AP63" i="33"/>
  <c r="AE63" i="33"/>
  <c r="U63" i="33"/>
  <c r="J63" i="33"/>
  <c r="AL63" i="33"/>
  <c r="AA63" i="33"/>
  <c r="Q63" i="33"/>
  <c r="AU63" i="33"/>
  <c r="AK63" i="33"/>
  <c r="Z63" i="33"/>
  <c r="O63" i="33"/>
  <c r="BD72" i="33"/>
  <c r="AZ72" i="33"/>
  <c r="AV72" i="33"/>
  <c r="AR72" i="33"/>
  <c r="AN72" i="33"/>
  <c r="AJ72" i="33"/>
  <c r="AF72" i="33"/>
  <c r="AB72" i="33"/>
  <c r="X72" i="33"/>
  <c r="T72" i="33"/>
  <c r="BB72" i="33"/>
  <c r="AW72" i="33"/>
  <c r="AQ72" i="33"/>
  <c r="AL72" i="33"/>
  <c r="AG72" i="33"/>
  <c r="AA72" i="33"/>
  <c r="V72" i="33"/>
  <c r="BA72" i="33"/>
  <c r="AU72" i="33"/>
  <c r="AP72" i="33"/>
  <c r="AK72" i="33"/>
  <c r="AE72" i="33"/>
  <c r="Z72" i="33"/>
  <c r="U72" i="33"/>
  <c r="BE72" i="33"/>
  <c r="AY72" i="33"/>
  <c r="AT72" i="33"/>
  <c r="AO72" i="33"/>
  <c r="AI72" i="33"/>
  <c r="AD72" i="33"/>
  <c r="Y72" i="33"/>
  <c r="S72" i="33"/>
  <c r="BC72" i="33"/>
  <c r="AH72" i="33"/>
  <c r="AX72" i="33"/>
  <c r="AC72" i="33"/>
  <c r="AS72" i="33"/>
  <c r="W72" i="33"/>
  <c r="AM72" i="33"/>
  <c r="R72" i="33"/>
  <c r="U24" i="33"/>
  <c r="AK24" i="33"/>
  <c r="BJ24" i="33"/>
  <c r="AI24" i="33"/>
  <c r="BD24" i="33"/>
  <c r="R24" i="33"/>
  <c r="Q24" i="33"/>
  <c r="X24" i="33"/>
  <c r="AA24" i="33"/>
  <c r="BO24" i="33"/>
  <c r="AG24" i="33"/>
  <c r="W24" i="33"/>
  <c r="BH24" i="33"/>
  <c r="AS24" i="33"/>
  <c r="AY24" i="33"/>
  <c r="Z24" i="33"/>
  <c r="BI24" i="33"/>
  <c r="BG24" i="33"/>
  <c r="T24" i="33"/>
  <c r="S24" i="33"/>
  <c r="AW24" i="33"/>
  <c r="AO24" i="33"/>
  <c r="AM24" i="33"/>
  <c r="AX24" i="33"/>
  <c r="BN24" i="33"/>
  <c r="BP24" i="33"/>
  <c r="AD24" i="33"/>
  <c r="AP24" i="33"/>
  <c r="AF24" i="33"/>
  <c r="BL24" i="33"/>
  <c r="AV24" i="33"/>
  <c r="BA24" i="33"/>
  <c r="AE24" i="33"/>
  <c r="AZ24" i="33"/>
  <c r="BB24" i="33"/>
  <c r="BM24" i="33"/>
  <c r="AB24" i="33"/>
  <c r="AN24" i="33"/>
  <c r="AL24" i="33"/>
  <c r="BE24" i="33"/>
  <c r="P24" i="33"/>
  <c r="C70" i="33"/>
  <c r="AT24" i="33"/>
  <c r="AJ24" i="33"/>
  <c r="Y24" i="33"/>
  <c r="AC24" i="33"/>
  <c r="BK24" i="33"/>
  <c r="AU24" i="33"/>
  <c r="AR24" i="33"/>
  <c r="AQ24" i="33"/>
  <c r="V24" i="33"/>
  <c r="BC24" i="33"/>
  <c r="AH24" i="33"/>
  <c r="BF24" i="33"/>
  <c r="CH48" i="18"/>
  <c r="CH49" i="18" s="1"/>
  <c r="CG48" i="18"/>
  <c r="CG49" i="18" s="1"/>
  <c r="CK19" i="18"/>
  <c r="CK21" i="18" s="1"/>
  <c r="CK12" i="18"/>
  <c r="CL10" i="18"/>
  <c r="CI43" i="18"/>
  <c r="CI44" i="18" s="1"/>
  <c r="CI46" i="18" s="1"/>
  <c r="CI33" i="18"/>
  <c r="CJ25" i="18"/>
  <c r="CJ26" i="18" s="1"/>
  <c r="CJ15" i="18"/>
  <c r="CJ30" i="18" s="1"/>
  <c r="CJ42" i="18"/>
  <c r="CJ38" i="18"/>
  <c r="CJ41" i="18"/>
  <c r="AC29" i="33"/>
  <c r="BN32" i="33"/>
  <c r="BS33" i="33"/>
  <c r="BR29" i="33"/>
  <c r="BR22" i="33"/>
  <c r="AP29" i="33"/>
  <c r="CC32" i="33"/>
  <c r="AM33" i="33"/>
  <c r="X29" i="33"/>
  <c r="BI32" i="33"/>
  <c r="CE33" i="33"/>
  <c r="AC33" i="33"/>
  <c r="BE32" i="33"/>
  <c r="BW33" i="33"/>
  <c r="T27" i="33"/>
  <c r="X27" i="33"/>
  <c r="V29" i="33"/>
  <c r="C78" i="33"/>
  <c r="AA33" i="33"/>
  <c r="BF27" i="33"/>
  <c r="BD27" i="33"/>
  <c r="AV27" i="33"/>
  <c r="AZ27" i="33"/>
  <c r="BC29" i="33"/>
  <c r="AT29" i="33"/>
  <c r="BK29" i="33"/>
  <c r="CA29" i="33"/>
  <c r="CC31" i="33"/>
  <c r="AL32" i="33"/>
  <c r="AH32" i="33"/>
  <c r="AR32" i="33"/>
  <c r="AU33" i="33"/>
  <c r="BU33" i="33"/>
  <c r="AW33" i="33"/>
  <c r="W27" i="33"/>
  <c r="C75" i="33"/>
  <c r="X32" i="33"/>
  <c r="AB33" i="33"/>
  <c r="BC27" i="33"/>
  <c r="AW27" i="33"/>
  <c r="AF27" i="33"/>
  <c r="BH27" i="33"/>
  <c r="AB27" i="33"/>
  <c r="AJ29" i="33"/>
  <c r="AX29" i="33"/>
  <c r="AM29" i="33"/>
  <c r="BT32" i="33"/>
  <c r="AQ32" i="33"/>
  <c r="BB32" i="33"/>
  <c r="BF33" i="33"/>
  <c r="BT33" i="33"/>
  <c r="BC33" i="33"/>
  <c r="CB33" i="33"/>
  <c r="BQ27" i="33"/>
  <c r="AO27" i="33"/>
  <c r="AM27" i="33"/>
  <c r="BI27" i="33"/>
  <c r="CA27" i="33"/>
  <c r="V27" i="33"/>
  <c r="AA32" i="33"/>
  <c r="C79" i="33"/>
  <c r="AA27" i="33"/>
  <c r="Y27" i="33"/>
  <c r="AR27" i="33"/>
  <c r="AL27" i="33"/>
  <c r="BW27" i="33"/>
  <c r="BT29" i="33"/>
  <c r="BN29" i="33"/>
  <c r="BE29" i="33"/>
  <c r="AY32" i="33"/>
  <c r="AV32" i="33"/>
  <c r="BL32" i="33"/>
  <c r="AQ33" i="33"/>
  <c r="BX33" i="33"/>
  <c r="CA28" i="33"/>
  <c r="BY28" i="33"/>
  <c r="BZ28" i="33"/>
  <c r="BX28" i="33"/>
  <c r="BW28" i="33"/>
  <c r="CI35" i="33"/>
  <c r="CD35" i="33"/>
  <c r="BN35" i="33"/>
  <c r="BK35" i="33"/>
  <c r="BM35" i="33"/>
  <c r="AM35" i="33"/>
  <c r="AL35" i="33"/>
  <c r="BT35" i="33"/>
  <c r="AK35" i="33"/>
  <c r="AU35" i="33"/>
  <c r="BU35" i="33"/>
  <c r="AZ35" i="33"/>
  <c r="BO35" i="33"/>
  <c r="BQ35" i="33"/>
  <c r="CE35" i="33"/>
  <c r="CB35" i="33"/>
  <c r="BF35" i="33"/>
  <c r="AJ35" i="33"/>
  <c r="AI35" i="33"/>
  <c r="BL35" i="33"/>
  <c r="AW35" i="33"/>
  <c r="BZ35" i="33"/>
  <c r="AT35" i="33"/>
  <c r="BD35" i="33"/>
  <c r="BA35" i="33"/>
  <c r="BW35" i="33"/>
  <c r="BB35" i="33"/>
  <c r="CH35" i="33"/>
  <c r="BE35" i="33"/>
  <c r="AH35" i="33"/>
  <c r="AS35" i="33"/>
  <c r="BG35" i="33"/>
  <c r="BP35" i="33"/>
  <c r="BV35" i="33"/>
  <c r="AC35" i="33"/>
  <c r="AE35" i="33"/>
  <c r="CC35" i="33"/>
  <c r="BX35" i="33"/>
  <c r="BC35" i="33"/>
  <c r="BR35" i="33"/>
  <c r="AG35" i="33"/>
  <c r="AN35" i="33"/>
  <c r="BJ35" i="33"/>
  <c r="CG35" i="33"/>
  <c r="AY35" i="33"/>
  <c r="AQ35" i="33"/>
  <c r="AV35" i="33"/>
  <c r="AO35" i="33"/>
  <c r="BI35" i="33"/>
  <c r="CA35" i="33"/>
  <c r="AA35" i="33"/>
  <c r="AB35" i="33"/>
  <c r="CF35" i="33"/>
  <c r="BY35" i="33"/>
  <c r="BS35" i="33"/>
  <c r="AR35" i="33"/>
  <c r="AX35" i="33"/>
  <c r="BH35" i="33"/>
  <c r="AP35" i="33"/>
  <c r="AD35" i="33"/>
  <c r="C81" i="33"/>
  <c r="CB28" i="33"/>
  <c r="CB31" i="33"/>
  <c r="CD31" i="33"/>
  <c r="BZ31" i="33"/>
  <c r="BY29" i="33"/>
  <c r="BW29" i="33"/>
  <c r="BO29" i="33"/>
  <c r="AB29" i="33"/>
  <c r="BA29" i="33"/>
  <c r="AY29" i="33"/>
  <c r="BH29" i="33"/>
  <c r="AW29" i="33"/>
  <c r="BB29" i="33"/>
  <c r="BS29" i="33"/>
  <c r="AU29" i="33"/>
  <c r="AI29" i="33"/>
  <c r="AV29" i="33"/>
  <c r="AH29" i="33"/>
  <c r="BX29" i="33"/>
  <c r="CB29" i="33"/>
  <c r="AK29" i="33"/>
  <c r="AF29" i="33"/>
  <c r="BU29" i="33"/>
  <c r="AS29" i="33"/>
  <c r="AO29" i="33"/>
  <c r="BI29" i="33"/>
  <c r="BM29" i="33"/>
  <c r="BQ29" i="33"/>
  <c r="AZ29" i="33"/>
  <c r="BL29" i="33"/>
  <c r="AQ29" i="33"/>
  <c r="CA32" i="33"/>
  <c r="CF32" i="33"/>
  <c r="AM32" i="33"/>
  <c r="BA32" i="33"/>
  <c r="BP32" i="33"/>
  <c r="BO32" i="33"/>
  <c r="AT32" i="33"/>
  <c r="AD32" i="33"/>
  <c r="BJ32" i="33"/>
  <c r="BM32" i="33"/>
  <c r="BV32" i="33"/>
  <c r="AI32" i="33"/>
  <c r="BS32" i="33"/>
  <c r="BQ32" i="33"/>
  <c r="CE32" i="33"/>
  <c r="BZ32" i="33"/>
  <c r="AG32" i="33"/>
  <c r="AN32" i="33"/>
  <c r="BD32" i="33"/>
  <c r="BH32" i="33"/>
  <c r="BW32" i="33"/>
  <c r="BX32" i="33"/>
  <c r="AZ32" i="33"/>
  <c r="AK32" i="33"/>
  <c r="AX32" i="33"/>
  <c r="BR32" i="33"/>
  <c r="AJ32" i="33"/>
  <c r="CG33" i="33"/>
  <c r="CF33" i="33"/>
  <c r="AR33" i="33"/>
  <c r="BE33" i="33"/>
  <c r="BM33" i="33"/>
  <c r="BG33" i="33"/>
  <c r="AG33" i="33"/>
  <c r="BO33" i="33"/>
  <c r="AZ33" i="33"/>
  <c r="AX33" i="33"/>
  <c r="BL33" i="33"/>
  <c r="BA33" i="33"/>
  <c r="BJ33" i="33"/>
  <c r="AT33" i="33"/>
  <c r="CD33" i="33"/>
  <c r="CA33" i="33"/>
  <c r="BD33" i="33"/>
  <c r="BQ33" i="33"/>
  <c r="BY33" i="33"/>
  <c r="AO33" i="33"/>
  <c r="BN33" i="33"/>
  <c r="AV33" i="33"/>
  <c r="BH33" i="33"/>
  <c r="AH33" i="33"/>
  <c r="BR33" i="33"/>
  <c r="AY33" i="33"/>
  <c r="BP33" i="33"/>
  <c r="U27" i="33"/>
  <c r="S27" i="33"/>
  <c r="Y29" i="33"/>
  <c r="Z29" i="33"/>
  <c r="Y32" i="33"/>
  <c r="Z32" i="33"/>
  <c r="AD33" i="33"/>
  <c r="Y33" i="33"/>
  <c r="Z27" i="33"/>
  <c r="AK27" i="33"/>
  <c r="BL27" i="33"/>
  <c r="AJ27" i="33"/>
  <c r="BP27" i="33"/>
  <c r="AU27" i="33"/>
  <c r="AY27" i="33"/>
  <c r="BK27" i="33"/>
  <c r="AR29" i="33"/>
  <c r="BJ29" i="33"/>
  <c r="BG29" i="33"/>
  <c r="AN29" i="33"/>
  <c r="AA29" i="33"/>
  <c r="AG29" i="33"/>
  <c r="BZ29" i="33"/>
  <c r="CE31" i="33"/>
  <c r="AU32" i="33"/>
  <c r="BG32" i="33"/>
  <c r="AO32" i="33"/>
  <c r="AE32" i="33"/>
  <c r="BC32" i="33"/>
  <c r="BK32" i="33"/>
  <c r="CB32" i="33"/>
  <c r="BB33" i="33"/>
  <c r="AL33" i="33"/>
  <c r="AK33" i="33"/>
  <c r="AS33" i="33"/>
  <c r="AJ33" i="33"/>
  <c r="AN33" i="33"/>
  <c r="BZ33" i="33"/>
  <c r="BZ27" i="33"/>
  <c r="BY27" i="33"/>
  <c r="AD27" i="33"/>
  <c r="AI27" i="33"/>
  <c r="AN27" i="33"/>
  <c r="BN27" i="33"/>
  <c r="BE27" i="33"/>
  <c r="BR27" i="33"/>
  <c r="BM27" i="33"/>
  <c r="BV27" i="33"/>
  <c r="BU27" i="33"/>
  <c r="BA27" i="33"/>
  <c r="AS27" i="33"/>
  <c r="BO27" i="33"/>
  <c r="AE27" i="33"/>
  <c r="AT27" i="33"/>
  <c r="AG27" i="33"/>
  <c r="AH27" i="33"/>
  <c r="C73" i="33"/>
  <c r="U29" i="33"/>
  <c r="W29" i="33"/>
  <c r="AC32" i="33"/>
  <c r="AB32" i="33"/>
  <c r="Z33" i="33"/>
  <c r="BJ27" i="33"/>
  <c r="BS27" i="33"/>
  <c r="AX27" i="33"/>
  <c r="AP27" i="33"/>
  <c r="AQ27" i="33"/>
  <c r="AC27" i="33"/>
  <c r="BB27" i="33"/>
  <c r="BG27" i="33"/>
  <c r="BX27" i="33"/>
  <c r="BP29" i="33"/>
  <c r="AL29" i="33"/>
  <c r="BD29" i="33"/>
  <c r="AD29" i="33"/>
  <c r="BF29" i="33"/>
  <c r="AE29" i="33"/>
  <c r="BV29" i="33"/>
  <c r="BY31" i="33"/>
  <c r="BU32" i="33"/>
  <c r="AF32" i="33"/>
  <c r="AS32" i="33"/>
  <c r="AP32" i="33"/>
  <c r="AW32" i="33"/>
  <c r="BF32" i="33"/>
  <c r="BY32" i="33"/>
  <c r="BK33" i="33"/>
  <c r="AI33" i="33"/>
  <c r="AP33" i="33"/>
  <c r="AE33" i="33"/>
  <c r="BV33" i="33"/>
  <c r="AF33" i="33"/>
  <c r="CC33" i="33"/>
  <c r="AQ20" i="33"/>
  <c r="AA20" i="33"/>
  <c r="AN20" i="33"/>
  <c r="AC20" i="33"/>
  <c r="W20" i="33"/>
  <c r="AR20" i="33"/>
  <c r="AM20" i="33"/>
  <c r="BE20" i="33"/>
  <c r="AI20" i="33"/>
  <c r="BC20" i="33"/>
  <c r="AF20" i="33"/>
  <c r="AG20" i="33"/>
  <c r="BR20" i="33"/>
  <c r="BM20" i="33"/>
  <c r="BL20" i="33"/>
  <c r="AS20" i="33"/>
  <c r="AY20" i="33"/>
  <c r="AH20" i="33"/>
  <c r="U20" i="33"/>
  <c r="AU20" i="33"/>
  <c r="AW20" i="33"/>
  <c r="AK20" i="33"/>
  <c r="BD20" i="33"/>
  <c r="X20" i="33"/>
  <c r="AX20" i="33"/>
  <c r="BP20" i="33"/>
  <c r="BT20" i="33"/>
  <c r="C66" i="33"/>
  <c r="N20" i="33"/>
  <c r="S20" i="33"/>
  <c r="AB20" i="33"/>
  <c r="R20" i="33"/>
  <c r="AV20" i="33"/>
  <c r="AO20" i="33"/>
  <c r="BH20" i="33"/>
  <c r="V20" i="33"/>
  <c r="BG20" i="33"/>
  <c r="AZ20" i="33"/>
  <c r="AL20" i="33"/>
  <c r="Z20" i="33"/>
  <c r="Y20" i="33"/>
  <c r="BS20" i="33"/>
  <c r="CP41" i="31"/>
  <c r="CQ19" i="31"/>
  <c r="CQ21" i="31" s="1"/>
  <c r="CN41" i="30"/>
  <c r="CO19" i="30"/>
  <c r="CO21" i="30" s="1"/>
  <c r="CP10" i="30"/>
  <c r="BL19" i="33"/>
  <c r="AL19" i="33"/>
  <c r="BD19" i="33"/>
  <c r="S19" i="33"/>
  <c r="AI19" i="33"/>
  <c r="AS19" i="33"/>
  <c r="BB19" i="33"/>
  <c r="BE19" i="33"/>
  <c r="AU19" i="33"/>
  <c r="BK19" i="33"/>
  <c r="BI19" i="33"/>
  <c r="AR19" i="33"/>
  <c r="AH19" i="33"/>
  <c r="AB19" i="33"/>
  <c r="Q19" i="33"/>
  <c r="AW19" i="33"/>
  <c r="U19" i="33"/>
  <c r="R19" i="33"/>
  <c r="AE19" i="33"/>
  <c r="AX19" i="33"/>
  <c r="T19" i="33"/>
  <c r="AK19" i="33"/>
  <c r="BF19" i="33"/>
  <c r="X19" i="33"/>
  <c r="AQ19" i="33"/>
  <c r="W19" i="33"/>
  <c r="BJ19" i="33"/>
  <c r="AA19" i="33"/>
  <c r="Z19" i="33"/>
  <c r="AN19" i="33"/>
  <c r="AT19" i="33"/>
  <c r="AY19" i="33"/>
  <c r="AJ19" i="33"/>
  <c r="BH19" i="33"/>
  <c r="AM19" i="33"/>
  <c r="AG19" i="33"/>
  <c r="N19" i="33"/>
  <c r="BG19" i="33"/>
  <c r="AV19" i="33"/>
  <c r="L19" i="33"/>
  <c r="Y19" i="33"/>
  <c r="AD19" i="33"/>
  <c r="V19" i="33"/>
  <c r="C65" i="33"/>
  <c r="AP19" i="33"/>
  <c r="AZ19" i="33"/>
  <c r="AC19" i="33"/>
  <c r="M19" i="33"/>
  <c r="AF19" i="33"/>
  <c r="O19" i="33"/>
  <c r="P19" i="33"/>
  <c r="K19" i="33"/>
  <c r="AO19" i="33"/>
  <c r="BC19" i="33"/>
  <c r="BA19" i="33"/>
  <c r="BH15" i="33"/>
  <c r="V15" i="33"/>
  <c r="T15" i="33"/>
  <c r="AC15" i="33"/>
  <c r="J15" i="33"/>
  <c r="J53" i="33" s="1"/>
  <c r="AN15" i="33"/>
  <c r="AA15" i="33"/>
  <c r="Y15" i="33"/>
  <c r="AM15" i="33"/>
  <c r="AK15" i="33"/>
  <c r="H15" i="33"/>
  <c r="H53" i="33" s="1"/>
  <c r="BF12" i="33"/>
  <c r="AD12" i="33"/>
  <c r="AT12" i="33"/>
  <c r="AL12" i="33"/>
  <c r="AX12" i="33"/>
  <c r="AO12" i="33"/>
  <c r="BB12" i="33"/>
  <c r="AF12" i="33"/>
  <c r="AB12" i="33"/>
  <c r="AI12" i="33"/>
  <c r="T12" i="33"/>
  <c r="O12" i="33"/>
  <c r="I12" i="33"/>
  <c r="Q12" i="33"/>
  <c r="F12" i="33"/>
  <c r="AO16" i="33"/>
  <c r="AS16" i="33"/>
  <c r="AV16" i="33"/>
  <c r="BG16" i="33"/>
  <c r="BF16" i="33"/>
  <c r="W16" i="33"/>
  <c r="P16" i="33"/>
  <c r="F14" i="33"/>
  <c r="AJ15" i="33"/>
  <c r="K15" i="33"/>
  <c r="L15" i="33"/>
  <c r="AO15" i="33"/>
  <c r="AI15" i="33"/>
  <c r="P15" i="33"/>
  <c r="BF15" i="33"/>
  <c r="BA15" i="33"/>
  <c r="AB15" i="33"/>
  <c r="AH15" i="33"/>
  <c r="AV15" i="33"/>
  <c r="W15" i="33"/>
  <c r="X15" i="33"/>
  <c r="AQ15" i="33"/>
  <c r="C61" i="33"/>
  <c r="AE15" i="33"/>
  <c r="R15" i="33"/>
  <c r="AD15" i="33"/>
  <c r="AS15" i="33"/>
  <c r="BD15" i="33"/>
  <c r="AG15" i="33"/>
  <c r="S15" i="33"/>
  <c r="AX15" i="33"/>
  <c r="I15" i="33"/>
  <c r="G15" i="33"/>
  <c r="M15" i="33"/>
  <c r="AP15" i="33"/>
  <c r="AT15" i="33"/>
  <c r="N15" i="33"/>
  <c r="AF15" i="33"/>
  <c r="U15" i="33"/>
  <c r="AU15" i="33"/>
  <c r="AL15" i="33"/>
  <c r="AW15" i="33"/>
  <c r="Z15" i="33"/>
  <c r="O15" i="33"/>
  <c r="Q15" i="33"/>
  <c r="R16" i="33"/>
  <c r="AR16" i="33"/>
  <c r="AK16" i="33"/>
  <c r="BC16" i="33"/>
  <c r="BA16" i="33"/>
  <c r="AX16" i="33"/>
  <c r="AU16" i="33"/>
  <c r="O16" i="33"/>
  <c r="AB16" i="33"/>
  <c r="AJ16" i="33"/>
  <c r="BO15" i="33"/>
  <c r="BK15" i="33"/>
  <c r="BT15" i="33"/>
  <c r="BN15" i="33"/>
  <c r="BS15" i="33"/>
  <c r="BI15" i="33"/>
  <c r="BR15" i="33"/>
  <c r="BL15" i="33"/>
  <c r="BQ15" i="33"/>
  <c r="C62" i="33"/>
  <c r="Y16" i="33"/>
  <c r="BD16" i="33"/>
  <c r="AM16" i="33"/>
  <c r="AG16" i="33"/>
  <c r="AE16" i="33"/>
  <c r="AZ16" i="33"/>
  <c r="AN16" i="33"/>
  <c r="Z16" i="33"/>
  <c r="AT16" i="33"/>
  <c r="AA16" i="33"/>
  <c r="K16" i="33"/>
  <c r="AC16" i="33"/>
  <c r="BI16" i="33"/>
  <c r="BK16" i="33"/>
  <c r="BQ16" i="33"/>
  <c r="BS16" i="33"/>
  <c r="BU16" i="33"/>
  <c r="BR16" i="33"/>
  <c r="BJ16" i="33"/>
  <c r="BT16" i="33"/>
  <c r="BP16" i="33"/>
  <c r="BM16" i="33"/>
  <c r="BN16" i="33"/>
  <c r="BO16" i="33"/>
  <c r="BL16" i="33"/>
  <c r="CS53" i="33"/>
  <c r="CZ17" i="33"/>
  <c r="CZ18" i="33"/>
  <c r="CZ26" i="33"/>
  <c r="CY53" i="33"/>
  <c r="CV53" i="33"/>
  <c r="CR53" i="33"/>
  <c r="CQ53" i="33"/>
  <c r="CU53" i="33"/>
  <c r="CX53" i="33"/>
  <c r="CW53" i="33"/>
  <c r="CT53" i="33"/>
  <c r="CZ13" i="33"/>
  <c r="E53" i="33"/>
  <c r="D53" i="33"/>
  <c r="CC98" i="33" l="1"/>
  <c r="CZ58" i="33"/>
  <c r="CZ59" i="33"/>
  <c r="CZ60" i="33"/>
  <c r="AL61" i="33"/>
  <c r="AI61" i="33"/>
  <c r="S61" i="33"/>
  <c r="R61" i="33"/>
  <c r="AF61" i="33"/>
  <c r="AE61" i="33"/>
  <c r="O61" i="33"/>
  <c r="N61" i="33"/>
  <c r="AN61" i="33"/>
  <c r="Z61" i="33"/>
  <c r="I61" i="33"/>
  <c r="X61" i="33"/>
  <c r="AO61" i="33"/>
  <c r="U61" i="33"/>
  <c r="AG61" i="33"/>
  <c r="Q61" i="33"/>
  <c r="P61" i="33"/>
  <c r="AC61" i="33"/>
  <c r="W61" i="33"/>
  <c r="AK61" i="33"/>
  <c r="AD61" i="33"/>
  <c r="L61" i="33"/>
  <c r="AA61" i="33"/>
  <c r="K61" i="33"/>
  <c r="J61" i="33"/>
  <c r="H61" i="33"/>
  <c r="V61" i="33"/>
  <c r="G61" i="33"/>
  <c r="AR61" i="33"/>
  <c r="AB61" i="33"/>
  <c r="AM61" i="33"/>
  <c r="T61" i="33"/>
  <c r="AP61" i="33"/>
  <c r="Y61" i="33"/>
  <c r="AT61" i="33"/>
  <c r="AS61" i="33"/>
  <c r="AJ61" i="33"/>
  <c r="AH61" i="33"/>
  <c r="M61" i="33"/>
  <c r="AQ61" i="33"/>
  <c r="AN62" i="33"/>
  <c r="AK62" i="33"/>
  <c r="U62" i="33"/>
  <c r="H62" i="33"/>
  <c r="AU62" i="33"/>
  <c r="AI62" i="33"/>
  <c r="AQ62" i="33"/>
  <c r="AF62" i="33"/>
  <c r="AC62" i="33"/>
  <c r="Z62" i="33"/>
  <c r="Y62" i="33"/>
  <c r="X62" i="33"/>
  <c r="AM62" i="33"/>
  <c r="AL62" i="33"/>
  <c r="S62" i="33"/>
  <c r="AG62" i="33"/>
  <c r="P62" i="33"/>
  <c r="AE62" i="33"/>
  <c r="N62" i="33"/>
  <c r="T62" i="33"/>
  <c r="AO62" i="33"/>
  <c r="AR62" i="33"/>
  <c r="V62" i="33"/>
  <c r="AJ62" i="33"/>
  <c r="AH62" i="33"/>
  <c r="AT62" i="33"/>
  <c r="I62" i="33"/>
  <c r="W62" i="33"/>
  <c r="AD62" i="33"/>
  <c r="M62" i="33"/>
  <c r="AB62" i="33"/>
  <c r="L62" i="33"/>
  <c r="AA62" i="33"/>
  <c r="K62" i="33"/>
  <c r="J62" i="33"/>
  <c r="AP62" i="33"/>
  <c r="R62" i="33"/>
  <c r="Q62" i="33"/>
  <c r="O62" i="33"/>
  <c r="AS62" i="33"/>
  <c r="CZ72" i="33"/>
  <c r="CZ90" i="33"/>
  <c r="BH78" i="33"/>
  <c r="BD78" i="33"/>
  <c r="AZ78" i="33"/>
  <c r="AV78" i="33"/>
  <c r="AR78" i="33"/>
  <c r="AN78" i="33"/>
  <c r="AJ78" i="33"/>
  <c r="AF78" i="33"/>
  <c r="AB78" i="33"/>
  <c r="X78" i="33"/>
  <c r="BG78" i="33"/>
  <c r="BB78" i="33"/>
  <c r="AW78" i="33"/>
  <c r="AQ78" i="33"/>
  <c r="AL78" i="33"/>
  <c r="AG78" i="33"/>
  <c r="AA78" i="33"/>
  <c r="BK78" i="33"/>
  <c r="BF78" i="33"/>
  <c r="BA78" i="33"/>
  <c r="AU78" i="33"/>
  <c r="AP78" i="33"/>
  <c r="AK78" i="33"/>
  <c r="AE78" i="33"/>
  <c r="Z78" i="33"/>
  <c r="BJ78" i="33"/>
  <c r="BE78" i="33"/>
  <c r="AY78" i="33"/>
  <c r="AT78" i="33"/>
  <c r="AO78" i="33"/>
  <c r="AI78" i="33"/>
  <c r="AD78" i="33"/>
  <c r="Y78" i="33"/>
  <c r="AX78" i="33"/>
  <c r="AC78" i="33"/>
  <c r="AS78" i="33"/>
  <c r="BI78" i="33"/>
  <c r="AM78" i="33"/>
  <c r="BC78" i="33"/>
  <c r="AH78" i="33"/>
  <c r="CZ91" i="33"/>
  <c r="CZ94" i="33"/>
  <c r="BJ79" i="33"/>
  <c r="BF79" i="33"/>
  <c r="BB79" i="33"/>
  <c r="AX79" i="33"/>
  <c r="AT79" i="33"/>
  <c r="AP79" i="33"/>
  <c r="BI79" i="33"/>
  <c r="BD79" i="33"/>
  <c r="AY79" i="33"/>
  <c r="AS79" i="33"/>
  <c r="AN79" i="33"/>
  <c r="AJ79" i="33"/>
  <c r="AF79" i="33"/>
  <c r="AB79" i="33"/>
  <c r="BK79" i="33"/>
  <c r="BC79" i="33"/>
  <c r="AV79" i="33"/>
  <c r="AO79" i="33"/>
  <c r="AI79" i="33"/>
  <c r="AD79" i="33"/>
  <c r="Y79" i="33"/>
  <c r="BH79" i="33"/>
  <c r="BA79" i="33"/>
  <c r="AU79" i="33"/>
  <c r="AM79" i="33"/>
  <c r="AH79" i="33"/>
  <c r="AC79" i="33"/>
  <c r="BG79" i="33"/>
  <c r="AZ79" i="33"/>
  <c r="AR79" i="33"/>
  <c r="AL79" i="33"/>
  <c r="AG79" i="33"/>
  <c r="AA79" i="33"/>
  <c r="BE79" i="33"/>
  <c r="AE79" i="33"/>
  <c r="AW79" i="33"/>
  <c r="Z79" i="33"/>
  <c r="AQ79" i="33"/>
  <c r="BL79" i="33"/>
  <c r="AK79" i="33"/>
  <c r="AZ70" i="33"/>
  <c r="AV70" i="33"/>
  <c r="AR70" i="33"/>
  <c r="AN70" i="33"/>
  <c r="AJ70" i="33"/>
  <c r="AF70" i="33"/>
  <c r="AB70" i="33"/>
  <c r="X70" i="33"/>
  <c r="T70" i="33"/>
  <c r="P70" i="33"/>
  <c r="BB70" i="33"/>
  <c r="AW70" i="33"/>
  <c r="AQ70" i="33"/>
  <c r="AL70" i="33"/>
  <c r="AG70" i="33"/>
  <c r="AA70" i="33"/>
  <c r="V70" i="33"/>
  <c r="Q70" i="33"/>
  <c r="BA70" i="33"/>
  <c r="AU70" i="33"/>
  <c r="AP70" i="33"/>
  <c r="AK70" i="33"/>
  <c r="AE70" i="33"/>
  <c r="Z70" i="33"/>
  <c r="U70" i="33"/>
  <c r="AY70" i="33"/>
  <c r="AO70" i="33"/>
  <c r="AD70" i="33"/>
  <c r="S70" i="33"/>
  <c r="AX70" i="33"/>
  <c r="AM70" i="33"/>
  <c r="AC70" i="33"/>
  <c r="R70" i="33"/>
  <c r="AT70" i="33"/>
  <c r="AI70" i="33"/>
  <c r="Y70" i="33"/>
  <c r="BC70" i="33"/>
  <c r="AS70" i="33"/>
  <c r="AH70" i="33"/>
  <c r="W70" i="33"/>
  <c r="CZ63" i="33"/>
  <c r="CZ96" i="33"/>
  <c r="CZ84" i="33"/>
  <c r="CZ64" i="33"/>
  <c r="CZ93" i="33"/>
  <c r="CZ88" i="33"/>
  <c r="CZ97" i="33"/>
  <c r="CZ87" i="33"/>
  <c r="AV65" i="33"/>
  <c r="AR65" i="33"/>
  <c r="AN65" i="33"/>
  <c r="AJ65" i="33"/>
  <c r="AF65" i="33"/>
  <c r="AB65" i="33"/>
  <c r="X65" i="33"/>
  <c r="T65" i="33"/>
  <c r="P65" i="33"/>
  <c r="L65" i="33"/>
  <c r="AT65" i="33"/>
  <c r="AO65" i="33"/>
  <c r="AI65" i="33"/>
  <c r="AD65" i="33"/>
  <c r="Y65" i="33"/>
  <c r="S65" i="33"/>
  <c r="N65" i="33"/>
  <c r="AX65" i="33"/>
  <c r="AS65" i="33"/>
  <c r="AM65" i="33"/>
  <c r="AH65" i="33"/>
  <c r="AC65" i="33"/>
  <c r="W65" i="33"/>
  <c r="R65" i="33"/>
  <c r="M65" i="33"/>
  <c r="AW65" i="33"/>
  <c r="AL65" i="33"/>
  <c r="AA65" i="33"/>
  <c r="Q65" i="33"/>
  <c r="AU65" i="33"/>
  <c r="AK65" i="33"/>
  <c r="Z65" i="33"/>
  <c r="O65" i="33"/>
  <c r="AQ65" i="33"/>
  <c r="AG65" i="33"/>
  <c r="V65" i="33"/>
  <c r="K65" i="33"/>
  <c r="AP65" i="33"/>
  <c r="AE65" i="33"/>
  <c r="U65" i="33"/>
  <c r="AV66" i="33"/>
  <c r="AR66" i="33"/>
  <c r="AN66" i="33"/>
  <c r="AJ66" i="33"/>
  <c r="AF66" i="33"/>
  <c r="AB66" i="33"/>
  <c r="X66" i="33"/>
  <c r="T66" i="33"/>
  <c r="P66" i="33"/>
  <c r="L66" i="33"/>
  <c r="AW66" i="33"/>
  <c r="AQ66" i="33"/>
  <c r="AL66" i="33"/>
  <c r="AG66" i="33"/>
  <c r="AA66" i="33"/>
  <c r="V66" i="33"/>
  <c r="Q66" i="33"/>
  <c r="AU66" i="33"/>
  <c r="AP66" i="33"/>
  <c r="AK66" i="33"/>
  <c r="AE66" i="33"/>
  <c r="Z66" i="33"/>
  <c r="U66" i="33"/>
  <c r="O66" i="33"/>
  <c r="AY66" i="33"/>
  <c r="AO66" i="33"/>
  <c r="AD66" i="33"/>
  <c r="S66" i="33"/>
  <c r="AX66" i="33"/>
  <c r="AM66" i="33"/>
  <c r="AC66" i="33"/>
  <c r="R66" i="33"/>
  <c r="AT66" i="33"/>
  <c r="AI66" i="33"/>
  <c r="Y66" i="33"/>
  <c r="N66" i="33"/>
  <c r="AS66" i="33"/>
  <c r="AH66" i="33"/>
  <c r="W66" i="33"/>
  <c r="M66" i="33"/>
  <c r="BD73" i="33"/>
  <c r="AZ73" i="33"/>
  <c r="AV73" i="33"/>
  <c r="AR73" i="33"/>
  <c r="AN73" i="33"/>
  <c r="AJ73" i="33"/>
  <c r="AF73" i="33"/>
  <c r="AB73" i="33"/>
  <c r="X73" i="33"/>
  <c r="T73" i="33"/>
  <c r="BE73" i="33"/>
  <c r="AY73" i="33"/>
  <c r="AT73" i="33"/>
  <c r="AO73" i="33"/>
  <c r="AI73" i="33"/>
  <c r="AD73" i="33"/>
  <c r="Y73" i="33"/>
  <c r="S73" i="33"/>
  <c r="BC73" i="33"/>
  <c r="AX73" i="33"/>
  <c r="AS73" i="33"/>
  <c r="AM73" i="33"/>
  <c r="AH73" i="33"/>
  <c r="AC73" i="33"/>
  <c r="W73" i="33"/>
  <c r="BB73" i="33"/>
  <c r="AW73" i="33"/>
  <c r="AQ73" i="33"/>
  <c r="AL73" i="33"/>
  <c r="AG73" i="33"/>
  <c r="AA73" i="33"/>
  <c r="V73" i="33"/>
  <c r="BF73" i="33"/>
  <c r="AK73" i="33"/>
  <c r="BA73" i="33"/>
  <c r="AE73" i="33"/>
  <c r="AU73" i="33"/>
  <c r="Z73" i="33"/>
  <c r="AP73" i="33"/>
  <c r="U73" i="33"/>
  <c r="CZ85" i="33"/>
  <c r="CZ82" i="33"/>
  <c r="BN81" i="33"/>
  <c r="BJ81" i="33"/>
  <c r="BF81" i="33"/>
  <c r="BB81" i="33"/>
  <c r="AX81" i="33"/>
  <c r="AT81" i="33"/>
  <c r="AP81" i="33"/>
  <c r="AL81" i="33"/>
  <c r="AH81" i="33"/>
  <c r="AD81" i="33"/>
  <c r="BI81" i="33"/>
  <c r="BD81" i="33"/>
  <c r="AY81" i="33"/>
  <c r="AS81" i="33"/>
  <c r="AN81" i="33"/>
  <c r="AI81" i="33"/>
  <c r="AC81" i="33"/>
  <c r="BH81" i="33"/>
  <c r="BA81" i="33"/>
  <c r="AU81" i="33"/>
  <c r="AM81" i="33"/>
  <c r="AF81" i="33"/>
  <c r="BM81" i="33"/>
  <c r="BG81" i="33"/>
  <c r="AZ81" i="33"/>
  <c r="AR81" i="33"/>
  <c r="AK81" i="33"/>
  <c r="AE81" i="33"/>
  <c r="BL81" i="33"/>
  <c r="BE81" i="33"/>
  <c r="AW81" i="33"/>
  <c r="AQ81" i="33"/>
  <c r="AJ81" i="33"/>
  <c r="AB81" i="33"/>
  <c r="BK81" i="33"/>
  <c r="AG81" i="33"/>
  <c r="BC81" i="33"/>
  <c r="AA81" i="33"/>
  <c r="AV81" i="33"/>
  <c r="AO81" i="33"/>
  <c r="BH75" i="33"/>
  <c r="BD75" i="33"/>
  <c r="AZ75" i="33"/>
  <c r="AV75" i="33"/>
  <c r="AR75" i="33"/>
  <c r="AN75" i="33"/>
  <c r="AJ75" i="33"/>
  <c r="AF75" i="33"/>
  <c r="AB75" i="33"/>
  <c r="X75" i="33"/>
  <c r="BE75" i="33"/>
  <c r="AY75" i="33"/>
  <c r="AT75" i="33"/>
  <c r="AO75" i="33"/>
  <c r="AI75" i="33"/>
  <c r="AD75" i="33"/>
  <c r="Y75" i="33"/>
  <c r="BC75" i="33"/>
  <c r="AX75" i="33"/>
  <c r="AS75" i="33"/>
  <c r="AM75" i="33"/>
  <c r="AH75" i="33"/>
  <c r="AC75" i="33"/>
  <c r="W75" i="33"/>
  <c r="BG75" i="33"/>
  <c r="BB75" i="33"/>
  <c r="AW75" i="33"/>
  <c r="AQ75" i="33"/>
  <c r="AL75" i="33"/>
  <c r="AG75" i="33"/>
  <c r="AA75" i="33"/>
  <c r="V75" i="33"/>
  <c r="AP75" i="33"/>
  <c r="U75" i="33"/>
  <c r="BF75" i="33"/>
  <c r="AK75" i="33"/>
  <c r="BA75" i="33"/>
  <c r="AE75" i="33"/>
  <c r="AU75" i="33"/>
  <c r="Z75" i="33"/>
  <c r="I53" i="33"/>
  <c r="H20" i="29" s="1"/>
  <c r="CZ24" i="33"/>
  <c r="G53" i="33"/>
  <c r="F20" i="29" s="1"/>
  <c r="F32" i="29" s="1"/>
  <c r="CJ27" i="18"/>
  <c r="CJ31" i="18" s="1"/>
  <c r="CJ33" i="18" s="1"/>
  <c r="CI48" i="18"/>
  <c r="CI49" i="18" s="1"/>
  <c r="CJ43" i="18"/>
  <c r="CJ44" i="18" s="1"/>
  <c r="CJ46" i="18" s="1"/>
  <c r="CK15" i="18"/>
  <c r="CK30" i="18" s="1"/>
  <c r="CK25" i="18"/>
  <c r="CK37" i="18"/>
  <c r="CK41" i="18"/>
  <c r="CL19" i="18"/>
  <c r="CL21" i="18" s="1"/>
  <c r="CL12" i="18"/>
  <c r="CM10" i="18"/>
  <c r="BU22" i="33"/>
  <c r="BV22" i="33"/>
  <c r="BP22" i="33"/>
  <c r="BT22" i="33"/>
  <c r="CZ27" i="33"/>
  <c r="BS22" i="33"/>
  <c r="BQ22" i="33"/>
  <c r="CZ29" i="33"/>
  <c r="V21" i="33"/>
  <c r="CZ14" i="33"/>
  <c r="L53" i="33"/>
  <c r="K20" i="29" s="1"/>
  <c r="CH34" i="33"/>
  <c r="CE34" i="33"/>
  <c r="CF34" i="33"/>
  <c r="CG34" i="33"/>
  <c r="CD34" i="33"/>
  <c r="CB34" i="33"/>
  <c r="CC34" i="33"/>
  <c r="AH21" i="33"/>
  <c r="BN21" i="33"/>
  <c r="AX21" i="33"/>
  <c r="U21" i="33"/>
  <c r="AW21" i="33"/>
  <c r="AF21" i="33"/>
  <c r="AZ21" i="33"/>
  <c r="Y21" i="33"/>
  <c r="W21" i="33"/>
  <c r="BC21" i="33"/>
  <c r="BS21" i="33"/>
  <c r="BM21" i="33"/>
  <c r="AG21" i="33"/>
  <c r="BQ21" i="33"/>
  <c r="BI21" i="33"/>
  <c r="R21" i="33"/>
  <c r="BU21" i="33"/>
  <c r="BA21" i="33"/>
  <c r="BJ21" i="33"/>
  <c r="AE21" i="33"/>
  <c r="AK21" i="33"/>
  <c r="O21" i="33"/>
  <c r="AJ21" i="33"/>
  <c r="AD21" i="33"/>
  <c r="AY21" i="33"/>
  <c r="AA21" i="33"/>
  <c r="BD21" i="33"/>
  <c r="T21" i="33"/>
  <c r="BB21" i="33"/>
  <c r="BE21" i="33"/>
  <c r="AV21" i="33"/>
  <c r="CZ20" i="33"/>
  <c r="CQ41" i="31"/>
  <c r="CP19" i="30"/>
  <c r="CP21" i="30" s="1"/>
  <c r="CQ10" i="30"/>
  <c r="CO41" i="30"/>
  <c r="CQ20" i="29"/>
  <c r="CP20" i="29"/>
  <c r="CZ19" i="33"/>
  <c r="AV22" i="33"/>
  <c r="AP22" i="33"/>
  <c r="AH22" i="33"/>
  <c r="AY22" i="33"/>
  <c r="V22" i="33"/>
  <c r="AX22" i="33"/>
  <c r="AW22" i="33"/>
  <c r="BD22" i="33"/>
  <c r="AZ22" i="33"/>
  <c r="AB22" i="33"/>
  <c r="BE22" i="33"/>
  <c r="AD22" i="33"/>
  <c r="BO22" i="33"/>
  <c r="AC22" i="33"/>
  <c r="BK22" i="33"/>
  <c r="BN22" i="33"/>
  <c r="AN22" i="33"/>
  <c r="AU22" i="33"/>
  <c r="AK22" i="33"/>
  <c r="AR22" i="33"/>
  <c r="AT22" i="33"/>
  <c r="BM22" i="33"/>
  <c r="W22" i="33"/>
  <c r="BC22" i="33"/>
  <c r="AM22" i="33"/>
  <c r="T22" i="33"/>
  <c r="X22" i="33"/>
  <c r="AQ22" i="33"/>
  <c r="AL22" i="33"/>
  <c r="Y22" i="33"/>
  <c r="Z22" i="33"/>
  <c r="AE22" i="33"/>
  <c r="AJ22" i="33"/>
  <c r="BI22" i="33"/>
  <c r="AA22" i="33"/>
  <c r="U22" i="33"/>
  <c r="AF22" i="33"/>
  <c r="BJ22" i="33"/>
  <c r="BA22" i="33"/>
  <c r="P22" i="33"/>
  <c r="BF22" i="33"/>
  <c r="C68" i="33"/>
  <c r="AO22" i="33"/>
  <c r="S22" i="33"/>
  <c r="BG22" i="33"/>
  <c r="BH22" i="33"/>
  <c r="AS22" i="33"/>
  <c r="R22" i="33"/>
  <c r="O22" i="33"/>
  <c r="BB22" i="33"/>
  <c r="AG22" i="33"/>
  <c r="Q22" i="33"/>
  <c r="AI22" i="33"/>
  <c r="BL22" i="33"/>
  <c r="N22" i="33"/>
  <c r="F53" i="33"/>
  <c r="E20" i="29" s="1"/>
  <c r="E32" i="29" s="1"/>
  <c r="CZ12" i="33"/>
  <c r="K53" i="33"/>
  <c r="J20" i="29" s="1"/>
  <c r="CZ15" i="33"/>
  <c r="CZ16" i="33"/>
  <c r="C10" i="29"/>
  <c r="D10" i="29" s="1"/>
  <c r="C20" i="29"/>
  <c r="C32" i="29" s="1"/>
  <c r="G20" i="29"/>
  <c r="I20" i="29"/>
  <c r="D20" i="29"/>
  <c r="D32" i="29" s="1"/>
  <c r="CZ62" i="33" l="1"/>
  <c r="CZ61" i="33"/>
  <c r="CZ65" i="33"/>
  <c r="CZ73" i="33"/>
  <c r="CZ66" i="33"/>
  <c r="CZ70" i="33"/>
  <c r="AZ68" i="33"/>
  <c r="AV68" i="33"/>
  <c r="AR68" i="33"/>
  <c r="AN68" i="33"/>
  <c r="AJ68" i="33"/>
  <c r="AF68" i="33"/>
  <c r="AB68" i="33"/>
  <c r="X68" i="33"/>
  <c r="T68" i="33"/>
  <c r="P68" i="33"/>
  <c r="AW68" i="33"/>
  <c r="AQ68" i="33"/>
  <c r="AL68" i="33"/>
  <c r="AG68" i="33"/>
  <c r="AA68" i="33"/>
  <c r="V68" i="33"/>
  <c r="Q68" i="33"/>
  <c r="BA68" i="33"/>
  <c r="AU68" i="33"/>
  <c r="AP68" i="33"/>
  <c r="AK68" i="33"/>
  <c r="AE68" i="33"/>
  <c r="Z68" i="33"/>
  <c r="U68" i="33"/>
  <c r="O68" i="33"/>
  <c r="AT68" i="33"/>
  <c r="AI68" i="33"/>
  <c r="Y68" i="33"/>
  <c r="N68" i="33"/>
  <c r="AS68" i="33"/>
  <c r="AH68" i="33"/>
  <c r="W68" i="33"/>
  <c r="AY68" i="33"/>
  <c r="AO68" i="33"/>
  <c r="AD68" i="33"/>
  <c r="S68" i="33"/>
  <c r="AX68" i="33"/>
  <c r="AM68" i="33"/>
  <c r="AC68" i="33"/>
  <c r="R68" i="33"/>
  <c r="CZ79" i="33"/>
  <c r="CZ75" i="33"/>
  <c r="CZ81" i="33"/>
  <c r="CZ78" i="33"/>
  <c r="CK26" i="18"/>
  <c r="CK27" i="18" s="1"/>
  <c r="CK31" i="18" s="1"/>
  <c r="CK33" i="18" s="1"/>
  <c r="CJ48" i="18"/>
  <c r="CJ49" i="18" s="1"/>
  <c r="CM19" i="18"/>
  <c r="CM21" i="18" s="1"/>
  <c r="CM12" i="18"/>
  <c r="CN10" i="18"/>
  <c r="CL25" i="18"/>
  <c r="CL26" i="18" s="1"/>
  <c r="CL15" i="18"/>
  <c r="CL30" i="18" s="1"/>
  <c r="CL37" i="18"/>
  <c r="CL41" i="18"/>
  <c r="CK38" i="18"/>
  <c r="CK42" i="18"/>
  <c r="CK43" i="18" s="1"/>
  <c r="BP23" i="33"/>
  <c r="BU23" i="33"/>
  <c r="BA23" i="33"/>
  <c r="AT23" i="33"/>
  <c r="AO23" i="33"/>
  <c r="BK23" i="33"/>
  <c r="BO23" i="33"/>
  <c r="AM23" i="33"/>
  <c r="AK23" i="33"/>
  <c r="AF23" i="33"/>
  <c r="BN23" i="33"/>
  <c r="Z23" i="33"/>
  <c r="AZ23" i="33"/>
  <c r="R23" i="33"/>
  <c r="C69" i="33"/>
  <c r="BQ23" i="33"/>
  <c r="BV23" i="33"/>
  <c r="AP23" i="33"/>
  <c r="AA23" i="33"/>
  <c r="BJ23" i="33"/>
  <c r="W23" i="33"/>
  <c r="AV23" i="33"/>
  <c r="AB23" i="33"/>
  <c r="BH23" i="33"/>
  <c r="AS23" i="33"/>
  <c r="BD23" i="33"/>
  <c r="AR23" i="33"/>
  <c r="U23" i="33"/>
  <c r="BC23" i="33"/>
  <c r="S23" i="33"/>
  <c r="T23" i="33"/>
  <c r="BW23" i="33"/>
  <c r="AG23" i="33"/>
  <c r="BM23" i="33"/>
  <c r="Y23" i="33"/>
  <c r="BE23" i="33"/>
  <c r="AH23" i="33"/>
  <c r="AI23" i="33"/>
  <c r="BR23" i="33"/>
  <c r="BI23" i="33"/>
  <c r="AD23" i="33"/>
  <c r="AW23" i="33"/>
  <c r="AQ23" i="33"/>
  <c r="BF23" i="33"/>
  <c r="AJ23" i="33"/>
  <c r="P23" i="33"/>
  <c r="BT23" i="33"/>
  <c r="AU23" i="33"/>
  <c r="BB23" i="33"/>
  <c r="AC23" i="33"/>
  <c r="AE23" i="33"/>
  <c r="AL23" i="33"/>
  <c r="AN23" i="33"/>
  <c r="Q23" i="33"/>
  <c r="BS23" i="33"/>
  <c r="BL23" i="33"/>
  <c r="X23" i="33"/>
  <c r="AY23" i="33"/>
  <c r="BG23" i="33"/>
  <c r="V23" i="33"/>
  <c r="AX23" i="33"/>
  <c r="O23" i="33"/>
  <c r="O53" i="33" s="1"/>
  <c r="N20" i="29" s="1"/>
  <c r="BF21" i="33"/>
  <c r="AQ21" i="33"/>
  <c r="AO21" i="33"/>
  <c r="AC21" i="33"/>
  <c r="BH21" i="33"/>
  <c r="AM21" i="33"/>
  <c r="AS21" i="33"/>
  <c r="BK21" i="33"/>
  <c r="AN21" i="33"/>
  <c r="AP21" i="33"/>
  <c r="AL21" i="33"/>
  <c r="AB21" i="33"/>
  <c r="Z21" i="33"/>
  <c r="N21" i="33"/>
  <c r="N53" i="33" s="1"/>
  <c r="M20" i="29" s="1"/>
  <c r="S21" i="33"/>
  <c r="BY30" i="33"/>
  <c r="BX30" i="33"/>
  <c r="AU30" i="33"/>
  <c r="AV30" i="33"/>
  <c r="BT30" i="33"/>
  <c r="AY30" i="33"/>
  <c r="AM30" i="33"/>
  <c r="AS30" i="33"/>
  <c r="BB30" i="33"/>
  <c r="AW30" i="33"/>
  <c r="AL30" i="33"/>
  <c r="BR30" i="33"/>
  <c r="AT30" i="33"/>
  <c r="AH30" i="33"/>
  <c r="CB30" i="33"/>
  <c r="CD30" i="33"/>
  <c r="BK30" i="33"/>
  <c r="BO30" i="33"/>
  <c r="BC30" i="33"/>
  <c r="AP30" i="33"/>
  <c r="BD30" i="33"/>
  <c r="BS30" i="33"/>
  <c r="BG30" i="33"/>
  <c r="AC30" i="33"/>
  <c r="BH30" i="33"/>
  <c r="BM30" i="33"/>
  <c r="BN30" i="33"/>
  <c r="CC30" i="33"/>
  <c r="AG30" i="33"/>
  <c r="AN30" i="33"/>
  <c r="AX30" i="33"/>
  <c r="AI30" i="33"/>
  <c r="BA30" i="33"/>
  <c r="BP30" i="33"/>
  <c r="X30" i="33"/>
  <c r="Z30" i="33"/>
  <c r="CA30" i="33"/>
  <c r="BF30" i="33"/>
  <c r="BI30" i="33"/>
  <c r="BU30" i="33"/>
  <c r="BJ30" i="33"/>
  <c r="AD30" i="33"/>
  <c r="AB30" i="33"/>
  <c r="C76" i="33"/>
  <c r="BQ30" i="33"/>
  <c r="AK30" i="33"/>
  <c r="BV30" i="33"/>
  <c r="Y30" i="33"/>
  <c r="BE30" i="33"/>
  <c r="AF30" i="33"/>
  <c r="AO30" i="33"/>
  <c r="W30" i="33"/>
  <c r="BZ30" i="33"/>
  <c r="AJ30" i="33"/>
  <c r="AE30" i="33"/>
  <c r="BL30" i="33"/>
  <c r="AA30" i="33"/>
  <c r="BW30" i="33"/>
  <c r="AR30" i="33"/>
  <c r="AZ30" i="33"/>
  <c r="AQ30" i="33"/>
  <c r="V30" i="33"/>
  <c r="AR21" i="33"/>
  <c r="X21" i="33"/>
  <c r="AI21" i="33"/>
  <c r="Q21" i="33"/>
  <c r="BR21" i="33"/>
  <c r="BG21" i="33"/>
  <c r="AU21" i="33"/>
  <c r="BO21" i="33"/>
  <c r="BL21" i="33"/>
  <c r="BT21" i="33"/>
  <c r="M21" i="33"/>
  <c r="M53" i="33" s="1"/>
  <c r="L20" i="29" s="1"/>
  <c r="P21" i="33"/>
  <c r="AT21" i="33"/>
  <c r="C67" i="33"/>
  <c r="BP21" i="33"/>
  <c r="CP41" i="30"/>
  <c r="CQ19" i="30"/>
  <c r="CQ21" i="30" s="1"/>
  <c r="CZ22" i="33"/>
  <c r="BR25" i="33"/>
  <c r="W25" i="33"/>
  <c r="BD25" i="33"/>
  <c r="AO25" i="33"/>
  <c r="BK25" i="33"/>
  <c r="BN25" i="33"/>
  <c r="BL25" i="33"/>
  <c r="AI25" i="33"/>
  <c r="BF25" i="33"/>
  <c r="AF25" i="33"/>
  <c r="AP25" i="33"/>
  <c r="AT25" i="33"/>
  <c r="BG25" i="33"/>
  <c r="AH25" i="33"/>
  <c r="BE25" i="33"/>
  <c r="BQ25" i="33"/>
  <c r="AA25" i="33"/>
  <c r="BA25" i="33"/>
  <c r="AV25" i="33"/>
  <c r="BH25" i="33"/>
  <c r="BO25" i="33"/>
  <c r="AU25" i="33"/>
  <c r="BI25" i="33"/>
  <c r="BB25" i="33"/>
  <c r="BC25" i="33"/>
  <c r="Z25" i="33"/>
  <c r="AR25" i="33"/>
  <c r="AZ25" i="33"/>
  <c r="AE25" i="33"/>
  <c r="AY25" i="33"/>
  <c r="BP25" i="33"/>
  <c r="AX25" i="33"/>
  <c r="BM25" i="33"/>
  <c r="AG25" i="33"/>
  <c r="AD25" i="33"/>
  <c r="AK25" i="33"/>
  <c r="AN25" i="33"/>
  <c r="AW25" i="33"/>
  <c r="X25" i="33"/>
  <c r="S25" i="33"/>
  <c r="C71" i="33"/>
  <c r="U25" i="33"/>
  <c r="AS25" i="33"/>
  <c r="Q25" i="33"/>
  <c r="AJ25" i="33"/>
  <c r="AB25" i="33"/>
  <c r="AQ25" i="33"/>
  <c r="R25" i="33"/>
  <c r="V25" i="33"/>
  <c r="Y25" i="33"/>
  <c r="BJ25" i="33"/>
  <c r="AM25" i="33"/>
  <c r="T25" i="33"/>
  <c r="AC25" i="33"/>
  <c r="AL25" i="33"/>
  <c r="D98" i="33"/>
  <c r="G98" i="33"/>
  <c r="F98" i="33"/>
  <c r="E98" i="33"/>
  <c r="D19" i="29"/>
  <c r="D21" i="29" s="1"/>
  <c r="E10" i="29"/>
  <c r="E19" i="29" s="1"/>
  <c r="C19" i="29"/>
  <c r="C21" i="29" s="1"/>
  <c r="E12" i="31" l="1"/>
  <c r="E15" i="31" s="1"/>
  <c r="E30" i="31" s="1"/>
  <c r="F12" i="31"/>
  <c r="F15" i="31" s="1"/>
  <c r="F30" i="31" s="1"/>
  <c r="D12" i="31"/>
  <c r="D15" i="31" s="1"/>
  <c r="D30" i="31" s="1"/>
  <c r="C12" i="30"/>
  <c r="C37" i="30" s="1"/>
  <c r="C12" i="31"/>
  <c r="F12" i="30"/>
  <c r="D12" i="30"/>
  <c r="E12" i="30"/>
  <c r="C11" i="29"/>
  <c r="C12" i="29" s="1"/>
  <c r="AZ69" i="33"/>
  <c r="AV69" i="33"/>
  <c r="AR69" i="33"/>
  <c r="AN69" i="33"/>
  <c r="AJ69" i="33"/>
  <c r="AF69" i="33"/>
  <c r="AB69" i="33"/>
  <c r="X69" i="33"/>
  <c r="T69" i="33"/>
  <c r="P69" i="33"/>
  <c r="AY69" i="33"/>
  <c r="AT69" i="33"/>
  <c r="AO69" i="33"/>
  <c r="AI69" i="33"/>
  <c r="AD69" i="33"/>
  <c r="Y69" i="33"/>
  <c r="S69" i="33"/>
  <c r="AX69" i="33"/>
  <c r="AS69" i="33"/>
  <c r="AM69" i="33"/>
  <c r="AH69" i="33"/>
  <c r="AC69" i="33"/>
  <c r="W69" i="33"/>
  <c r="R69" i="33"/>
  <c r="AW69" i="33"/>
  <c r="AL69" i="33"/>
  <c r="AA69" i="33"/>
  <c r="Q69" i="33"/>
  <c r="AU69" i="33"/>
  <c r="AK69" i="33"/>
  <c r="Z69" i="33"/>
  <c r="O69" i="33"/>
  <c r="BB69" i="33"/>
  <c r="AQ69" i="33"/>
  <c r="AG69" i="33"/>
  <c r="V69" i="33"/>
  <c r="BA69" i="33"/>
  <c r="AP69" i="33"/>
  <c r="AE69" i="33"/>
  <c r="U69" i="33"/>
  <c r="CZ68" i="33"/>
  <c r="BD71" i="33"/>
  <c r="AZ71" i="33"/>
  <c r="AV71" i="33"/>
  <c r="AR71" i="33"/>
  <c r="AN71" i="33"/>
  <c r="AJ71" i="33"/>
  <c r="AF71" i="33"/>
  <c r="AB71" i="33"/>
  <c r="X71" i="33"/>
  <c r="T71" i="33"/>
  <c r="AY71" i="33"/>
  <c r="AT71" i="33"/>
  <c r="AO71" i="33"/>
  <c r="AI71" i="33"/>
  <c r="AD71" i="33"/>
  <c r="Y71" i="33"/>
  <c r="S71" i="33"/>
  <c r="BC71" i="33"/>
  <c r="AX71" i="33"/>
  <c r="AS71" i="33"/>
  <c r="AM71" i="33"/>
  <c r="AH71" i="33"/>
  <c r="AC71" i="33"/>
  <c r="W71" i="33"/>
  <c r="R71" i="33"/>
  <c r="BB71" i="33"/>
  <c r="AW71" i="33"/>
  <c r="AQ71" i="33"/>
  <c r="AL71" i="33"/>
  <c r="AG71" i="33"/>
  <c r="AA71" i="33"/>
  <c r="V71" i="33"/>
  <c r="Q71" i="33"/>
  <c r="BA71" i="33"/>
  <c r="AE71" i="33"/>
  <c r="AU71" i="33"/>
  <c r="Z71" i="33"/>
  <c r="AP71" i="33"/>
  <c r="U71" i="33"/>
  <c r="AK71" i="33"/>
  <c r="AZ67" i="33"/>
  <c r="AV67" i="33"/>
  <c r="AR67" i="33"/>
  <c r="AN67" i="33"/>
  <c r="AJ67" i="33"/>
  <c r="AF67" i="33"/>
  <c r="AB67" i="33"/>
  <c r="X67" i="33"/>
  <c r="T67" i="33"/>
  <c r="P67" i="33"/>
  <c r="AY67" i="33"/>
  <c r="AT67" i="33"/>
  <c r="AO67" i="33"/>
  <c r="AI67" i="33"/>
  <c r="AD67" i="33"/>
  <c r="Y67" i="33"/>
  <c r="S67" i="33"/>
  <c r="N67" i="33"/>
  <c r="AX67" i="33"/>
  <c r="AS67" i="33"/>
  <c r="AM67" i="33"/>
  <c r="AH67" i="33"/>
  <c r="AC67" i="33"/>
  <c r="W67" i="33"/>
  <c r="R67" i="33"/>
  <c r="M67" i="33"/>
  <c r="AQ67" i="33"/>
  <c r="AG67" i="33"/>
  <c r="V67" i="33"/>
  <c r="AP67" i="33"/>
  <c r="AE67" i="33"/>
  <c r="U67" i="33"/>
  <c r="AW67" i="33"/>
  <c r="AL67" i="33"/>
  <c r="AA67" i="33"/>
  <c r="Q67" i="33"/>
  <c r="AU67" i="33"/>
  <c r="AK67" i="33"/>
  <c r="Z67" i="33"/>
  <c r="O67" i="33"/>
  <c r="BH76" i="33"/>
  <c r="BD76" i="33"/>
  <c r="AZ76" i="33"/>
  <c r="AV76" i="33"/>
  <c r="AR76" i="33"/>
  <c r="AN76" i="33"/>
  <c r="AJ76" i="33"/>
  <c r="AF76" i="33"/>
  <c r="AB76" i="33"/>
  <c r="X76" i="33"/>
  <c r="BG76" i="33"/>
  <c r="BB76" i="33"/>
  <c r="AW76" i="33"/>
  <c r="AQ76" i="33"/>
  <c r="AL76" i="33"/>
  <c r="AG76" i="33"/>
  <c r="AA76" i="33"/>
  <c r="V76" i="33"/>
  <c r="BF76" i="33"/>
  <c r="BA76" i="33"/>
  <c r="AU76" i="33"/>
  <c r="AP76" i="33"/>
  <c r="AK76" i="33"/>
  <c r="AE76" i="33"/>
  <c r="Z76" i="33"/>
  <c r="BE76" i="33"/>
  <c r="AY76" i="33"/>
  <c r="AT76" i="33"/>
  <c r="AO76" i="33"/>
  <c r="AI76" i="33"/>
  <c r="AD76" i="33"/>
  <c r="Y76" i="33"/>
  <c r="AS76" i="33"/>
  <c r="W76" i="33"/>
  <c r="BI76" i="33"/>
  <c r="AM76" i="33"/>
  <c r="BC76" i="33"/>
  <c r="AH76" i="33"/>
  <c r="AX76" i="33"/>
  <c r="AC76" i="33"/>
  <c r="J98" i="33"/>
  <c r="H98" i="33"/>
  <c r="L98" i="33"/>
  <c r="I98" i="33"/>
  <c r="K98" i="33"/>
  <c r="CK44" i="18"/>
  <c r="CK46" i="18" s="1"/>
  <c r="CL27" i="18"/>
  <c r="CL31" i="18" s="1"/>
  <c r="CL33" i="18" s="1"/>
  <c r="CM15" i="18"/>
  <c r="CM30" i="18" s="1"/>
  <c r="CM25" i="18"/>
  <c r="CL38" i="18"/>
  <c r="CL42" i="18"/>
  <c r="CM37" i="18"/>
  <c r="CM41" i="18"/>
  <c r="CN19" i="18"/>
  <c r="CN21" i="18" s="1"/>
  <c r="CN12" i="18"/>
  <c r="CO10" i="18"/>
  <c r="G32" i="29"/>
  <c r="J32" i="29"/>
  <c r="H32" i="29"/>
  <c r="R53" i="33"/>
  <c r="Q20" i="29" s="1"/>
  <c r="S53" i="33"/>
  <c r="R20" i="29" s="1"/>
  <c r="P53" i="33"/>
  <c r="O20" i="29" s="1"/>
  <c r="CZ30" i="33"/>
  <c r="CZ23" i="33"/>
  <c r="CZ21" i="33"/>
  <c r="CQ41" i="30"/>
  <c r="CZ25" i="33"/>
  <c r="Q53" i="33"/>
  <c r="P20" i="29" s="1"/>
  <c r="BS28" i="33"/>
  <c r="BR28" i="33"/>
  <c r="BO28" i="33"/>
  <c r="BH28" i="33"/>
  <c r="BF28" i="33"/>
  <c r="BJ28" i="33"/>
  <c r="BQ28" i="33"/>
  <c r="BB28" i="33"/>
  <c r="AR28" i="33"/>
  <c r="BN28" i="33"/>
  <c r="AB28" i="33"/>
  <c r="AF28" i="33"/>
  <c r="AI28" i="33"/>
  <c r="AH28" i="33"/>
  <c r="BM28" i="33"/>
  <c r="AA28" i="33"/>
  <c r="BP28" i="33"/>
  <c r="BT28" i="33"/>
  <c r="AG28" i="33"/>
  <c r="BG28" i="33"/>
  <c r="AQ28" i="33"/>
  <c r="AV28" i="33"/>
  <c r="AJ28" i="33"/>
  <c r="AM28" i="33"/>
  <c r="AS28" i="33"/>
  <c r="AN28" i="33"/>
  <c r="AX28" i="33"/>
  <c r="AD28" i="33"/>
  <c r="BA28" i="33"/>
  <c r="BU28" i="33"/>
  <c r="AP28" i="33"/>
  <c r="BI28" i="33"/>
  <c r="BD28" i="33"/>
  <c r="AU28" i="33"/>
  <c r="AW28" i="33"/>
  <c r="AC28" i="33"/>
  <c r="AE28" i="33"/>
  <c r="BK28" i="33"/>
  <c r="AL28" i="33"/>
  <c r="C74" i="33"/>
  <c r="V28" i="33"/>
  <c r="V53" i="33" s="1"/>
  <c r="U20" i="29" s="1"/>
  <c r="U28" i="33"/>
  <c r="U53" i="33" s="1"/>
  <c r="T20" i="29" s="1"/>
  <c r="AK28" i="33"/>
  <c r="W28" i="33"/>
  <c r="BL28" i="33"/>
  <c r="AY28" i="33"/>
  <c r="AZ28" i="33"/>
  <c r="X28" i="33"/>
  <c r="T28" i="33"/>
  <c r="T53" i="33" s="1"/>
  <c r="S20" i="29" s="1"/>
  <c r="AT28" i="33"/>
  <c r="AO28" i="33"/>
  <c r="BC28" i="33"/>
  <c r="BE28" i="33"/>
  <c r="Z28" i="33"/>
  <c r="Y28" i="33"/>
  <c r="E21" i="29"/>
  <c r="F10" i="29"/>
  <c r="F19" i="29" s="1"/>
  <c r="C41" i="29"/>
  <c r="D41" i="29"/>
  <c r="E25" i="31" l="1"/>
  <c r="E26" i="31" s="1"/>
  <c r="E27" i="31" s="1"/>
  <c r="E31" i="31" s="1"/>
  <c r="E33" i="31" s="1"/>
  <c r="D25" i="31"/>
  <c r="D26" i="31" s="1"/>
  <c r="D27" i="31" s="1"/>
  <c r="D31" i="31" s="1"/>
  <c r="E37" i="31"/>
  <c r="E38" i="31" s="1"/>
  <c r="D37" i="31"/>
  <c r="D42" i="31" s="1"/>
  <c r="D43" i="31" s="1"/>
  <c r="D44" i="31" s="1"/>
  <c r="F37" i="31"/>
  <c r="F38" i="31" s="1"/>
  <c r="F25" i="31"/>
  <c r="F26" i="31" s="1"/>
  <c r="F27" i="31" s="1"/>
  <c r="F31" i="31" s="1"/>
  <c r="F33" i="31" s="1"/>
  <c r="H12" i="31"/>
  <c r="H25" i="31" s="1"/>
  <c r="H26" i="31" s="1"/>
  <c r="H27" i="31" s="1"/>
  <c r="H31" i="31" s="1"/>
  <c r="K12" i="31"/>
  <c r="K25" i="31" s="1"/>
  <c r="K26" i="31" s="1"/>
  <c r="K27" i="31" s="1"/>
  <c r="K31" i="31" s="1"/>
  <c r="G12" i="31"/>
  <c r="J12" i="31"/>
  <c r="J15" i="31" s="1"/>
  <c r="J30" i="31" s="1"/>
  <c r="I12" i="31"/>
  <c r="I15" i="31" s="1"/>
  <c r="I30" i="31" s="1"/>
  <c r="D11" i="29"/>
  <c r="E11" i="29" s="1"/>
  <c r="F11" i="29" s="1"/>
  <c r="G11" i="29" s="1"/>
  <c r="H11" i="29" s="1"/>
  <c r="I11" i="29" s="1"/>
  <c r="J11" i="29" s="1"/>
  <c r="K11" i="29" s="1"/>
  <c r="C25" i="30"/>
  <c r="C26" i="30" s="1"/>
  <c r="C27" i="30" s="1"/>
  <c r="C31" i="30" s="1"/>
  <c r="D33" i="31"/>
  <c r="C15" i="30"/>
  <c r="C30" i="30" s="1"/>
  <c r="D38" i="31"/>
  <c r="C15" i="31"/>
  <c r="C30" i="31" s="1"/>
  <c r="C37" i="31"/>
  <c r="C25" i="31"/>
  <c r="C26" i="31" s="1"/>
  <c r="C27" i="31" s="1"/>
  <c r="C31" i="31" s="1"/>
  <c r="H12" i="30"/>
  <c r="D37" i="30"/>
  <c r="D25" i="30"/>
  <c r="D26" i="30" s="1"/>
  <c r="D27" i="30" s="1"/>
  <c r="D31" i="30" s="1"/>
  <c r="D15" i="30"/>
  <c r="D30" i="30" s="1"/>
  <c r="I12" i="30"/>
  <c r="K12" i="30"/>
  <c r="C42" i="30"/>
  <c r="C43" i="30" s="1"/>
  <c r="C44" i="30" s="1"/>
  <c r="C38" i="30"/>
  <c r="J12" i="30"/>
  <c r="G12" i="30"/>
  <c r="E37" i="30"/>
  <c r="E25" i="30"/>
  <c r="E26" i="30" s="1"/>
  <c r="E27" i="30" s="1"/>
  <c r="E31" i="30" s="1"/>
  <c r="F37" i="30"/>
  <c r="E15" i="30"/>
  <c r="E30" i="30" s="1"/>
  <c r="F15" i="30"/>
  <c r="F30" i="30" s="1"/>
  <c r="F25" i="30"/>
  <c r="F26" i="30" s="1"/>
  <c r="F27" i="30" s="1"/>
  <c r="F31" i="30" s="1"/>
  <c r="CZ71" i="33"/>
  <c r="CZ69" i="33"/>
  <c r="CZ76" i="33"/>
  <c r="CZ67" i="33"/>
  <c r="BD74" i="33"/>
  <c r="AZ74" i="33"/>
  <c r="AV74" i="33"/>
  <c r="AR74" i="33"/>
  <c r="AN74" i="33"/>
  <c r="AJ74" i="33"/>
  <c r="AF74" i="33"/>
  <c r="AB74" i="33"/>
  <c r="X74" i="33"/>
  <c r="T74" i="33"/>
  <c r="BG74" i="33"/>
  <c r="BB74" i="33"/>
  <c r="AW74" i="33"/>
  <c r="AQ74" i="33"/>
  <c r="AL74" i="33"/>
  <c r="AG74" i="33"/>
  <c r="AA74" i="33"/>
  <c r="V74" i="33"/>
  <c r="BF74" i="33"/>
  <c r="BA74" i="33"/>
  <c r="AU74" i="33"/>
  <c r="AP74" i="33"/>
  <c r="AK74" i="33"/>
  <c r="AE74" i="33"/>
  <c r="Z74" i="33"/>
  <c r="U74" i="33"/>
  <c r="BE74" i="33"/>
  <c r="AY74" i="33"/>
  <c r="AT74" i="33"/>
  <c r="AO74" i="33"/>
  <c r="AI74" i="33"/>
  <c r="AD74" i="33"/>
  <c r="Y74" i="33"/>
  <c r="AM74" i="33"/>
  <c r="BC74" i="33"/>
  <c r="AH74" i="33"/>
  <c r="AX74" i="33"/>
  <c r="AC74" i="33"/>
  <c r="AS74" i="33"/>
  <c r="W74" i="33"/>
  <c r="CL43" i="18"/>
  <c r="CL44" i="18" s="1"/>
  <c r="CL46" i="18" s="1"/>
  <c r="CO19" i="18"/>
  <c r="CO21" i="18" s="1"/>
  <c r="CO12" i="18"/>
  <c r="CP10" i="18"/>
  <c r="CM42" i="18"/>
  <c r="CM43" i="18" s="1"/>
  <c r="CM38" i="18"/>
  <c r="CN25" i="18"/>
  <c r="CN26" i="18" s="1"/>
  <c r="CN27" i="18" s="1"/>
  <c r="CN31" i="18" s="1"/>
  <c r="CN15" i="18"/>
  <c r="CN30" i="18" s="1"/>
  <c r="CN41" i="18"/>
  <c r="CM26" i="18"/>
  <c r="CM27" i="18" s="1"/>
  <c r="CM31" i="18" s="1"/>
  <c r="CM33" i="18" s="1"/>
  <c r="CN37" i="18"/>
  <c r="CK48" i="18"/>
  <c r="CK49" i="18" s="1"/>
  <c r="M98" i="33"/>
  <c r="O98" i="33"/>
  <c r="P98" i="33"/>
  <c r="N98" i="33"/>
  <c r="I32" i="29"/>
  <c r="C25" i="29"/>
  <c r="C26" i="29" s="1"/>
  <c r="C15" i="29"/>
  <c r="C30" i="29" s="1"/>
  <c r="C37" i="29"/>
  <c r="C42" i="29" s="1"/>
  <c r="C43" i="29" s="1"/>
  <c r="Q98" i="33"/>
  <c r="S98" i="33"/>
  <c r="R98" i="33"/>
  <c r="CZ28" i="33"/>
  <c r="BV31" i="33"/>
  <c r="BR31" i="33"/>
  <c r="AV31" i="33"/>
  <c r="AF31" i="33"/>
  <c r="AU31" i="33"/>
  <c r="BA31" i="33"/>
  <c r="AQ31" i="33"/>
  <c r="AZ31" i="33"/>
  <c r="BC31" i="33"/>
  <c r="BP31" i="33"/>
  <c r="BW31" i="33"/>
  <c r="AO31" i="33"/>
  <c r="BX31" i="33"/>
  <c r="AX31" i="33"/>
  <c r="BF31" i="33"/>
  <c r="AY31" i="33"/>
  <c r="BG31" i="33"/>
  <c r="AK31" i="33"/>
  <c r="AR31" i="33"/>
  <c r="BH31" i="33"/>
  <c r="BK31" i="33"/>
  <c r="BM31" i="33"/>
  <c r="BB31" i="33"/>
  <c r="AP31" i="33"/>
  <c r="AG31" i="33"/>
  <c r="AH31" i="33"/>
  <c r="BE31" i="33"/>
  <c r="AS31" i="33"/>
  <c r="AT31" i="33"/>
  <c r="AM31" i="33"/>
  <c r="BQ31" i="33"/>
  <c r="AD31" i="33"/>
  <c r="BT31" i="33"/>
  <c r="AE31" i="33"/>
  <c r="AN31" i="33"/>
  <c r="AC31" i="33"/>
  <c r="BO31" i="33"/>
  <c r="AI31" i="33"/>
  <c r="BU31" i="33"/>
  <c r="W31" i="33"/>
  <c r="Z31" i="33"/>
  <c r="AB31" i="33"/>
  <c r="BL31" i="33"/>
  <c r="BN31" i="33"/>
  <c r="X31" i="33"/>
  <c r="X53" i="33" s="1"/>
  <c r="W20" i="29" s="1"/>
  <c r="AW31" i="33"/>
  <c r="AL31" i="33"/>
  <c r="BI31" i="33"/>
  <c r="AA31" i="33"/>
  <c r="AJ31" i="33"/>
  <c r="BD31" i="33"/>
  <c r="BJ31" i="33"/>
  <c r="Y31" i="33"/>
  <c r="Y53" i="33" s="1"/>
  <c r="X20" i="29" s="1"/>
  <c r="BS31" i="33"/>
  <c r="C77" i="33"/>
  <c r="E41" i="29"/>
  <c r="F21" i="29"/>
  <c r="G10" i="29"/>
  <c r="G19" i="29" s="1"/>
  <c r="H15" i="31" l="1"/>
  <c r="H30" i="31" s="1"/>
  <c r="H33" i="31" s="1"/>
  <c r="E42" i="31"/>
  <c r="E43" i="31" s="1"/>
  <c r="E44" i="31" s="1"/>
  <c r="E46" i="31" s="1"/>
  <c r="E48" i="31" s="1"/>
  <c r="E49" i="31" s="1"/>
  <c r="H37" i="31"/>
  <c r="H42" i="31" s="1"/>
  <c r="H43" i="31" s="1"/>
  <c r="H44" i="31" s="1"/>
  <c r="I25" i="31"/>
  <c r="I26" i="31" s="1"/>
  <c r="I27" i="31" s="1"/>
  <c r="I31" i="31" s="1"/>
  <c r="I33" i="31" s="1"/>
  <c r="I37" i="31"/>
  <c r="I38" i="31" s="1"/>
  <c r="G15" i="31"/>
  <c r="G30" i="31" s="1"/>
  <c r="G25" i="31"/>
  <c r="G26" i="31" s="1"/>
  <c r="G27" i="31" s="1"/>
  <c r="G31" i="31" s="1"/>
  <c r="F42" i="31"/>
  <c r="F43" i="31" s="1"/>
  <c r="F44" i="31" s="1"/>
  <c r="F46" i="31" s="1"/>
  <c r="F48" i="31" s="1"/>
  <c r="F49" i="31" s="1"/>
  <c r="G37" i="31"/>
  <c r="G38" i="31" s="1"/>
  <c r="K15" i="31"/>
  <c r="K30" i="31" s="1"/>
  <c r="K33" i="31" s="1"/>
  <c r="K37" i="31"/>
  <c r="K38" i="31" s="1"/>
  <c r="J25" i="31"/>
  <c r="J26" i="31" s="1"/>
  <c r="J27" i="31" s="1"/>
  <c r="J31" i="31" s="1"/>
  <c r="J33" i="31" s="1"/>
  <c r="J37" i="31"/>
  <c r="J38" i="31" s="1"/>
  <c r="M12" i="31"/>
  <c r="M25" i="31" s="1"/>
  <c r="M26" i="31" s="1"/>
  <c r="M27" i="31" s="1"/>
  <c r="M31" i="31" s="1"/>
  <c r="Q12" i="31"/>
  <c r="Q15" i="31" s="1"/>
  <c r="Q30" i="31" s="1"/>
  <c r="O12" i="31"/>
  <c r="O25" i="31" s="1"/>
  <c r="O26" i="31" s="1"/>
  <c r="O27" i="31" s="1"/>
  <c r="O31" i="31" s="1"/>
  <c r="R12" i="31"/>
  <c r="R15" i="31" s="1"/>
  <c r="R30" i="31" s="1"/>
  <c r="N12" i="31"/>
  <c r="N25" i="31" s="1"/>
  <c r="N26" i="31" s="1"/>
  <c r="N27" i="31" s="1"/>
  <c r="N31" i="31" s="1"/>
  <c r="P12" i="31"/>
  <c r="P15" i="31" s="1"/>
  <c r="P30" i="31" s="1"/>
  <c r="L12" i="31"/>
  <c r="L37" i="31" s="1"/>
  <c r="L11" i="29"/>
  <c r="M11" i="29" s="1"/>
  <c r="N11" i="29" s="1"/>
  <c r="O11" i="29" s="1"/>
  <c r="P11" i="29" s="1"/>
  <c r="Q11" i="29" s="1"/>
  <c r="R11" i="29" s="1"/>
  <c r="C33" i="30"/>
  <c r="C46" i="30"/>
  <c r="C48" i="30" s="1"/>
  <c r="C49" i="30" s="1"/>
  <c r="C38" i="31"/>
  <c r="C42" i="31"/>
  <c r="C43" i="31" s="1"/>
  <c r="C44" i="31" s="1"/>
  <c r="E33" i="30"/>
  <c r="D33" i="30"/>
  <c r="C33" i="31"/>
  <c r="D46" i="31"/>
  <c r="D48" i="31" s="1"/>
  <c r="D49" i="31" s="1"/>
  <c r="P12" i="30"/>
  <c r="I25" i="30"/>
  <c r="I26" i="30" s="1"/>
  <c r="I27" i="30" s="1"/>
  <c r="I31" i="30" s="1"/>
  <c r="I15" i="30"/>
  <c r="I30" i="30" s="1"/>
  <c r="J37" i="30"/>
  <c r="M12" i="30"/>
  <c r="F42" i="30"/>
  <c r="F43" i="30" s="1"/>
  <c r="F44" i="30" s="1"/>
  <c r="F38" i="30"/>
  <c r="D42" i="30"/>
  <c r="D43" i="30" s="1"/>
  <c r="D44" i="30" s="1"/>
  <c r="D38" i="30"/>
  <c r="Q12" i="30"/>
  <c r="O12" i="30"/>
  <c r="J25" i="30"/>
  <c r="J26" i="30" s="1"/>
  <c r="J27" i="30" s="1"/>
  <c r="J31" i="30" s="1"/>
  <c r="J15" i="30"/>
  <c r="J30" i="30" s="1"/>
  <c r="K37" i="30"/>
  <c r="K25" i="30"/>
  <c r="K26" i="30" s="1"/>
  <c r="K27" i="30" s="1"/>
  <c r="K31" i="30" s="1"/>
  <c r="K15" i="30"/>
  <c r="K30" i="30" s="1"/>
  <c r="H25" i="30"/>
  <c r="H26" i="30" s="1"/>
  <c r="H27" i="30" s="1"/>
  <c r="H31" i="30" s="1"/>
  <c r="H15" i="30"/>
  <c r="H30" i="30" s="1"/>
  <c r="I37" i="30"/>
  <c r="L12" i="30"/>
  <c r="G37" i="30"/>
  <c r="G15" i="30"/>
  <c r="G30" i="30" s="1"/>
  <c r="G25" i="30"/>
  <c r="G26" i="30" s="1"/>
  <c r="G27" i="30" s="1"/>
  <c r="G31" i="30" s="1"/>
  <c r="H37" i="30"/>
  <c r="R12" i="30"/>
  <c r="N12" i="30"/>
  <c r="F33" i="30"/>
  <c r="E38" i="30"/>
  <c r="E42" i="30"/>
  <c r="E43" i="30" s="1"/>
  <c r="E44" i="30" s="1"/>
  <c r="BH77" i="33"/>
  <c r="BD77" i="33"/>
  <c r="AZ77" i="33"/>
  <c r="AV77" i="33"/>
  <c r="AR77" i="33"/>
  <c r="AN77" i="33"/>
  <c r="AJ77" i="33"/>
  <c r="AF77" i="33"/>
  <c r="AB77" i="33"/>
  <c r="X77" i="33"/>
  <c r="BJ77" i="33"/>
  <c r="BE77" i="33"/>
  <c r="AY77" i="33"/>
  <c r="AT77" i="33"/>
  <c r="AO77" i="33"/>
  <c r="AI77" i="33"/>
  <c r="AD77" i="33"/>
  <c r="Y77" i="33"/>
  <c r="BI77" i="33"/>
  <c r="BC77" i="33"/>
  <c r="AX77" i="33"/>
  <c r="AS77" i="33"/>
  <c r="AM77" i="33"/>
  <c r="AH77" i="33"/>
  <c r="AC77" i="33"/>
  <c r="W77" i="33"/>
  <c r="BG77" i="33"/>
  <c r="BB77" i="33"/>
  <c r="AW77" i="33"/>
  <c r="AQ77" i="33"/>
  <c r="AL77" i="33"/>
  <c r="AG77" i="33"/>
  <c r="AA77" i="33"/>
  <c r="AU77" i="33"/>
  <c r="Z77" i="33"/>
  <c r="AP77" i="33"/>
  <c r="BF77" i="33"/>
  <c r="AK77" i="33"/>
  <c r="BA77" i="33"/>
  <c r="AE77" i="33"/>
  <c r="CZ74" i="33"/>
  <c r="CM44" i="18"/>
  <c r="CM46" i="18" s="1"/>
  <c r="CP19" i="18"/>
  <c r="CP21" i="18" s="1"/>
  <c r="CP12" i="18"/>
  <c r="CP37" i="18" s="1"/>
  <c r="CQ10" i="18"/>
  <c r="CO15" i="18"/>
  <c r="CO30" i="18" s="1"/>
  <c r="CO25" i="18"/>
  <c r="CO26" i="18" s="1"/>
  <c r="CO27" i="18" s="1"/>
  <c r="CO31" i="18" s="1"/>
  <c r="CN42" i="18"/>
  <c r="CN38" i="18"/>
  <c r="CO41" i="18"/>
  <c r="CN33" i="18"/>
  <c r="CL48" i="18"/>
  <c r="CL49" i="18" s="1"/>
  <c r="CO37" i="18"/>
  <c r="C38" i="29"/>
  <c r="C44" i="29"/>
  <c r="C27" i="29"/>
  <c r="C31" i="29" s="1"/>
  <c r="C33" i="29" s="1"/>
  <c r="K32" i="29"/>
  <c r="D12" i="29"/>
  <c r="V98" i="33"/>
  <c r="U98" i="33"/>
  <c r="T98" i="33"/>
  <c r="CZ31" i="33"/>
  <c r="CZ53" i="33" s="1"/>
  <c r="W53" i="33"/>
  <c r="V20" i="29" s="1"/>
  <c r="AN34" i="33"/>
  <c r="AU34" i="33"/>
  <c r="BF34" i="33"/>
  <c r="AQ34" i="33"/>
  <c r="BI34" i="33"/>
  <c r="BS34" i="33"/>
  <c r="AO34" i="33"/>
  <c r="BG34" i="33"/>
  <c r="AJ34" i="33"/>
  <c r="BU34" i="33"/>
  <c r="AL34" i="33"/>
  <c r="AT34" i="33"/>
  <c r="AS34" i="33"/>
  <c r="BD34" i="33"/>
  <c r="AM34" i="33"/>
  <c r="BJ34" i="33"/>
  <c r="AP34" i="33"/>
  <c r="BZ34" i="33"/>
  <c r="AZ34" i="33"/>
  <c r="AR34" i="33"/>
  <c r="BY34" i="33"/>
  <c r="AV34" i="33"/>
  <c r="BR34" i="33"/>
  <c r="CA34" i="33"/>
  <c r="AY34" i="33"/>
  <c r="BO34" i="33"/>
  <c r="AK34" i="33"/>
  <c r="AI34" i="33"/>
  <c r="BE34" i="33"/>
  <c r="AH34" i="33"/>
  <c r="BW34" i="33"/>
  <c r="BM34" i="33"/>
  <c r="BN34" i="33"/>
  <c r="BX34" i="33"/>
  <c r="BC34" i="33"/>
  <c r="BT34" i="33"/>
  <c r="BH34" i="33"/>
  <c r="BK34" i="33"/>
  <c r="BL34" i="33"/>
  <c r="Z34" i="33"/>
  <c r="Z53" i="33" s="1"/>
  <c r="Y20" i="29" s="1"/>
  <c r="AC34" i="33"/>
  <c r="BP34" i="33"/>
  <c r="BA34" i="33"/>
  <c r="C80" i="33"/>
  <c r="AB34" i="33"/>
  <c r="AB53" i="33" s="1"/>
  <c r="AA20" i="29" s="1"/>
  <c r="AW34" i="33"/>
  <c r="AX34" i="33"/>
  <c r="BB34" i="33"/>
  <c r="AA34" i="33"/>
  <c r="AA53" i="33" s="1"/>
  <c r="Z20" i="29" s="1"/>
  <c r="AD34" i="33"/>
  <c r="AF34" i="33"/>
  <c r="AG34" i="33"/>
  <c r="BV34" i="33"/>
  <c r="AE34" i="33"/>
  <c r="BQ34" i="33"/>
  <c r="G21" i="29"/>
  <c r="H10" i="29"/>
  <c r="H19" i="29" s="1"/>
  <c r="F41" i="29"/>
  <c r="K42" i="31" l="1"/>
  <c r="K43" i="31" s="1"/>
  <c r="K44" i="31" s="1"/>
  <c r="K46" i="31" s="1"/>
  <c r="K48" i="31" s="1"/>
  <c r="K49" i="31" s="1"/>
  <c r="H38" i="31"/>
  <c r="Q37" i="31"/>
  <c r="Q42" i="31" s="1"/>
  <c r="Q43" i="31" s="1"/>
  <c r="Q44" i="31" s="1"/>
  <c r="I42" i="31"/>
  <c r="I43" i="31" s="1"/>
  <c r="I44" i="31" s="1"/>
  <c r="I46" i="31" s="1"/>
  <c r="I48" i="31" s="1"/>
  <c r="I49" i="31" s="1"/>
  <c r="L25" i="31"/>
  <c r="L26" i="31" s="1"/>
  <c r="L27" i="31" s="1"/>
  <c r="L31" i="31" s="1"/>
  <c r="G33" i="31"/>
  <c r="G42" i="31"/>
  <c r="G43" i="31" s="1"/>
  <c r="G44" i="31" s="1"/>
  <c r="G46" i="31" s="1"/>
  <c r="G48" i="31" s="1"/>
  <c r="G49" i="31" s="1"/>
  <c r="P37" i="31"/>
  <c r="P38" i="31" s="1"/>
  <c r="J42" i="31"/>
  <c r="J43" i="31" s="1"/>
  <c r="J44" i="31" s="1"/>
  <c r="J46" i="31" s="1"/>
  <c r="J48" i="31" s="1"/>
  <c r="J49" i="31" s="1"/>
  <c r="R25" i="31"/>
  <c r="R26" i="31" s="1"/>
  <c r="R27" i="31" s="1"/>
  <c r="R31" i="31" s="1"/>
  <c r="R33" i="31" s="1"/>
  <c r="O37" i="31"/>
  <c r="O42" i="31" s="1"/>
  <c r="O43" i="31" s="1"/>
  <c r="O44" i="31" s="1"/>
  <c r="N37" i="31"/>
  <c r="N38" i="31" s="1"/>
  <c r="N15" i="31"/>
  <c r="N30" i="31" s="1"/>
  <c r="N33" i="31" s="1"/>
  <c r="M37" i="31"/>
  <c r="M42" i="31" s="1"/>
  <c r="M43" i="31" s="1"/>
  <c r="M44" i="31" s="1"/>
  <c r="O15" i="31"/>
  <c r="O30" i="31" s="1"/>
  <c r="O33" i="31" s="1"/>
  <c r="L15" i="31"/>
  <c r="L30" i="31" s="1"/>
  <c r="M15" i="31"/>
  <c r="M30" i="31" s="1"/>
  <c r="M33" i="31" s="1"/>
  <c r="R37" i="31"/>
  <c r="R42" i="31" s="1"/>
  <c r="R43" i="31" s="1"/>
  <c r="R44" i="31" s="1"/>
  <c r="Q25" i="31"/>
  <c r="Q26" i="31" s="1"/>
  <c r="Q27" i="31" s="1"/>
  <c r="Q31" i="31" s="1"/>
  <c r="Q33" i="31" s="1"/>
  <c r="P25" i="31"/>
  <c r="P26" i="31" s="1"/>
  <c r="P27" i="31" s="1"/>
  <c r="P31" i="31" s="1"/>
  <c r="P33" i="31" s="1"/>
  <c r="U12" i="31"/>
  <c r="U15" i="31" s="1"/>
  <c r="U30" i="31" s="1"/>
  <c r="S12" i="31"/>
  <c r="S37" i="31" s="1"/>
  <c r="S38" i="31" s="1"/>
  <c r="S11" i="29"/>
  <c r="T11" i="29" s="1"/>
  <c r="U11" i="29" s="1"/>
  <c r="T12" i="31"/>
  <c r="T15" i="31" s="1"/>
  <c r="T30" i="31" s="1"/>
  <c r="K33" i="30"/>
  <c r="H46" i="31"/>
  <c r="H48" i="31" s="1"/>
  <c r="H49" i="31" s="1"/>
  <c r="L38" i="31"/>
  <c r="L42" i="31"/>
  <c r="L43" i="31" s="1"/>
  <c r="L44" i="31" s="1"/>
  <c r="C46" i="31"/>
  <c r="C48" i="31" s="1"/>
  <c r="C49" i="31" s="1"/>
  <c r="I33" i="30"/>
  <c r="E46" i="30"/>
  <c r="E48" i="30" s="1"/>
  <c r="E49" i="30" s="1"/>
  <c r="G33" i="30"/>
  <c r="T12" i="30"/>
  <c r="G42" i="30"/>
  <c r="G43" i="30" s="1"/>
  <c r="G44" i="30" s="1"/>
  <c r="G38" i="30"/>
  <c r="H33" i="30"/>
  <c r="O37" i="30"/>
  <c r="O25" i="30"/>
  <c r="O26" i="30" s="1"/>
  <c r="O27" i="30" s="1"/>
  <c r="O31" i="30" s="1"/>
  <c r="O15" i="30"/>
  <c r="O30" i="30" s="1"/>
  <c r="P37" i="30"/>
  <c r="D46" i="30"/>
  <c r="D48" i="30" s="1"/>
  <c r="D49" i="30" s="1"/>
  <c r="M37" i="30"/>
  <c r="M25" i="30"/>
  <c r="M26" i="30" s="1"/>
  <c r="M27" i="30" s="1"/>
  <c r="M31" i="30" s="1"/>
  <c r="M15" i="30"/>
  <c r="M30" i="30" s="1"/>
  <c r="N37" i="30"/>
  <c r="R37" i="30"/>
  <c r="R15" i="30"/>
  <c r="R30" i="30" s="1"/>
  <c r="R25" i="30"/>
  <c r="R26" i="30" s="1"/>
  <c r="R27" i="30" s="1"/>
  <c r="R31" i="30" s="1"/>
  <c r="U12" i="30"/>
  <c r="N25" i="30"/>
  <c r="N26" i="30" s="1"/>
  <c r="N27" i="30" s="1"/>
  <c r="N31" i="30" s="1"/>
  <c r="N15" i="30"/>
  <c r="N30" i="30" s="1"/>
  <c r="H42" i="30"/>
  <c r="H43" i="30" s="1"/>
  <c r="H44" i="30" s="1"/>
  <c r="H38" i="30"/>
  <c r="L15" i="30"/>
  <c r="L30" i="30" s="1"/>
  <c r="L25" i="30"/>
  <c r="L26" i="30" s="1"/>
  <c r="L27" i="30" s="1"/>
  <c r="L31" i="30" s="1"/>
  <c r="K38" i="30"/>
  <c r="K42" i="30"/>
  <c r="K43" i="30" s="1"/>
  <c r="K44" i="30" s="1"/>
  <c r="P25" i="30"/>
  <c r="P26" i="30" s="1"/>
  <c r="P27" i="30" s="1"/>
  <c r="P31" i="30" s="1"/>
  <c r="P15" i="30"/>
  <c r="P30" i="30" s="1"/>
  <c r="S12" i="30"/>
  <c r="S37" i="30" s="1"/>
  <c r="I38" i="30"/>
  <c r="I42" i="30"/>
  <c r="I43" i="30" s="1"/>
  <c r="I44" i="30" s="1"/>
  <c r="L37" i="30"/>
  <c r="J33" i="30"/>
  <c r="Q37" i="30"/>
  <c r="Q15" i="30"/>
  <c r="Q30" i="30" s="1"/>
  <c r="Q25" i="30"/>
  <c r="Q26" i="30" s="1"/>
  <c r="Q27" i="30" s="1"/>
  <c r="Q31" i="30" s="1"/>
  <c r="F46" i="30"/>
  <c r="F48" i="30" s="1"/>
  <c r="F49" i="30" s="1"/>
  <c r="J38" i="30"/>
  <c r="J42" i="30"/>
  <c r="J43" i="30" s="1"/>
  <c r="J44" i="30" s="1"/>
  <c r="CQ12" i="30"/>
  <c r="CP12" i="30"/>
  <c r="BJ80" i="33"/>
  <c r="BF80" i="33"/>
  <c r="BB80" i="33"/>
  <c r="AX80" i="33"/>
  <c r="AT80" i="33"/>
  <c r="AP80" i="33"/>
  <c r="AL80" i="33"/>
  <c r="AH80" i="33"/>
  <c r="AD80" i="33"/>
  <c r="Z80" i="33"/>
  <c r="BL80" i="33"/>
  <c r="BG80" i="33"/>
  <c r="BA80" i="33"/>
  <c r="AV80" i="33"/>
  <c r="AQ80" i="33"/>
  <c r="AK80" i="33"/>
  <c r="AF80" i="33"/>
  <c r="AA80" i="33"/>
  <c r="BM80" i="33"/>
  <c r="BE80" i="33"/>
  <c r="AY80" i="33"/>
  <c r="AR80" i="33"/>
  <c r="AJ80" i="33"/>
  <c r="AC80" i="33"/>
  <c r="BK80" i="33"/>
  <c r="BD80" i="33"/>
  <c r="AW80" i="33"/>
  <c r="AO80" i="33"/>
  <c r="AI80" i="33"/>
  <c r="AB80" i="33"/>
  <c r="BI80" i="33"/>
  <c r="BC80" i="33"/>
  <c r="AU80" i="33"/>
  <c r="AN80" i="33"/>
  <c r="AG80" i="33"/>
  <c r="AS80" i="33"/>
  <c r="AM80" i="33"/>
  <c r="BH80" i="33"/>
  <c r="AE80" i="33"/>
  <c r="AZ80" i="33"/>
  <c r="CZ77" i="33"/>
  <c r="CM48" i="18"/>
  <c r="CM49" i="18" s="1"/>
  <c r="CQ19" i="18"/>
  <c r="CQ21" i="18" s="1"/>
  <c r="CQ12" i="18"/>
  <c r="CQ37" i="18" s="1"/>
  <c r="CO38" i="18"/>
  <c r="CO42" i="18"/>
  <c r="CO43" i="18" s="1"/>
  <c r="CO44" i="18" s="1"/>
  <c r="CN43" i="18"/>
  <c r="CN44" i="18" s="1"/>
  <c r="CN46" i="18" s="1"/>
  <c r="CP25" i="18"/>
  <c r="CP26" i="18" s="1"/>
  <c r="CP15" i="18"/>
  <c r="CP30" i="18" s="1"/>
  <c r="CO33" i="18"/>
  <c r="CP42" i="18"/>
  <c r="CP38" i="18"/>
  <c r="CP41" i="18"/>
  <c r="C46" i="29"/>
  <c r="C48" i="29" s="1"/>
  <c r="L32" i="29"/>
  <c r="F12" i="29"/>
  <c r="F25" i="29" s="1"/>
  <c r="F26" i="29" s="1"/>
  <c r="E12" i="29"/>
  <c r="E15" i="29" s="1"/>
  <c r="E30" i="29" s="1"/>
  <c r="G12" i="29"/>
  <c r="G15" i="29" s="1"/>
  <c r="G30" i="29" s="1"/>
  <c r="D37" i="29"/>
  <c r="D15" i="29"/>
  <c r="D30" i="29" s="1"/>
  <c r="D25" i="29"/>
  <c r="D26" i="29" s="1"/>
  <c r="X98" i="33"/>
  <c r="W98" i="33"/>
  <c r="Y98" i="33"/>
  <c r="BK37" i="33"/>
  <c r="AX37" i="33"/>
  <c r="AY37" i="33"/>
  <c r="BE37" i="33"/>
  <c r="BP37" i="33"/>
  <c r="BL37" i="33"/>
  <c r="AN37" i="33"/>
  <c r="AS37" i="33"/>
  <c r="BZ37" i="33"/>
  <c r="AP37" i="33"/>
  <c r="AJ37" i="33"/>
  <c r="BT37" i="33"/>
  <c r="AW37" i="33"/>
  <c r="AK37" i="33"/>
  <c r="CC37" i="33"/>
  <c r="AV37" i="33"/>
  <c r="BM37" i="33"/>
  <c r="BI37" i="33"/>
  <c r="BY37" i="33"/>
  <c r="AU37" i="33"/>
  <c r="AT37" i="33"/>
  <c r="BH37" i="33"/>
  <c r="BG37" i="33"/>
  <c r="AM37" i="33"/>
  <c r="BX37" i="33"/>
  <c r="BO37" i="33"/>
  <c r="AI37" i="33"/>
  <c r="BN37" i="33"/>
  <c r="BW37" i="33"/>
  <c r="AZ37" i="33"/>
  <c r="BS37" i="33"/>
  <c r="BR37" i="33"/>
  <c r="BJ37" i="33"/>
  <c r="BC37" i="33"/>
  <c r="AQ37" i="33"/>
  <c r="AR37" i="33"/>
  <c r="CA37" i="33"/>
  <c r="CB37" i="33"/>
  <c r="AH37" i="33"/>
  <c r="AD37" i="33"/>
  <c r="AD53" i="33" s="1"/>
  <c r="AC20" i="29" s="1"/>
  <c r="C83" i="33"/>
  <c r="BU37" i="33"/>
  <c r="AG37" i="33"/>
  <c r="AL37" i="33"/>
  <c r="BD37" i="33"/>
  <c r="BV37" i="33"/>
  <c r="AF37" i="33"/>
  <c r="AE37" i="33"/>
  <c r="AE53" i="33" s="1"/>
  <c r="AD20" i="29" s="1"/>
  <c r="CD37" i="33"/>
  <c r="BF37" i="33"/>
  <c r="BQ37" i="33"/>
  <c r="AO37" i="33"/>
  <c r="AC37" i="33"/>
  <c r="AC53" i="33" s="1"/>
  <c r="AB20" i="29" s="1"/>
  <c r="BB37" i="33"/>
  <c r="BA37" i="33"/>
  <c r="G41" i="29"/>
  <c r="H21" i="29"/>
  <c r="I10" i="29"/>
  <c r="I19" i="29" s="1"/>
  <c r="H12" i="29"/>
  <c r="Q38" i="31" l="1"/>
  <c r="Q46" i="31" s="1"/>
  <c r="Q48" i="31" s="1"/>
  <c r="Q49" i="31" s="1"/>
  <c r="L33" i="31"/>
  <c r="M38" i="31"/>
  <c r="M46" i="31" s="1"/>
  <c r="M48" i="31" s="1"/>
  <c r="M49" i="31" s="1"/>
  <c r="N42" i="31"/>
  <c r="N43" i="31" s="1"/>
  <c r="N44" i="31" s="1"/>
  <c r="N46" i="31" s="1"/>
  <c r="N48" i="31" s="1"/>
  <c r="N49" i="31" s="1"/>
  <c r="P42" i="31"/>
  <c r="P43" i="31" s="1"/>
  <c r="P44" i="31" s="1"/>
  <c r="P46" i="31" s="1"/>
  <c r="P48" i="31" s="1"/>
  <c r="P49" i="31" s="1"/>
  <c r="O38" i="31"/>
  <c r="O46" i="31" s="1"/>
  <c r="O48" i="31" s="1"/>
  <c r="O49" i="31" s="1"/>
  <c r="T37" i="31"/>
  <c r="T38" i="31" s="1"/>
  <c r="U25" i="31"/>
  <c r="U26" i="31" s="1"/>
  <c r="U27" i="31" s="1"/>
  <c r="U31" i="31" s="1"/>
  <c r="U33" i="31" s="1"/>
  <c r="S25" i="31"/>
  <c r="S26" i="31" s="1"/>
  <c r="S27" i="31" s="1"/>
  <c r="S31" i="31" s="1"/>
  <c r="R38" i="31"/>
  <c r="R46" i="31" s="1"/>
  <c r="R48" i="31" s="1"/>
  <c r="R49" i="31" s="1"/>
  <c r="S15" i="31"/>
  <c r="S30" i="31" s="1"/>
  <c r="S42" i="31"/>
  <c r="S43" i="31" s="1"/>
  <c r="S44" i="31" s="1"/>
  <c r="S46" i="31" s="1"/>
  <c r="S48" i="31" s="1"/>
  <c r="S49" i="31" s="1"/>
  <c r="T25" i="31"/>
  <c r="T26" i="31" s="1"/>
  <c r="T27" i="31" s="1"/>
  <c r="T31" i="31" s="1"/>
  <c r="T33" i="31" s="1"/>
  <c r="U37" i="31"/>
  <c r="U38" i="31" s="1"/>
  <c r="X12" i="31"/>
  <c r="X15" i="31" s="1"/>
  <c r="X30" i="31" s="1"/>
  <c r="V12" i="31"/>
  <c r="V15" i="31" s="1"/>
  <c r="V30" i="31" s="1"/>
  <c r="V11" i="29"/>
  <c r="W11" i="29" s="1"/>
  <c r="X11" i="29" s="1"/>
  <c r="W12" i="31"/>
  <c r="W15" i="31" s="1"/>
  <c r="W30" i="31" s="1"/>
  <c r="L46" i="31"/>
  <c r="L48" i="31" s="1"/>
  <c r="L49" i="31" s="1"/>
  <c r="R33" i="30"/>
  <c r="Q33" i="30"/>
  <c r="P33" i="30"/>
  <c r="N33" i="30"/>
  <c r="O33" i="30"/>
  <c r="G46" i="30"/>
  <c r="G48" i="30" s="1"/>
  <c r="G49" i="30" s="1"/>
  <c r="H46" i="30"/>
  <c r="H48" i="30" s="1"/>
  <c r="H49" i="30" s="1"/>
  <c r="S38" i="30"/>
  <c r="S42" i="30"/>
  <c r="S43" i="30" s="1"/>
  <c r="S44" i="30" s="1"/>
  <c r="W12" i="30"/>
  <c r="L38" i="30"/>
  <c r="L42" i="30"/>
  <c r="L43" i="30" s="1"/>
  <c r="L44" i="30" s="1"/>
  <c r="K46" i="30"/>
  <c r="K48" i="30" s="1"/>
  <c r="K49" i="30" s="1"/>
  <c r="R38" i="30"/>
  <c r="R42" i="30"/>
  <c r="R43" i="30" s="1"/>
  <c r="R44" i="30" s="1"/>
  <c r="M38" i="30"/>
  <c r="M42" i="30"/>
  <c r="M43" i="30" s="1"/>
  <c r="M44" i="30" s="1"/>
  <c r="U15" i="30"/>
  <c r="U30" i="30" s="1"/>
  <c r="U25" i="30"/>
  <c r="U26" i="30" s="1"/>
  <c r="U27" i="30" s="1"/>
  <c r="U31" i="30" s="1"/>
  <c r="N42" i="30"/>
  <c r="N43" i="30" s="1"/>
  <c r="N44" i="30" s="1"/>
  <c r="N38" i="30"/>
  <c r="O42" i="30"/>
  <c r="O43" i="30" s="1"/>
  <c r="O44" i="30" s="1"/>
  <c r="O38" i="30"/>
  <c r="T15" i="30"/>
  <c r="T30" i="30" s="1"/>
  <c r="T25" i="30"/>
  <c r="T26" i="30" s="1"/>
  <c r="T27" i="30" s="1"/>
  <c r="T31" i="30" s="1"/>
  <c r="U37" i="30"/>
  <c r="V12" i="30"/>
  <c r="V37" i="30" s="1"/>
  <c r="S25" i="30"/>
  <c r="S26" i="30" s="1"/>
  <c r="S27" i="30" s="1"/>
  <c r="S31" i="30" s="1"/>
  <c r="S15" i="30"/>
  <c r="S30" i="30" s="1"/>
  <c r="T37" i="30"/>
  <c r="X12" i="30"/>
  <c r="J46" i="30"/>
  <c r="J48" i="30" s="1"/>
  <c r="J49" i="30" s="1"/>
  <c r="Q38" i="30"/>
  <c r="Q42" i="30"/>
  <c r="Q43" i="30" s="1"/>
  <c r="Q44" i="30" s="1"/>
  <c r="I46" i="30"/>
  <c r="I48" i="30" s="1"/>
  <c r="I49" i="30" s="1"/>
  <c r="L33" i="30"/>
  <c r="M33" i="30"/>
  <c r="P42" i="30"/>
  <c r="P43" i="30" s="1"/>
  <c r="P44" i="30" s="1"/>
  <c r="P38" i="30"/>
  <c r="CQ12" i="31"/>
  <c r="CP12" i="31"/>
  <c r="CQ15" i="30"/>
  <c r="CQ30" i="30" s="1"/>
  <c r="CQ25" i="30"/>
  <c r="CP15" i="30"/>
  <c r="CP30" i="30" s="1"/>
  <c r="CP25" i="30"/>
  <c r="CP26" i="30" s="1"/>
  <c r="CP27" i="30" s="1"/>
  <c r="CP31" i="30" s="1"/>
  <c r="CQ37" i="30"/>
  <c r="BN83" i="33"/>
  <c r="BJ83" i="33"/>
  <c r="BF83" i="33"/>
  <c r="BB83" i="33"/>
  <c r="AX83" i="33"/>
  <c r="AT83" i="33"/>
  <c r="AP83" i="33"/>
  <c r="AL83" i="33"/>
  <c r="AH83" i="33"/>
  <c r="AD83" i="33"/>
  <c r="BO83" i="33"/>
  <c r="BI83" i="33"/>
  <c r="BD83" i="33"/>
  <c r="AY83" i="33"/>
  <c r="AS83" i="33"/>
  <c r="AN83" i="33"/>
  <c r="AI83" i="33"/>
  <c r="AC83" i="33"/>
  <c r="BM83" i="33"/>
  <c r="BG83" i="33"/>
  <c r="AZ83" i="33"/>
  <c r="AR83" i="33"/>
  <c r="AK83" i="33"/>
  <c r="AE83" i="33"/>
  <c r="BL83" i="33"/>
  <c r="BE83" i="33"/>
  <c r="AW83" i="33"/>
  <c r="AQ83" i="33"/>
  <c r="AJ83" i="33"/>
  <c r="BK83" i="33"/>
  <c r="BC83" i="33"/>
  <c r="AV83" i="33"/>
  <c r="AO83" i="33"/>
  <c r="AG83" i="33"/>
  <c r="BP83" i="33"/>
  <c r="AM83" i="33"/>
  <c r="BH83" i="33"/>
  <c r="AF83" i="33"/>
  <c r="BA83" i="33"/>
  <c r="AU83" i="33"/>
  <c r="CZ80" i="33"/>
  <c r="CP27" i="18"/>
  <c r="CP31" i="18" s="1"/>
  <c r="CP33" i="18" s="1"/>
  <c r="CN48" i="18"/>
  <c r="CN49" i="18" s="1"/>
  <c r="CO46" i="18"/>
  <c r="CQ41" i="18"/>
  <c r="CP43" i="18"/>
  <c r="CP44" i="18" s="1"/>
  <c r="CP46" i="18" s="1"/>
  <c r="CQ42" i="18"/>
  <c r="CQ38" i="18"/>
  <c r="CQ25" i="18"/>
  <c r="CQ15" i="18"/>
  <c r="CQ30" i="18" s="1"/>
  <c r="C49" i="29"/>
  <c r="M32" i="29"/>
  <c r="F27" i="29"/>
  <c r="F31" i="29" s="1"/>
  <c r="F15" i="29"/>
  <c r="F30" i="29" s="1"/>
  <c r="G25" i="29"/>
  <c r="E25" i="29"/>
  <c r="E26" i="29" s="1"/>
  <c r="E37" i="29"/>
  <c r="E42" i="29" s="1"/>
  <c r="E43" i="29" s="1"/>
  <c r="F37" i="29"/>
  <c r="F38" i="29" s="1"/>
  <c r="G37" i="29"/>
  <c r="G38" i="29" s="1"/>
  <c r="D27" i="29"/>
  <c r="D31" i="29" s="1"/>
  <c r="D33" i="29" s="1"/>
  <c r="D38" i="29"/>
  <c r="D42" i="29"/>
  <c r="D43" i="29" s="1"/>
  <c r="Z98" i="33"/>
  <c r="AA98" i="33"/>
  <c r="AB98" i="33"/>
  <c r="BG40" i="33"/>
  <c r="CB40" i="33"/>
  <c r="BD40" i="33"/>
  <c r="BV40" i="33"/>
  <c r="BO40" i="33"/>
  <c r="BE40" i="33"/>
  <c r="BK40" i="33"/>
  <c r="CD40" i="33"/>
  <c r="CA40" i="33"/>
  <c r="AP40" i="33"/>
  <c r="AL40" i="33"/>
  <c r="AZ40" i="33"/>
  <c r="CG40" i="33"/>
  <c r="BY40" i="33"/>
  <c r="AM40" i="33"/>
  <c r="BU40" i="33"/>
  <c r="AU40" i="33"/>
  <c r="AO40" i="33"/>
  <c r="AR40" i="33"/>
  <c r="AN40" i="33"/>
  <c r="BZ40" i="33"/>
  <c r="BN40" i="33"/>
  <c r="AV40" i="33"/>
  <c r="BW40" i="33"/>
  <c r="BX40" i="33"/>
  <c r="BR40" i="33"/>
  <c r="BL40" i="33"/>
  <c r="AS40" i="33"/>
  <c r="BC40" i="33"/>
  <c r="AT40" i="33"/>
  <c r="AH40" i="33"/>
  <c r="AH53" i="33" s="1"/>
  <c r="AG20" i="29" s="1"/>
  <c r="AK40" i="33"/>
  <c r="CC40" i="33"/>
  <c r="BF40" i="33"/>
  <c r="AF40" i="33"/>
  <c r="AF53" i="33" s="1"/>
  <c r="AE20" i="29" s="1"/>
  <c r="BP40" i="33"/>
  <c r="AW40" i="33"/>
  <c r="BQ40" i="33"/>
  <c r="AY40" i="33"/>
  <c r="C86" i="33"/>
  <c r="BH40" i="33"/>
  <c r="BA40" i="33"/>
  <c r="BJ40" i="33"/>
  <c r="BB40" i="33"/>
  <c r="CF40" i="33"/>
  <c r="AQ40" i="33"/>
  <c r="AI40" i="33"/>
  <c r="AJ40" i="33"/>
  <c r="BI40" i="33"/>
  <c r="BS40" i="33"/>
  <c r="CE40" i="33"/>
  <c r="BT40" i="33"/>
  <c r="BM40" i="33"/>
  <c r="AX40" i="33"/>
  <c r="AG40" i="33"/>
  <c r="AG53" i="33" s="1"/>
  <c r="AF20" i="29" s="1"/>
  <c r="H15" i="29"/>
  <c r="H30" i="29" s="1"/>
  <c r="H25" i="29"/>
  <c r="H26" i="29" s="1"/>
  <c r="I21" i="29"/>
  <c r="J10" i="29"/>
  <c r="J19" i="29" s="1"/>
  <c r="I12" i="29"/>
  <c r="H41" i="29"/>
  <c r="H37" i="29"/>
  <c r="T42" i="31" l="1"/>
  <c r="T43" i="31" s="1"/>
  <c r="T44" i="31" s="1"/>
  <c r="T46" i="31" s="1"/>
  <c r="T48" i="31" s="1"/>
  <c r="T49" i="31" s="1"/>
  <c r="W25" i="31"/>
  <c r="W26" i="31" s="1"/>
  <c r="W27" i="31" s="1"/>
  <c r="W31" i="31" s="1"/>
  <c r="W33" i="31" s="1"/>
  <c r="U42" i="31"/>
  <c r="U43" i="31" s="1"/>
  <c r="U44" i="31" s="1"/>
  <c r="U46" i="31" s="1"/>
  <c r="U48" i="31" s="1"/>
  <c r="U49" i="31" s="1"/>
  <c r="S33" i="31"/>
  <c r="X37" i="31"/>
  <c r="X42" i="31" s="1"/>
  <c r="X43" i="31" s="1"/>
  <c r="X44" i="31" s="1"/>
  <c r="X25" i="31"/>
  <c r="X26" i="31" s="1"/>
  <c r="X27" i="31" s="1"/>
  <c r="X31" i="31" s="1"/>
  <c r="X33" i="31" s="1"/>
  <c r="W37" i="31"/>
  <c r="W38" i="31" s="1"/>
  <c r="V25" i="31"/>
  <c r="V26" i="31" s="1"/>
  <c r="V27" i="31" s="1"/>
  <c r="V31" i="31" s="1"/>
  <c r="V33" i="31" s="1"/>
  <c r="V37" i="31"/>
  <c r="V38" i="31" s="1"/>
  <c r="Z12" i="31"/>
  <c r="Z15" i="31" s="1"/>
  <c r="Z30" i="31" s="1"/>
  <c r="Y12" i="31"/>
  <c r="Y37" i="31" s="1"/>
  <c r="Y42" i="31" s="1"/>
  <c r="Y43" i="31" s="1"/>
  <c r="Y44" i="31" s="1"/>
  <c r="Y11" i="29"/>
  <c r="Z11" i="29" s="1"/>
  <c r="AA11" i="29" s="1"/>
  <c r="AA12" i="31"/>
  <c r="AA25" i="31" s="1"/>
  <c r="AA26" i="31" s="1"/>
  <c r="AA27" i="31" s="1"/>
  <c r="AA31" i="31" s="1"/>
  <c r="P46" i="30"/>
  <c r="P48" i="30" s="1"/>
  <c r="P49" i="30" s="1"/>
  <c r="N46" i="30"/>
  <c r="N48" i="30" s="1"/>
  <c r="N49" i="30" s="1"/>
  <c r="U33" i="30"/>
  <c r="R46" i="30"/>
  <c r="R48" i="30" s="1"/>
  <c r="R49" i="30" s="1"/>
  <c r="Q46" i="30"/>
  <c r="Q48" i="30" s="1"/>
  <c r="Q49" i="30" s="1"/>
  <c r="O46" i="30"/>
  <c r="O48" i="30" s="1"/>
  <c r="O49" i="30" s="1"/>
  <c r="M46" i="30"/>
  <c r="M48" i="30" s="1"/>
  <c r="M49" i="30" s="1"/>
  <c r="X37" i="30"/>
  <c r="X25" i="30"/>
  <c r="X26" i="30" s="1"/>
  <c r="X27" i="30" s="1"/>
  <c r="X31" i="30" s="1"/>
  <c r="X15" i="30"/>
  <c r="X30" i="30" s="1"/>
  <c r="W37" i="30"/>
  <c r="W15" i="30"/>
  <c r="W30" i="30" s="1"/>
  <c r="W25" i="30"/>
  <c r="W26" i="30" s="1"/>
  <c r="W27" i="30" s="1"/>
  <c r="W31" i="30" s="1"/>
  <c r="AA12" i="30"/>
  <c r="V15" i="30"/>
  <c r="V30" i="30" s="1"/>
  <c r="V25" i="30"/>
  <c r="V26" i="30" s="1"/>
  <c r="V27" i="30" s="1"/>
  <c r="V31" i="30" s="1"/>
  <c r="T33" i="30"/>
  <c r="Z12" i="30"/>
  <c r="T42" i="30"/>
  <c r="T43" i="30" s="1"/>
  <c r="T44" i="30" s="1"/>
  <c r="T38" i="30"/>
  <c r="V42" i="30"/>
  <c r="V43" i="30" s="1"/>
  <c r="V44" i="30" s="1"/>
  <c r="V38" i="30"/>
  <c r="Y12" i="30"/>
  <c r="S33" i="30"/>
  <c r="U42" i="30"/>
  <c r="U43" i="30" s="1"/>
  <c r="U44" i="30" s="1"/>
  <c r="U38" i="30"/>
  <c r="L46" i="30"/>
  <c r="L48" i="30" s="1"/>
  <c r="L49" i="30" s="1"/>
  <c r="S46" i="30"/>
  <c r="S48" i="30" s="1"/>
  <c r="S49" i="30" s="1"/>
  <c r="CQ37" i="31"/>
  <c r="CP15" i="31"/>
  <c r="CP30" i="31" s="1"/>
  <c r="CP25" i="31"/>
  <c r="CP26" i="31" s="1"/>
  <c r="CP27" i="31" s="1"/>
  <c r="CP31" i="31" s="1"/>
  <c r="CQ15" i="31"/>
  <c r="CQ30" i="31" s="1"/>
  <c r="CQ25" i="31"/>
  <c r="CQ26" i="31" s="1"/>
  <c r="CQ27" i="31" s="1"/>
  <c r="CQ31" i="31" s="1"/>
  <c r="CP33" i="30"/>
  <c r="CQ26" i="30"/>
  <c r="CQ27" i="30" s="1"/>
  <c r="CQ31" i="30" s="1"/>
  <c r="CQ33" i="30" s="1"/>
  <c r="CQ38" i="30"/>
  <c r="CQ42" i="30"/>
  <c r="CQ43" i="30" s="1"/>
  <c r="CQ44" i="30" s="1"/>
  <c r="BR86" i="33"/>
  <c r="BN86" i="33"/>
  <c r="BJ86" i="33"/>
  <c r="BF86" i="33"/>
  <c r="BB86" i="33"/>
  <c r="AX86" i="33"/>
  <c r="AT86" i="33"/>
  <c r="AP86" i="33"/>
  <c r="AL86" i="33"/>
  <c r="AH86" i="33"/>
  <c r="BQ86" i="33"/>
  <c r="BL86" i="33"/>
  <c r="BG86" i="33"/>
  <c r="BA86" i="33"/>
  <c r="AV86" i="33"/>
  <c r="AQ86" i="33"/>
  <c r="AK86" i="33"/>
  <c r="AF86" i="33"/>
  <c r="BO86" i="33"/>
  <c r="BH86" i="33"/>
  <c r="AZ86" i="33"/>
  <c r="AS86" i="33"/>
  <c r="AM86" i="33"/>
  <c r="BM86" i="33"/>
  <c r="BE86" i="33"/>
  <c r="AY86" i="33"/>
  <c r="AR86" i="33"/>
  <c r="AJ86" i="33"/>
  <c r="BS86" i="33"/>
  <c r="BK86" i="33"/>
  <c r="BD86" i="33"/>
  <c r="AW86" i="33"/>
  <c r="AO86" i="33"/>
  <c r="AI86" i="33"/>
  <c r="BI86" i="33"/>
  <c r="AG86" i="33"/>
  <c r="BC86" i="33"/>
  <c r="AU86" i="33"/>
  <c r="BP86" i="33"/>
  <c r="AN86" i="33"/>
  <c r="CZ83" i="33"/>
  <c r="CP48" i="18"/>
  <c r="CP49" i="18" s="1"/>
  <c r="CO48" i="18"/>
  <c r="CO49" i="18" s="1"/>
  <c r="CQ26" i="18"/>
  <c r="CQ27" i="18" s="1"/>
  <c r="CQ31" i="18" s="1"/>
  <c r="CQ33" i="18" s="1"/>
  <c r="CQ43" i="18"/>
  <c r="CQ44" i="18" s="1"/>
  <c r="CQ46" i="18" s="1"/>
  <c r="G42" i="29"/>
  <c r="G43" i="29" s="1"/>
  <c r="E38" i="29"/>
  <c r="E27" i="29"/>
  <c r="E31" i="29" s="1"/>
  <c r="E33" i="29" s="1"/>
  <c r="G26" i="29"/>
  <c r="G27" i="29" s="1"/>
  <c r="G31" i="29" s="1"/>
  <c r="G33" i="29" s="1"/>
  <c r="E44" i="29"/>
  <c r="D44" i="29"/>
  <c r="D46" i="29" s="1"/>
  <c r="N32" i="29"/>
  <c r="F33" i="29"/>
  <c r="F42" i="29"/>
  <c r="F43" i="29" s="1"/>
  <c r="AD98" i="33"/>
  <c r="AC98" i="33"/>
  <c r="AE98" i="33"/>
  <c r="BZ43" i="33"/>
  <c r="CA43" i="33"/>
  <c r="CF43" i="33"/>
  <c r="AY43" i="33"/>
  <c r="BK43" i="33"/>
  <c r="BO43" i="33"/>
  <c r="AS43" i="33"/>
  <c r="BC43" i="33"/>
  <c r="BN43" i="33"/>
  <c r="AX43" i="33"/>
  <c r="BF43" i="33"/>
  <c r="BL43" i="33"/>
  <c r="CB43" i="33"/>
  <c r="BA43" i="33"/>
  <c r="AO43" i="33"/>
  <c r="BW43" i="33"/>
  <c r="BP43" i="33"/>
  <c r="CI43" i="33"/>
  <c r="AZ43" i="33"/>
  <c r="BS43" i="33"/>
  <c r="BD43" i="33"/>
  <c r="BE43" i="33"/>
  <c r="BR43" i="33"/>
  <c r="BV43" i="33"/>
  <c r="CC43" i="33"/>
  <c r="BU43" i="33"/>
  <c r="BI43" i="33"/>
  <c r="AP43" i="33"/>
  <c r="BX43" i="33"/>
  <c r="AN43" i="33"/>
  <c r="AK43" i="33"/>
  <c r="AK53" i="33" s="1"/>
  <c r="AJ20" i="29" s="1"/>
  <c r="AR43" i="33"/>
  <c r="BH43" i="33"/>
  <c r="BG43" i="33"/>
  <c r="AJ43" i="33"/>
  <c r="AJ53" i="33" s="1"/>
  <c r="AI20" i="29" s="1"/>
  <c r="CJ43" i="33"/>
  <c r="AW43" i="33"/>
  <c r="BJ43" i="33"/>
  <c r="BB43" i="33"/>
  <c r="CD43" i="33"/>
  <c r="CE43" i="33"/>
  <c r="CG43" i="33"/>
  <c r="BQ43" i="33"/>
  <c r="BM43" i="33"/>
  <c r="AV43" i="33"/>
  <c r="AL43" i="33"/>
  <c r="AI43" i="33"/>
  <c r="AI53" i="33" s="1"/>
  <c r="AH20" i="29" s="1"/>
  <c r="BT43" i="33"/>
  <c r="BY43" i="33"/>
  <c r="AQ43" i="33"/>
  <c r="C89" i="33"/>
  <c r="AT43" i="33"/>
  <c r="AU43" i="33"/>
  <c r="CH43" i="33"/>
  <c r="AM43" i="33"/>
  <c r="I15" i="29"/>
  <c r="I30" i="29" s="1"/>
  <c r="I25" i="29"/>
  <c r="I37" i="29"/>
  <c r="H27" i="29"/>
  <c r="H31" i="29" s="1"/>
  <c r="H33" i="29" s="1"/>
  <c r="J21" i="29"/>
  <c r="K10" i="29"/>
  <c r="K19" i="29" s="1"/>
  <c r="J12" i="29"/>
  <c r="J37" i="29" s="1"/>
  <c r="I41" i="29"/>
  <c r="H42" i="29"/>
  <c r="H43" i="29" s="1"/>
  <c r="H38" i="29"/>
  <c r="Y25" i="31" l="1"/>
  <c r="Y26" i="31" s="1"/>
  <c r="Y27" i="31" s="1"/>
  <c r="Y31" i="31" s="1"/>
  <c r="V42" i="31"/>
  <c r="V43" i="31" s="1"/>
  <c r="V44" i="31" s="1"/>
  <c r="V46" i="31" s="1"/>
  <c r="V48" i="31" s="1"/>
  <c r="V49" i="31" s="1"/>
  <c r="X38" i="31"/>
  <c r="X46" i="31" s="1"/>
  <c r="X48" i="31" s="1"/>
  <c r="X49" i="31" s="1"/>
  <c r="W42" i="31"/>
  <c r="W43" i="31" s="1"/>
  <c r="W44" i="31" s="1"/>
  <c r="W46" i="31" s="1"/>
  <c r="W48" i="31" s="1"/>
  <c r="W49" i="31" s="1"/>
  <c r="Y38" i="31"/>
  <c r="Y46" i="31" s="1"/>
  <c r="Y48" i="31" s="1"/>
  <c r="Y49" i="31" s="1"/>
  <c r="Z37" i="31"/>
  <c r="Z42" i="31" s="1"/>
  <c r="Z43" i="31" s="1"/>
  <c r="Z44" i="31" s="1"/>
  <c r="AA37" i="31"/>
  <c r="AA42" i="31" s="1"/>
  <c r="AA43" i="31" s="1"/>
  <c r="AA44" i="31" s="1"/>
  <c r="Z25" i="31"/>
  <c r="Z26" i="31" s="1"/>
  <c r="Z27" i="31" s="1"/>
  <c r="Z31" i="31" s="1"/>
  <c r="Z33" i="31" s="1"/>
  <c r="AA15" i="31"/>
  <c r="AA30" i="31" s="1"/>
  <c r="AA33" i="31" s="1"/>
  <c r="AB12" i="31"/>
  <c r="AB37" i="31" s="1"/>
  <c r="AB42" i="31" s="1"/>
  <c r="AB43" i="31" s="1"/>
  <c r="AB44" i="31" s="1"/>
  <c r="AB11" i="29"/>
  <c r="AC11" i="29" s="1"/>
  <c r="AD11" i="29" s="1"/>
  <c r="AC12" i="31"/>
  <c r="AD12" i="31"/>
  <c r="AD25" i="31" s="1"/>
  <c r="AD26" i="31" s="1"/>
  <c r="AD27" i="31" s="1"/>
  <c r="AD31" i="31" s="1"/>
  <c r="Y15" i="31"/>
  <c r="Y30" i="31" s="1"/>
  <c r="U46" i="30"/>
  <c r="U48" i="30" s="1"/>
  <c r="U49" i="30" s="1"/>
  <c r="AA25" i="30"/>
  <c r="AA26" i="30" s="1"/>
  <c r="AA27" i="30" s="1"/>
  <c r="AA31" i="30" s="1"/>
  <c r="AA15" i="30"/>
  <c r="AA30" i="30" s="1"/>
  <c r="W42" i="30"/>
  <c r="W43" i="30" s="1"/>
  <c r="W44" i="30" s="1"/>
  <c r="W38" i="30"/>
  <c r="Y37" i="30"/>
  <c r="Y15" i="30"/>
  <c r="Y30" i="30" s="1"/>
  <c r="Y25" i="30"/>
  <c r="Y26" i="30" s="1"/>
  <c r="Y27" i="30" s="1"/>
  <c r="Y31" i="30" s="1"/>
  <c r="Z37" i="30"/>
  <c r="T46" i="30"/>
  <c r="T48" i="30" s="1"/>
  <c r="T49" i="30" s="1"/>
  <c r="X33" i="30"/>
  <c r="AD12" i="30"/>
  <c r="AC12" i="30"/>
  <c r="AB12" i="30"/>
  <c r="AB37" i="30" s="1"/>
  <c r="V46" i="30"/>
  <c r="V48" i="30" s="1"/>
  <c r="V49" i="30" s="1"/>
  <c r="Z25" i="30"/>
  <c r="Z26" i="30" s="1"/>
  <c r="Z27" i="30" s="1"/>
  <c r="Z31" i="30" s="1"/>
  <c r="Z15" i="30"/>
  <c r="Z30" i="30" s="1"/>
  <c r="AA37" i="30"/>
  <c r="V33" i="30"/>
  <c r="W33" i="30"/>
  <c r="X38" i="30"/>
  <c r="X42" i="30"/>
  <c r="X43" i="30" s="1"/>
  <c r="X44" i="30" s="1"/>
  <c r="CQ33" i="31"/>
  <c r="CP33" i="31"/>
  <c r="CQ42" i="31"/>
  <c r="CQ43" i="31" s="1"/>
  <c r="CQ44" i="31" s="1"/>
  <c r="CQ38" i="31"/>
  <c r="CQ46" i="30"/>
  <c r="CZ86" i="33"/>
  <c r="BS89" i="33"/>
  <c r="BO89" i="33"/>
  <c r="BT89" i="33"/>
  <c r="BN89" i="33"/>
  <c r="BJ89" i="33"/>
  <c r="BF89" i="33"/>
  <c r="BB89" i="33"/>
  <c r="AX89" i="33"/>
  <c r="AT89" i="33"/>
  <c r="AP89" i="33"/>
  <c r="AL89" i="33"/>
  <c r="BV89" i="33"/>
  <c r="BP89" i="33"/>
  <c r="BI89" i="33"/>
  <c r="BD89" i="33"/>
  <c r="AY89" i="33"/>
  <c r="AS89" i="33"/>
  <c r="AN89" i="33"/>
  <c r="AI89" i="33"/>
  <c r="BQ89" i="33"/>
  <c r="BH89" i="33"/>
  <c r="BA89" i="33"/>
  <c r="AU89" i="33"/>
  <c r="AM89" i="33"/>
  <c r="BM89" i="33"/>
  <c r="BG89" i="33"/>
  <c r="AZ89" i="33"/>
  <c r="AR89" i="33"/>
  <c r="AK89" i="33"/>
  <c r="BU89" i="33"/>
  <c r="BL89" i="33"/>
  <c r="BE89" i="33"/>
  <c r="AW89" i="33"/>
  <c r="AQ89" i="33"/>
  <c r="AJ89" i="33"/>
  <c r="BC89" i="33"/>
  <c r="AV89" i="33"/>
  <c r="BR89" i="33"/>
  <c r="AO89" i="33"/>
  <c r="BK89" i="33"/>
  <c r="CQ48" i="18"/>
  <c r="CQ49" i="18" s="1"/>
  <c r="G44" i="29"/>
  <c r="G46" i="29" s="1"/>
  <c r="G48" i="29" s="1"/>
  <c r="G49" i="29" s="1"/>
  <c r="E46" i="29"/>
  <c r="E48" i="29" s="1"/>
  <c r="E49" i="29" s="1"/>
  <c r="I26" i="29"/>
  <c r="I27" i="29" s="1"/>
  <c r="I31" i="29" s="1"/>
  <c r="I33" i="29" s="1"/>
  <c r="D48" i="29"/>
  <c r="D49" i="29" s="1"/>
  <c r="F44" i="29"/>
  <c r="F46" i="29" s="1"/>
  <c r="O32" i="29"/>
  <c r="AF98" i="33"/>
  <c r="AH98" i="33"/>
  <c r="AG98" i="33"/>
  <c r="BJ46" i="33"/>
  <c r="CG46" i="33"/>
  <c r="BZ46" i="33"/>
  <c r="BN46" i="33"/>
  <c r="CJ46" i="33"/>
  <c r="BL46" i="33"/>
  <c r="BE46" i="33"/>
  <c r="BI46" i="33"/>
  <c r="BO46" i="33"/>
  <c r="BD46" i="33"/>
  <c r="BF46" i="33"/>
  <c r="CM46" i="33"/>
  <c r="BY46" i="33"/>
  <c r="BR46" i="33"/>
  <c r="BK46" i="33"/>
  <c r="CI46" i="33"/>
  <c r="BV46" i="33"/>
  <c r="BT46" i="33"/>
  <c r="AW46" i="33"/>
  <c r="AX46" i="33"/>
  <c r="AY46" i="33"/>
  <c r="BQ46" i="33"/>
  <c r="BC46" i="33"/>
  <c r="AV46" i="33"/>
  <c r="CE46" i="33"/>
  <c r="AU46" i="33"/>
  <c r="CH46" i="33"/>
  <c r="BS46" i="33"/>
  <c r="CB46" i="33"/>
  <c r="AP46" i="33"/>
  <c r="CC46" i="33"/>
  <c r="BA46" i="33"/>
  <c r="BG46" i="33"/>
  <c r="AM46" i="33"/>
  <c r="AM53" i="33" s="1"/>
  <c r="AL20" i="29" s="1"/>
  <c r="BW46" i="33"/>
  <c r="AT46" i="33"/>
  <c r="BX46" i="33"/>
  <c r="C92" i="33"/>
  <c r="AN46" i="33"/>
  <c r="AN53" i="33" s="1"/>
  <c r="AM20" i="29" s="1"/>
  <c r="BU46" i="33"/>
  <c r="BB46" i="33"/>
  <c r="AZ46" i="33"/>
  <c r="AS46" i="33"/>
  <c r="BM46" i="33"/>
  <c r="BH46" i="33"/>
  <c r="AQ46" i="33"/>
  <c r="AO46" i="33"/>
  <c r="CF46" i="33"/>
  <c r="CD46" i="33"/>
  <c r="CL46" i="33"/>
  <c r="AL46" i="33"/>
  <c r="AL53" i="33" s="1"/>
  <c r="AK20" i="29" s="1"/>
  <c r="AR46" i="33"/>
  <c r="CK46" i="33"/>
  <c r="BP46" i="33"/>
  <c r="CA46" i="33"/>
  <c r="H44" i="29"/>
  <c r="H46" i="29" s="1"/>
  <c r="H48" i="29" s="1"/>
  <c r="J41" i="29"/>
  <c r="J38" i="29"/>
  <c r="J42" i="29"/>
  <c r="J25" i="29"/>
  <c r="J26" i="29" s="1"/>
  <c r="J15" i="29"/>
  <c r="J30" i="29" s="1"/>
  <c r="I42" i="29"/>
  <c r="I43" i="29" s="1"/>
  <c r="I38" i="29"/>
  <c r="K21" i="29"/>
  <c r="L10" i="29"/>
  <c r="L19" i="29" s="1"/>
  <c r="K12" i="29"/>
  <c r="K37" i="29" s="1"/>
  <c r="Y33" i="31" l="1"/>
  <c r="AB25" i="31"/>
  <c r="AB26" i="31" s="1"/>
  <c r="AB27" i="31" s="1"/>
  <c r="AB31" i="31" s="1"/>
  <c r="Z38" i="31"/>
  <c r="Z46" i="31" s="1"/>
  <c r="Z48" i="31" s="1"/>
  <c r="Z49" i="31" s="1"/>
  <c r="AB38" i="31"/>
  <c r="AB46" i="31" s="1"/>
  <c r="AB48" i="31" s="1"/>
  <c r="AB49" i="31" s="1"/>
  <c r="AC37" i="31"/>
  <c r="AC38" i="31" s="1"/>
  <c r="AB15" i="31"/>
  <c r="AB30" i="31" s="1"/>
  <c r="AC25" i="31"/>
  <c r="AC26" i="31" s="1"/>
  <c r="AC27" i="31" s="1"/>
  <c r="AC31" i="31" s="1"/>
  <c r="AA38" i="31"/>
  <c r="AA46" i="31" s="1"/>
  <c r="AA48" i="31" s="1"/>
  <c r="AA49" i="31" s="1"/>
  <c r="AD15" i="31"/>
  <c r="AD30" i="31" s="1"/>
  <c r="AD33" i="31" s="1"/>
  <c r="AD37" i="31"/>
  <c r="AD42" i="31" s="1"/>
  <c r="AD43" i="31" s="1"/>
  <c r="AD44" i="31" s="1"/>
  <c r="AC15" i="31"/>
  <c r="AC30" i="31" s="1"/>
  <c r="AE12" i="31"/>
  <c r="AE11" i="29"/>
  <c r="AF11" i="29" s="1"/>
  <c r="AG11" i="29" s="1"/>
  <c r="AF12" i="31"/>
  <c r="AF25" i="31" s="1"/>
  <c r="AF26" i="31" s="1"/>
  <c r="AF27" i="31" s="1"/>
  <c r="AF31" i="31" s="1"/>
  <c r="AG12" i="31"/>
  <c r="AG25" i="31" s="1"/>
  <c r="AG26" i="31" s="1"/>
  <c r="AG27" i="31" s="1"/>
  <c r="AG31" i="31" s="1"/>
  <c r="Z33" i="30"/>
  <c r="AB42" i="30"/>
  <c r="AB43" i="30" s="1"/>
  <c r="AB44" i="30" s="1"/>
  <c r="AB38" i="30"/>
  <c r="AF12" i="30"/>
  <c r="AC15" i="30"/>
  <c r="AC30" i="30" s="1"/>
  <c r="AC25" i="30"/>
  <c r="AC26" i="30" s="1"/>
  <c r="AC27" i="30" s="1"/>
  <c r="AC31" i="30" s="1"/>
  <c r="AD37" i="30"/>
  <c r="Y33" i="30"/>
  <c r="AG12" i="30"/>
  <c r="Y38" i="30"/>
  <c r="Y42" i="30"/>
  <c r="Y43" i="30" s="1"/>
  <c r="Y44" i="30" s="1"/>
  <c r="AA33" i="30"/>
  <c r="AE12" i="30"/>
  <c r="X46" i="30"/>
  <c r="X48" i="30" s="1"/>
  <c r="X49" i="30" s="1"/>
  <c r="AA42" i="30"/>
  <c r="AA43" i="30" s="1"/>
  <c r="AA44" i="30" s="1"/>
  <c r="AA38" i="30"/>
  <c r="AB15" i="30"/>
  <c r="AB30" i="30" s="1"/>
  <c r="AB25" i="30"/>
  <c r="AB26" i="30" s="1"/>
  <c r="AB27" i="30" s="1"/>
  <c r="AB31" i="30" s="1"/>
  <c r="AC37" i="30"/>
  <c r="AD25" i="30"/>
  <c r="AD26" i="30" s="1"/>
  <c r="AD27" i="30" s="1"/>
  <c r="AD31" i="30" s="1"/>
  <c r="AD15" i="30"/>
  <c r="AD30" i="30" s="1"/>
  <c r="Z38" i="30"/>
  <c r="Z42" i="30"/>
  <c r="Z43" i="30" s="1"/>
  <c r="Z44" i="30" s="1"/>
  <c r="W46" i="30"/>
  <c r="W48" i="30" s="1"/>
  <c r="W49" i="30" s="1"/>
  <c r="CQ46" i="31"/>
  <c r="CQ48" i="31" s="1"/>
  <c r="CQ49" i="31" s="1"/>
  <c r="CQ48" i="30"/>
  <c r="CQ49" i="30" s="1"/>
  <c r="CZ89" i="33"/>
  <c r="BW92" i="33"/>
  <c r="BS92" i="33"/>
  <c r="BO92" i="33"/>
  <c r="BK92" i="33"/>
  <c r="BG92" i="33"/>
  <c r="BC92" i="33"/>
  <c r="AY92" i="33"/>
  <c r="AU92" i="33"/>
  <c r="AQ92" i="33"/>
  <c r="AM92" i="33"/>
  <c r="BV92" i="33"/>
  <c r="BQ92" i="33"/>
  <c r="BL92" i="33"/>
  <c r="BF92" i="33"/>
  <c r="BA92" i="33"/>
  <c r="AV92" i="33"/>
  <c r="AP92" i="33"/>
  <c r="BX92" i="33"/>
  <c r="BP92" i="33"/>
  <c r="BI92" i="33"/>
  <c r="BB92" i="33"/>
  <c r="AT92" i="33"/>
  <c r="AN92" i="33"/>
  <c r="BT92" i="33"/>
  <c r="BJ92" i="33"/>
  <c r="AZ92" i="33"/>
  <c r="AR92" i="33"/>
  <c r="BR92" i="33"/>
  <c r="BH92" i="33"/>
  <c r="AX92" i="33"/>
  <c r="AO92" i="33"/>
  <c r="BY92" i="33"/>
  <c r="BN92" i="33"/>
  <c r="BE92" i="33"/>
  <c r="AW92" i="33"/>
  <c r="AL92" i="33"/>
  <c r="AS92" i="33"/>
  <c r="BU92" i="33"/>
  <c r="BM92" i="33"/>
  <c r="BD92" i="33"/>
  <c r="B51" i="18"/>
  <c r="E17" i="32" s="1"/>
  <c r="J43" i="29"/>
  <c r="J44" i="29" s="1"/>
  <c r="J46" i="29" s="1"/>
  <c r="J48" i="29" s="1"/>
  <c r="F48" i="29"/>
  <c r="F49" i="29" s="1"/>
  <c r="I44" i="29"/>
  <c r="I46" i="29" s="1"/>
  <c r="I48" i="29" s="1"/>
  <c r="P32" i="29"/>
  <c r="AJ98" i="33"/>
  <c r="AI98" i="33"/>
  <c r="AK98" i="33"/>
  <c r="BT49" i="33"/>
  <c r="BT53" i="33" s="1"/>
  <c r="BD49" i="33"/>
  <c r="BD53" i="33" s="1"/>
  <c r="BC20" i="29" s="1"/>
  <c r="BA49" i="33"/>
  <c r="BA53" i="33" s="1"/>
  <c r="AZ20" i="29" s="1"/>
  <c r="CL49" i="33"/>
  <c r="CL53" i="33" s="1"/>
  <c r="BS49" i="33"/>
  <c r="BS53" i="33" s="1"/>
  <c r="BC49" i="33"/>
  <c r="BC53" i="33" s="1"/>
  <c r="BB20" i="29" s="1"/>
  <c r="CN49" i="33"/>
  <c r="CN53" i="33" s="1"/>
  <c r="CJ49" i="33"/>
  <c r="CJ53" i="33" s="1"/>
  <c r="AV49" i="33"/>
  <c r="AV53" i="33" s="1"/>
  <c r="AU20" i="29" s="1"/>
  <c r="BF49" i="33"/>
  <c r="BF53" i="33" s="1"/>
  <c r="BE20" i="29" s="1"/>
  <c r="BL49" i="33"/>
  <c r="BL53" i="33" s="1"/>
  <c r="CC49" i="33"/>
  <c r="CC53" i="33" s="1"/>
  <c r="CK49" i="33"/>
  <c r="CK53" i="33" s="1"/>
  <c r="CA49" i="33"/>
  <c r="CA53" i="33" s="1"/>
  <c r="BU49" i="33"/>
  <c r="BU53" i="33" s="1"/>
  <c r="BN49" i="33"/>
  <c r="BN53" i="33" s="1"/>
  <c r="BG49" i="33"/>
  <c r="BG53" i="33" s="1"/>
  <c r="BF20" i="29" s="1"/>
  <c r="AO49" i="33"/>
  <c r="AO53" i="33" s="1"/>
  <c r="AN20" i="29" s="1"/>
  <c r="C95" i="33"/>
  <c r="AU49" i="33"/>
  <c r="AU53" i="33" s="1"/>
  <c r="AT20" i="29" s="1"/>
  <c r="BI49" i="33"/>
  <c r="BI53" i="33" s="1"/>
  <c r="BH20" i="29" s="1"/>
  <c r="CD49" i="33"/>
  <c r="CD53" i="33" s="1"/>
  <c r="BE49" i="33"/>
  <c r="BE53" i="33" s="1"/>
  <c r="BD20" i="29" s="1"/>
  <c r="AQ49" i="33"/>
  <c r="AQ53" i="33" s="1"/>
  <c r="AP20" i="29" s="1"/>
  <c r="BJ49" i="33"/>
  <c r="BJ53" i="33" s="1"/>
  <c r="BI20" i="29" s="1"/>
  <c r="BZ49" i="33"/>
  <c r="BZ53" i="33" s="1"/>
  <c r="AZ49" i="33"/>
  <c r="AZ53" i="33" s="1"/>
  <c r="AY20" i="29" s="1"/>
  <c r="CB49" i="33"/>
  <c r="CB53" i="33" s="1"/>
  <c r="CG49" i="33"/>
  <c r="CG53" i="33" s="1"/>
  <c r="AR49" i="33"/>
  <c r="AR53" i="33" s="1"/>
  <c r="AQ20" i="29" s="1"/>
  <c r="CP49" i="33"/>
  <c r="CP53" i="33" s="1"/>
  <c r="AW49" i="33"/>
  <c r="AW53" i="33" s="1"/>
  <c r="AV20" i="29" s="1"/>
  <c r="BK49" i="33"/>
  <c r="BK53" i="33" s="1"/>
  <c r="BJ20" i="29" s="1"/>
  <c r="BR49" i="33"/>
  <c r="BR53" i="33" s="1"/>
  <c r="BM49" i="33"/>
  <c r="BM53" i="33" s="1"/>
  <c r="CE49" i="33"/>
  <c r="CE53" i="33" s="1"/>
  <c r="BV49" i="33"/>
  <c r="BV53" i="33" s="1"/>
  <c r="BO49" i="33"/>
  <c r="BO53" i="33" s="1"/>
  <c r="CI49" i="33"/>
  <c r="CI53" i="33" s="1"/>
  <c r="AX49" i="33"/>
  <c r="AX53" i="33" s="1"/>
  <c r="AW20" i="29" s="1"/>
  <c r="CH49" i="33"/>
  <c r="CH53" i="33" s="1"/>
  <c r="AS49" i="33"/>
  <c r="AS53" i="33" s="1"/>
  <c r="AR20" i="29" s="1"/>
  <c r="BX49" i="33"/>
  <c r="BX53" i="33" s="1"/>
  <c r="BH49" i="33"/>
  <c r="BH53" i="33" s="1"/>
  <c r="BG20" i="29" s="1"/>
  <c r="BW49" i="33"/>
  <c r="BW53" i="33" s="1"/>
  <c r="CM49" i="33"/>
  <c r="CM53" i="33" s="1"/>
  <c r="BY49" i="33"/>
  <c r="BY53" i="33" s="1"/>
  <c r="BP49" i="33"/>
  <c r="BP53" i="33" s="1"/>
  <c r="AP49" i="33"/>
  <c r="AP53" i="33" s="1"/>
  <c r="AO20" i="29" s="1"/>
  <c r="BB49" i="33"/>
  <c r="BB53" i="33" s="1"/>
  <c r="BA20" i="29" s="1"/>
  <c r="CF49" i="33"/>
  <c r="CF53" i="33" s="1"/>
  <c r="BQ49" i="33"/>
  <c r="BQ53" i="33" s="1"/>
  <c r="CO49" i="33"/>
  <c r="CO53" i="33" s="1"/>
  <c r="AY49" i="33"/>
  <c r="AY53" i="33" s="1"/>
  <c r="AX20" i="29" s="1"/>
  <c r="AT49" i="33"/>
  <c r="AT53" i="33" s="1"/>
  <c r="AS20" i="29" s="1"/>
  <c r="K41" i="29"/>
  <c r="H49" i="29"/>
  <c r="J27" i="29"/>
  <c r="J31" i="29" s="1"/>
  <c r="J33" i="29" s="1"/>
  <c r="K25" i="29"/>
  <c r="K26" i="29" s="1"/>
  <c r="K15" i="29"/>
  <c r="K30" i="29" s="1"/>
  <c r="L21" i="29"/>
  <c r="M10" i="29"/>
  <c r="M19" i="29" s="1"/>
  <c r="L12" i="29"/>
  <c r="K42" i="29"/>
  <c r="K38" i="29"/>
  <c r="AC33" i="31" l="1"/>
  <c r="AB33" i="31"/>
  <c r="AC42" i="31"/>
  <c r="AC43" i="31" s="1"/>
  <c r="AC44" i="31" s="1"/>
  <c r="AC46" i="31" s="1"/>
  <c r="AC48" i="31" s="1"/>
  <c r="AC49" i="31" s="1"/>
  <c r="AD38" i="31"/>
  <c r="AD46" i="31" s="1"/>
  <c r="AD48" i="31" s="1"/>
  <c r="AD49" i="31" s="1"/>
  <c r="AG15" i="31"/>
  <c r="AG30" i="31" s="1"/>
  <c r="AG33" i="31" s="1"/>
  <c r="AF37" i="31"/>
  <c r="AF42" i="31" s="1"/>
  <c r="AF43" i="31" s="1"/>
  <c r="AF44" i="31" s="1"/>
  <c r="AE15" i="31"/>
  <c r="AE30" i="31" s="1"/>
  <c r="AG37" i="31"/>
  <c r="AG38" i="31" s="1"/>
  <c r="AE37" i="31"/>
  <c r="AE42" i="31" s="1"/>
  <c r="AE43" i="31" s="1"/>
  <c r="AE44" i="31" s="1"/>
  <c r="AE25" i="31"/>
  <c r="AE26" i="31" s="1"/>
  <c r="AE27" i="31" s="1"/>
  <c r="AE31" i="31" s="1"/>
  <c r="AF15" i="31"/>
  <c r="AF30" i="31" s="1"/>
  <c r="AF33" i="31" s="1"/>
  <c r="BP12" i="31"/>
  <c r="BP25" i="31" s="1"/>
  <c r="BP26" i="31" s="1"/>
  <c r="BP27" i="31" s="1"/>
  <c r="BP31" i="31" s="1"/>
  <c r="BO12" i="31"/>
  <c r="BO15" i="31" s="1"/>
  <c r="BO30" i="31" s="1"/>
  <c r="CD12" i="31"/>
  <c r="CA12" i="31"/>
  <c r="BM12" i="31"/>
  <c r="BM25" i="31" s="1"/>
  <c r="BM26" i="31" s="1"/>
  <c r="BM27" i="31" s="1"/>
  <c r="BM31" i="31" s="1"/>
  <c r="CB12" i="31"/>
  <c r="CB25" i="31" s="1"/>
  <c r="CB26" i="31" s="1"/>
  <c r="CB27" i="31" s="1"/>
  <c r="CB31" i="31" s="1"/>
  <c r="CI12" i="31"/>
  <c r="CI15" i="31" s="1"/>
  <c r="CI30" i="31" s="1"/>
  <c r="CK12" i="31"/>
  <c r="CK25" i="31" s="1"/>
  <c r="CK26" i="31" s="1"/>
  <c r="CK27" i="31" s="1"/>
  <c r="CK31" i="31" s="1"/>
  <c r="AJ12" i="31"/>
  <c r="AJ15" i="31" s="1"/>
  <c r="AJ30" i="31" s="1"/>
  <c r="CE12" i="31"/>
  <c r="CE25" i="31" s="1"/>
  <c r="CE26" i="31" s="1"/>
  <c r="CE27" i="31" s="1"/>
  <c r="CE31" i="31" s="1"/>
  <c r="BX12" i="31"/>
  <c r="BW12" i="31"/>
  <c r="BW15" i="31" s="1"/>
  <c r="BW30" i="31" s="1"/>
  <c r="CH12" i="31"/>
  <c r="CH15" i="31" s="1"/>
  <c r="CH30" i="31" s="1"/>
  <c r="BL12" i="31"/>
  <c r="BL25" i="31" s="1"/>
  <c r="BL26" i="31" s="1"/>
  <c r="BL27" i="31" s="1"/>
  <c r="BL31" i="31" s="1"/>
  <c r="CO12" i="31"/>
  <c r="CO25" i="31" s="1"/>
  <c r="CO26" i="31" s="1"/>
  <c r="CO27" i="31" s="1"/>
  <c r="CO31" i="31" s="1"/>
  <c r="BT12" i="31"/>
  <c r="BT25" i="31" s="1"/>
  <c r="BT26" i="31" s="1"/>
  <c r="BT27" i="31" s="1"/>
  <c r="BT31" i="31" s="1"/>
  <c r="BK12" i="31"/>
  <c r="BK25" i="31" s="1"/>
  <c r="BK26" i="31" s="1"/>
  <c r="BK27" i="31" s="1"/>
  <c r="BK31" i="31" s="1"/>
  <c r="CM12" i="31"/>
  <c r="CM15" i="31" s="1"/>
  <c r="CM30" i="31" s="1"/>
  <c r="AH12" i="31"/>
  <c r="AH25" i="31" s="1"/>
  <c r="AH26" i="31" s="1"/>
  <c r="AH27" i="31" s="1"/>
  <c r="AH31" i="31" s="1"/>
  <c r="AH11" i="29"/>
  <c r="AI11" i="29" s="1"/>
  <c r="AJ11" i="29" s="1"/>
  <c r="CL12" i="31"/>
  <c r="BN12" i="31"/>
  <c r="BN15" i="31" s="1"/>
  <c r="BN30" i="31" s="1"/>
  <c r="BQ12" i="31"/>
  <c r="BY12" i="31"/>
  <c r="CC12" i="31"/>
  <c r="BZ12" i="31"/>
  <c r="BZ15" i="31" s="1"/>
  <c r="BZ30" i="31" s="1"/>
  <c r="AI12" i="31"/>
  <c r="AI15" i="31" s="1"/>
  <c r="AI30" i="31" s="1"/>
  <c r="CN12" i="31"/>
  <c r="CN15" i="31" s="1"/>
  <c r="CN30" i="31" s="1"/>
  <c r="BV12" i="31"/>
  <c r="CG12" i="31"/>
  <c r="CG25" i="31" s="1"/>
  <c r="CG26" i="31" s="1"/>
  <c r="CG27" i="31" s="1"/>
  <c r="CG31" i="31" s="1"/>
  <c r="BU12" i="31"/>
  <c r="BU25" i="31" s="1"/>
  <c r="BU26" i="31" s="1"/>
  <c r="BU27" i="31" s="1"/>
  <c r="BU31" i="31" s="1"/>
  <c r="CF12" i="31"/>
  <c r="CJ12" i="31"/>
  <c r="CJ15" i="31" s="1"/>
  <c r="CJ30" i="31" s="1"/>
  <c r="BR12" i="31"/>
  <c r="BS12" i="31"/>
  <c r="BS25" i="31" s="1"/>
  <c r="BS26" i="31" s="1"/>
  <c r="BS27" i="31" s="1"/>
  <c r="BS31" i="31" s="1"/>
  <c r="AA46" i="30"/>
  <c r="AA48" i="30" s="1"/>
  <c r="AA49" i="30" s="1"/>
  <c r="Z46" i="30"/>
  <c r="Z48" i="30" s="1"/>
  <c r="Z49" i="30" s="1"/>
  <c r="Y46" i="30"/>
  <c r="Y48" i="30" s="1"/>
  <c r="Y49" i="30" s="1"/>
  <c r="AI12" i="30"/>
  <c r="AF25" i="30"/>
  <c r="AF26" i="30" s="1"/>
  <c r="AF27" i="30" s="1"/>
  <c r="AF31" i="30" s="1"/>
  <c r="AF15" i="30"/>
  <c r="AF30" i="30" s="1"/>
  <c r="CN12" i="30"/>
  <c r="BV12" i="30"/>
  <c r="CG12" i="30"/>
  <c r="BU12" i="30"/>
  <c r="CF12" i="30"/>
  <c r="CJ12" i="30"/>
  <c r="BR12" i="30"/>
  <c r="BS12" i="30"/>
  <c r="AD33" i="30"/>
  <c r="AB33" i="30"/>
  <c r="AE37" i="30"/>
  <c r="AE25" i="30"/>
  <c r="AE26" i="30" s="1"/>
  <c r="AE27" i="30" s="1"/>
  <c r="AE31" i="30" s="1"/>
  <c r="AE15" i="30"/>
  <c r="AE30" i="30" s="1"/>
  <c r="AF37" i="30"/>
  <c r="AD42" i="30"/>
  <c r="AD43" i="30" s="1"/>
  <c r="AD44" i="30" s="1"/>
  <c r="AD38" i="30"/>
  <c r="BN12" i="30"/>
  <c r="BY12" i="30"/>
  <c r="BZ12" i="30"/>
  <c r="BO12" i="30"/>
  <c r="CD12" i="30"/>
  <c r="CA12" i="30"/>
  <c r="BM12" i="30"/>
  <c r="CB12" i="30"/>
  <c r="CI12" i="30"/>
  <c r="CK12" i="30"/>
  <c r="AJ12" i="30"/>
  <c r="AG37" i="30"/>
  <c r="AG25" i="30"/>
  <c r="AG26" i="30" s="1"/>
  <c r="AG27" i="30" s="1"/>
  <c r="AG31" i="30" s="1"/>
  <c r="AG15" i="30"/>
  <c r="AG30" i="30" s="1"/>
  <c r="AB46" i="30"/>
  <c r="AB48" i="30" s="1"/>
  <c r="AB49" i="30" s="1"/>
  <c r="CL12" i="30"/>
  <c r="BQ12" i="30"/>
  <c r="CC12" i="30"/>
  <c r="BP12" i="30"/>
  <c r="CE12" i="30"/>
  <c r="BX12" i="30"/>
  <c r="BW12" i="30"/>
  <c r="CH12" i="30"/>
  <c r="BL12" i="30"/>
  <c r="CO12" i="30"/>
  <c r="BT12" i="30"/>
  <c r="BK12" i="30"/>
  <c r="CM12" i="30"/>
  <c r="AH12" i="30"/>
  <c r="AC38" i="30"/>
  <c r="AC42" i="30"/>
  <c r="AC43" i="30" s="1"/>
  <c r="AC44" i="30" s="1"/>
  <c r="AC33" i="30"/>
  <c r="CA95" i="33"/>
  <c r="CA98" i="33" s="1"/>
  <c r="BW95" i="33"/>
  <c r="BW98" i="33" s="1"/>
  <c r="BS95" i="33"/>
  <c r="BS98" i="33" s="1"/>
  <c r="BO95" i="33"/>
  <c r="BO98" i="33" s="1"/>
  <c r="BK95" i="33"/>
  <c r="BG95" i="33"/>
  <c r="BC95" i="33"/>
  <c r="AY95" i="33"/>
  <c r="AU95" i="33"/>
  <c r="AQ95" i="33"/>
  <c r="BY95" i="33"/>
  <c r="BY98" i="33" s="1"/>
  <c r="BT95" i="33"/>
  <c r="BT98" i="33" s="1"/>
  <c r="BN95" i="33"/>
  <c r="BN98" i="33" s="1"/>
  <c r="BI95" i="33"/>
  <c r="BD95" i="33"/>
  <c r="AX95" i="33"/>
  <c r="AS95" i="33"/>
  <c r="BX95" i="33"/>
  <c r="BX98" i="33" s="1"/>
  <c r="BQ95" i="33"/>
  <c r="BQ98" i="33" s="1"/>
  <c r="BJ95" i="33"/>
  <c r="BB95" i="33"/>
  <c r="AV95" i="33"/>
  <c r="AO95" i="33"/>
  <c r="BV95" i="33"/>
  <c r="BV98" i="33" s="1"/>
  <c r="BM95" i="33"/>
  <c r="BM98" i="33" s="1"/>
  <c r="BE95" i="33"/>
  <c r="AT95" i="33"/>
  <c r="BU95" i="33"/>
  <c r="BU98" i="33" s="1"/>
  <c r="BL95" i="33"/>
  <c r="BL98" i="33" s="1"/>
  <c r="BA95" i="33"/>
  <c r="AR95" i="33"/>
  <c r="CB95" i="33"/>
  <c r="CB98" i="33" s="1"/>
  <c r="BR95" i="33"/>
  <c r="BR98" i="33" s="1"/>
  <c r="BH95" i="33"/>
  <c r="AZ95" i="33"/>
  <c r="AP95" i="33"/>
  <c r="BZ95" i="33"/>
  <c r="BZ98" i="33" s="1"/>
  <c r="BP95" i="33"/>
  <c r="BP98" i="33" s="1"/>
  <c r="BF95" i="33"/>
  <c r="AW95" i="33"/>
  <c r="CZ92" i="33"/>
  <c r="BP20" i="29"/>
  <c r="BQ20" i="29"/>
  <c r="BR20" i="29"/>
  <c r="K43" i="29"/>
  <c r="K44" i="29" s="1"/>
  <c r="K46" i="29" s="1"/>
  <c r="K48" i="29" s="1"/>
  <c r="Q32" i="29"/>
  <c r="BN20" i="29"/>
  <c r="BO20" i="29"/>
  <c r="BM20" i="29"/>
  <c r="BL20" i="29"/>
  <c r="BK20" i="29"/>
  <c r="CE20" i="29"/>
  <c r="CN20" i="29"/>
  <c r="CG20" i="29"/>
  <c r="CF20" i="29"/>
  <c r="CI20" i="29"/>
  <c r="CK20" i="29"/>
  <c r="CH20" i="29"/>
  <c r="CM20" i="29"/>
  <c r="CO20" i="29"/>
  <c r="CL20" i="29"/>
  <c r="CJ20" i="29"/>
  <c r="CB20" i="29"/>
  <c r="BX20" i="29"/>
  <c r="BW20" i="29"/>
  <c r="CD20" i="29"/>
  <c r="BY20" i="29"/>
  <c r="CC20" i="29"/>
  <c r="BZ20" i="29"/>
  <c r="CA20" i="29"/>
  <c r="BT20" i="29"/>
  <c r="BV20" i="29"/>
  <c r="BU20" i="29"/>
  <c r="BS20" i="29"/>
  <c r="AM98" i="33"/>
  <c r="AL98" i="33"/>
  <c r="AN98" i="33"/>
  <c r="J49" i="29"/>
  <c r="L41" i="29"/>
  <c r="K27" i="29"/>
  <c r="K31" i="29" s="1"/>
  <c r="K33" i="29" s="1"/>
  <c r="I49" i="29"/>
  <c r="M21" i="29"/>
  <c r="N10" i="29"/>
  <c r="N19" i="29" s="1"/>
  <c r="M12" i="29"/>
  <c r="M37" i="29" s="1"/>
  <c r="L25" i="29"/>
  <c r="L26" i="29" s="1"/>
  <c r="L15" i="29"/>
  <c r="L30" i="29" s="1"/>
  <c r="L37" i="29"/>
  <c r="AE38" i="31" l="1"/>
  <c r="AE46" i="31" s="1"/>
  <c r="AE48" i="31" s="1"/>
  <c r="AE49" i="31" s="1"/>
  <c r="BW25" i="31"/>
  <c r="BW26" i="31" s="1"/>
  <c r="BW27" i="31" s="1"/>
  <c r="BW31" i="31" s="1"/>
  <c r="BW33" i="31" s="1"/>
  <c r="AG42" i="31"/>
  <c r="AG43" i="31" s="1"/>
  <c r="AG44" i="31" s="1"/>
  <c r="AG46" i="31" s="1"/>
  <c r="AG48" i="31" s="1"/>
  <c r="AG49" i="31" s="1"/>
  <c r="BO25" i="31"/>
  <c r="BO26" i="31" s="1"/>
  <c r="BO27" i="31" s="1"/>
  <c r="BO31" i="31" s="1"/>
  <c r="AF38" i="31"/>
  <c r="AF46" i="31" s="1"/>
  <c r="AF48" i="31" s="1"/>
  <c r="AF49" i="31" s="1"/>
  <c r="BP15" i="31"/>
  <c r="BP30" i="31" s="1"/>
  <c r="BP33" i="31" s="1"/>
  <c r="CE15" i="31"/>
  <c r="CE30" i="31" s="1"/>
  <c r="CE33" i="31" s="1"/>
  <c r="BP37" i="31"/>
  <c r="BP38" i="31" s="1"/>
  <c r="CB15" i="31"/>
  <c r="CB30" i="31" s="1"/>
  <c r="CB33" i="31" s="1"/>
  <c r="CJ25" i="31"/>
  <c r="CJ26" i="31" s="1"/>
  <c r="CJ27" i="31" s="1"/>
  <c r="CJ31" i="31" s="1"/>
  <c r="CJ33" i="31" s="1"/>
  <c r="CM25" i="31"/>
  <c r="CM26" i="31" s="1"/>
  <c r="CM27" i="31" s="1"/>
  <c r="CM31" i="31" s="1"/>
  <c r="CM33" i="31" s="1"/>
  <c r="BZ25" i="31"/>
  <c r="BZ26" i="31" s="1"/>
  <c r="BZ27" i="31" s="1"/>
  <c r="BZ31" i="31" s="1"/>
  <c r="BZ33" i="31" s="1"/>
  <c r="BL15" i="31"/>
  <c r="BL30" i="31" s="1"/>
  <c r="BL33" i="31" s="1"/>
  <c r="BV37" i="31"/>
  <c r="BV38" i="31" s="1"/>
  <c r="BU15" i="31"/>
  <c r="BU30" i="31" s="1"/>
  <c r="BU33" i="31" s="1"/>
  <c r="BU37" i="31"/>
  <c r="BU38" i="31" s="1"/>
  <c r="BW37" i="31"/>
  <c r="BW42" i="31" s="1"/>
  <c r="BW43" i="31" s="1"/>
  <c r="BW44" i="31" s="1"/>
  <c r="BS15" i="31"/>
  <c r="BS30" i="31" s="1"/>
  <c r="BS33" i="31" s="1"/>
  <c r="BV25" i="31"/>
  <c r="BV26" i="31" s="1"/>
  <c r="BV27" i="31" s="1"/>
  <c r="BV31" i="31" s="1"/>
  <c r="BN25" i="31"/>
  <c r="BN26" i="31" s="1"/>
  <c r="BN27" i="31" s="1"/>
  <c r="BN31" i="31" s="1"/>
  <c r="BN33" i="31" s="1"/>
  <c r="BZ37" i="31"/>
  <c r="BZ42" i="31" s="1"/>
  <c r="BZ43" i="31" s="1"/>
  <c r="BZ44" i="31" s="1"/>
  <c r="CB37" i="31"/>
  <c r="CB42" i="31" s="1"/>
  <c r="CB43" i="31" s="1"/>
  <c r="CB44" i="31" s="1"/>
  <c r="BT15" i="31"/>
  <c r="BT30" i="31" s="1"/>
  <c r="BT33" i="31" s="1"/>
  <c r="CA37" i="31"/>
  <c r="CA38" i="31" s="1"/>
  <c r="BY25" i="31"/>
  <c r="BY26" i="31" s="1"/>
  <c r="BY27" i="31" s="1"/>
  <c r="BY31" i="31" s="1"/>
  <c r="CK15" i="31"/>
  <c r="CK30" i="31" s="1"/>
  <c r="CK33" i="31" s="1"/>
  <c r="CA15" i="31"/>
  <c r="CA30" i="31" s="1"/>
  <c r="CK37" i="31"/>
  <c r="CK38" i="31" s="1"/>
  <c r="BV15" i="31"/>
  <c r="BV30" i="31" s="1"/>
  <c r="CM37" i="31"/>
  <c r="CM38" i="31" s="1"/>
  <c r="BT37" i="31"/>
  <c r="BT38" i="31" s="1"/>
  <c r="BY15" i="31"/>
  <c r="BY30" i="31" s="1"/>
  <c r="CA25" i="31"/>
  <c r="CA26" i="31" s="1"/>
  <c r="CA27" i="31" s="1"/>
  <c r="CA31" i="31" s="1"/>
  <c r="CF37" i="31"/>
  <c r="CF42" i="31" s="1"/>
  <c r="CF43" i="31" s="1"/>
  <c r="CF44" i="31" s="1"/>
  <c r="CC37" i="31"/>
  <c r="CC38" i="31" s="1"/>
  <c r="CL37" i="31"/>
  <c r="CL42" i="31" s="1"/>
  <c r="CL43" i="31" s="1"/>
  <c r="CL44" i="31" s="1"/>
  <c r="BL37" i="31"/>
  <c r="BL38" i="31" s="1"/>
  <c r="BM37" i="31"/>
  <c r="BM42" i="31" s="1"/>
  <c r="BM43" i="31" s="1"/>
  <c r="BM44" i="31" s="1"/>
  <c r="CE37" i="31"/>
  <c r="CE42" i="31" s="1"/>
  <c r="CE43" i="31" s="1"/>
  <c r="CE44" i="31" s="1"/>
  <c r="BO37" i="31"/>
  <c r="BO38" i="31" s="1"/>
  <c r="BS37" i="31"/>
  <c r="BS42" i="31" s="1"/>
  <c r="BS43" i="31" s="1"/>
  <c r="BS44" i="31" s="1"/>
  <c r="BR37" i="31"/>
  <c r="BR42" i="31" s="1"/>
  <c r="BR43" i="31" s="1"/>
  <c r="BR44" i="31" s="1"/>
  <c r="BY37" i="31"/>
  <c r="BY38" i="31" s="1"/>
  <c r="AE33" i="31"/>
  <c r="CG15" i="31"/>
  <c r="CG30" i="31" s="1"/>
  <c r="CG33" i="31" s="1"/>
  <c r="BX25" i="31"/>
  <c r="BX26" i="31" s="1"/>
  <c r="BX27" i="31" s="1"/>
  <c r="BX31" i="31" s="1"/>
  <c r="BR25" i="31"/>
  <c r="BR26" i="31" s="1"/>
  <c r="BR27" i="31" s="1"/>
  <c r="BR31" i="31" s="1"/>
  <c r="CI25" i="31"/>
  <c r="CI26" i="31" s="1"/>
  <c r="CI27" i="31" s="1"/>
  <c r="CI31" i="31" s="1"/>
  <c r="CI33" i="31" s="1"/>
  <c r="AI25" i="31"/>
  <c r="AI26" i="31" s="1"/>
  <c r="AI27" i="31" s="1"/>
  <c r="AI31" i="31" s="1"/>
  <c r="AI33" i="31" s="1"/>
  <c r="AH15" i="31"/>
  <c r="AH30" i="31" s="1"/>
  <c r="AH33" i="31" s="1"/>
  <c r="CF15" i="31"/>
  <c r="CF30" i="31" s="1"/>
  <c r="CN37" i="31"/>
  <c r="CN38" i="31" s="1"/>
  <c r="CI37" i="31"/>
  <c r="CI42" i="31" s="1"/>
  <c r="CI43" i="31" s="1"/>
  <c r="CI44" i="31" s="1"/>
  <c r="AJ25" i="31"/>
  <c r="AJ26" i="31" s="1"/>
  <c r="AJ27" i="31" s="1"/>
  <c r="AJ31" i="31" s="1"/>
  <c r="AJ33" i="31" s="1"/>
  <c r="BM15" i="31"/>
  <c r="BM30" i="31" s="1"/>
  <c r="BM33" i="31" s="1"/>
  <c r="CC25" i="31"/>
  <c r="CC26" i="31" s="1"/>
  <c r="CC27" i="31" s="1"/>
  <c r="CC31" i="31" s="1"/>
  <c r="BN37" i="31"/>
  <c r="BN38" i="31" s="1"/>
  <c r="BK15" i="31"/>
  <c r="BK30" i="31" s="1"/>
  <c r="BK33" i="31" s="1"/>
  <c r="CF25" i="31"/>
  <c r="CF26" i="31" s="1"/>
  <c r="CF27" i="31" s="1"/>
  <c r="CF31" i="31" s="1"/>
  <c r="CN25" i="31"/>
  <c r="CN26" i="31" s="1"/>
  <c r="CN27" i="31" s="1"/>
  <c r="CN31" i="31" s="1"/>
  <c r="CN33" i="31" s="1"/>
  <c r="CH25" i="31"/>
  <c r="CH26" i="31" s="1"/>
  <c r="CH27" i="31" s="1"/>
  <c r="CH31" i="31" s="1"/>
  <c r="CH33" i="31" s="1"/>
  <c r="CC15" i="31"/>
  <c r="CC30" i="31" s="1"/>
  <c r="CL25" i="31"/>
  <c r="CL26" i="31" s="1"/>
  <c r="CL27" i="31" s="1"/>
  <c r="CL31" i="31" s="1"/>
  <c r="BQ37" i="31"/>
  <c r="BQ42" i="31" s="1"/>
  <c r="BQ43" i="31" s="1"/>
  <c r="BQ44" i="31" s="1"/>
  <c r="CD37" i="31"/>
  <c r="CD42" i="31" s="1"/>
  <c r="CD43" i="31" s="1"/>
  <c r="CD44" i="31" s="1"/>
  <c r="CL15" i="31"/>
  <c r="CL30" i="31" s="1"/>
  <c r="BR15" i="31"/>
  <c r="BR30" i="31" s="1"/>
  <c r="CG37" i="31"/>
  <c r="CG38" i="31" s="1"/>
  <c r="CO37" i="31"/>
  <c r="CO42" i="31" s="1"/>
  <c r="CO43" i="31" s="1"/>
  <c r="CO44" i="31" s="1"/>
  <c r="CP37" i="31"/>
  <c r="CP38" i="31" s="1"/>
  <c r="BX15" i="31"/>
  <c r="BX30" i="31" s="1"/>
  <c r="AJ37" i="31"/>
  <c r="AJ38" i="31" s="1"/>
  <c r="CD15" i="31"/>
  <c r="CD30" i="31" s="1"/>
  <c r="BQ25" i="31"/>
  <c r="BQ26" i="31" s="1"/>
  <c r="BQ27" i="31" s="1"/>
  <c r="BQ31" i="31" s="1"/>
  <c r="AH37" i="31"/>
  <c r="AH42" i="31" s="1"/>
  <c r="AH43" i="31" s="1"/>
  <c r="AH44" i="31" s="1"/>
  <c r="CH37" i="31"/>
  <c r="CH38" i="31" s="1"/>
  <c r="CO15" i="31"/>
  <c r="CO30" i="31" s="1"/>
  <c r="CO33" i="31" s="1"/>
  <c r="BX37" i="31"/>
  <c r="BX42" i="31" s="1"/>
  <c r="BX43" i="31" s="1"/>
  <c r="BX44" i="31" s="1"/>
  <c r="CJ37" i="31"/>
  <c r="CJ38" i="31" s="1"/>
  <c r="CD25" i="31"/>
  <c r="CD26" i="31" s="1"/>
  <c r="CD27" i="31" s="1"/>
  <c r="CD31" i="31" s="1"/>
  <c r="AI37" i="31"/>
  <c r="AI42" i="31" s="1"/>
  <c r="AI43" i="31" s="1"/>
  <c r="AI44" i="31" s="1"/>
  <c r="BQ15" i="31"/>
  <c r="BQ30" i="31" s="1"/>
  <c r="AK12" i="31"/>
  <c r="AK37" i="31" s="1"/>
  <c r="AK42" i="31" s="1"/>
  <c r="AK43" i="31" s="1"/>
  <c r="AK44" i="31" s="1"/>
  <c r="AK11" i="29"/>
  <c r="AL11" i="29" s="1"/>
  <c r="AM11" i="29" s="1"/>
  <c r="AM12" i="31"/>
  <c r="AM15" i="31" s="1"/>
  <c r="AM30" i="31" s="1"/>
  <c r="AL12" i="31"/>
  <c r="AL25" i="31" s="1"/>
  <c r="AL26" i="31" s="1"/>
  <c r="AL27" i="31" s="1"/>
  <c r="AL31" i="31" s="1"/>
  <c r="BR33" i="31"/>
  <c r="BO33" i="31"/>
  <c r="AD46" i="30"/>
  <c r="AD48" i="30" s="1"/>
  <c r="AD49" i="30" s="1"/>
  <c r="AK12" i="30"/>
  <c r="AK37" i="30" s="1"/>
  <c r="CK25" i="30"/>
  <c r="CK26" i="30" s="1"/>
  <c r="CK27" i="30" s="1"/>
  <c r="CK31" i="30" s="1"/>
  <c r="CK15" i="30"/>
  <c r="CK30" i="30" s="1"/>
  <c r="CL37" i="30"/>
  <c r="BO25" i="30"/>
  <c r="BO26" i="30" s="1"/>
  <c r="BO27" i="30" s="1"/>
  <c r="BO31" i="30" s="1"/>
  <c r="BO15" i="30"/>
  <c r="BO30" i="30" s="1"/>
  <c r="BP37" i="30"/>
  <c r="BY15" i="30"/>
  <c r="BY30" i="30" s="1"/>
  <c r="BY25" i="30"/>
  <c r="BY26" i="30" s="1"/>
  <c r="BY27" i="30" s="1"/>
  <c r="BY31" i="30" s="1"/>
  <c r="BZ37" i="30"/>
  <c r="BS15" i="30"/>
  <c r="BS30" i="30" s="1"/>
  <c r="BS25" i="30"/>
  <c r="BS26" i="30" s="1"/>
  <c r="BS27" i="30" s="1"/>
  <c r="BS31" i="30" s="1"/>
  <c r="BT37" i="30"/>
  <c r="CJ37" i="30"/>
  <c r="CJ25" i="30"/>
  <c r="CJ26" i="30" s="1"/>
  <c r="CJ27" i="30" s="1"/>
  <c r="CJ31" i="30" s="1"/>
  <c r="CJ15" i="30"/>
  <c r="CJ30" i="30" s="1"/>
  <c r="CK37" i="30"/>
  <c r="BU15" i="30"/>
  <c r="BU30" i="30" s="1"/>
  <c r="BU25" i="30"/>
  <c r="BU26" i="30" s="1"/>
  <c r="BU27" i="30" s="1"/>
  <c r="BU31" i="30" s="1"/>
  <c r="BV37" i="30"/>
  <c r="BV15" i="30"/>
  <c r="BV30" i="30" s="1"/>
  <c r="BV25" i="30"/>
  <c r="BV26" i="30" s="1"/>
  <c r="BV27" i="30" s="1"/>
  <c r="BV31" i="30" s="1"/>
  <c r="BW37" i="30"/>
  <c r="AL12" i="30"/>
  <c r="AH15" i="30"/>
  <c r="AH30" i="30" s="1"/>
  <c r="AH25" i="30"/>
  <c r="AH26" i="30" s="1"/>
  <c r="AH27" i="30" s="1"/>
  <c r="AH31" i="30" s="1"/>
  <c r="AI37" i="30"/>
  <c r="BK15" i="30"/>
  <c r="BK30" i="30" s="1"/>
  <c r="BK25" i="30"/>
  <c r="BK26" i="30" s="1"/>
  <c r="BK27" i="30" s="1"/>
  <c r="BK31" i="30" s="1"/>
  <c r="BL37" i="30"/>
  <c r="CO25" i="30"/>
  <c r="CO26" i="30" s="1"/>
  <c r="CO27" i="30" s="1"/>
  <c r="CO31" i="30" s="1"/>
  <c r="CO15" i="30"/>
  <c r="CO30" i="30" s="1"/>
  <c r="CP37" i="30"/>
  <c r="CH15" i="30"/>
  <c r="CH30" i="30" s="1"/>
  <c r="CH25" i="30"/>
  <c r="CH26" i="30" s="1"/>
  <c r="CH27" i="30" s="1"/>
  <c r="CH31" i="30" s="1"/>
  <c r="CI37" i="30"/>
  <c r="BX25" i="30"/>
  <c r="BX26" i="30" s="1"/>
  <c r="BX27" i="30" s="1"/>
  <c r="BX31" i="30" s="1"/>
  <c r="BX15" i="30"/>
  <c r="BX30" i="30" s="1"/>
  <c r="BY37" i="30"/>
  <c r="BP25" i="30"/>
  <c r="BP26" i="30" s="1"/>
  <c r="BP27" i="30" s="1"/>
  <c r="BP31" i="30" s="1"/>
  <c r="BP15" i="30"/>
  <c r="BP30" i="30" s="1"/>
  <c r="BQ37" i="30"/>
  <c r="BQ25" i="30"/>
  <c r="BQ26" i="30" s="1"/>
  <c r="BQ27" i="30" s="1"/>
  <c r="BQ31" i="30" s="1"/>
  <c r="BQ15" i="30"/>
  <c r="BQ30" i="30" s="1"/>
  <c r="BR37" i="30"/>
  <c r="AG42" i="30"/>
  <c r="AG43" i="30" s="1"/>
  <c r="AG44" i="30" s="1"/>
  <c r="AG38" i="30"/>
  <c r="AE42" i="30"/>
  <c r="AE43" i="30" s="1"/>
  <c r="AE44" i="30" s="1"/>
  <c r="AE38" i="30"/>
  <c r="AF33" i="30"/>
  <c r="CA37" i="30"/>
  <c r="CA25" i="30"/>
  <c r="CA26" i="30" s="1"/>
  <c r="CA27" i="30" s="1"/>
  <c r="CA31" i="30" s="1"/>
  <c r="CA15" i="30"/>
  <c r="CA30" i="30" s="1"/>
  <c r="CB37" i="30"/>
  <c r="AH37" i="30"/>
  <c r="AJ25" i="30"/>
  <c r="AJ26" i="30" s="1"/>
  <c r="AJ27" i="30" s="1"/>
  <c r="AJ31" i="30" s="1"/>
  <c r="AJ15" i="30"/>
  <c r="AJ30" i="30" s="1"/>
  <c r="CI25" i="30"/>
  <c r="CI26" i="30" s="1"/>
  <c r="CI27" i="30" s="1"/>
  <c r="CI31" i="30" s="1"/>
  <c r="CI15" i="30"/>
  <c r="CI30" i="30" s="1"/>
  <c r="BM25" i="30"/>
  <c r="BM26" i="30" s="1"/>
  <c r="BM27" i="30" s="1"/>
  <c r="BM31" i="30" s="1"/>
  <c r="BM15" i="30"/>
  <c r="BM30" i="30" s="1"/>
  <c r="BN37" i="30"/>
  <c r="CD25" i="30"/>
  <c r="CD26" i="30" s="1"/>
  <c r="CD27" i="30" s="1"/>
  <c r="CD31" i="30" s="1"/>
  <c r="CD15" i="30"/>
  <c r="CD30" i="30" s="1"/>
  <c r="CE37" i="30"/>
  <c r="BZ15" i="30"/>
  <c r="BZ30" i="30" s="1"/>
  <c r="BZ25" i="30"/>
  <c r="BZ26" i="30" s="1"/>
  <c r="BZ27" i="30" s="1"/>
  <c r="BZ31" i="30" s="1"/>
  <c r="BN25" i="30"/>
  <c r="BN26" i="30" s="1"/>
  <c r="BN27" i="30" s="1"/>
  <c r="BN31" i="30" s="1"/>
  <c r="BN15" i="30"/>
  <c r="BN30" i="30" s="1"/>
  <c r="BO37" i="30"/>
  <c r="AF42" i="30"/>
  <c r="AF43" i="30" s="1"/>
  <c r="AF44" i="30" s="1"/>
  <c r="AF38" i="30"/>
  <c r="BR25" i="30"/>
  <c r="BR26" i="30" s="1"/>
  <c r="BR27" i="30" s="1"/>
  <c r="BR31" i="30" s="1"/>
  <c r="BR15" i="30"/>
  <c r="BR30" i="30" s="1"/>
  <c r="BS37" i="30"/>
  <c r="CF15" i="30"/>
  <c r="CF30" i="30" s="1"/>
  <c r="CF25" i="30"/>
  <c r="CF26" i="30" s="1"/>
  <c r="CF27" i="30" s="1"/>
  <c r="CF31" i="30" s="1"/>
  <c r="CG37" i="30"/>
  <c r="CG15" i="30"/>
  <c r="CG30" i="30" s="1"/>
  <c r="CG25" i="30"/>
  <c r="CG26" i="30" s="1"/>
  <c r="CG27" i="30" s="1"/>
  <c r="CG31" i="30" s="1"/>
  <c r="CH37" i="30"/>
  <c r="CN15" i="30"/>
  <c r="CN30" i="30" s="1"/>
  <c r="CN25" i="30"/>
  <c r="CN26" i="30" s="1"/>
  <c r="CN27" i="30" s="1"/>
  <c r="CN31" i="30" s="1"/>
  <c r="CO37" i="30"/>
  <c r="AI15" i="30"/>
  <c r="AI30" i="30" s="1"/>
  <c r="AI25" i="30"/>
  <c r="AI26" i="30" s="1"/>
  <c r="AI27" i="30" s="1"/>
  <c r="AI31" i="30" s="1"/>
  <c r="AJ37" i="30"/>
  <c r="CB25" i="30"/>
  <c r="CB26" i="30" s="1"/>
  <c r="CB27" i="30" s="1"/>
  <c r="CB31" i="30" s="1"/>
  <c r="CB15" i="30"/>
  <c r="CB30" i="30" s="1"/>
  <c r="CC37" i="30"/>
  <c r="AM12" i="30"/>
  <c r="AC46" i="30"/>
  <c r="AC48" i="30" s="1"/>
  <c r="AC49" i="30" s="1"/>
  <c r="CM15" i="30"/>
  <c r="CM30" i="30" s="1"/>
  <c r="CM25" i="30"/>
  <c r="CM26" i="30" s="1"/>
  <c r="CM27" i="30" s="1"/>
  <c r="CM31" i="30" s="1"/>
  <c r="CN37" i="30"/>
  <c r="BT15" i="30"/>
  <c r="BT30" i="30" s="1"/>
  <c r="BT25" i="30"/>
  <c r="BT26" i="30" s="1"/>
  <c r="BT27" i="30" s="1"/>
  <c r="BT31" i="30" s="1"/>
  <c r="BU37" i="30"/>
  <c r="BL15" i="30"/>
  <c r="BL30" i="30" s="1"/>
  <c r="BL25" i="30"/>
  <c r="BL26" i="30" s="1"/>
  <c r="BL27" i="30" s="1"/>
  <c r="BL31" i="30" s="1"/>
  <c r="BM37" i="30"/>
  <c r="BW15" i="30"/>
  <c r="BW30" i="30" s="1"/>
  <c r="BW25" i="30"/>
  <c r="BW26" i="30" s="1"/>
  <c r="BW27" i="30" s="1"/>
  <c r="BW31" i="30" s="1"/>
  <c r="BX37" i="30"/>
  <c r="CE25" i="30"/>
  <c r="CE26" i="30" s="1"/>
  <c r="CE27" i="30" s="1"/>
  <c r="CE31" i="30" s="1"/>
  <c r="CE15" i="30"/>
  <c r="CE30" i="30" s="1"/>
  <c r="CF37" i="30"/>
  <c r="CC25" i="30"/>
  <c r="CC26" i="30" s="1"/>
  <c r="CC27" i="30" s="1"/>
  <c r="CC31" i="30" s="1"/>
  <c r="CC15" i="30"/>
  <c r="CC30" i="30" s="1"/>
  <c r="CD37" i="30"/>
  <c r="CL15" i="30"/>
  <c r="CL30" i="30" s="1"/>
  <c r="CL25" i="30"/>
  <c r="CL26" i="30" s="1"/>
  <c r="CL27" i="30" s="1"/>
  <c r="CL31" i="30" s="1"/>
  <c r="CM37" i="30"/>
  <c r="AG33" i="30"/>
  <c r="AE33" i="30"/>
  <c r="CZ95" i="33"/>
  <c r="CZ98" i="33" s="1"/>
  <c r="R32" i="29"/>
  <c r="BB98" i="33"/>
  <c r="AS98" i="33"/>
  <c r="AP98" i="33"/>
  <c r="BI98" i="33"/>
  <c r="AX98" i="33"/>
  <c r="AO98" i="33"/>
  <c r="BE98" i="33"/>
  <c r="BF98" i="33"/>
  <c r="BJ98" i="33"/>
  <c r="BC98" i="33"/>
  <c r="AR98" i="33"/>
  <c r="BG98" i="33"/>
  <c r="AZ98" i="33"/>
  <c r="AQ98" i="33"/>
  <c r="BH98" i="33"/>
  <c r="AV98" i="33"/>
  <c r="BK98" i="33"/>
  <c r="AT98" i="33"/>
  <c r="AY98" i="33"/>
  <c r="AU98" i="33"/>
  <c r="BA98" i="33"/>
  <c r="AW98" i="33"/>
  <c r="BD98" i="33"/>
  <c r="M42" i="29"/>
  <c r="M38" i="29"/>
  <c r="K49" i="29"/>
  <c r="N21" i="29"/>
  <c r="O10" i="29"/>
  <c r="O19" i="29" s="1"/>
  <c r="N12" i="29"/>
  <c r="N37" i="29" s="1"/>
  <c r="L42" i="29"/>
  <c r="L43" i="29" s="1"/>
  <c r="L38" i="29"/>
  <c r="M41" i="29"/>
  <c r="L27" i="29"/>
  <c r="L31" i="29" s="1"/>
  <c r="L33" i="29" s="1"/>
  <c r="M25" i="29"/>
  <c r="M26" i="29" s="1"/>
  <c r="M15" i="29"/>
  <c r="M30" i="29" s="1"/>
  <c r="BV42" i="31" l="1"/>
  <c r="BV43" i="31" s="1"/>
  <c r="BV44" i="31" s="1"/>
  <c r="BV46" i="31" s="1"/>
  <c r="BV48" i="31" s="1"/>
  <c r="BV49" i="31" s="1"/>
  <c r="BQ33" i="31"/>
  <c r="AH38" i="31"/>
  <c r="AH46" i="31" s="1"/>
  <c r="AH48" i="31" s="1"/>
  <c r="AH49" i="31" s="1"/>
  <c r="CC42" i="31"/>
  <c r="CC43" i="31" s="1"/>
  <c r="CC44" i="31" s="1"/>
  <c r="CC46" i="31" s="1"/>
  <c r="CC48" i="31" s="1"/>
  <c r="CC49" i="31" s="1"/>
  <c r="AK15" i="31"/>
  <c r="AK30" i="31" s="1"/>
  <c r="CJ42" i="31"/>
  <c r="CJ43" i="31" s="1"/>
  <c r="CJ44" i="31" s="1"/>
  <c r="CJ46" i="31" s="1"/>
  <c r="CJ48" i="31" s="1"/>
  <c r="CJ49" i="31" s="1"/>
  <c r="AK38" i="31"/>
  <c r="BZ38" i="31"/>
  <c r="BZ46" i="31" s="1"/>
  <c r="BZ48" i="31" s="1"/>
  <c r="BZ49" i="31" s="1"/>
  <c r="CB38" i="31"/>
  <c r="CB46" i="31" s="1"/>
  <c r="CB48" i="31" s="1"/>
  <c r="CB49" i="31" s="1"/>
  <c r="CA42" i="31"/>
  <c r="CA43" i="31" s="1"/>
  <c r="CA44" i="31" s="1"/>
  <c r="CA46" i="31" s="1"/>
  <c r="CA48" i="31" s="1"/>
  <c r="CA49" i="31" s="1"/>
  <c r="BO42" i="31"/>
  <c r="BO43" i="31" s="1"/>
  <c r="BO44" i="31" s="1"/>
  <c r="BO46" i="31" s="1"/>
  <c r="BO48" i="31" s="1"/>
  <c r="BO49" i="31" s="1"/>
  <c r="CL38" i="31"/>
  <c r="CL46" i="31" s="1"/>
  <c r="CL48" i="31" s="1"/>
  <c r="CL49" i="31" s="1"/>
  <c r="BP42" i="31"/>
  <c r="BP43" i="31" s="1"/>
  <c r="BP44" i="31" s="1"/>
  <c r="BP46" i="31" s="1"/>
  <c r="BP48" i="31" s="1"/>
  <c r="BP49" i="31" s="1"/>
  <c r="CF33" i="31"/>
  <c r="AJ42" i="31"/>
  <c r="AJ43" i="31" s="1"/>
  <c r="AJ44" i="31" s="1"/>
  <c r="AJ46" i="31" s="1"/>
  <c r="AJ48" i="31" s="1"/>
  <c r="AJ49" i="31" s="1"/>
  <c r="CN42" i="31"/>
  <c r="CN43" i="31" s="1"/>
  <c r="CN44" i="31" s="1"/>
  <c r="CN46" i="31" s="1"/>
  <c r="CN48" i="31" s="1"/>
  <c r="CN49" i="31" s="1"/>
  <c r="BU42" i="31"/>
  <c r="BU43" i="31" s="1"/>
  <c r="BU44" i="31" s="1"/>
  <c r="BU46" i="31" s="1"/>
  <c r="BU48" i="31" s="1"/>
  <c r="BU49" i="31" s="1"/>
  <c r="CK42" i="31"/>
  <c r="CK43" i="31" s="1"/>
  <c r="CK44" i="31" s="1"/>
  <c r="CK46" i="31" s="1"/>
  <c r="CK48" i="31" s="1"/>
  <c r="CK49" i="31" s="1"/>
  <c r="BT42" i="31"/>
  <c r="BT43" i="31" s="1"/>
  <c r="BT44" i="31" s="1"/>
  <c r="BT46" i="31" s="1"/>
  <c r="BT48" i="31" s="1"/>
  <c r="BT49" i="31" s="1"/>
  <c r="CE38" i="31"/>
  <c r="CE46" i="31" s="1"/>
  <c r="CE48" i="31" s="1"/>
  <c r="CE49" i="31" s="1"/>
  <c r="BY42" i="31"/>
  <c r="BY43" i="31" s="1"/>
  <c r="BY44" i="31" s="1"/>
  <c r="BY46" i="31" s="1"/>
  <c r="BY48" i="31" s="1"/>
  <c r="BY49" i="31" s="1"/>
  <c r="CA33" i="31"/>
  <c r="BV33" i="31"/>
  <c r="AK25" i="31"/>
  <c r="AK26" i="31" s="1"/>
  <c r="AK27" i="31" s="1"/>
  <c r="AK31" i="31" s="1"/>
  <c r="CL33" i="31"/>
  <c r="CH42" i="31"/>
  <c r="CH43" i="31" s="1"/>
  <c r="CH44" i="31" s="1"/>
  <c r="CH46" i="31" s="1"/>
  <c r="CH48" i="31" s="1"/>
  <c r="CH49" i="31" s="1"/>
  <c r="CF38" i="31"/>
  <c r="CF46" i="31" s="1"/>
  <c r="CF48" i="31" s="1"/>
  <c r="CF49" i="31" s="1"/>
  <c r="CD38" i="31"/>
  <c r="CD46" i="31" s="1"/>
  <c r="CD48" i="31" s="1"/>
  <c r="CD49" i="31" s="1"/>
  <c r="BS38" i="31"/>
  <c r="BS46" i="31" s="1"/>
  <c r="BS48" i="31" s="1"/>
  <c r="BS49" i="31" s="1"/>
  <c r="BL42" i="31"/>
  <c r="BL43" i="31" s="1"/>
  <c r="BL44" i="31" s="1"/>
  <c r="BL46" i="31" s="1"/>
  <c r="BL48" i="31" s="1"/>
  <c r="BL49" i="31" s="1"/>
  <c r="BW38" i="31"/>
  <c r="BW46" i="31" s="1"/>
  <c r="BW48" i="31" s="1"/>
  <c r="BW49" i="31" s="1"/>
  <c r="BX33" i="31"/>
  <c r="BY33" i="31"/>
  <c r="CM42" i="31"/>
  <c r="CM43" i="31" s="1"/>
  <c r="CM44" i="31" s="1"/>
  <c r="CM46" i="31" s="1"/>
  <c r="CM48" i="31" s="1"/>
  <c r="CM49" i="31" s="1"/>
  <c r="CP42" i="31"/>
  <c r="CP43" i="31" s="1"/>
  <c r="CP44" i="31" s="1"/>
  <c r="CP46" i="31" s="1"/>
  <c r="CP48" i="31" s="1"/>
  <c r="CP49" i="31" s="1"/>
  <c r="BM38" i="31"/>
  <c r="BM46" i="31" s="1"/>
  <c r="BM48" i="31" s="1"/>
  <c r="BM49" i="31" s="1"/>
  <c r="AM25" i="31"/>
  <c r="AM26" i="31" s="1"/>
  <c r="AM27" i="31" s="1"/>
  <c r="AM31" i="31" s="1"/>
  <c r="AM33" i="31" s="1"/>
  <c r="AL15" i="31"/>
  <c r="AL30" i="31" s="1"/>
  <c r="AL33" i="31" s="1"/>
  <c r="BR38" i="31"/>
  <c r="BR46" i="31" s="1"/>
  <c r="BR48" i="31" s="1"/>
  <c r="BR49" i="31" s="1"/>
  <c r="CC33" i="31"/>
  <c r="BX38" i="31"/>
  <c r="BX46" i="31" s="1"/>
  <c r="BX48" i="31" s="1"/>
  <c r="BX49" i="31" s="1"/>
  <c r="BQ38" i="31"/>
  <c r="BQ46" i="31" s="1"/>
  <c r="BQ48" i="31" s="1"/>
  <c r="BQ49" i="31" s="1"/>
  <c r="CG42" i="31"/>
  <c r="CG43" i="31" s="1"/>
  <c r="CG44" i="31" s="1"/>
  <c r="CG46" i="31" s="1"/>
  <c r="CG48" i="31" s="1"/>
  <c r="CG49" i="31" s="1"/>
  <c r="CD33" i="31"/>
  <c r="CI38" i="31"/>
  <c r="CI46" i="31" s="1"/>
  <c r="CI48" i="31" s="1"/>
  <c r="CI49" i="31" s="1"/>
  <c r="CO38" i="31"/>
  <c r="CO46" i="31" s="1"/>
  <c r="CO48" i="31" s="1"/>
  <c r="CO49" i="31" s="1"/>
  <c r="BN42" i="31"/>
  <c r="BN43" i="31" s="1"/>
  <c r="BN44" i="31" s="1"/>
  <c r="BN46" i="31" s="1"/>
  <c r="BN48" i="31" s="1"/>
  <c r="BN49" i="31" s="1"/>
  <c r="AI38" i="31"/>
  <c r="AI46" i="31" s="1"/>
  <c r="AI48" i="31" s="1"/>
  <c r="AI49" i="31" s="1"/>
  <c r="AL37" i="31"/>
  <c r="AL42" i="31" s="1"/>
  <c r="AL43" i="31" s="1"/>
  <c r="AL44" i="31" s="1"/>
  <c r="AM37" i="31"/>
  <c r="AM38" i="31" s="1"/>
  <c r="AS12" i="31"/>
  <c r="BB12" i="31"/>
  <c r="BB25" i="31" s="1"/>
  <c r="BB26" i="31" s="1"/>
  <c r="BB27" i="31" s="1"/>
  <c r="BB31" i="31" s="1"/>
  <c r="AZ12" i="31"/>
  <c r="AZ25" i="31" s="1"/>
  <c r="AZ26" i="31" s="1"/>
  <c r="AZ27" i="31" s="1"/>
  <c r="AZ31" i="31" s="1"/>
  <c r="BJ12" i="31"/>
  <c r="BJ25" i="31" s="1"/>
  <c r="BJ26" i="31" s="1"/>
  <c r="BJ27" i="31" s="1"/>
  <c r="BJ31" i="31" s="1"/>
  <c r="AY12" i="31"/>
  <c r="AY15" i="31" s="1"/>
  <c r="AY30" i="31" s="1"/>
  <c r="BI12" i="31"/>
  <c r="AW12" i="31"/>
  <c r="AW25" i="31" s="1"/>
  <c r="AW26" i="31" s="1"/>
  <c r="AW27" i="31" s="1"/>
  <c r="AW31" i="31" s="1"/>
  <c r="BA12" i="31"/>
  <c r="BA25" i="31" s="1"/>
  <c r="BA26" i="31" s="1"/>
  <c r="BA27" i="31" s="1"/>
  <c r="BA31" i="31" s="1"/>
  <c r="BG12" i="31"/>
  <c r="AT12" i="31"/>
  <c r="AU12" i="31"/>
  <c r="AU25" i="31" s="1"/>
  <c r="AU26" i="31" s="1"/>
  <c r="AU27" i="31" s="1"/>
  <c r="AU31" i="31" s="1"/>
  <c r="BF12" i="31"/>
  <c r="BF25" i="31" s="1"/>
  <c r="BF26" i="31" s="1"/>
  <c r="BF27" i="31" s="1"/>
  <c r="BF31" i="31" s="1"/>
  <c r="BE12" i="31"/>
  <c r="BE15" i="31" s="1"/>
  <c r="BE30" i="31" s="1"/>
  <c r="BH12" i="31"/>
  <c r="AX12" i="31"/>
  <c r="AX25" i="31" s="1"/>
  <c r="AX26" i="31" s="1"/>
  <c r="AX27" i="31" s="1"/>
  <c r="AX31" i="31" s="1"/>
  <c r="BD12" i="31"/>
  <c r="BD25" i="31" s="1"/>
  <c r="BD26" i="31" s="1"/>
  <c r="BD27" i="31" s="1"/>
  <c r="BD31" i="31" s="1"/>
  <c r="BC12" i="31"/>
  <c r="AQ12" i="31"/>
  <c r="AO12" i="31"/>
  <c r="AV12" i="31"/>
  <c r="AV15" i="31" s="1"/>
  <c r="AV30" i="31" s="1"/>
  <c r="AP12" i="31"/>
  <c r="AP25" i="31" s="1"/>
  <c r="AP26" i="31" s="1"/>
  <c r="AP27" i="31" s="1"/>
  <c r="AP31" i="31" s="1"/>
  <c r="AN12" i="31"/>
  <c r="AN15" i="31" s="1"/>
  <c r="AN30" i="31" s="1"/>
  <c r="AN11" i="29"/>
  <c r="AO11" i="29" s="1"/>
  <c r="AP11" i="29" s="1"/>
  <c r="AQ11" i="29" s="1"/>
  <c r="AR11" i="29" s="1"/>
  <c r="AS11" i="29" s="1"/>
  <c r="AT11" i="29" s="1"/>
  <c r="AU11" i="29" s="1"/>
  <c r="AV11" i="29" s="1"/>
  <c r="AW11" i="29" s="1"/>
  <c r="AX11" i="29" s="1"/>
  <c r="AY11" i="29" s="1"/>
  <c r="AZ11" i="29" s="1"/>
  <c r="BA11" i="29" s="1"/>
  <c r="BB11" i="29" s="1"/>
  <c r="BC11" i="29" s="1"/>
  <c r="BD11" i="29" s="1"/>
  <c r="BE11" i="29" s="1"/>
  <c r="BF11" i="29" s="1"/>
  <c r="BG11" i="29" s="1"/>
  <c r="BH11" i="29" s="1"/>
  <c r="BI11" i="29" s="1"/>
  <c r="BJ11" i="29" s="1"/>
  <c r="BK11" i="29" s="1"/>
  <c r="BL11" i="29" s="1"/>
  <c r="BM11" i="29" s="1"/>
  <c r="BN11" i="29" s="1"/>
  <c r="BO11" i="29" s="1"/>
  <c r="BP11" i="29" s="1"/>
  <c r="BQ11" i="29" s="1"/>
  <c r="BR11" i="29" s="1"/>
  <c r="BS11" i="29" s="1"/>
  <c r="BT11" i="29" s="1"/>
  <c r="BU11" i="29" s="1"/>
  <c r="BV11" i="29" s="1"/>
  <c r="BW11" i="29" s="1"/>
  <c r="BX11" i="29" s="1"/>
  <c r="BY11" i="29" s="1"/>
  <c r="BZ11" i="29" s="1"/>
  <c r="CA11" i="29" s="1"/>
  <c r="CB11" i="29" s="1"/>
  <c r="CC11" i="29" s="1"/>
  <c r="CD11" i="29" s="1"/>
  <c r="CE11" i="29" s="1"/>
  <c r="CF11" i="29" s="1"/>
  <c r="CG11" i="29" s="1"/>
  <c r="CH11" i="29" s="1"/>
  <c r="CI11" i="29" s="1"/>
  <c r="CJ11" i="29" s="1"/>
  <c r="CK11" i="29" s="1"/>
  <c r="CL11" i="29" s="1"/>
  <c r="CM11" i="29" s="1"/>
  <c r="CN11" i="29" s="1"/>
  <c r="CO11" i="29" s="1"/>
  <c r="CP11" i="29" s="1"/>
  <c r="CQ11" i="29" s="1"/>
  <c r="AR12" i="31"/>
  <c r="AR15" i="31" s="1"/>
  <c r="AR30" i="31" s="1"/>
  <c r="AK46" i="31"/>
  <c r="AK48" i="31" s="1"/>
  <c r="AK49" i="31" s="1"/>
  <c r="CE33" i="30"/>
  <c r="CN33" i="30"/>
  <c r="BZ33" i="30"/>
  <c r="CG33" i="30"/>
  <c r="AF46" i="30"/>
  <c r="AF48" i="30" s="1"/>
  <c r="AF49" i="30" s="1"/>
  <c r="CD33" i="30"/>
  <c r="CA33" i="30"/>
  <c r="AE46" i="30"/>
  <c r="AE48" i="30" s="1"/>
  <c r="AE49" i="30" s="1"/>
  <c r="BP33" i="30"/>
  <c r="BK33" i="30"/>
  <c r="BM33" i="30"/>
  <c r="AG46" i="30"/>
  <c r="AG48" i="30" s="1"/>
  <c r="AG49" i="30" s="1"/>
  <c r="BX33" i="30"/>
  <c r="BU33" i="30"/>
  <c r="CJ33" i="30"/>
  <c r="BC12" i="30"/>
  <c r="AQ12" i="30"/>
  <c r="CH42" i="30"/>
  <c r="CH43" i="30" s="1"/>
  <c r="CH44" i="30" s="1"/>
  <c r="CH38" i="30"/>
  <c r="BL42" i="30"/>
  <c r="BL43" i="30" s="1"/>
  <c r="BL44" i="30" s="1"/>
  <c r="BL38" i="30"/>
  <c r="BW42" i="30"/>
  <c r="BW43" i="30" s="1"/>
  <c r="BW44" i="30" s="1"/>
  <c r="BW38" i="30"/>
  <c r="BP38" i="30"/>
  <c r="BP42" i="30"/>
  <c r="BP43" i="30" s="1"/>
  <c r="BP44" i="30" s="1"/>
  <c r="AV12" i="30"/>
  <c r="AS12" i="30"/>
  <c r="AP12" i="30"/>
  <c r="BB12" i="30"/>
  <c r="AN12" i="30"/>
  <c r="AN37" i="30" s="1"/>
  <c r="AR12" i="30"/>
  <c r="CL33" i="30"/>
  <c r="CF42" i="30"/>
  <c r="CF43" i="30" s="1"/>
  <c r="CF44" i="30" s="1"/>
  <c r="CF38" i="30"/>
  <c r="BW33" i="30"/>
  <c r="BL33" i="30"/>
  <c r="CN42" i="30"/>
  <c r="CN43" i="30" s="1"/>
  <c r="CN44" i="30" s="1"/>
  <c r="CN38" i="30"/>
  <c r="AM15" i="30"/>
  <c r="AM30" i="30" s="1"/>
  <c r="AM25" i="30"/>
  <c r="AM26" i="30" s="1"/>
  <c r="AM27" i="30" s="1"/>
  <c r="AM31" i="30" s="1"/>
  <c r="CB33" i="30"/>
  <c r="CO42" i="30"/>
  <c r="CO43" i="30" s="1"/>
  <c r="CO44" i="30" s="1"/>
  <c r="CO38" i="30"/>
  <c r="CF33" i="30"/>
  <c r="BN33" i="30"/>
  <c r="AJ33" i="30"/>
  <c r="BR42" i="30"/>
  <c r="BR43" i="30" s="1"/>
  <c r="BR44" i="30" s="1"/>
  <c r="BR38" i="30"/>
  <c r="CP38" i="30"/>
  <c r="CP42" i="30"/>
  <c r="CP43" i="30" s="1"/>
  <c r="CP44" i="30" s="1"/>
  <c r="AH33" i="30"/>
  <c r="BV33" i="30"/>
  <c r="CJ38" i="30"/>
  <c r="CJ42" i="30"/>
  <c r="CJ43" i="30" s="1"/>
  <c r="CJ44" i="30" s="1"/>
  <c r="BZ42" i="30"/>
  <c r="BZ43" i="30" s="1"/>
  <c r="BZ44" i="30" s="1"/>
  <c r="BZ38" i="30"/>
  <c r="BO33" i="30"/>
  <c r="CK33" i="30"/>
  <c r="AX12" i="30"/>
  <c r="BD12" i="30"/>
  <c r="AO12" i="30"/>
  <c r="BQ38" i="30"/>
  <c r="BQ42" i="30"/>
  <c r="BQ43" i="30" s="1"/>
  <c r="BQ44" i="30" s="1"/>
  <c r="AY12" i="30"/>
  <c r="AW12" i="30"/>
  <c r="BU42" i="30"/>
  <c r="BU43" i="30" s="1"/>
  <c r="BU44" i="30" s="1"/>
  <c r="BU38" i="30"/>
  <c r="AJ42" i="30"/>
  <c r="AJ43" i="30" s="1"/>
  <c r="AJ44" i="30" s="1"/>
  <c r="AJ38" i="30"/>
  <c r="BS42" i="30"/>
  <c r="BS43" i="30" s="1"/>
  <c r="BS44" i="30" s="1"/>
  <c r="BS38" i="30"/>
  <c r="CI38" i="30"/>
  <c r="CI42" i="30"/>
  <c r="CI43" i="30" s="1"/>
  <c r="CI44" i="30" s="1"/>
  <c r="AL37" i="30"/>
  <c r="AL15" i="30"/>
  <c r="AL30" i="30" s="1"/>
  <c r="AL25" i="30"/>
  <c r="AL26" i="30" s="1"/>
  <c r="AL27" i="30" s="1"/>
  <c r="AL31" i="30" s="1"/>
  <c r="AM37" i="30"/>
  <c r="CK42" i="30"/>
  <c r="CK43" i="30" s="1"/>
  <c r="CK44" i="30" s="1"/>
  <c r="CK38" i="30"/>
  <c r="BT38" i="30"/>
  <c r="BT42" i="30"/>
  <c r="BT43" i="30" s="1"/>
  <c r="BT44" i="30" s="1"/>
  <c r="AK25" i="30"/>
  <c r="AK26" i="30" s="1"/>
  <c r="AK27" i="30" s="1"/>
  <c r="AK31" i="30" s="1"/>
  <c r="AK15" i="30"/>
  <c r="AK30" i="30" s="1"/>
  <c r="BG12" i="30"/>
  <c r="BX38" i="30"/>
  <c r="BX42" i="30"/>
  <c r="BX43" i="30" s="1"/>
  <c r="BX44" i="30" s="1"/>
  <c r="CE42" i="30"/>
  <c r="CE43" i="30" s="1"/>
  <c r="CE44" i="30" s="1"/>
  <c r="CE38" i="30"/>
  <c r="AK38" i="30"/>
  <c r="AK42" i="30"/>
  <c r="AK43" i="30" s="1"/>
  <c r="AK44" i="30" s="1"/>
  <c r="CB42" i="30"/>
  <c r="CB43" i="30" s="1"/>
  <c r="CB44" i="30" s="1"/>
  <c r="CB38" i="30"/>
  <c r="AZ12" i="30"/>
  <c r="BJ12" i="30"/>
  <c r="BI12" i="30"/>
  <c r="BA12" i="30"/>
  <c r="CD38" i="30"/>
  <c r="CD42" i="30"/>
  <c r="CD43" i="30" s="1"/>
  <c r="CD44" i="30" s="1"/>
  <c r="AT12" i="30"/>
  <c r="AU12" i="30"/>
  <c r="BF12" i="30"/>
  <c r="BE12" i="30"/>
  <c r="BH12" i="30"/>
  <c r="CM42" i="30"/>
  <c r="CM43" i="30" s="1"/>
  <c r="CM44" i="30" s="1"/>
  <c r="CM38" i="30"/>
  <c r="CC33" i="30"/>
  <c r="BM42" i="30"/>
  <c r="BM43" i="30" s="1"/>
  <c r="BM44" i="30" s="1"/>
  <c r="BM38" i="30"/>
  <c r="BT33" i="30"/>
  <c r="CM33" i="30"/>
  <c r="CC42" i="30"/>
  <c r="CC43" i="30" s="1"/>
  <c r="CC44" i="30" s="1"/>
  <c r="CC38" i="30"/>
  <c r="AI33" i="30"/>
  <c r="CG38" i="30"/>
  <c r="CG42" i="30"/>
  <c r="CG43" i="30" s="1"/>
  <c r="CG44" i="30" s="1"/>
  <c r="BR33" i="30"/>
  <c r="BO42" i="30"/>
  <c r="BO43" i="30" s="1"/>
  <c r="BO44" i="30" s="1"/>
  <c r="BO38" i="30"/>
  <c r="BN42" i="30"/>
  <c r="BN43" i="30" s="1"/>
  <c r="BN44" i="30" s="1"/>
  <c r="BN38" i="30"/>
  <c r="CI33" i="30"/>
  <c r="AH42" i="30"/>
  <c r="AH43" i="30" s="1"/>
  <c r="AH44" i="30" s="1"/>
  <c r="AH38" i="30"/>
  <c r="CA38" i="30"/>
  <c r="CA42" i="30"/>
  <c r="CA43" i="30" s="1"/>
  <c r="CA44" i="30" s="1"/>
  <c r="BQ33" i="30"/>
  <c r="BY42" i="30"/>
  <c r="BY43" i="30" s="1"/>
  <c r="BY44" i="30" s="1"/>
  <c r="BY38" i="30"/>
  <c r="CH33" i="30"/>
  <c r="CO33" i="30"/>
  <c r="AI42" i="30"/>
  <c r="AI43" i="30" s="1"/>
  <c r="AI44" i="30" s="1"/>
  <c r="AI38" i="30"/>
  <c r="BV38" i="30"/>
  <c r="BV42" i="30"/>
  <c r="BV43" i="30" s="1"/>
  <c r="BV44" i="30" s="1"/>
  <c r="BS33" i="30"/>
  <c r="BY33" i="30"/>
  <c r="CL42" i="30"/>
  <c r="CL43" i="30" s="1"/>
  <c r="CL44" i="30" s="1"/>
  <c r="CL38" i="30"/>
  <c r="M43" i="29"/>
  <c r="M44" i="29" s="1"/>
  <c r="M46" i="29" s="1"/>
  <c r="M48" i="29" s="1"/>
  <c r="L44" i="29"/>
  <c r="L46" i="29" s="1"/>
  <c r="L48" i="29" s="1"/>
  <c r="S32" i="29"/>
  <c r="M27" i="29"/>
  <c r="M31" i="29" s="1"/>
  <c r="M33" i="29" s="1"/>
  <c r="N25" i="29"/>
  <c r="N15" i="29"/>
  <c r="N30" i="29" s="1"/>
  <c r="O21" i="29"/>
  <c r="P10" i="29"/>
  <c r="P19" i="29" s="1"/>
  <c r="O12" i="29"/>
  <c r="N42" i="29"/>
  <c r="N38" i="29"/>
  <c r="N41" i="29"/>
  <c r="AK33" i="31" l="1"/>
  <c r="AV25" i="31"/>
  <c r="AV26" i="31" s="1"/>
  <c r="AV27" i="31" s="1"/>
  <c r="AV31" i="31" s="1"/>
  <c r="AV33" i="31" s="1"/>
  <c r="BA15" i="31"/>
  <c r="BA30" i="31" s="1"/>
  <c r="BA33" i="31" s="1"/>
  <c r="AM42" i="31"/>
  <c r="AM43" i="31" s="1"/>
  <c r="AM44" i="31" s="1"/>
  <c r="AM46" i="31" s="1"/>
  <c r="AM48" i="31" s="1"/>
  <c r="AM49" i="31" s="1"/>
  <c r="BF15" i="31"/>
  <c r="BF30" i="31" s="1"/>
  <c r="BF33" i="31" s="1"/>
  <c r="BK37" i="31"/>
  <c r="BK42" i="31" s="1"/>
  <c r="BK43" i="31" s="1"/>
  <c r="BK44" i="31" s="1"/>
  <c r="BD37" i="31"/>
  <c r="BD42" i="31" s="1"/>
  <c r="BD43" i="31" s="1"/>
  <c r="BD44" i="31" s="1"/>
  <c r="BG37" i="31"/>
  <c r="BG42" i="31" s="1"/>
  <c r="BG43" i="31" s="1"/>
  <c r="BG44" i="31" s="1"/>
  <c r="BJ15" i="31"/>
  <c r="BJ30" i="31" s="1"/>
  <c r="AR25" i="31"/>
  <c r="AR26" i="31" s="1"/>
  <c r="AR27" i="31" s="1"/>
  <c r="AR31" i="31" s="1"/>
  <c r="AR33" i="31" s="1"/>
  <c r="BD15" i="31"/>
  <c r="BD30" i="31" s="1"/>
  <c r="BD33" i="31" s="1"/>
  <c r="AR37" i="31"/>
  <c r="AR38" i="31" s="1"/>
  <c r="BJ37" i="31"/>
  <c r="BJ42" i="31" s="1"/>
  <c r="BJ43" i="31" s="1"/>
  <c r="BJ44" i="31" s="1"/>
  <c r="AS37" i="31"/>
  <c r="AS38" i="31" s="1"/>
  <c r="BE25" i="31"/>
  <c r="BE26" i="31" s="1"/>
  <c r="BE27" i="31" s="1"/>
  <c r="BE31" i="31" s="1"/>
  <c r="BE33" i="31" s="1"/>
  <c r="BC25" i="31"/>
  <c r="BC26" i="31" s="1"/>
  <c r="BC27" i="31" s="1"/>
  <c r="BC31" i="31" s="1"/>
  <c r="AY25" i="31"/>
  <c r="AY26" i="31" s="1"/>
  <c r="AY27" i="31" s="1"/>
  <c r="AY31" i="31" s="1"/>
  <c r="AY33" i="31" s="1"/>
  <c r="AS15" i="31"/>
  <c r="AS30" i="31" s="1"/>
  <c r="AS25" i="31"/>
  <c r="AS26" i="31" s="1"/>
  <c r="AS27" i="31" s="1"/>
  <c r="AS31" i="31" s="1"/>
  <c r="BG25" i="31"/>
  <c r="BG26" i="31" s="1"/>
  <c r="BG27" i="31" s="1"/>
  <c r="BG31" i="31" s="1"/>
  <c r="BC15" i="31"/>
  <c r="BC30" i="31" s="1"/>
  <c r="BF37" i="31"/>
  <c r="BF42" i="31" s="1"/>
  <c r="BF43" i="31" s="1"/>
  <c r="BF44" i="31" s="1"/>
  <c r="AP37" i="31"/>
  <c r="AP38" i="31" s="1"/>
  <c r="AP15" i="31"/>
  <c r="AP30" i="31" s="1"/>
  <c r="AP33" i="31" s="1"/>
  <c r="BE37" i="31"/>
  <c r="BE42" i="31" s="1"/>
  <c r="BE43" i="31" s="1"/>
  <c r="BE44" i="31" s="1"/>
  <c r="BG15" i="31"/>
  <c r="BG30" i="31" s="1"/>
  <c r="BA37" i="31"/>
  <c r="BA38" i="31" s="1"/>
  <c r="AO25" i="31"/>
  <c r="AO26" i="31" s="1"/>
  <c r="AO27" i="31" s="1"/>
  <c r="AO31" i="31" s="1"/>
  <c r="AW15" i="31"/>
  <c r="AW30" i="31" s="1"/>
  <c r="AW33" i="31" s="1"/>
  <c r="AX15" i="31"/>
  <c r="AX30" i="31" s="1"/>
  <c r="AX33" i="31" s="1"/>
  <c r="AZ15" i="31"/>
  <c r="AZ30" i="31" s="1"/>
  <c r="AZ33" i="31" s="1"/>
  <c r="AZ37" i="31"/>
  <c r="AZ38" i="31" s="1"/>
  <c r="AX37" i="31"/>
  <c r="AX42" i="31" s="1"/>
  <c r="AX43" i="31" s="1"/>
  <c r="AX44" i="31" s="1"/>
  <c r="AO15" i="31"/>
  <c r="AO30" i="31" s="1"/>
  <c r="AL38" i="31"/>
  <c r="AU15" i="31"/>
  <c r="AU30" i="31" s="1"/>
  <c r="AV37" i="31"/>
  <c r="AV42" i="31" s="1"/>
  <c r="AV43" i="31" s="1"/>
  <c r="AV44" i="31" s="1"/>
  <c r="BH37" i="31"/>
  <c r="BH38" i="31" s="1"/>
  <c r="AU37" i="31"/>
  <c r="AU38" i="31" s="1"/>
  <c r="AY37" i="31"/>
  <c r="AY38" i="31" s="1"/>
  <c r="AW37" i="31"/>
  <c r="AW38" i="31" s="1"/>
  <c r="BI15" i="31"/>
  <c r="BI30" i="31" s="1"/>
  <c r="AQ15" i="31"/>
  <c r="AQ30" i="31" s="1"/>
  <c r="AN25" i="31"/>
  <c r="AN26" i="31" s="1"/>
  <c r="AN27" i="31" s="1"/>
  <c r="AN31" i="31" s="1"/>
  <c r="AN33" i="31" s="1"/>
  <c r="AT25" i="31"/>
  <c r="AT26" i="31" s="1"/>
  <c r="AT27" i="31" s="1"/>
  <c r="AT31" i="31" s="1"/>
  <c r="AN37" i="31"/>
  <c r="AN38" i="31" s="1"/>
  <c r="BB37" i="31"/>
  <c r="BB42" i="31" s="1"/>
  <c r="BB43" i="31" s="1"/>
  <c r="BB44" i="31" s="1"/>
  <c r="BI25" i="31"/>
  <c r="BI26" i="31" s="1"/>
  <c r="BI27" i="31" s="1"/>
  <c r="BI31" i="31" s="1"/>
  <c r="AQ37" i="31"/>
  <c r="AQ38" i="31" s="1"/>
  <c r="BI37" i="31"/>
  <c r="BI42" i="31" s="1"/>
  <c r="BI43" i="31" s="1"/>
  <c r="BI44" i="31" s="1"/>
  <c r="AQ25" i="31"/>
  <c r="AQ26" i="31" s="1"/>
  <c r="AQ27" i="31" s="1"/>
  <c r="AQ31" i="31" s="1"/>
  <c r="AQ33" i="31" s="1"/>
  <c r="BC37" i="31"/>
  <c r="BC38" i="31" s="1"/>
  <c r="BH25" i="31"/>
  <c r="BH26" i="31" s="1"/>
  <c r="BH27" i="31" s="1"/>
  <c r="BH31" i="31" s="1"/>
  <c r="AT15" i="31"/>
  <c r="AT30" i="31" s="1"/>
  <c r="AO37" i="31"/>
  <c r="AO38" i="31" s="1"/>
  <c r="BB15" i="31"/>
  <c r="BB30" i="31" s="1"/>
  <c r="BB33" i="31" s="1"/>
  <c r="BH15" i="31"/>
  <c r="BH30" i="31" s="1"/>
  <c r="AT37" i="31"/>
  <c r="AT42" i="31" s="1"/>
  <c r="AT43" i="31" s="1"/>
  <c r="AT44" i="31" s="1"/>
  <c r="AL46" i="31"/>
  <c r="AL48" i="31" s="1"/>
  <c r="AL49" i="31" s="1"/>
  <c r="AU33" i="31"/>
  <c r="BJ33" i="31"/>
  <c r="AK46" i="30"/>
  <c r="AK48" i="30" s="1"/>
  <c r="AK49" i="30" s="1"/>
  <c r="BX46" i="30"/>
  <c r="BX48" i="30" s="1"/>
  <c r="BX49" i="30" s="1"/>
  <c r="AK33" i="30"/>
  <c r="BR46" i="30"/>
  <c r="BR48" i="30" s="1"/>
  <c r="BR49" i="30" s="1"/>
  <c r="CL46" i="30"/>
  <c r="CL48" i="30" s="1"/>
  <c r="CL49" i="30" s="1"/>
  <c r="AH46" i="30"/>
  <c r="AH48" i="30" s="1"/>
  <c r="AH49" i="30" s="1"/>
  <c r="CG46" i="30"/>
  <c r="CG48" i="30" s="1"/>
  <c r="CG49" i="30" s="1"/>
  <c r="BT46" i="30"/>
  <c r="BT48" i="30" s="1"/>
  <c r="BT49" i="30" s="1"/>
  <c r="CI46" i="30"/>
  <c r="CI48" i="30" s="1"/>
  <c r="CI49" i="30" s="1"/>
  <c r="CJ46" i="30"/>
  <c r="CJ48" i="30" s="1"/>
  <c r="CJ49" i="30" s="1"/>
  <c r="CP46" i="30"/>
  <c r="CP48" i="30" s="1"/>
  <c r="CP49" i="30" s="1"/>
  <c r="CN46" i="30"/>
  <c r="CN48" i="30" s="1"/>
  <c r="CN49" i="30" s="1"/>
  <c r="CF46" i="30"/>
  <c r="CF48" i="30" s="1"/>
  <c r="CF49" i="30" s="1"/>
  <c r="BP46" i="30"/>
  <c r="BP48" i="30" s="1"/>
  <c r="BP49" i="30" s="1"/>
  <c r="BL46" i="30"/>
  <c r="BL48" i="30" s="1"/>
  <c r="BL49" i="30" s="1"/>
  <c r="AI46" i="30"/>
  <c r="AI48" i="30" s="1"/>
  <c r="AI49" i="30" s="1"/>
  <c r="BY46" i="30"/>
  <c r="BY48" i="30" s="1"/>
  <c r="BY49" i="30" s="1"/>
  <c r="BN46" i="30"/>
  <c r="BN48" i="30" s="1"/>
  <c r="BN49" i="30" s="1"/>
  <c r="CC46" i="30"/>
  <c r="CC48" i="30" s="1"/>
  <c r="CC49" i="30" s="1"/>
  <c r="CO46" i="30"/>
  <c r="CO48" i="30" s="1"/>
  <c r="CO49" i="30" s="1"/>
  <c r="AQ15" i="30"/>
  <c r="AQ30" i="30" s="1"/>
  <c r="AQ25" i="30"/>
  <c r="AQ26" i="30" s="1"/>
  <c r="AQ27" i="30" s="1"/>
  <c r="AQ31" i="30" s="1"/>
  <c r="AR37" i="30"/>
  <c r="BV46" i="30"/>
  <c r="BV48" i="30" s="1"/>
  <c r="BV49" i="30" s="1"/>
  <c r="CA46" i="30"/>
  <c r="CA48" i="30" s="1"/>
  <c r="CA49" i="30" s="1"/>
  <c r="BO46" i="30"/>
  <c r="BO48" i="30" s="1"/>
  <c r="BO49" i="30" s="1"/>
  <c r="CM46" i="30"/>
  <c r="CM48" i="30" s="1"/>
  <c r="CM49" i="30" s="1"/>
  <c r="BE25" i="30"/>
  <c r="BE26" i="30" s="1"/>
  <c r="BE27" i="30" s="1"/>
  <c r="BE31" i="30" s="1"/>
  <c r="BE15" i="30"/>
  <c r="BE30" i="30" s="1"/>
  <c r="BF37" i="30"/>
  <c r="AU15" i="30"/>
  <c r="AU30" i="30" s="1"/>
  <c r="AU25" i="30"/>
  <c r="AU26" i="30" s="1"/>
  <c r="AU27" i="30" s="1"/>
  <c r="AU31" i="30" s="1"/>
  <c r="AV37" i="30"/>
  <c r="CD46" i="30"/>
  <c r="CD48" i="30" s="1"/>
  <c r="CD49" i="30" s="1"/>
  <c r="BI25" i="30"/>
  <c r="BI26" i="30" s="1"/>
  <c r="BI27" i="30" s="1"/>
  <c r="BI31" i="30" s="1"/>
  <c r="BI15" i="30"/>
  <c r="BI30" i="30" s="1"/>
  <c r="BJ37" i="30"/>
  <c r="AZ15" i="30"/>
  <c r="AZ30" i="30" s="1"/>
  <c r="AZ25" i="30"/>
  <c r="AZ26" i="30" s="1"/>
  <c r="AZ27" i="30" s="1"/>
  <c r="AZ31" i="30" s="1"/>
  <c r="BA37" i="30"/>
  <c r="CK46" i="30"/>
  <c r="CK48" i="30" s="1"/>
  <c r="CK49" i="30" s="1"/>
  <c r="AL33" i="30"/>
  <c r="BS46" i="30"/>
  <c r="BS48" i="30" s="1"/>
  <c r="BS49" i="30" s="1"/>
  <c r="BU46" i="30"/>
  <c r="BU48" i="30" s="1"/>
  <c r="BU49" i="30" s="1"/>
  <c r="AY15" i="30"/>
  <c r="AY30" i="30" s="1"/>
  <c r="AY25" i="30"/>
  <c r="AY26" i="30" s="1"/>
  <c r="AY27" i="30" s="1"/>
  <c r="AY31" i="30" s="1"/>
  <c r="AZ37" i="30"/>
  <c r="AO37" i="30"/>
  <c r="AO25" i="30"/>
  <c r="AO26" i="30" s="1"/>
  <c r="AO27" i="30" s="1"/>
  <c r="AO31" i="30" s="1"/>
  <c r="AO15" i="30"/>
  <c r="AO30" i="30" s="1"/>
  <c r="AP37" i="30"/>
  <c r="AX15" i="30"/>
  <c r="AX30" i="30" s="1"/>
  <c r="AX25" i="30"/>
  <c r="AX26" i="30" s="1"/>
  <c r="AX27" i="30" s="1"/>
  <c r="AX31" i="30" s="1"/>
  <c r="AY37" i="30"/>
  <c r="BZ46" i="30"/>
  <c r="BZ48" i="30" s="1"/>
  <c r="BZ49" i="30" s="1"/>
  <c r="AN38" i="30"/>
  <c r="AN42" i="30"/>
  <c r="AN43" i="30" s="1"/>
  <c r="AN44" i="30" s="1"/>
  <c r="AN15" i="30"/>
  <c r="AN30" i="30" s="1"/>
  <c r="AN25" i="30"/>
  <c r="AN26" i="30" s="1"/>
  <c r="AN27" i="30" s="1"/>
  <c r="AN31" i="30" s="1"/>
  <c r="AP25" i="30"/>
  <c r="AP26" i="30" s="1"/>
  <c r="AP27" i="30" s="1"/>
  <c r="AP31" i="30" s="1"/>
  <c r="AP15" i="30"/>
  <c r="AP30" i="30" s="1"/>
  <c r="AQ37" i="30"/>
  <c r="AV15" i="30"/>
  <c r="AV30" i="30" s="1"/>
  <c r="AV25" i="30"/>
  <c r="AV26" i="30" s="1"/>
  <c r="AV27" i="30" s="1"/>
  <c r="AV31" i="30" s="1"/>
  <c r="AW37" i="30"/>
  <c r="BW46" i="30"/>
  <c r="BW48" i="30" s="1"/>
  <c r="BW49" i="30" s="1"/>
  <c r="CH46" i="30"/>
  <c r="CH48" i="30" s="1"/>
  <c r="CH49" i="30" s="1"/>
  <c r="AL42" i="30"/>
  <c r="AL43" i="30" s="1"/>
  <c r="AL44" i="30" s="1"/>
  <c r="AL38" i="30"/>
  <c r="BC25" i="30"/>
  <c r="BC26" i="30" s="1"/>
  <c r="BC27" i="30" s="1"/>
  <c r="BC31" i="30" s="1"/>
  <c r="BC15" i="30"/>
  <c r="BC30" i="30" s="1"/>
  <c r="BD37" i="30"/>
  <c r="BM46" i="30"/>
  <c r="BM48" i="30" s="1"/>
  <c r="BM49" i="30" s="1"/>
  <c r="BH15" i="30"/>
  <c r="BH30" i="30" s="1"/>
  <c r="BH25" i="30"/>
  <c r="BH26" i="30" s="1"/>
  <c r="BH27" i="30" s="1"/>
  <c r="BH31" i="30" s="1"/>
  <c r="BI37" i="30"/>
  <c r="BF25" i="30"/>
  <c r="BF26" i="30" s="1"/>
  <c r="BF27" i="30" s="1"/>
  <c r="BF31" i="30" s="1"/>
  <c r="BF15" i="30"/>
  <c r="BF30" i="30" s="1"/>
  <c r="BG37" i="30"/>
  <c r="AT15" i="30"/>
  <c r="AT30" i="30" s="1"/>
  <c r="AT25" i="30"/>
  <c r="AT26" i="30" s="1"/>
  <c r="AT27" i="30" s="1"/>
  <c r="AT31" i="30" s="1"/>
  <c r="AU37" i="30"/>
  <c r="BA15" i="30"/>
  <c r="BA30" i="30" s="1"/>
  <c r="BA25" i="30"/>
  <c r="BA26" i="30" s="1"/>
  <c r="BA27" i="30" s="1"/>
  <c r="BA31" i="30" s="1"/>
  <c r="BB37" i="30"/>
  <c r="BJ15" i="30"/>
  <c r="BJ30" i="30" s="1"/>
  <c r="BJ25" i="30"/>
  <c r="BJ26" i="30" s="1"/>
  <c r="BJ27" i="30" s="1"/>
  <c r="BJ31" i="30" s="1"/>
  <c r="BK37" i="30"/>
  <c r="CB46" i="30"/>
  <c r="CB48" i="30" s="1"/>
  <c r="CB49" i="30" s="1"/>
  <c r="CE46" i="30"/>
  <c r="CE48" i="30" s="1"/>
  <c r="CE49" i="30" s="1"/>
  <c r="BG25" i="30"/>
  <c r="BG26" i="30" s="1"/>
  <c r="BG27" i="30" s="1"/>
  <c r="BG31" i="30" s="1"/>
  <c r="BG15" i="30"/>
  <c r="BG30" i="30" s="1"/>
  <c r="BH37" i="30"/>
  <c r="AM38" i="30"/>
  <c r="AM42" i="30"/>
  <c r="AM43" i="30" s="1"/>
  <c r="AM44" i="30" s="1"/>
  <c r="AJ46" i="30"/>
  <c r="AJ48" i="30" s="1"/>
  <c r="AJ49" i="30" s="1"/>
  <c r="AW15" i="30"/>
  <c r="AW30" i="30" s="1"/>
  <c r="AW25" i="30"/>
  <c r="AW26" i="30" s="1"/>
  <c r="AW27" i="30" s="1"/>
  <c r="AW31" i="30" s="1"/>
  <c r="AX37" i="30"/>
  <c r="BQ46" i="30"/>
  <c r="BQ48" i="30" s="1"/>
  <c r="BQ49" i="30" s="1"/>
  <c r="BD25" i="30"/>
  <c r="BD26" i="30" s="1"/>
  <c r="BD27" i="30" s="1"/>
  <c r="BD31" i="30" s="1"/>
  <c r="BD15" i="30"/>
  <c r="BD30" i="30" s="1"/>
  <c r="BE37" i="30"/>
  <c r="AM33" i="30"/>
  <c r="AR25" i="30"/>
  <c r="AR26" i="30" s="1"/>
  <c r="AR27" i="30" s="1"/>
  <c r="AR31" i="30" s="1"/>
  <c r="AR15" i="30"/>
  <c r="AR30" i="30" s="1"/>
  <c r="BB25" i="30"/>
  <c r="BB26" i="30" s="1"/>
  <c r="BB27" i="30" s="1"/>
  <c r="BB31" i="30" s="1"/>
  <c r="BB15" i="30"/>
  <c r="BB30" i="30" s="1"/>
  <c r="BC37" i="30"/>
  <c r="AS37" i="30"/>
  <c r="AS25" i="30"/>
  <c r="AS26" i="30" s="1"/>
  <c r="AS27" i="30" s="1"/>
  <c r="AS31" i="30" s="1"/>
  <c r="AS15" i="30"/>
  <c r="AS30" i="30" s="1"/>
  <c r="AT37" i="30"/>
  <c r="N43" i="29"/>
  <c r="N44" i="29" s="1"/>
  <c r="N46" i="29" s="1"/>
  <c r="N48" i="29" s="1"/>
  <c r="N26" i="29"/>
  <c r="N27" i="29" s="1"/>
  <c r="N31" i="29" s="1"/>
  <c r="N33" i="29" s="1"/>
  <c r="T32" i="29"/>
  <c r="M49" i="29"/>
  <c r="O25" i="29"/>
  <c r="O26" i="29" s="1"/>
  <c r="O15" i="29"/>
  <c r="O30" i="29" s="1"/>
  <c r="L49" i="29"/>
  <c r="P21" i="29"/>
  <c r="Q10" i="29"/>
  <c r="Q19" i="29" s="1"/>
  <c r="P12" i="29"/>
  <c r="O37" i="29"/>
  <c r="O41" i="29"/>
  <c r="AO42" i="31" l="1"/>
  <c r="AO43" i="31" s="1"/>
  <c r="AO44" i="31" s="1"/>
  <c r="AO46" i="31" s="1"/>
  <c r="AO48" i="31" s="1"/>
  <c r="AO49" i="31" s="1"/>
  <c r="BK38" i="31"/>
  <c r="BK46" i="31" s="1"/>
  <c r="BK48" i="31" s="1"/>
  <c r="BK49" i="31" s="1"/>
  <c r="AS42" i="31"/>
  <c r="AS43" i="31" s="1"/>
  <c r="AS44" i="31" s="1"/>
  <c r="BD38" i="31"/>
  <c r="BD46" i="31" s="1"/>
  <c r="BD48" i="31" s="1"/>
  <c r="BD49" i="31" s="1"/>
  <c r="BG38" i="31"/>
  <c r="BG46" i="31" s="1"/>
  <c r="BG48" i="31" s="1"/>
  <c r="BG49" i="31" s="1"/>
  <c r="AP42" i="31"/>
  <c r="AP43" i="31" s="1"/>
  <c r="AP44" i="31" s="1"/>
  <c r="AP46" i="31" s="1"/>
  <c r="AP48" i="31" s="1"/>
  <c r="AP49" i="31" s="1"/>
  <c r="BA42" i="31"/>
  <c r="BA43" i="31" s="1"/>
  <c r="BA44" i="31" s="1"/>
  <c r="BA46" i="31" s="1"/>
  <c r="BA48" i="31" s="1"/>
  <c r="BA49" i="31" s="1"/>
  <c r="AR42" i="31"/>
  <c r="AR43" i="31" s="1"/>
  <c r="AR44" i="31" s="1"/>
  <c r="AR46" i="31" s="1"/>
  <c r="AR48" i="31" s="1"/>
  <c r="AR49" i="31" s="1"/>
  <c r="BC33" i="31"/>
  <c r="BJ38" i="31"/>
  <c r="BJ46" i="31" s="1"/>
  <c r="BJ48" i="31" s="1"/>
  <c r="BJ49" i="31" s="1"/>
  <c r="BB38" i="31"/>
  <c r="BB46" i="31" s="1"/>
  <c r="BB48" i="31" s="1"/>
  <c r="BB49" i="31" s="1"/>
  <c r="AU42" i="31"/>
  <c r="AU43" i="31" s="1"/>
  <c r="AU44" i="31" s="1"/>
  <c r="AU46" i="31" s="1"/>
  <c r="AU48" i="31" s="1"/>
  <c r="AU49" i="31" s="1"/>
  <c r="BE38" i="31"/>
  <c r="BE46" i="31" s="1"/>
  <c r="BE48" i="31" s="1"/>
  <c r="BE49" i="31" s="1"/>
  <c r="BH33" i="31"/>
  <c r="AZ42" i="31"/>
  <c r="AZ43" i="31" s="1"/>
  <c r="AZ44" i="31" s="1"/>
  <c r="AZ46" i="31" s="1"/>
  <c r="AZ48" i="31" s="1"/>
  <c r="AZ49" i="31" s="1"/>
  <c r="BG33" i="31"/>
  <c r="AS33" i="31"/>
  <c r="AY42" i="31"/>
  <c r="AY43" i="31" s="1"/>
  <c r="AY44" i="31" s="1"/>
  <c r="AY46" i="31" s="1"/>
  <c r="AY48" i="31" s="1"/>
  <c r="AY49" i="31" s="1"/>
  <c r="AT38" i="31"/>
  <c r="AT46" i="31" s="1"/>
  <c r="AT48" i="31" s="1"/>
  <c r="AT49" i="31" s="1"/>
  <c r="BF38" i="31"/>
  <c r="BF46" i="31" s="1"/>
  <c r="BF48" i="31" s="1"/>
  <c r="BF49" i="31" s="1"/>
  <c r="AX38" i="31"/>
  <c r="AX46" i="31" s="1"/>
  <c r="AX48" i="31" s="1"/>
  <c r="AX49" i="31" s="1"/>
  <c r="AQ42" i="31"/>
  <c r="AQ43" i="31" s="1"/>
  <c r="AQ44" i="31" s="1"/>
  <c r="AQ46" i="31" s="1"/>
  <c r="AQ48" i="31" s="1"/>
  <c r="AQ49" i="31" s="1"/>
  <c r="AO33" i="31"/>
  <c r="AV38" i="31"/>
  <c r="AV46" i="31" s="1"/>
  <c r="AV48" i="31" s="1"/>
  <c r="AV49" i="31" s="1"/>
  <c r="AT33" i="31"/>
  <c r="AN42" i="31"/>
  <c r="AN43" i="31" s="1"/>
  <c r="AN44" i="31" s="1"/>
  <c r="AN46" i="31" s="1"/>
  <c r="AN48" i="31" s="1"/>
  <c r="AN49" i="31" s="1"/>
  <c r="AW42" i="31"/>
  <c r="AW43" i="31" s="1"/>
  <c r="AW44" i="31" s="1"/>
  <c r="AW46" i="31" s="1"/>
  <c r="AW48" i="31" s="1"/>
  <c r="AW49" i="31" s="1"/>
  <c r="BI33" i="31"/>
  <c r="BH42" i="31"/>
  <c r="BH43" i="31" s="1"/>
  <c r="BH44" i="31" s="1"/>
  <c r="BH46" i="31" s="1"/>
  <c r="BH48" i="31" s="1"/>
  <c r="BH49" i="31" s="1"/>
  <c r="BI38" i="31"/>
  <c r="BI46" i="31" s="1"/>
  <c r="BI48" i="31" s="1"/>
  <c r="BI49" i="31" s="1"/>
  <c r="BC42" i="31"/>
  <c r="BC43" i="31" s="1"/>
  <c r="BC44" i="31" s="1"/>
  <c r="BC46" i="31" s="1"/>
  <c r="BC48" i="31" s="1"/>
  <c r="BC49" i="31" s="1"/>
  <c r="BG33" i="30"/>
  <c r="BB33" i="30"/>
  <c r="AT33" i="30"/>
  <c r="AS46" i="31"/>
  <c r="AS48" i="31" s="1"/>
  <c r="AS49" i="31" s="1"/>
  <c r="BD33" i="30"/>
  <c r="AW33" i="30"/>
  <c r="BA33" i="30"/>
  <c r="AP33" i="30"/>
  <c r="AX33" i="30"/>
  <c r="AY33" i="30"/>
  <c r="AM46" i="30"/>
  <c r="AM48" i="30" s="1"/>
  <c r="AM49" i="30" s="1"/>
  <c r="AV33" i="30"/>
  <c r="BI33" i="30"/>
  <c r="AU33" i="30"/>
  <c r="AW38" i="30"/>
  <c r="AW42" i="30"/>
  <c r="AW43" i="30" s="1"/>
  <c r="AW44" i="30" s="1"/>
  <c r="BJ38" i="30"/>
  <c r="BJ42" i="30"/>
  <c r="BJ43" i="30" s="1"/>
  <c r="BJ44" i="30" s="1"/>
  <c r="AV38" i="30"/>
  <c r="AV42" i="30"/>
  <c r="AV43" i="30" s="1"/>
  <c r="AV44" i="30" s="1"/>
  <c r="AS33" i="30"/>
  <c r="BK38" i="30"/>
  <c r="BK42" i="30"/>
  <c r="BK43" i="30" s="1"/>
  <c r="BK44" i="30" s="1"/>
  <c r="BI38" i="30"/>
  <c r="BI42" i="30"/>
  <c r="BI43" i="30" s="1"/>
  <c r="BI44" i="30" s="1"/>
  <c r="BD38" i="30"/>
  <c r="BD42" i="30"/>
  <c r="BD43" i="30" s="1"/>
  <c r="BD44" i="30" s="1"/>
  <c r="AL46" i="30"/>
  <c r="AL48" i="30" s="1"/>
  <c r="AL49" i="30" s="1"/>
  <c r="AN46" i="30"/>
  <c r="AN48" i="30" s="1"/>
  <c r="AN49" i="30" s="1"/>
  <c r="AO38" i="30"/>
  <c r="AO42" i="30"/>
  <c r="AO43" i="30" s="1"/>
  <c r="AO44" i="30" s="1"/>
  <c r="BA38" i="30"/>
  <c r="BA42" i="30"/>
  <c r="BA43" i="30" s="1"/>
  <c r="BA44" i="30" s="1"/>
  <c r="BE33" i="30"/>
  <c r="BH42" i="30"/>
  <c r="BH43" i="30" s="1"/>
  <c r="BH44" i="30" s="1"/>
  <c r="BH38" i="30"/>
  <c r="BB42" i="30"/>
  <c r="BB43" i="30" s="1"/>
  <c r="BB44" i="30" s="1"/>
  <c r="BB38" i="30"/>
  <c r="BE42" i="30"/>
  <c r="BE43" i="30" s="1"/>
  <c r="BE44" i="30" s="1"/>
  <c r="BE38" i="30"/>
  <c r="AX42" i="30"/>
  <c r="AX43" i="30" s="1"/>
  <c r="AX44" i="30" s="1"/>
  <c r="AX38" i="30"/>
  <c r="BJ33" i="30"/>
  <c r="BG42" i="30"/>
  <c r="BG43" i="30" s="1"/>
  <c r="BG44" i="30" s="1"/>
  <c r="BG38" i="30"/>
  <c r="BH33" i="30"/>
  <c r="BC33" i="30"/>
  <c r="AN33" i="30"/>
  <c r="AP38" i="30"/>
  <c r="AP42" i="30"/>
  <c r="AP43" i="30" s="1"/>
  <c r="AP44" i="30" s="1"/>
  <c r="AZ42" i="30"/>
  <c r="AZ43" i="30" s="1"/>
  <c r="AZ44" i="30" s="1"/>
  <c r="AZ38" i="30"/>
  <c r="AZ33" i="30"/>
  <c r="AR42" i="30"/>
  <c r="AR43" i="30" s="1"/>
  <c r="AR44" i="30" s="1"/>
  <c r="AR38" i="30"/>
  <c r="AT38" i="30"/>
  <c r="AT42" i="30"/>
  <c r="AT43" i="30" s="1"/>
  <c r="AT44" i="30" s="1"/>
  <c r="BC38" i="30"/>
  <c r="BC42" i="30"/>
  <c r="BC43" i="30" s="1"/>
  <c r="BC44" i="30" s="1"/>
  <c r="AS42" i="30"/>
  <c r="AS43" i="30" s="1"/>
  <c r="AS44" i="30" s="1"/>
  <c r="AS38" i="30"/>
  <c r="AR33" i="30"/>
  <c r="AU42" i="30"/>
  <c r="AU43" i="30" s="1"/>
  <c r="AU44" i="30" s="1"/>
  <c r="AU38" i="30"/>
  <c r="BF33" i="30"/>
  <c r="AQ38" i="30"/>
  <c r="AQ42" i="30"/>
  <c r="AQ43" i="30" s="1"/>
  <c r="AQ44" i="30" s="1"/>
  <c r="AY38" i="30"/>
  <c r="AY42" i="30"/>
  <c r="AY43" i="30" s="1"/>
  <c r="AY44" i="30" s="1"/>
  <c r="AO33" i="30"/>
  <c r="BF38" i="30"/>
  <c r="BF42" i="30"/>
  <c r="BF43" i="30" s="1"/>
  <c r="BF44" i="30" s="1"/>
  <c r="AQ33" i="30"/>
  <c r="U32" i="29"/>
  <c r="O27" i="29"/>
  <c r="O31" i="29" s="1"/>
  <c r="O33" i="29" s="1"/>
  <c r="N49" i="29"/>
  <c r="P25" i="29"/>
  <c r="P15" i="29"/>
  <c r="P30" i="29" s="1"/>
  <c r="P41" i="29"/>
  <c r="O42" i="29"/>
  <c r="O43" i="29" s="1"/>
  <c r="O38" i="29"/>
  <c r="Q21" i="29"/>
  <c r="R10" i="29"/>
  <c r="R19" i="29" s="1"/>
  <c r="Q12" i="29"/>
  <c r="P37" i="29"/>
  <c r="AV46" i="30" l="1"/>
  <c r="AV48" i="30" s="1"/>
  <c r="AV49" i="30" s="1"/>
  <c r="B51" i="31"/>
  <c r="H17" i="32" s="1"/>
  <c r="BF46" i="30"/>
  <c r="BF48" i="30" s="1"/>
  <c r="BF49" i="30" s="1"/>
  <c r="AS46" i="30"/>
  <c r="AS48" i="30" s="1"/>
  <c r="AS49" i="30" s="1"/>
  <c r="AP46" i="30"/>
  <c r="AP48" i="30" s="1"/>
  <c r="AP49" i="30" s="1"/>
  <c r="BG46" i="30"/>
  <c r="BG48" i="30" s="1"/>
  <c r="BG49" i="30" s="1"/>
  <c r="AR46" i="30"/>
  <c r="AR48" i="30" s="1"/>
  <c r="AR49" i="30" s="1"/>
  <c r="AY46" i="30"/>
  <c r="AU46" i="30"/>
  <c r="AU48" i="30" s="1"/>
  <c r="AU49" i="30" s="1"/>
  <c r="AT46" i="30"/>
  <c r="AT48" i="30" s="1"/>
  <c r="AT49" i="30" s="1"/>
  <c r="AZ46" i="30"/>
  <c r="AZ48" i="30" s="1"/>
  <c r="AZ49" i="30" s="1"/>
  <c r="BE46" i="30"/>
  <c r="BE48" i="30" s="1"/>
  <c r="BE49" i="30" s="1"/>
  <c r="BH46" i="30"/>
  <c r="BA46" i="30"/>
  <c r="BA48" i="30" s="1"/>
  <c r="BA49" i="30" s="1"/>
  <c r="BI46" i="30"/>
  <c r="BI48" i="30" s="1"/>
  <c r="BI49" i="30" s="1"/>
  <c r="AW46" i="30"/>
  <c r="AW48" i="30" s="1"/>
  <c r="AW49" i="30" s="1"/>
  <c r="AQ46" i="30"/>
  <c r="AQ48" i="30" s="1"/>
  <c r="AQ49" i="30" s="1"/>
  <c r="BC46" i="30"/>
  <c r="BC48" i="30" s="1"/>
  <c r="BC49" i="30" s="1"/>
  <c r="AX46" i="30"/>
  <c r="AX48" i="30" s="1"/>
  <c r="AX49" i="30" s="1"/>
  <c r="BB46" i="30"/>
  <c r="BB48" i="30" s="1"/>
  <c r="BB49" i="30" s="1"/>
  <c r="AO46" i="30"/>
  <c r="AO48" i="30" s="1"/>
  <c r="AO49" i="30" s="1"/>
  <c r="BD46" i="30"/>
  <c r="BD48" i="30" s="1"/>
  <c r="BD49" i="30" s="1"/>
  <c r="BK46" i="30"/>
  <c r="BK48" i="30" s="1"/>
  <c r="BK49" i="30" s="1"/>
  <c r="BJ46" i="30"/>
  <c r="BJ48" i="30" s="1"/>
  <c r="BJ49" i="30" s="1"/>
  <c r="P26" i="29"/>
  <c r="P27" i="29" s="1"/>
  <c r="P31" i="29" s="1"/>
  <c r="P33" i="29" s="1"/>
  <c r="V32" i="29"/>
  <c r="Q25" i="29"/>
  <c r="Q26" i="29" s="1"/>
  <c r="Q15" i="29"/>
  <c r="Q30" i="29" s="1"/>
  <c r="R21" i="29"/>
  <c r="S10" i="29"/>
  <c r="S19" i="29" s="1"/>
  <c r="R12" i="29"/>
  <c r="R37" i="29" s="1"/>
  <c r="Q41" i="29"/>
  <c r="O44" i="29"/>
  <c r="O46" i="29" s="1"/>
  <c r="O48" i="29" s="1"/>
  <c r="P42" i="29"/>
  <c r="P43" i="29" s="1"/>
  <c r="P38" i="29"/>
  <c r="Q37" i="29"/>
  <c r="BH48" i="30" l="1"/>
  <c r="BH49" i="30" s="1"/>
  <c r="AY48" i="30"/>
  <c r="AY49" i="30" s="1"/>
  <c r="W32" i="29"/>
  <c r="Q27" i="29"/>
  <c r="Q31" i="29" s="1"/>
  <c r="Q33" i="29" s="1"/>
  <c r="P44" i="29"/>
  <c r="P46" i="29" s="1"/>
  <c r="P48" i="29" s="1"/>
  <c r="R25" i="29"/>
  <c r="R15" i="29"/>
  <c r="R30" i="29" s="1"/>
  <c r="S21" i="29"/>
  <c r="T10" i="29"/>
  <c r="T19" i="29" s="1"/>
  <c r="S12" i="29"/>
  <c r="S37" i="29" s="1"/>
  <c r="R41" i="29"/>
  <c r="R38" i="29"/>
  <c r="R42" i="29"/>
  <c r="Q38" i="29"/>
  <c r="Q42" i="29"/>
  <c r="Q43" i="29" s="1"/>
  <c r="O49" i="29"/>
  <c r="B51" i="30" l="1"/>
  <c r="G17" i="32" s="1"/>
  <c r="R43" i="29"/>
  <c r="R44" i="29" s="1"/>
  <c r="R46" i="29" s="1"/>
  <c r="R48" i="29" s="1"/>
  <c r="R26" i="29"/>
  <c r="R27" i="29" s="1"/>
  <c r="R31" i="29" s="1"/>
  <c r="R33" i="29" s="1"/>
  <c r="X32" i="29"/>
  <c r="S42" i="29"/>
  <c r="S38" i="29"/>
  <c r="P49" i="29"/>
  <c r="T21" i="29"/>
  <c r="U10" i="29"/>
  <c r="U19" i="29" s="1"/>
  <c r="T12" i="29"/>
  <c r="T37" i="29" s="1"/>
  <c r="Q44" i="29"/>
  <c r="Q46" i="29" s="1"/>
  <c r="Q48" i="29" s="1"/>
  <c r="S41" i="29"/>
  <c r="S25" i="29"/>
  <c r="S15" i="29"/>
  <c r="S30" i="29" s="1"/>
  <c r="S43" i="29" l="1"/>
  <c r="S44" i="29" s="1"/>
  <c r="S46" i="29" s="1"/>
  <c r="S48" i="29" s="1"/>
  <c r="S26" i="29"/>
  <c r="S27" i="29" s="1"/>
  <c r="S31" i="29" s="1"/>
  <c r="S33" i="29" s="1"/>
  <c r="Y32" i="29"/>
  <c r="Q49" i="29"/>
  <c r="R49" i="29"/>
  <c r="U21" i="29"/>
  <c r="V10" i="29"/>
  <c r="V19" i="29" s="1"/>
  <c r="U12" i="29"/>
  <c r="U37" i="29" s="1"/>
  <c r="T41" i="29"/>
  <c r="T38" i="29"/>
  <c r="T42" i="29"/>
  <c r="T15" i="29"/>
  <c r="T30" i="29" s="1"/>
  <c r="T25" i="29"/>
  <c r="T26" i="29" s="1"/>
  <c r="T43" i="29" l="1"/>
  <c r="T44" i="29" s="1"/>
  <c r="T46" i="29" s="1"/>
  <c r="T48" i="29" s="1"/>
  <c r="Z32" i="29"/>
  <c r="S49" i="29"/>
  <c r="T27" i="29"/>
  <c r="T31" i="29" s="1"/>
  <c r="T33" i="29" s="1"/>
  <c r="U25" i="29"/>
  <c r="U15" i="29"/>
  <c r="U30" i="29" s="1"/>
  <c r="V21" i="29"/>
  <c r="W10" i="29"/>
  <c r="W19" i="29" s="1"/>
  <c r="V12" i="29"/>
  <c r="U41" i="29"/>
  <c r="U42" i="29"/>
  <c r="U38" i="29"/>
  <c r="U43" i="29" l="1"/>
  <c r="U44" i="29" s="1"/>
  <c r="U46" i="29" s="1"/>
  <c r="U48" i="29" s="1"/>
  <c r="U26" i="29"/>
  <c r="U27" i="29" s="1"/>
  <c r="U31" i="29" s="1"/>
  <c r="U33" i="29" s="1"/>
  <c r="AA32" i="29"/>
  <c r="T49" i="29"/>
  <c r="V25" i="29"/>
  <c r="V15" i="29"/>
  <c r="V30" i="29" s="1"/>
  <c r="W21" i="29"/>
  <c r="X10" i="29"/>
  <c r="X19" i="29" s="1"/>
  <c r="W12" i="29"/>
  <c r="W37" i="29" s="1"/>
  <c r="V37" i="29"/>
  <c r="V41" i="29"/>
  <c r="V26" i="29" l="1"/>
  <c r="V27" i="29" s="1"/>
  <c r="V31" i="29" s="1"/>
  <c r="V33" i="29" s="1"/>
  <c r="AB32" i="29"/>
  <c r="U49" i="29"/>
  <c r="V38" i="29"/>
  <c r="V42" i="29"/>
  <c r="V43" i="29" s="1"/>
  <c r="W42" i="29"/>
  <c r="W38" i="29"/>
  <c r="W25" i="29"/>
  <c r="W26" i="29" s="1"/>
  <c r="W15" i="29"/>
  <c r="W30" i="29" s="1"/>
  <c r="X21" i="29"/>
  <c r="Y10" i="29"/>
  <c r="Y19" i="29" s="1"/>
  <c r="X12" i="29"/>
  <c r="W41" i="29"/>
  <c r="W43" i="29" l="1"/>
  <c r="W44" i="29" s="1"/>
  <c r="W46" i="29" s="1"/>
  <c r="W48" i="29" s="1"/>
  <c r="AC32" i="29"/>
  <c r="X41" i="29"/>
  <c r="X25" i="29"/>
  <c r="X26" i="29" s="1"/>
  <c r="X15" i="29"/>
  <c r="X30" i="29" s="1"/>
  <c r="X37" i="29"/>
  <c r="V44" i="29"/>
  <c r="V46" i="29" s="1"/>
  <c r="V48" i="29" s="1"/>
  <c r="W27" i="29"/>
  <c r="W31" i="29" s="1"/>
  <c r="W33" i="29" s="1"/>
  <c r="Y21" i="29"/>
  <c r="Z10" i="29"/>
  <c r="Z19" i="29" s="1"/>
  <c r="Y12" i="29"/>
  <c r="Y37" i="29" s="1"/>
  <c r="AD32" i="29" l="1"/>
  <c r="W49" i="29"/>
  <c r="V49" i="29"/>
  <c r="X42" i="29"/>
  <c r="X43" i="29" s="1"/>
  <c r="X38" i="29"/>
  <c r="Y42" i="29"/>
  <c r="Y38" i="29"/>
  <c r="Y25" i="29"/>
  <c r="Y26" i="29" s="1"/>
  <c r="Y15" i="29"/>
  <c r="Y30" i="29" s="1"/>
  <c r="X27" i="29"/>
  <c r="X31" i="29" s="1"/>
  <c r="X33" i="29" s="1"/>
  <c r="Z21" i="29"/>
  <c r="AA10" i="29"/>
  <c r="AA19" i="29" s="1"/>
  <c r="Z12" i="29"/>
  <c r="Y41" i="29"/>
  <c r="Y43" i="29" l="1"/>
  <c r="Y44" i="29" s="1"/>
  <c r="Y46" i="29" s="1"/>
  <c r="Y48" i="29" s="1"/>
  <c r="X44" i="29"/>
  <c r="X46" i="29" s="1"/>
  <c r="X48" i="29" s="1"/>
  <c r="AE32" i="29"/>
  <c r="Y27" i="29"/>
  <c r="Y31" i="29" s="1"/>
  <c r="Y33" i="29" s="1"/>
  <c r="AA21" i="29"/>
  <c r="AB10" i="29"/>
  <c r="AB19" i="29" s="1"/>
  <c r="AA12" i="29"/>
  <c r="AA37" i="29" s="1"/>
  <c r="Z25" i="29"/>
  <c r="Z15" i="29"/>
  <c r="Z30" i="29" s="1"/>
  <c r="Z41" i="29"/>
  <c r="Z37" i="29"/>
  <c r="Z26" i="29" l="1"/>
  <c r="Z27" i="29" s="1"/>
  <c r="Z31" i="29" s="1"/>
  <c r="Z33" i="29" s="1"/>
  <c r="AF32" i="29"/>
  <c r="Y49" i="29"/>
  <c r="Z42" i="29"/>
  <c r="Z43" i="29" s="1"/>
  <c r="Z38" i="29"/>
  <c r="AA42" i="29"/>
  <c r="AA38" i="29"/>
  <c r="X49" i="29"/>
  <c r="AA25" i="29"/>
  <c r="AA26" i="29" s="1"/>
  <c r="AA15" i="29"/>
  <c r="AA30" i="29" s="1"/>
  <c r="AB21" i="29"/>
  <c r="AC10" i="29"/>
  <c r="AC19" i="29" s="1"/>
  <c r="AB12" i="29"/>
  <c r="AB37" i="29" s="1"/>
  <c r="AA41" i="29"/>
  <c r="AA43" i="29" l="1"/>
  <c r="AA44" i="29" s="1"/>
  <c r="AA46" i="29" s="1"/>
  <c r="AA48" i="29" s="1"/>
  <c r="Z44" i="29"/>
  <c r="Z46" i="29" s="1"/>
  <c r="Z48" i="29" s="1"/>
  <c r="AG32" i="29"/>
  <c r="AA27" i="29"/>
  <c r="AA31" i="29" s="1"/>
  <c r="AA33" i="29" s="1"/>
  <c r="AB41" i="29"/>
  <c r="AB42" i="29"/>
  <c r="AB38" i="29"/>
  <c r="AB25" i="29"/>
  <c r="AB26" i="29" s="1"/>
  <c r="AB15" i="29"/>
  <c r="AB30" i="29" s="1"/>
  <c r="AC21" i="29"/>
  <c r="AD10" i="29"/>
  <c r="AD19" i="29" s="1"/>
  <c r="AC12" i="29"/>
  <c r="AB43" i="29" l="1"/>
  <c r="AB44" i="29" s="1"/>
  <c r="AB46" i="29" s="1"/>
  <c r="AB48" i="29" s="1"/>
  <c r="AH32" i="29"/>
  <c r="AA49" i="29"/>
  <c r="AC25" i="29"/>
  <c r="AC15" i="29"/>
  <c r="AC30" i="29" s="1"/>
  <c r="AD21" i="29"/>
  <c r="AE10" i="29"/>
  <c r="AE19" i="29" s="1"/>
  <c r="AD12" i="29"/>
  <c r="AC37" i="29"/>
  <c r="AC41" i="29"/>
  <c r="AB27" i="29"/>
  <c r="AB31" i="29" s="1"/>
  <c r="AB33" i="29" s="1"/>
  <c r="Z49" i="29"/>
  <c r="AC26" i="29" l="1"/>
  <c r="AC27" i="29" s="1"/>
  <c r="AC31" i="29" s="1"/>
  <c r="AC33" i="29" s="1"/>
  <c r="AI32" i="29"/>
  <c r="AB49" i="29"/>
  <c r="AE21" i="29"/>
  <c r="AF10" i="29"/>
  <c r="AF19" i="29" s="1"/>
  <c r="AE12" i="29"/>
  <c r="AD41" i="29"/>
  <c r="AC42" i="29"/>
  <c r="AC43" i="29" s="1"/>
  <c r="AC38" i="29"/>
  <c r="AD25" i="29"/>
  <c r="AD26" i="29" s="1"/>
  <c r="AD15" i="29"/>
  <c r="AD30" i="29" s="1"/>
  <c r="AD37" i="29"/>
  <c r="AC44" i="29" l="1"/>
  <c r="AC46" i="29" s="1"/>
  <c r="AC48" i="29" s="1"/>
  <c r="AJ32" i="29"/>
  <c r="AD27" i="29"/>
  <c r="AD31" i="29" s="1"/>
  <c r="AD33" i="29" s="1"/>
  <c r="AE25" i="29"/>
  <c r="AE15" i="29"/>
  <c r="AE30" i="29" s="1"/>
  <c r="AF21" i="29"/>
  <c r="AG10" i="29"/>
  <c r="AG19" i="29" s="1"/>
  <c r="AF12" i="29"/>
  <c r="AF37" i="29" s="1"/>
  <c r="AE37" i="29"/>
  <c r="AE41" i="29"/>
  <c r="AD38" i="29"/>
  <c r="AD42" i="29"/>
  <c r="AD43" i="29" s="1"/>
  <c r="AE26" i="29" l="1"/>
  <c r="AE27" i="29" s="1"/>
  <c r="AE31" i="29" s="1"/>
  <c r="AE33" i="29" s="1"/>
  <c r="AD44" i="29"/>
  <c r="AD46" i="29" s="1"/>
  <c r="AD48" i="29" s="1"/>
  <c r="AK32" i="29"/>
  <c r="AF41" i="29"/>
  <c r="AE42" i="29"/>
  <c r="AE43" i="29" s="1"/>
  <c r="AE38" i="29"/>
  <c r="AC49" i="29"/>
  <c r="AF25" i="29"/>
  <c r="AF26" i="29" s="1"/>
  <c r="AF15" i="29"/>
  <c r="AF30" i="29" s="1"/>
  <c r="AG21" i="29"/>
  <c r="AH10" i="29"/>
  <c r="AH19" i="29" s="1"/>
  <c r="AG12" i="29"/>
  <c r="AG37" i="29" s="1"/>
  <c r="AF42" i="29"/>
  <c r="AF38" i="29"/>
  <c r="AF43" i="29" l="1"/>
  <c r="AF44" i="29" s="1"/>
  <c r="AF46" i="29" s="1"/>
  <c r="AF48" i="29" s="1"/>
  <c r="AL32" i="29"/>
  <c r="AG41" i="29"/>
  <c r="AE44" i="29"/>
  <c r="AE46" i="29" s="1"/>
  <c r="AE48" i="29" s="1"/>
  <c r="AF27" i="29"/>
  <c r="AF31" i="29" s="1"/>
  <c r="AF33" i="29" s="1"/>
  <c r="AG25" i="29"/>
  <c r="AG15" i="29"/>
  <c r="AG30" i="29" s="1"/>
  <c r="AH21" i="29"/>
  <c r="AI10" i="29"/>
  <c r="AI19" i="29" s="1"/>
  <c r="AH12" i="29"/>
  <c r="AG42" i="29"/>
  <c r="AG38" i="29"/>
  <c r="AD49" i="29"/>
  <c r="AG43" i="29" l="1"/>
  <c r="AG44" i="29" s="1"/>
  <c r="AG46" i="29" s="1"/>
  <c r="AG48" i="29" s="1"/>
  <c r="AG26" i="29"/>
  <c r="AG27" i="29" s="1"/>
  <c r="AG31" i="29" s="1"/>
  <c r="AG33" i="29" s="1"/>
  <c r="AM32" i="29"/>
  <c r="AF49" i="29"/>
  <c r="AH15" i="29"/>
  <c r="AH30" i="29" s="1"/>
  <c r="AH25" i="29"/>
  <c r="AH26" i="29" s="1"/>
  <c r="AH37" i="29"/>
  <c r="AI21" i="29"/>
  <c r="AJ10" i="29"/>
  <c r="AJ19" i="29" s="1"/>
  <c r="AI12" i="29"/>
  <c r="AH41" i="29"/>
  <c r="AE49" i="29"/>
  <c r="AN32" i="29" l="1"/>
  <c r="AH27" i="29"/>
  <c r="AH31" i="29" s="1"/>
  <c r="AH33" i="29" s="1"/>
  <c r="AI15" i="29"/>
  <c r="AI30" i="29" s="1"/>
  <c r="AI25" i="29"/>
  <c r="AH42" i="29"/>
  <c r="AH43" i="29" s="1"/>
  <c r="AH38" i="29"/>
  <c r="AG49" i="29"/>
  <c r="AJ21" i="29"/>
  <c r="AK10" i="29"/>
  <c r="AK19" i="29" s="1"/>
  <c r="AJ12" i="29"/>
  <c r="AI37" i="29"/>
  <c r="AI41" i="29"/>
  <c r="AI26" i="29" l="1"/>
  <c r="AI27" i="29" s="1"/>
  <c r="AI31" i="29" s="1"/>
  <c r="AI33" i="29" s="1"/>
  <c r="AH44" i="29"/>
  <c r="AH46" i="29" s="1"/>
  <c r="AH48" i="29" s="1"/>
  <c r="AO32" i="29"/>
  <c r="AI42" i="29"/>
  <c r="AI43" i="29" s="1"/>
  <c r="AI38" i="29"/>
  <c r="AJ25" i="29"/>
  <c r="AJ26" i="29" s="1"/>
  <c r="AJ15" i="29"/>
  <c r="AJ30" i="29" s="1"/>
  <c r="AJ37" i="29"/>
  <c r="AK21" i="29"/>
  <c r="AL10" i="29"/>
  <c r="AL19" i="29" s="1"/>
  <c r="AK12" i="29"/>
  <c r="AK37" i="29" s="1"/>
  <c r="AJ41" i="29"/>
  <c r="AI44" i="29" l="1"/>
  <c r="AI46" i="29" s="1"/>
  <c r="AI48" i="29" s="1"/>
  <c r="AP32" i="29"/>
  <c r="AJ27" i="29"/>
  <c r="AJ31" i="29" s="1"/>
  <c r="AJ33" i="29" s="1"/>
  <c r="AH49" i="29"/>
  <c r="AK42" i="29"/>
  <c r="AK38" i="29"/>
  <c r="AK25" i="29"/>
  <c r="AK26" i="29" s="1"/>
  <c r="AK15" i="29"/>
  <c r="AK30" i="29" s="1"/>
  <c r="AJ42" i="29"/>
  <c r="AJ43" i="29" s="1"/>
  <c r="AJ38" i="29"/>
  <c r="AL21" i="29"/>
  <c r="AM10" i="29"/>
  <c r="AM19" i="29" s="1"/>
  <c r="AL12" i="29"/>
  <c r="AK41" i="29"/>
  <c r="AK43" i="29" l="1"/>
  <c r="AK44" i="29" s="1"/>
  <c r="AK46" i="29" s="1"/>
  <c r="AK48" i="29" s="1"/>
  <c r="AQ32" i="29"/>
  <c r="AJ44" i="29"/>
  <c r="AJ46" i="29" s="1"/>
  <c r="AJ48" i="29" s="1"/>
  <c r="AL41" i="29"/>
  <c r="AK27" i="29"/>
  <c r="AK31" i="29" s="1"/>
  <c r="AK33" i="29" s="1"/>
  <c r="AL25" i="29"/>
  <c r="AL15" i="29"/>
  <c r="AL30" i="29" s="1"/>
  <c r="AM21" i="29"/>
  <c r="AN10" i="29"/>
  <c r="AN19" i="29" s="1"/>
  <c r="AM12" i="29"/>
  <c r="AM37" i="29" s="1"/>
  <c r="AI49" i="29"/>
  <c r="AL37" i="29"/>
  <c r="AL26" i="29" l="1"/>
  <c r="AL27" i="29" s="1"/>
  <c r="AL31" i="29" s="1"/>
  <c r="AL33" i="29" s="1"/>
  <c r="AR32" i="29"/>
  <c r="AM42" i="29"/>
  <c r="AM38" i="29"/>
  <c r="AK49" i="29"/>
  <c r="AJ49" i="29"/>
  <c r="AL42" i="29"/>
  <c r="AL43" i="29" s="1"/>
  <c r="AL38" i="29"/>
  <c r="AN21" i="29"/>
  <c r="AO10" i="29"/>
  <c r="AO19" i="29" s="1"/>
  <c r="AN12" i="29"/>
  <c r="AN37" i="29" s="1"/>
  <c r="AM25" i="29"/>
  <c r="AM26" i="29" s="1"/>
  <c r="AM15" i="29"/>
  <c r="AM30" i="29" s="1"/>
  <c r="AM41" i="29"/>
  <c r="AM43" i="29" l="1"/>
  <c r="AM44" i="29" s="1"/>
  <c r="AM46" i="29" s="1"/>
  <c r="AM48" i="29" s="1"/>
  <c r="AL44" i="29"/>
  <c r="AL46" i="29" s="1"/>
  <c r="AL48" i="29" s="1"/>
  <c r="AS32" i="29"/>
  <c r="AM27" i="29"/>
  <c r="AM31" i="29" s="1"/>
  <c r="AM33" i="29" s="1"/>
  <c r="AN41" i="29"/>
  <c r="AN25" i="29"/>
  <c r="AN26" i="29" s="1"/>
  <c r="AN15" i="29"/>
  <c r="AN30" i="29" s="1"/>
  <c r="AO21" i="29"/>
  <c r="AP10" i="29"/>
  <c r="AP19" i="29" s="1"/>
  <c r="AO12" i="29"/>
  <c r="AN42" i="29"/>
  <c r="AN38" i="29"/>
  <c r="AN43" i="29" l="1"/>
  <c r="AN44" i="29" s="1"/>
  <c r="AN46" i="29" s="1"/>
  <c r="AN48" i="29" s="1"/>
  <c r="AT32" i="29"/>
  <c r="AN27" i="29"/>
  <c r="AN31" i="29" s="1"/>
  <c r="AN33" i="29" s="1"/>
  <c r="AM49" i="29"/>
  <c r="AP21" i="29"/>
  <c r="AQ10" i="29"/>
  <c r="AQ19" i="29" s="1"/>
  <c r="AP12" i="29"/>
  <c r="AP37" i="29" s="1"/>
  <c r="AO41" i="29"/>
  <c r="AL49" i="29"/>
  <c r="AO15" i="29"/>
  <c r="AO30" i="29" s="1"/>
  <c r="AO25" i="29"/>
  <c r="AO26" i="29" s="1"/>
  <c r="AO37" i="29"/>
  <c r="AU32" i="29" l="1"/>
  <c r="AO27" i="29"/>
  <c r="AO31" i="29" s="1"/>
  <c r="AO33" i="29" s="1"/>
  <c r="AN49" i="29"/>
  <c r="AP41" i="29"/>
  <c r="AP25" i="29"/>
  <c r="AP15" i="29"/>
  <c r="AP30" i="29" s="1"/>
  <c r="AQ21" i="29"/>
  <c r="AR10" i="29"/>
  <c r="AR19" i="29" s="1"/>
  <c r="AQ12" i="29"/>
  <c r="AQ37" i="29" s="1"/>
  <c r="AP42" i="29"/>
  <c r="AP38" i="29"/>
  <c r="AO42" i="29"/>
  <c r="AO43" i="29" s="1"/>
  <c r="AO38" i="29"/>
  <c r="AP43" i="29" l="1"/>
  <c r="AP44" i="29" s="1"/>
  <c r="AP46" i="29" s="1"/>
  <c r="AP48" i="29" s="1"/>
  <c r="AP26" i="29"/>
  <c r="AP27" i="29" s="1"/>
  <c r="AP31" i="29" s="1"/>
  <c r="AP33" i="29" s="1"/>
  <c r="AV32" i="29"/>
  <c r="AR21" i="29"/>
  <c r="AS10" i="29"/>
  <c r="AS19" i="29" s="1"/>
  <c r="AR12" i="29"/>
  <c r="AR37" i="29" s="1"/>
  <c r="AQ42" i="29"/>
  <c r="AQ38" i="29"/>
  <c r="AO44" i="29"/>
  <c r="AO46" i="29" s="1"/>
  <c r="AO48" i="29" s="1"/>
  <c r="AQ25" i="29"/>
  <c r="AQ26" i="29" s="1"/>
  <c r="AQ15" i="29"/>
  <c r="AQ30" i="29" s="1"/>
  <c r="AQ41" i="29"/>
  <c r="AQ43" i="29" l="1"/>
  <c r="AQ44" i="29" s="1"/>
  <c r="AQ46" i="29" s="1"/>
  <c r="AQ48" i="29" s="1"/>
  <c r="AW32" i="29"/>
  <c r="AO49" i="29"/>
  <c r="AP49" i="29"/>
  <c r="AQ27" i="29"/>
  <c r="AQ31" i="29" s="1"/>
  <c r="AQ33" i="29" s="1"/>
  <c r="AS21" i="29"/>
  <c r="AT10" i="29"/>
  <c r="AT19" i="29" s="1"/>
  <c r="AS12" i="29"/>
  <c r="AS37" i="29" s="1"/>
  <c r="AR41" i="29"/>
  <c r="AR38" i="29"/>
  <c r="AR42" i="29"/>
  <c r="AR25" i="29"/>
  <c r="AR15" i="29"/>
  <c r="AR30" i="29" s="1"/>
  <c r="AR43" i="29" l="1"/>
  <c r="AR44" i="29" s="1"/>
  <c r="AR46" i="29" s="1"/>
  <c r="AR48" i="29" s="1"/>
  <c r="AR26" i="29"/>
  <c r="AR27" i="29" s="1"/>
  <c r="AR31" i="29" s="1"/>
  <c r="AR33" i="29" s="1"/>
  <c r="AY9" i="29"/>
  <c r="AX32" i="29"/>
  <c r="AQ49" i="29"/>
  <c r="AS38" i="29"/>
  <c r="AS42" i="29"/>
  <c r="AT21" i="29"/>
  <c r="AU10" i="29"/>
  <c r="AU19" i="29" s="1"/>
  <c r="AT12" i="29"/>
  <c r="AT37" i="29" s="1"/>
  <c r="AS41" i="29"/>
  <c r="AS25" i="29"/>
  <c r="AS26" i="29" s="1"/>
  <c r="AS15" i="29"/>
  <c r="AS30" i="29" s="1"/>
  <c r="AS43" i="29" l="1"/>
  <c r="AS44" i="29" s="1"/>
  <c r="AS46" i="29" s="1"/>
  <c r="AS48" i="29" s="1"/>
  <c r="AZ9" i="29"/>
  <c r="AY32" i="29"/>
  <c r="AS27" i="29"/>
  <c r="AS31" i="29" s="1"/>
  <c r="AS33" i="29" s="1"/>
  <c r="AR49" i="29"/>
  <c r="AT38" i="29"/>
  <c r="AT42" i="29"/>
  <c r="AT41" i="29"/>
  <c r="AT25" i="29"/>
  <c r="AT26" i="29" s="1"/>
  <c r="AT15" i="29"/>
  <c r="AT30" i="29" s="1"/>
  <c r="AU21" i="29"/>
  <c r="AV10" i="29"/>
  <c r="AV19" i="29" s="1"/>
  <c r="AU12" i="29"/>
  <c r="AT43" i="29" l="1"/>
  <c r="AT44" i="29" s="1"/>
  <c r="AT46" i="29" s="1"/>
  <c r="AT48" i="29" s="1"/>
  <c r="AZ32" i="29"/>
  <c r="AS49" i="29"/>
  <c r="AT27" i="29"/>
  <c r="AT31" i="29" s="1"/>
  <c r="AT33" i="29" s="1"/>
  <c r="AU25" i="29"/>
  <c r="AU15" i="29"/>
  <c r="AU30" i="29" s="1"/>
  <c r="AU37" i="29"/>
  <c r="AV21" i="29"/>
  <c r="AW10" i="29"/>
  <c r="AW19" i="29" s="1"/>
  <c r="AV12" i="29"/>
  <c r="AU41" i="29"/>
  <c r="BA9" i="29" l="1"/>
  <c r="AU26" i="29"/>
  <c r="AU27" i="29" s="1"/>
  <c r="AU31" i="29" s="1"/>
  <c r="AU33" i="29" s="1"/>
  <c r="BB9" i="29"/>
  <c r="BA32" i="29"/>
  <c r="AT49" i="29"/>
  <c r="AV25" i="29"/>
  <c r="AV26" i="29" s="1"/>
  <c r="AV15" i="29"/>
  <c r="AV30" i="29" s="1"/>
  <c r="AW21" i="29"/>
  <c r="AX10" i="29"/>
  <c r="AX19" i="29" s="1"/>
  <c r="AW12" i="29"/>
  <c r="AU38" i="29"/>
  <c r="AU42" i="29"/>
  <c r="AU43" i="29" s="1"/>
  <c r="AV37" i="29"/>
  <c r="AV41" i="29"/>
  <c r="AU44" i="29" l="1"/>
  <c r="AU46" i="29" s="1"/>
  <c r="AU48" i="29" s="1"/>
  <c r="BB32" i="29"/>
  <c r="AV27" i="29"/>
  <c r="AV31" i="29" s="1"/>
  <c r="AV33" i="29" s="1"/>
  <c r="AW25" i="29"/>
  <c r="AW15" i="29"/>
  <c r="AW30" i="29" s="1"/>
  <c r="AW37" i="29"/>
  <c r="AV38" i="29"/>
  <c r="AV42" i="29"/>
  <c r="AV43" i="29" s="1"/>
  <c r="AX21" i="29"/>
  <c r="AY10" i="29"/>
  <c r="AY19" i="29" s="1"/>
  <c r="AX12" i="29"/>
  <c r="AX37" i="29" s="1"/>
  <c r="AW41" i="29"/>
  <c r="BC9" i="29" l="1"/>
  <c r="AW26" i="29"/>
  <c r="AW27" i="29" s="1"/>
  <c r="AW31" i="29" s="1"/>
  <c r="AW33" i="29" s="1"/>
  <c r="BC32" i="29"/>
  <c r="AX42" i="29"/>
  <c r="AX38" i="29"/>
  <c r="AX41" i="29"/>
  <c r="AW42" i="29"/>
  <c r="AW43" i="29" s="1"/>
  <c r="AW38" i="29"/>
  <c r="AU49" i="29"/>
  <c r="AV44" i="29"/>
  <c r="AV46" i="29" s="1"/>
  <c r="AV48" i="29" s="1"/>
  <c r="AX25" i="29"/>
  <c r="AX15" i="29"/>
  <c r="AX30" i="29" s="1"/>
  <c r="AY21" i="29"/>
  <c r="AZ10" i="29"/>
  <c r="AZ19" i="29" s="1"/>
  <c r="AY12" i="29"/>
  <c r="AY37" i="29" s="1"/>
  <c r="BD9" i="29" l="1"/>
  <c r="AX43" i="29"/>
  <c r="AX44" i="29" s="1"/>
  <c r="AX46" i="29" s="1"/>
  <c r="AX48" i="29" s="1"/>
  <c r="AX26" i="29"/>
  <c r="AX27" i="29" s="1"/>
  <c r="AX31" i="29" s="1"/>
  <c r="AX33" i="29" s="1"/>
  <c r="BD32" i="29"/>
  <c r="AV49" i="29"/>
  <c r="AZ21" i="29"/>
  <c r="BA10" i="29"/>
  <c r="BA19" i="29" s="1"/>
  <c r="AZ12" i="29"/>
  <c r="AZ37" i="29" s="1"/>
  <c r="AY38" i="29"/>
  <c r="AY42" i="29"/>
  <c r="AY25" i="29"/>
  <c r="AY15" i="29"/>
  <c r="AY30" i="29" s="1"/>
  <c r="AW44" i="29"/>
  <c r="AW46" i="29" s="1"/>
  <c r="AW48" i="29" s="1"/>
  <c r="AY41" i="29"/>
  <c r="BE9" i="29" l="1"/>
  <c r="AY43" i="29"/>
  <c r="AY44" i="29" s="1"/>
  <c r="AY46" i="29" s="1"/>
  <c r="AY48" i="29" s="1"/>
  <c r="AY26" i="29"/>
  <c r="AY27" i="29" s="1"/>
  <c r="AY31" i="29" s="1"/>
  <c r="AY33" i="29" s="1"/>
  <c r="BE32" i="29"/>
  <c r="AW49" i="29"/>
  <c r="BA21" i="29"/>
  <c r="BB10" i="29"/>
  <c r="BB19" i="29" s="1"/>
  <c r="BA12" i="29"/>
  <c r="BA37" i="29" s="1"/>
  <c r="AX49" i="29"/>
  <c r="AZ41" i="29"/>
  <c r="AZ42" i="29"/>
  <c r="AZ38" i="29"/>
  <c r="AZ25" i="29"/>
  <c r="AZ26" i="29" s="1"/>
  <c r="AZ15" i="29"/>
  <c r="AZ30" i="29" s="1"/>
  <c r="BF9" i="29" l="1"/>
  <c r="AZ43" i="29"/>
  <c r="AZ44" i="29" s="1"/>
  <c r="AZ46" i="29" s="1"/>
  <c r="AZ48" i="29" s="1"/>
  <c r="BF32" i="29"/>
  <c r="AZ27" i="29"/>
  <c r="AZ31" i="29" s="1"/>
  <c r="AZ33" i="29" s="1"/>
  <c r="AY49" i="29"/>
  <c r="BA41" i="29"/>
  <c r="BA38" i="29"/>
  <c r="BA42" i="29"/>
  <c r="BA25" i="29"/>
  <c r="BA15" i="29"/>
  <c r="BA30" i="29" s="1"/>
  <c r="BB21" i="29"/>
  <c r="BC10" i="29"/>
  <c r="BC19" i="29" s="1"/>
  <c r="BB12" i="29"/>
  <c r="BG9" i="29" l="1"/>
  <c r="BA43" i="29"/>
  <c r="BA44" i="29" s="1"/>
  <c r="BA46" i="29" s="1"/>
  <c r="BA48" i="29" s="1"/>
  <c r="BA26" i="29"/>
  <c r="BA27" i="29" s="1"/>
  <c r="BA31" i="29" s="1"/>
  <c r="BA33" i="29" s="1"/>
  <c r="BG32" i="29"/>
  <c r="AZ49" i="29"/>
  <c r="BC21" i="29"/>
  <c r="BD10" i="29"/>
  <c r="BD19" i="29" s="1"/>
  <c r="BC12" i="29"/>
  <c r="BC37" i="29" s="1"/>
  <c r="BB41" i="29"/>
  <c r="BB25" i="29"/>
  <c r="BB15" i="29"/>
  <c r="BB30" i="29" s="1"/>
  <c r="BB37" i="29"/>
  <c r="BH9" i="29" l="1"/>
  <c r="BB26" i="29"/>
  <c r="BB27" i="29" s="1"/>
  <c r="BB31" i="29" s="1"/>
  <c r="BB33" i="29" s="1"/>
  <c r="BH32" i="29"/>
  <c r="BC42" i="29"/>
  <c r="BC38" i="29"/>
  <c r="BC41" i="29"/>
  <c r="BB38" i="29"/>
  <c r="BB42" i="29"/>
  <c r="BB43" i="29" s="1"/>
  <c r="BA49" i="29"/>
  <c r="BC15" i="29"/>
  <c r="BC30" i="29" s="1"/>
  <c r="BC25" i="29"/>
  <c r="BC26" i="29" s="1"/>
  <c r="BD21" i="29"/>
  <c r="BE10" i="29"/>
  <c r="BE19" i="29" s="1"/>
  <c r="BD12" i="29"/>
  <c r="BD37" i="29" s="1"/>
  <c r="BI9" i="29" l="1"/>
  <c r="BC43" i="29"/>
  <c r="BC44" i="29" s="1"/>
  <c r="BC46" i="29" s="1"/>
  <c r="BC48" i="29" s="1"/>
  <c r="BJ9" i="29"/>
  <c r="BI32" i="29"/>
  <c r="BD41" i="29"/>
  <c r="BC27" i="29"/>
  <c r="BC31" i="29" s="1"/>
  <c r="BC33" i="29" s="1"/>
  <c r="BB44" i="29"/>
  <c r="BB46" i="29" s="1"/>
  <c r="BB48" i="29" s="1"/>
  <c r="BD42" i="29"/>
  <c r="BD38" i="29"/>
  <c r="BD25" i="29"/>
  <c r="BD26" i="29" s="1"/>
  <c r="BD15" i="29"/>
  <c r="BD30" i="29" s="1"/>
  <c r="BE21" i="29"/>
  <c r="BF10" i="29"/>
  <c r="BF19" i="29" s="1"/>
  <c r="BE12" i="29"/>
  <c r="BD43" i="29" l="1"/>
  <c r="BD44" i="29" s="1"/>
  <c r="BD46" i="29" s="1"/>
  <c r="BD48" i="29" s="1"/>
  <c r="BJ32" i="29"/>
  <c r="BB49" i="29"/>
  <c r="BC49" i="29"/>
  <c r="BE25" i="29"/>
  <c r="BE26" i="29" s="1"/>
  <c r="BE15" i="29"/>
  <c r="BE30" i="29" s="1"/>
  <c r="BE37" i="29"/>
  <c r="BF21" i="29"/>
  <c r="BG10" i="29"/>
  <c r="BG19" i="29" s="1"/>
  <c r="BF12" i="29"/>
  <c r="BD27" i="29"/>
  <c r="BD31" i="29" s="1"/>
  <c r="BD33" i="29" s="1"/>
  <c r="BE41" i="29"/>
  <c r="BK9" i="29" l="1"/>
  <c r="BL9" i="29"/>
  <c r="BK32" i="29"/>
  <c r="BD49" i="29"/>
  <c r="BE27" i="29"/>
  <c r="BE31" i="29" s="1"/>
  <c r="BE33" i="29" s="1"/>
  <c r="BF25" i="29"/>
  <c r="BF26" i="29" s="1"/>
  <c r="BF15" i="29"/>
  <c r="BF30" i="29" s="1"/>
  <c r="BG21" i="29"/>
  <c r="BH10" i="29"/>
  <c r="BH19" i="29" s="1"/>
  <c r="BG12" i="29"/>
  <c r="BG37" i="29" s="1"/>
  <c r="BF41" i="29"/>
  <c r="BE38" i="29"/>
  <c r="BE42" i="29"/>
  <c r="BE43" i="29" s="1"/>
  <c r="BF37" i="29"/>
  <c r="BE44" i="29" l="1"/>
  <c r="BE46" i="29" s="1"/>
  <c r="BE48" i="29" s="1"/>
  <c r="BL32" i="29"/>
  <c r="BF27" i="29"/>
  <c r="BF31" i="29" s="1"/>
  <c r="BF33" i="29" s="1"/>
  <c r="BF42" i="29"/>
  <c r="BF43" i="29" s="1"/>
  <c r="BF38" i="29"/>
  <c r="BG42" i="29"/>
  <c r="BG38" i="29"/>
  <c r="BG25" i="29"/>
  <c r="BG26" i="29" s="1"/>
  <c r="BG15" i="29"/>
  <c r="BG30" i="29" s="1"/>
  <c r="BH21" i="29"/>
  <c r="BI10" i="29"/>
  <c r="BI19" i="29" s="1"/>
  <c r="BH12" i="29"/>
  <c r="BG41" i="29"/>
  <c r="BM9" i="29" l="1"/>
  <c r="BG43" i="29"/>
  <c r="BG44" i="29" s="1"/>
  <c r="BG46" i="29" s="1"/>
  <c r="BG48" i="29" s="1"/>
  <c r="BF44" i="29"/>
  <c r="BF46" i="29" s="1"/>
  <c r="BF48" i="29" s="1"/>
  <c r="BM32" i="29"/>
  <c r="BG27" i="29"/>
  <c r="BG31" i="29" s="1"/>
  <c r="BG33" i="29" s="1"/>
  <c r="BH25" i="29"/>
  <c r="BH15" i="29"/>
  <c r="BH30" i="29" s="1"/>
  <c r="BI21" i="29"/>
  <c r="BJ10" i="29"/>
  <c r="BJ19" i="29" s="1"/>
  <c r="BI12" i="29"/>
  <c r="BI37" i="29" s="1"/>
  <c r="BE49" i="29"/>
  <c r="BH41" i="29"/>
  <c r="BH37" i="29"/>
  <c r="BN9" i="29" l="1"/>
  <c r="BH26" i="29"/>
  <c r="BH27" i="29" s="1"/>
  <c r="BH31" i="29" s="1"/>
  <c r="BH33" i="29" s="1"/>
  <c r="BO9" i="29"/>
  <c r="BN32" i="29"/>
  <c r="BG49" i="29"/>
  <c r="BI42" i="29"/>
  <c r="BI38" i="29"/>
  <c r="BF49" i="29"/>
  <c r="BJ21" i="29"/>
  <c r="BK10" i="29"/>
  <c r="BK19" i="29" s="1"/>
  <c r="BJ12" i="29"/>
  <c r="BJ37" i="29" s="1"/>
  <c r="BI41" i="29"/>
  <c r="BH42" i="29"/>
  <c r="BH43" i="29" s="1"/>
  <c r="BH38" i="29"/>
  <c r="BI15" i="29"/>
  <c r="BI30" i="29" s="1"/>
  <c r="BI25" i="29"/>
  <c r="BI43" i="29" l="1"/>
  <c r="BI44" i="29" s="1"/>
  <c r="BI46" i="29" s="1"/>
  <c r="BI48" i="29" s="1"/>
  <c r="BI26" i="29"/>
  <c r="BI27" i="29" s="1"/>
  <c r="BI31" i="29" s="1"/>
  <c r="BI33" i="29" s="1"/>
  <c r="BH44" i="29"/>
  <c r="BH46" i="29" s="1"/>
  <c r="BH48" i="29" s="1"/>
  <c r="BP9" i="29"/>
  <c r="BO32" i="29"/>
  <c r="BJ42" i="29"/>
  <c r="BJ38" i="29"/>
  <c r="BK21" i="29"/>
  <c r="BL10" i="29"/>
  <c r="BL19" i="29" s="1"/>
  <c r="BK12" i="29"/>
  <c r="BK37" i="29" s="1"/>
  <c r="BJ41" i="29"/>
  <c r="BJ25" i="29"/>
  <c r="BJ26" i="29" s="1"/>
  <c r="BJ15" i="29"/>
  <c r="BJ30" i="29" s="1"/>
  <c r="BP32" i="29" l="1"/>
  <c r="BJ43" i="29"/>
  <c r="BJ44" i="29" s="1"/>
  <c r="BJ46" i="29" s="1"/>
  <c r="BJ48" i="29" s="1"/>
  <c r="BQ9" i="29"/>
  <c r="BJ27" i="29"/>
  <c r="BJ31" i="29" s="1"/>
  <c r="BJ33" i="29" s="1"/>
  <c r="BK41" i="29"/>
  <c r="BK42" i="29"/>
  <c r="BK38" i="29"/>
  <c r="BH49" i="29"/>
  <c r="BK25" i="29"/>
  <c r="BK26" i="29" s="1"/>
  <c r="BK15" i="29"/>
  <c r="BK30" i="29" s="1"/>
  <c r="BL21" i="29"/>
  <c r="BM10" i="29"/>
  <c r="BM19" i="29" s="1"/>
  <c r="BL12" i="29"/>
  <c r="BL37" i="29" s="1"/>
  <c r="BI49" i="29"/>
  <c r="BQ32" i="29" l="1"/>
  <c r="BK43" i="29"/>
  <c r="BK44" i="29" s="1"/>
  <c r="BK46" i="29" s="1"/>
  <c r="BK48" i="29" s="1"/>
  <c r="BR9" i="29"/>
  <c r="BJ49" i="29"/>
  <c r="BL41" i="29"/>
  <c r="BL42" i="29"/>
  <c r="BL38" i="29"/>
  <c r="BK27" i="29"/>
  <c r="BK31" i="29" s="1"/>
  <c r="BK33" i="29" s="1"/>
  <c r="BL25" i="29"/>
  <c r="BL26" i="29" s="1"/>
  <c r="BL15" i="29"/>
  <c r="BL30" i="29" s="1"/>
  <c r="BM21" i="29"/>
  <c r="BN10" i="29"/>
  <c r="BN19" i="29" s="1"/>
  <c r="BM12" i="29"/>
  <c r="BR32" i="29" l="1"/>
  <c r="BL43" i="29"/>
  <c r="BL44" i="29" s="1"/>
  <c r="BL46" i="29" s="1"/>
  <c r="BL48" i="29" s="1"/>
  <c r="BL27" i="29"/>
  <c r="BL31" i="29" s="1"/>
  <c r="BL33" i="29" s="1"/>
  <c r="BK49" i="29"/>
  <c r="BM15" i="29"/>
  <c r="BM30" i="29" s="1"/>
  <c r="BM25" i="29"/>
  <c r="BM26" i="29" s="1"/>
  <c r="BM37" i="29"/>
  <c r="BN21" i="29"/>
  <c r="BO10" i="29"/>
  <c r="BO19" i="29" s="1"/>
  <c r="BN12" i="29"/>
  <c r="BM41" i="29"/>
  <c r="BS9" i="29" l="1"/>
  <c r="BT9" i="29"/>
  <c r="BS32" i="29"/>
  <c r="BL49" i="29"/>
  <c r="BM27" i="29"/>
  <c r="BM31" i="29" s="1"/>
  <c r="BM33" i="29" s="1"/>
  <c r="BN41" i="29"/>
  <c r="BM42" i="29"/>
  <c r="BM43" i="29" s="1"/>
  <c r="BM38" i="29"/>
  <c r="BN25" i="29"/>
  <c r="BN15" i="29"/>
  <c r="BN30" i="29" s="1"/>
  <c r="BN37" i="29"/>
  <c r="BO21" i="29"/>
  <c r="BP10" i="29"/>
  <c r="BP19" i="29" s="1"/>
  <c r="BO12" i="29"/>
  <c r="BO37" i="29" s="1"/>
  <c r="BT32" i="29" l="1"/>
  <c r="BN26" i="29"/>
  <c r="BN27" i="29" s="1"/>
  <c r="BN31" i="29" s="1"/>
  <c r="BN33" i="29" s="1"/>
  <c r="BM44" i="29"/>
  <c r="BM46" i="29" s="1"/>
  <c r="BM48" i="29" s="1"/>
  <c r="BO42" i="29"/>
  <c r="BO38" i="29"/>
  <c r="BP21" i="29"/>
  <c r="BQ10" i="29"/>
  <c r="BQ19" i="29" s="1"/>
  <c r="BP12" i="29"/>
  <c r="BP37" i="29" s="1"/>
  <c r="BO41" i="29"/>
  <c r="BN42" i="29"/>
  <c r="BN43" i="29" s="1"/>
  <c r="BN38" i="29"/>
  <c r="BO15" i="29"/>
  <c r="BO30" i="29" s="1"/>
  <c r="BO25" i="29"/>
  <c r="BO26" i="29" s="1"/>
  <c r="BU9" i="29" l="1"/>
  <c r="BU32" i="29"/>
  <c r="BO43" i="29"/>
  <c r="BO44" i="29" s="1"/>
  <c r="BO46" i="29" s="1"/>
  <c r="BO48" i="29" s="1"/>
  <c r="BO27" i="29"/>
  <c r="BO31" i="29" s="1"/>
  <c r="BO33" i="29" s="1"/>
  <c r="BN44" i="29"/>
  <c r="BN46" i="29" s="1"/>
  <c r="BN48" i="29" s="1"/>
  <c r="BM49" i="29"/>
  <c r="BP42" i="29"/>
  <c r="BP38" i="29"/>
  <c r="BQ21" i="29"/>
  <c r="BR10" i="29"/>
  <c r="BQ12" i="29"/>
  <c r="BQ37" i="29" s="1"/>
  <c r="BP41" i="29"/>
  <c r="BP25" i="29"/>
  <c r="BP15" i="29"/>
  <c r="BP30" i="29" s="1"/>
  <c r="BV9" i="29" l="1"/>
  <c r="BP43" i="29"/>
  <c r="BP44" i="29" s="1"/>
  <c r="BP46" i="29" s="1"/>
  <c r="BP48" i="29" s="1"/>
  <c r="BW9" i="29"/>
  <c r="BV32" i="29"/>
  <c r="BP26" i="29"/>
  <c r="BP27" i="29" s="1"/>
  <c r="BP31" i="29" s="1"/>
  <c r="BP33" i="29" s="1"/>
  <c r="BR19" i="29"/>
  <c r="BR21" i="29" s="1"/>
  <c r="BS10" i="29"/>
  <c r="BO49" i="29"/>
  <c r="BQ42" i="29"/>
  <c r="BQ38" i="29"/>
  <c r="BN49" i="29"/>
  <c r="BQ25" i="29"/>
  <c r="BQ26" i="29" s="1"/>
  <c r="BQ15" i="29"/>
  <c r="BQ30" i="29" s="1"/>
  <c r="BR12" i="29"/>
  <c r="BQ41" i="29"/>
  <c r="BQ43" i="29" l="1"/>
  <c r="BQ44" i="29" s="1"/>
  <c r="BQ46" i="29" s="1"/>
  <c r="BQ48" i="29" s="1"/>
  <c r="BW32" i="29"/>
  <c r="BR37" i="29"/>
  <c r="BR38" i="29" s="1"/>
  <c r="BS19" i="29"/>
  <c r="BS21" i="29" s="1"/>
  <c r="BT10" i="29"/>
  <c r="BS12" i="29"/>
  <c r="BS37" i="29" s="1"/>
  <c r="BQ27" i="29"/>
  <c r="BQ31" i="29" s="1"/>
  <c r="BQ33" i="29" s="1"/>
  <c r="BP49" i="29"/>
  <c r="BR41" i="29"/>
  <c r="BR15" i="29"/>
  <c r="BR30" i="29" s="1"/>
  <c r="BR25" i="29"/>
  <c r="BX9" i="29" l="1"/>
  <c r="BY9" i="29"/>
  <c r="BX32" i="29"/>
  <c r="BR26" i="29"/>
  <c r="BR27" i="29" s="1"/>
  <c r="BR31" i="29" s="1"/>
  <c r="BR33" i="29" s="1"/>
  <c r="BR42" i="29"/>
  <c r="BS41" i="29"/>
  <c r="BS42" i="29"/>
  <c r="BS38" i="29"/>
  <c r="BT19" i="29"/>
  <c r="BT21" i="29" s="1"/>
  <c r="BU10" i="29"/>
  <c r="BT12" i="29"/>
  <c r="BS15" i="29"/>
  <c r="BS30" i="29" s="1"/>
  <c r="BS25" i="29"/>
  <c r="BQ49" i="29"/>
  <c r="BS43" i="29" l="1"/>
  <c r="BS44" i="29" s="1"/>
  <c r="BS46" i="29" s="1"/>
  <c r="BS48" i="29" s="1"/>
  <c r="BR43" i="29"/>
  <c r="BR44" i="29" s="1"/>
  <c r="BR46" i="29" s="1"/>
  <c r="BZ9" i="29"/>
  <c r="BY32" i="29"/>
  <c r="BS26" i="29"/>
  <c r="BS27" i="29" s="1"/>
  <c r="BS31" i="29" s="1"/>
  <c r="BS33" i="29" s="1"/>
  <c r="BU19" i="29"/>
  <c r="BU21" i="29" s="1"/>
  <c r="BV10" i="29"/>
  <c r="BW10" i="29" s="1"/>
  <c r="BU12" i="29"/>
  <c r="BU37" i="29" s="1"/>
  <c r="BT15" i="29"/>
  <c r="BT30" i="29" s="1"/>
  <c r="BT25" i="29"/>
  <c r="BT26" i="29" s="1"/>
  <c r="BT41" i="29"/>
  <c r="BT37" i="29"/>
  <c r="BR48" i="29" l="1"/>
  <c r="BR49" i="29" s="1"/>
  <c r="BZ32" i="29"/>
  <c r="BW19" i="29"/>
  <c r="BW21" i="29" s="1"/>
  <c r="BX10" i="29"/>
  <c r="BS49" i="29"/>
  <c r="BT27" i="29"/>
  <c r="BT31" i="29" s="1"/>
  <c r="BT33" i="29" s="1"/>
  <c r="BU15" i="29"/>
  <c r="BU30" i="29" s="1"/>
  <c r="BU25" i="29"/>
  <c r="BU26" i="29" s="1"/>
  <c r="BV19" i="29"/>
  <c r="BV21" i="29" s="1"/>
  <c r="BU38" i="29"/>
  <c r="BU42" i="29"/>
  <c r="BU41" i="29"/>
  <c r="BT38" i="29"/>
  <c r="BT42" i="29"/>
  <c r="BT43" i="29" s="1"/>
  <c r="CA9" i="29" l="1"/>
  <c r="BU43" i="29"/>
  <c r="BU44" i="29" s="1"/>
  <c r="BU46" i="29" s="1"/>
  <c r="BU48" i="29" s="1"/>
  <c r="CA32" i="29"/>
  <c r="BW41" i="29"/>
  <c r="BX19" i="29"/>
  <c r="BX21" i="29" s="1"/>
  <c r="BY10" i="29"/>
  <c r="BT44" i="29"/>
  <c r="BT46" i="29" s="1"/>
  <c r="BT48" i="29" s="1"/>
  <c r="BV41" i="29"/>
  <c r="BU27" i="29"/>
  <c r="BU31" i="29" s="1"/>
  <c r="BU33" i="29" s="1"/>
  <c r="CB9" i="29" l="1"/>
  <c r="CB32" i="29"/>
  <c r="BY19" i="29"/>
  <c r="BY21" i="29" s="1"/>
  <c r="BZ10" i="29"/>
  <c r="BX41" i="29"/>
  <c r="BU49" i="29"/>
  <c r="BT49" i="29"/>
  <c r="CC9" i="29" l="1"/>
  <c r="CC32" i="29"/>
  <c r="BY41" i="29"/>
  <c r="BZ19" i="29"/>
  <c r="BZ21" i="29" s="1"/>
  <c r="CA10" i="29"/>
  <c r="CD9" i="29" l="1"/>
  <c r="CD32" i="29"/>
  <c r="CA19" i="29"/>
  <c r="CA21" i="29" s="1"/>
  <c r="CB10" i="29"/>
  <c r="BZ41" i="29"/>
  <c r="CE9" i="29" l="1"/>
  <c r="CE32" i="29"/>
  <c r="CB19" i="29"/>
  <c r="CB21" i="29" s="1"/>
  <c r="CC10" i="29"/>
  <c r="CA41" i="29"/>
  <c r="CF9" i="29" l="1"/>
  <c r="CG9" i="29"/>
  <c r="CF32" i="29"/>
  <c r="CC19" i="29"/>
  <c r="CC21" i="29" s="1"/>
  <c r="CD10" i="29"/>
  <c r="CE10" i="29" s="1"/>
  <c r="CB41" i="29"/>
  <c r="CG32" i="29" l="1"/>
  <c r="CF10" i="29"/>
  <c r="CE12" i="29"/>
  <c r="CE19" i="29"/>
  <c r="CE21" i="29" s="1"/>
  <c r="CC41" i="29"/>
  <c r="CD19" i="29"/>
  <c r="CD21" i="29" s="1"/>
  <c r="CD12" i="29"/>
  <c r="CH9" i="29" l="1"/>
  <c r="CH32" i="29"/>
  <c r="CE37" i="29"/>
  <c r="CE38" i="29" s="1"/>
  <c r="CG10" i="29"/>
  <c r="CF12" i="29"/>
  <c r="CF37" i="29" s="1"/>
  <c r="CE41" i="29"/>
  <c r="CE25" i="29"/>
  <c r="CE15" i="29"/>
  <c r="CE30" i="29" s="1"/>
  <c r="CF19" i="29"/>
  <c r="CF21" i="29" s="1"/>
  <c r="CD15" i="29"/>
  <c r="CD30" i="29" s="1"/>
  <c r="CD25" i="29"/>
  <c r="CD26" i="29" s="1"/>
  <c r="CD41" i="29"/>
  <c r="CI9" i="29" l="1"/>
  <c r="CJ9" i="29"/>
  <c r="CI32" i="29"/>
  <c r="CE26" i="29"/>
  <c r="CE27" i="29" s="1"/>
  <c r="CE31" i="29" s="1"/>
  <c r="CE33" i="29" s="1"/>
  <c r="CE42" i="29"/>
  <c r="CH10" i="29"/>
  <c r="CG12" i="29"/>
  <c r="CG37" i="29" s="1"/>
  <c r="CG19" i="29"/>
  <c r="CG21" i="29" s="1"/>
  <c r="CF38" i="29"/>
  <c r="CF42" i="29"/>
  <c r="CF41" i="29"/>
  <c r="CF25" i="29"/>
  <c r="CF26" i="29" s="1"/>
  <c r="CF15" i="29"/>
  <c r="CF30" i="29" s="1"/>
  <c r="CD27" i="29"/>
  <c r="CD31" i="29" s="1"/>
  <c r="CD33" i="29" s="1"/>
  <c r="CF43" i="29" l="1"/>
  <c r="CF44" i="29" s="1"/>
  <c r="CF46" i="29" s="1"/>
  <c r="CF48" i="29" s="1"/>
  <c r="BV12" i="29"/>
  <c r="BV15" i="29" s="1"/>
  <c r="BV30" i="29" s="1"/>
  <c r="CE43" i="29"/>
  <c r="CE44" i="29" s="1"/>
  <c r="CE46" i="29" s="1"/>
  <c r="CJ32" i="29"/>
  <c r="CH12" i="29"/>
  <c r="CI10" i="29"/>
  <c r="CG38" i="29"/>
  <c r="CG42" i="29"/>
  <c r="CG41" i="29"/>
  <c r="CF27" i="29"/>
  <c r="CF31" i="29" s="1"/>
  <c r="CF33" i="29" s="1"/>
  <c r="CG25" i="29"/>
  <c r="CG26" i="29" s="1"/>
  <c r="CG15" i="29"/>
  <c r="CG30" i="29" s="1"/>
  <c r="CH19" i="29"/>
  <c r="CH21" i="29" s="1"/>
  <c r="CK9" i="29" l="1"/>
  <c r="BW12" i="29"/>
  <c r="BW37" i="29" s="1"/>
  <c r="BW38" i="29" s="1"/>
  <c r="BV37" i="29"/>
  <c r="BV42" i="29" s="1"/>
  <c r="BV25" i="29"/>
  <c r="BV26" i="29" s="1"/>
  <c r="BV27" i="29" s="1"/>
  <c r="BV31" i="29" s="1"/>
  <c r="BV33" i="29" s="1"/>
  <c r="CE48" i="29"/>
  <c r="CE49" i="29" s="1"/>
  <c r="CG43" i="29"/>
  <c r="CG44" i="29" s="1"/>
  <c r="CG46" i="29" s="1"/>
  <c r="CG48" i="29" s="1"/>
  <c r="CK32" i="29"/>
  <c r="CJ10" i="29"/>
  <c r="CI12" i="29"/>
  <c r="CI37" i="29" s="1"/>
  <c r="CF49" i="29"/>
  <c r="CH41" i="29"/>
  <c r="CG27" i="29"/>
  <c r="CG31" i="29" s="1"/>
  <c r="CG33" i="29" s="1"/>
  <c r="CH15" i="29"/>
  <c r="CH30" i="29" s="1"/>
  <c r="CH25" i="29"/>
  <c r="CH37" i="29"/>
  <c r="CI19" i="29"/>
  <c r="CI21" i="29" s="1"/>
  <c r="BW15" i="29" l="1"/>
  <c r="BW30" i="29" s="1"/>
  <c r="BW25" i="29"/>
  <c r="BW26" i="29" s="1"/>
  <c r="CL9" i="29"/>
  <c r="BW42" i="29"/>
  <c r="BW43" i="29" s="1"/>
  <c r="BV38" i="29"/>
  <c r="BX12" i="29"/>
  <c r="BX15" i="29" s="1"/>
  <c r="BX30" i="29" s="1"/>
  <c r="BV43" i="29"/>
  <c r="BV44" i="29" s="1"/>
  <c r="CM9" i="29"/>
  <c r="CL32" i="29"/>
  <c r="CH26" i="29"/>
  <c r="CH27" i="29" s="1"/>
  <c r="CH31" i="29" s="1"/>
  <c r="CH33" i="29" s="1"/>
  <c r="CK10" i="29"/>
  <c r="CJ12" i="29"/>
  <c r="CJ37" i="29" s="1"/>
  <c r="CG49" i="29"/>
  <c r="CI41" i="29"/>
  <c r="CH42" i="29"/>
  <c r="CH43" i="29" s="1"/>
  <c r="CH38" i="29"/>
  <c r="CI15" i="29"/>
  <c r="CI30" i="29" s="1"/>
  <c r="CI25" i="29"/>
  <c r="CI42" i="29"/>
  <c r="CI38" i="29"/>
  <c r="CJ19" i="29"/>
  <c r="CJ21" i="29" s="1"/>
  <c r="CK12" i="29" l="1"/>
  <c r="CK37" i="29" s="1"/>
  <c r="BW27" i="29"/>
  <c r="BW31" i="29" s="1"/>
  <c r="BW33" i="29" s="1"/>
  <c r="BW44" i="29"/>
  <c r="BW46" i="29" s="1"/>
  <c r="BW48" i="29" s="1"/>
  <c r="BX25" i="29"/>
  <c r="BX26" i="29" s="1"/>
  <c r="BV46" i="29"/>
  <c r="BV48" i="29" s="1"/>
  <c r="BV49" i="29" s="1"/>
  <c r="BX37" i="29"/>
  <c r="BX42" i="29" s="1"/>
  <c r="BX43" i="29" s="1"/>
  <c r="CI43" i="29"/>
  <c r="CI44" i="29" s="1"/>
  <c r="CI46" i="29" s="1"/>
  <c r="CI48" i="29" s="1"/>
  <c r="BY12" i="29"/>
  <c r="BY25" i="29" s="1"/>
  <c r="BY26" i="29" s="1"/>
  <c r="CN9" i="29"/>
  <c r="CM32" i="29"/>
  <c r="CI26" i="29"/>
  <c r="CI27" i="29" s="1"/>
  <c r="CI31" i="29" s="1"/>
  <c r="CI33" i="29" s="1"/>
  <c r="CJ41" i="29"/>
  <c r="CJ25" i="29"/>
  <c r="CJ26" i="29" s="1"/>
  <c r="CJ15" i="29"/>
  <c r="CJ30" i="29" s="1"/>
  <c r="CH44" i="29"/>
  <c r="CH46" i="29" s="1"/>
  <c r="CH48" i="29" s="1"/>
  <c r="CK19" i="29"/>
  <c r="CK21" i="29" s="1"/>
  <c r="CL10" i="29"/>
  <c r="CJ38" i="29"/>
  <c r="CJ42" i="29"/>
  <c r="BW49" i="29" l="1"/>
  <c r="BX27" i="29"/>
  <c r="BX31" i="29" s="1"/>
  <c r="BX33" i="29" s="1"/>
  <c r="BX38" i="29"/>
  <c r="BY37" i="29"/>
  <c r="BY38" i="29" s="1"/>
  <c r="BZ12" i="29"/>
  <c r="BZ37" i="29" s="1"/>
  <c r="BZ38" i="29" s="1"/>
  <c r="CJ43" i="29"/>
  <c r="CJ44" i="29" s="1"/>
  <c r="CJ46" i="29" s="1"/>
  <c r="CJ48" i="29" s="1"/>
  <c r="CO9" i="29"/>
  <c r="CN32" i="29"/>
  <c r="BY15" i="29"/>
  <c r="BY30" i="29" s="1"/>
  <c r="CJ27" i="29"/>
  <c r="CJ31" i="29" s="1"/>
  <c r="CJ33" i="29" s="1"/>
  <c r="CK38" i="29"/>
  <c r="CK42" i="29"/>
  <c r="CH49" i="29"/>
  <c r="CI49" i="29"/>
  <c r="CL19" i="29"/>
  <c r="CL21" i="29" s="1"/>
  <c r="CM10" i="29"/>
  <c r="CL12" i="29"/>
  <c r="CL37" i="29" s="1"/>
  <c r="CK41" i="29"/>
  <c r="CK25" i="29"/>
  <c r="CK26" i="29" s="1"/>
  <c r="CK15" i="29"/>
  <c r="CK30" i="29" s="1"/>
  <c r="BY27" i="29"/>
  <c r="BY31" i="29" s="1"/>
  <c r="BX44" i="29"/>
  <c r="BY42" i="29" l="1"/>
  <c r="BY43" i="29" s="1"/>
  <c r="BY44" i="29" s="1"/>
  <c r="BY46" i="29" s="1"/>
  <c r="BY48" i="29" s="1"/>
  <c r="BX46" i="29"/>
  <c r="BX48" i="29" s="1"/>
  <c r="BZ42" i="29"/>
  <c r="BZ43" i="29" s="1"/>
  <c r="BZ25" i="29"/>
  <c r="BZ26" i="29" s="1"/>
  <c r="BZ27" i="29" s="1"/>
  <c r="BZ31" i="29" s="1"/>
  <c r="BZ15" i="29"/>
  <c r="BZ30" i="29" s="1"/>
  <c r="BY33" i="29"/>
  <c r="CK43" i="29"/>
  <c r="CK44" i="29" s="1"/>
  <c r="CK46" i="29" s="1"/>
  <c r="CK48" i="29" s="1"/>
  <c r="CA12" i="29"/>
  <c r="CA15" i="29" s="1"/>
  <c r="CA30" i="29" s="1"/>
  <c r="CP9" i="29"/>
  <c r="CO32" i="29"/>
  <c r="CK27" i="29"/>
  <c r="CK31" i="29" s="1"/>
  <c r="CK33" i="29" s="1"/>
  <c r="CJ49" i="29"/>
  <c r="CL42" i="29"/>
  <c r="CL38" i="29"/>
  <c r="CM19" i="29"/>
  <c r="CM21" i="29" s="1"/>
  <c r="CN10" i="29"/>
  <c r="CM12" i="29"/>
  <c r="CM37" i="29" s="1"/>
  <c r="CL41" i="29"/>
  <c r="CL15" i="29"/>
  <c r="CL30" i="29" s="1"/>
  <c r="CL25" i="29"/>
  <c r="CL26" i="29" s="1"/>
  <c r="BX49" i="29" l="1"/>
  <c r="BZ44" i="29"/>
  <c r="BZ46" i="29" s="1"/>
  <c r="BZ48" i="29" s="1"/>
  <c r="BZ33" i="29"/>
  <c r="CL43" i="29"/>
  <c r="CL44" i="29" s="1"/>
  <c r="CL46" i="29" s="1"/>
  <c r="CL48" i="29" s="1"/>
  <c r="CA37" i="29"/>
  <c r="CA42" i="29" s="1"/>
  <c r="CA43" i="29" s="1"/>
  <c r="CB12" i="29"/>
  <c r="CB37" i="29" s="1"/>
  <c r="CA25" i="29"/>
  <c r="CA26" i="29" s="1"/>
  <c r="CP32" i="29"/>
  <c r="CK49" i="29"/>
  <c r="CL27" i="29"/>
  <c r="CL31" i="29" s="1"/>
  <c r="CL33" i="29" s="1"/>
  <c r="CM15" i="29"/>
  <c r="CM30" i="29" s="1"/>
  <c r="CM25" i="29"/>
  <c r="CM26" i="29" s="1"/>
  <c r="CM42" i="29"/>
  <c r="CM38" i="29"/>
  <c r="CN19" i="29"/>
  <c r="CN21" i="29" s="1"/>
  <c r="CO10" i="29"/>
  <c r="CN12" i="29"/>
  <c r="CM41" i="29"/>
  <c r="BY49" i="29"/>
  <c r="CQ9" i="29" l="1"/>
  <c r="CQ32" i="29"/>
  <c r="BZ49" i="29"/>
  <c r="CA38" i="29"/>
  <c r="CB15" i="29"/>
  <c r="CB30" i="29" s="1"/>
  <c r="CC12" i="29"/>
  <c r="CC37" i="29" s="1"/>
  <c r="CC38" i="29" s="1"/>
  <c r="CA27" i="29"/>
  <c r="CA31" i="29" s="1"/>
  <c r="CA33" i="29" s="1"/>
  <c r="CM43" i="29"/>
  <c r="CM44" i="29" s="1"/>
  <c r="CM46" i="29" s="1"/>
  <c r="CM48" i="29" s="1"/>
  <c r="CB25" i="29"/>
  <c r="CB26" i="29" s="1"/>
  <c r="CB27" i="29" s="1"/>
  <c r="CB31" i="29" s="1"/>
  <c r="CM27" i="29"/>
  <c r="CM31" i="29" s="1"/>
  <c r="CM33" i="29" s="1"/>
  <c r="CL49" i="29"/>
  <c r="CO19" i="29"/>
  <c r="CO21" i="29" s="1"/>
  <c r="CP10" i="29"/>
  <c r="CO12" i="29"/>
  <c r="CO37" i="29" s="1"/>
  <c r="CN41" i="29"/>
  <c r="CN25" i="29"/>
  <c r="CN26" i="29" s="1"/>
  <c r="CN15" i="29"/>
  <c r="CN30" i="29" s="1"/>
  <c r="CN37" i="29"/>
  <c r="CA44" i="29"/>
  <c r="CB38" i="29"/>
  <c r="CB42" i="29"/>
  <c r="CB43" i="29" s="1"/>
  <c r="CB33" i="29" l="1"/>
  <c r="CA46" i="29"/>
  <c r="CA48" i="29" s="1"/>
  <c r="CD37" i="29"/>
  <c r="CD38" i="29" s="1"/>
  <c r="CC42" i="29"/>
  <c r="CC43" i="29" s="1"/>
  <c r="CC15" i="29"/>
  <c r="CC30" i="29" s="1"/>
  <c r="CC25" i="29"/>
  <c r="CC26" i="29" s="1"/>
  <c r="CC27" i="29" s="1"/>
  <c r="CC31" i="29" s="1"/>
  <c r="CM49" i="29"/>
  <c r="CO38" i="29"/>
  <c r="CO42" i="29"/>
  <c r="CN27" i="29"/>
  <c r="CN31" i="29" s="1"/>
  <c r="CN33" i="29" s="1"/>
  <c r="CN38" i="29"/>
  <c r="CN42" i="29"/>
  <c r="CN43" i="29" s="1"/>
  <c r="CO41" i="29"/>
  <c r="CO25" i="29"/>
  <c r="CO26" i="29" s="1"/>
  <c r="CO15" i="29"/>
  <c r="CO30" i="29" s="1"/>
  <c r="CP19" i="29"/>
  <c r="CP21" i="29" s="1"/>
  <c r="CQ10" i="29"/>
  <c r="CP12" i="29"/>
  <c r="CP37" i="29" s="1"/>
  <c r="CB44" i="29"/>
  <c r="CB46" i="29" s="1"/>
  <c r="CB48" i="29" s="1"/>
  <c r="CC44" i="29" l="1"/>
  <c r="CC46" i="29" s="1"/>
  <c r="CC48" i="29" s="1"/>
  <c r="CA49" i="29"/>
  <c r="CD42" i="29"/>
  <c r="CD43" i="29" s="1"/>
  <c r="CD44" i="29" s="1"/>
  <c r="CD46" i="29" s="1"/>
  <c r="CD48" i="29" s="1"/>
  <c r="CC33" i="29"/>
  <c r="CO43" i="29"/>
  <c r="CO44" i="29" s="1"/>
  <c r="CO46" i="29" s="1"/>
  <c r="CO48" i="29" s="1"/>
  <c r="CP42" i="29"/>
  <c r="CP38" i="29"/>
  <c r="CP41" i="29"/>
  <c r="CN44" i="29"/>
  <c r="CN46" i="29" s="1"/>
  <c r="CN48" i="29" s="1"/>
  <c r="CO27" i="29"/>
  <c r="CO31" i="29" s="1"/>
  <c r="CO33" i="29" s="1"/>
  <c r="CQ19" i="29"/>
  <c r="CQ21" i="29" s="1"/>
  <c r="CQ12" i="29"/>
  <c r="CQ37" i="29" s="1"/>
  <c r="CP15" i="29"/>
  <c r="CP30" i="29" s="1"/>
  <c r="CP25" i="29"/>
  <c r="CP26" i="29" s="1"/>
  <c r="CB49" i="29"/>
  <c r="CC49" i="29" l="1"/>
  <c r="CP43" i="29"/>
  <c r="CP44" i="29" s="1"/>
  <c r="CP46" i="29" s="1"/>
  <c r="CP48" i="29" s="1"/>
  <c r="CO49" i="29"/>
  <c r="CN49" i="29"/>
  <c r="CQ41" i="29"/>
  <c r="CQ42" i="29"/>
  <c r="CQ38" i="29"/>
  <c r="CP27" i="29"/>
  <c r="CP31" i="29" s="1"/>
  <c r="CP33" i="29" s="1"/>
  <c r="CQ15" i="29"/>
  <c r="CQ30" i="29" s="1"/>
  <c r="CQ25" i="29"/>
  <c r="CD49" i="29"/>
  <c r="CQ43" i="29" l="1"/>
  <c r="CQ44" i="29" s="1"/>
  <c r="CQ46" i="29" s="1"/>
  <c r="CQ48" i="29" s="1"/>
  <c r="CQ26" i="29"/>
  <c r="CQ27" i="29" s="1"/>
  <c r="CQ31" i="29" s="1"/>
  <c r="CQ33" i="29" s="1"/>
  <c r="CP49" i="29"/>
  <c r="CQ49" i="29" l="1"/>
  <c r="B51" i="29" s="1"/>
  <c r="F17" i="3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
  </authors>
  <commentList>
    <comment ref="E21" authorId="0" shapeId="0" xr:uid="{00000000-0006-0000-0100-000001000000}">
      <text>
        <r>
          <rPr>
            <b/>
            <sz val="9"/>
            <color indexed="81"/>
            <rFont val="Tahoma"/>
            <family val="2"/>
          </rPr>
          <t> :This is the avg property tax rates for each category, RE,MM,OT. (source LGE-assess13)</t>
        </r>
        <r>
          <rPr>
            <sz val="9"/>
            <color indexed="81"/>
            <rFont val="Tahoma"/>
            <family val="2"/>
          </rPr>
          <t xml:space="preserve">
</t>
        </r>
      </text>
    </comment>
    <comment ref="F21" authorId="0" shapeId="0" xr:uid="{00000000-0006-0000-0100-000002000000}">
      <text>
        <r>
          <rPr>
            <b/>
            <sz val="9"/>
            <color indexed="81"/>
            <rFont val="Tahoma"/>
            <family val="2"/>
          </rPr>
          <t> :This is the avg property tax rates for each category, RE,MM,OT. (source KU-assess13)</t>
        </r>
        <r>
          <rPr>
            <sz val="9"/>
            <color indexed="81"/>
            <rFont val="Tahoma"/>
            <family val="2"/>
          </rPr>
          <t xml:space="preserve">
</t>
        </r>
      </text>
    </comment>
  </commentList>
</comments>
</file>

<file path=xl/sharedStrings.xml><?xml version="1.0" encoding="utf-8"?>
<sst xmlns="http://schemas.openxmlformats.org/spreadsheetml/2006/main" count="795" uniqueCount="377">
  <si>
    <t>Other</t>
  </si>
  <si>
    <t xml:space="preserve">  Steam Production</t>
  </si>
  <si>
    <t xml:space="preserve">  Hydraulic Production</t>
  </si>
  <si>
    <t xml:space="preserve">  Other Production</t>
  </si>
  <si>
    <t xml:space="preserve">  Electric Transmission Lines</t>
  </si>
  <si>
    <t xml:space="preserve">  Electric Transmission Substations</t>
  </si>
  <si>
    <t xml:space="preserve">  Electric Distribution Lines</t>
  </si>
  <si>
    <t xml:space="preserve">  Electric Distribution Substations</t>
  </si>
  <si>
    <t xml:space="preserve">  Underground Gas Storage</t>
  </si>
  <si>
    <t xml:space="preserve">  Gas Transmission Facilities</t>
  </si>
  <si>
    <t xml:space="preserve">  Gas Distribution Lines</t>
  </si>
  <si>
    <t xml:space="preserve">  Gas Distribution Stations and Regulator Pits</t>
  </si>
  <si>
    <t xml:space="preserve">  Land, Land Rights, Structures &amp; Improvements</t>
  </si>
  <si>
    <t xml:space="preserve">  Office Furniture and Equipment</t>
  </si>
  <si>
    <t xml:space="preserve">  Transportation Equipment</t>
  </si>
  <si>
    <t xml:space="preserve">  Power Operated Equipment</t>
  </si>
  <si>
    <t xml:space="preserve">  Communication Equipment</t>
  </si>
  <si>
    <t xml:space="preserve">  Other General Equipment &amp; Miscellaneous</t>
  </si>
  <si>
    <t>KU</t>
  </si>
  <si>
    <t>LG&amp;E</t>
  </si>
  <si>
    <t>Named region - CompanyName</t>
  </si>
  <si>
    <t>Tax</t>
  </si>
  <si>
    <t>None</t>
  </si>
  <si>
    <t>Mill Creek 1</t>
  </si>
  <si>
    <t>Ohio Falls</t>
  </si>
  <si>
    <t>Mill Creek 2</t>
  </si>
  <si>
    <t>Mill Creek 3</t>
  </si>
  <si>
    <t>Mill Creek 4</t>
  </si>
  <si>
    <t>Trimble County 1</t>
  </si>
  <si>
    <t>MACRS Tax Depreciation Tables</t>
  </si>
  <si>
    <t>Recovery Period</t>
  </si>
  <si>
    <t>Constants</t>
  </si>
  <si>
    <t>First Year</t>
  </si>
  <si>
    <t>Total</t>
  </si>
  <si>
    <t>Electric Plant Categories</t>
  </si>
  <si>
    <t>Gas Plant Categories</t>
  </si>
  <si>
    <t>Common Plant Categories</t>
  </si>
  <si>
    <t>Paddy's Run 11</t>
  </si>
  <si>
    <t>Paddy's Run 12</t>
  </si>
  <si>
    <t>Zorn 1</t>
  </si>
  <si>
    <t>Brown 1</t>
  </si>
  <si>
    <t>Brown 2</t>
  </si>
  <si>
    <t>Brown 3</t>
  </si>
  <si>
    <t>Brown 6</t>
  </si>
  <si>
    <t>Brown 7</t>
  </si>
  <si>
    <t>Brown 8</t>
  </si>
  <si>
    <t>Brown 9</t>
  </si>
  <si>
    <t>Brown 10</t>
  </si>
  <si>
    <t>Brown 11</t>
  </si>
  <si>
    <t>Ghent 1</t>
  </si>
  <si>
    <t>Ghent 2</t>
  </si>
  <si>
    <t>Ghent 3</t>
  </si>
  <si>
    <t>Ghent 4</t>
  </si>
  <si>
    <t>Haefling 1</t>
  </si>
  <si>
    <t>Haefling 2</t>
  </si>
  <si>
    <t>Haefling 3</t>
  </si>
  <si>
    <t>Dix Dam</t>
  </si>
  <si>
    <t>Power Generation</t>
  </si>
  <si>
    <t>Analysis period (years)</t>
  </si>
  <si>
    <t>Cane Run 11</t>
  </si>
  <si>
    <t>Cane Run</t>
  </si>
  <si>
    <t>Mill Creek</t>
  </si>
  <si>
    <t>Paddy's Run</t>
  </si>
  <si>
    <t>Brown</t>
  </si>
  <si>
    <t>Ghent</t>
  </si>
  <si>
    <t>Haefling</t>
  </si>
  <si>
    <t>Book Depreciation</t>
  </si>
  <si>
    <t>Cash Flow Yr.---------&gt;</t>
  </si>
  <si>
    <t>Total Book Depreciation</t>
  </si>
  <si>
    <t>Total Tax Depreciation</t>
  </si>
  <si>
    <t>Investment Year</t>
  </si>
  <si>
    <t>Tax Depreciation</t>
  </si>
  <si>
    <t>Years</t>
  </si>
  <si>
    <t>No</t>
  </si>
  <si>
    <t>Source</t>
  </si>
  <si>
    <t>Updated</t>
  </si>
  <si>
    <t>Value</t>
  </si>
  <si>
    <t>Book LG&amp;E</t>
  </si>
  <si>
    <t>Book KU</t>
  </si>
  <si>
    <t>Sources:</t>
  </si>
  <si>
    <t>Heat Rate Impr.</t>
  </si>
  <si>
    <t>Value per Btu/kWh Improvement, $000s</t>
  </si>
  <si>
    <t/>
  </si>
  <si>
    <t>Value of avoiding one week of outage</t>
  </si>
  <si>
    <t>In-Service Year</t>
  </si>
  <si>
    <t>Capital Investment</t>
  </si>
  <si>
    <t>Depreciation</t>
  </si>
  <si>
    <t>Inv.</t>
  </si>
  <si>
    <t>Transmission</t>
  </si>
  <si>
    <t>IT</t>
  </si>
  <si>
    <t xml:space="preserve">  Other Computer Hardware and Software</t>
  </si>
  <si>
    <t>Brown 5</t>
  </si>
  <si>
    <t>Paddy's Run 13</t>
  </si>
  <si>
    <t>Trimble County 5</t>
  </si>
  <si>
    <t>Trimble County 6</t>
  </si>
  <si>
    <t>Named region Line of Business</t>
  </si>
  <si>
    <t>Trimble County 7</t>
  </si>
  <si>
    <t>Trimble County 8</t>
  </si>
  <si>
    <t>Trimble County 9</t>
  </si>
  <si>
    <t>Trimble County 10</t>
  </si>
  <si>
    <t>Trimble County number is based on 75% heat rate</t>
  </si>
  <si>
    <t>Named Region - DepreciationCategory</t>
  </si>
  <si>
    <t>$000s</t>
  </si>
  <si>
    <t>Capital in Service</t>
  </si>
  <si>
    <t>CWIP</t>
  </si>
  <si>
    <t>Accumulated Depreciation</t>
  </si>
  <si>
    <t>Debt interest rate</t>
  </si>
  <si>
    <t>Cost of Capital</t>
  </si>
  <si>
    <t>Equity %</t>
  </si>
  <si>
    <t>Debt %</t>
  </si>
  <si>
    <t>ROE - ECR</t>
  </si>
  <si>
    <t>ODP</t>
  </si>
  <si>
    <t>OPERATING EXPENSES</t>
  </si>
  <si>
    <t>TOTAL REVENUE REQUIREMENT</t>
  </si>
  <si>
    <t>ASSUMPTIONS</t>
  </si>
  <si>
    <t>Income Tax Gross-Up</t>
  </si>
  <si>
    <t>GROSSED-UP REVENUE REQUIREMENT</t>
  </si>
  <si>
    <t>Trimble County 2</t>
  </si>
  <si>
    <t>NPVRR</t>
  </si>
  <si>
    <t>100%</t>
  </si>
  <si>
    <t>50%</t>
  </si>
  <si>
    <t>Yes</t>
  </si>
  <si>
    <t>Financial Analysis</t>
  </si>
  <si>
    <t xml:space="preserve">      in which case the biggest negative number is best as it represents the most benefit to the customer.</t>
  </si>
  <si>
    <t>Property
tax rate-LGE</t>
  </si>
  <si>
    <t>Property
tax rate-KU</t>
  </si>
  <si>
    <t>Project Engineering</t>
  </si>
  <si>
    <t>Energy Supply and Analysis</t>
  </si>
  <si>
    <t>Customer Services</t>
  </si>
  <si>
    <t>For help, questions, comments, suggestions, etc., please contact:</t>
  </si>
  <si>
    <t xml:space="preserve">The NPVRR is the present value of the cost to the customer, so the option with the lowest NPVRR is best.  NPVRR can be negative if savings are put into the model, </t>
  </si>
  <si>
    <t>Bonus Depreciation/Other:</t>
  </si>
  <si>
    <t>Options drop-down:</t>
  </si>
  <si>
    <t>Value of a One Week Improvement, $000s</t>
  </si>
  <si>
    <t>Total Capital Investment, $000s</t>
  </si>
  <si>
    <t>Total Cost Savings/(Incremental Costs), $000s</t>
  </si>
  <si>
    <t>Annual Availability Improvement/(Disimprovement), $000s</t>
  </si>
  <si>
    <t>Annual Heat Rate Improvement/(Disimprovement), $000s</t>
  </si>
  <si>
    <t>Reduced/(Incremental) O&amp;M, $000s</t>
  </si>
  <si>
    <t>Selection</t>
  </si>
  <si>
    <t>Electric Distribution</t>
  </si>
  <si>
    <t>Gas Distribution</t>
  </si>
  <si>
    <t xml:space="preserve">  PCs</t>
  </si>
  <si>
    <t>Generating Asset</t>
  </si>
  <si>
    <t>Capital Rate Base</t>
  </si>
  <si>
    <t>RATE CASE ANALYSIS</t>
  </si>
  <si>
    <t>Property Taxes</t>
  </si>
  <si>
    <t>Income Taxes</t>
  </si>
  <si>
    <t>Deferred Tax Balance (Depreciation tab)</t>
  </si>
  <si>
    <t>Total Capital Rate Base</t>
  </si>
  <si>
    <t>*Equity Percentage</t>
  </si>
  <si>
    <t>TOTAL OPERATING EXPENSES</t>
  </si>
  <si>
    <t>Operating Expenses before Interest and Taxes</t>
  </si>
  <si>
    <t>*Debt Percentage</t>
  </si>
  <si>
    <t>*Debt Interest Rate</t>
  </si>
  <si>
    <t>Total Interest Expense</t>
  </si>
  <si>
    <t>Interest Expense on Total Capital Rate Base</t>
  </si>
  <si>
    <t>REVENUE REQUIREMENT</t>
  </si>
  <si>
    <t>RETURN ON EQUITY (ROE)</t>
  </si>
  <si>
    <t>TOTAL ROE</t>
  </si>
  <si>
    <t>Total ROE</t>
  </si>
  <si>
    <t>Annualized Depreciation Pro-Forma Adjustment</t>
  </si>
  <si>
    <t>Total Operating Expenses</t>
  </si>
  <si>
    <t>Average of Total Capital Rate Base</t>
  </si>
  <si>
    <t>NPVRR (REVENUE REQUIREMENTS) ANALYSIS</t>
  </si>
  <si>
    <t>TOTAL ROE (using Average Capital Rate Base)</t>
  </si>
  <si>
    <t>Interest Expense (using Average Capital Rate Base)</t>
  </si>
  <si>
    <t>*Allowed ROE Rate</t>
  </si>
  <si>
    <t>Capital Evaluation Model (CEM)</t>
  </si>
  <si>
    <t xml:space="preserve">The CEM is used to create a financial analysis of capital projects.  </t>
  </si>
  <si>
    <t>Input data in all cells that have a green background.</t>
  </si>
  <si>
    <t>Capital Investment, $000s…………………………………………..</t>
  </si>
  <si>
    <t>Non-Depreciable Investment (e.g., Land), $000s…………………..</t>
  </si>
  <si>
    <t>Input data for up to 4 options in the sections below and re-name each title as appropriate.  Input data in cells that have a green background.  Do not cut and paste (copy and paste only, if needed).</t>
  </si>
  <si>
    <t>Probability %………………………………………………………..</t>
  </si>
  <si>
    <t>RECOMMENDATION</t>
  </si>
  <si>
    <t>Life</t>
  </si>
  <si>
    <t>5-Year Total</t>
  </si>
  <si>
    <t>[Add description for O&amp;M here]….……………………………</t>
  </si>
  <si>
    <t>Availability Improvement/(Disimprovement), in weeks……………</t>
  </si>
  <si>
    <t>Heat Rate Improvement/(Disimprovement), Btu/kWh…………….</t>
  </si>
  <si>
    <t>Total Capital Expenditures Requested, $000s</t>
  </si>
  <si>
    <t>RECOMMEND-ATION</t>
  </si>
  <si>
    <t xml:space="preserve">Financial Summary for </t>
  </si>
  <si>
    <t>Financial Analysis - Project Summary</t>
  </si>
  <si>
    <t>NPV Revenue Requirements, $000s</t>
  </si>
  <si>
    <t xml:space="preserve">Financial Analysis - By Year </t>
  </si>
  <si>
    <t>Note:  You do not need to enter any information on this page.</t>
  </si>
  <si>
    <t>Capital Expenditures Requested, $000s</t>
  </si>
  <si>
    <t>per the Authority Limit Matrix.</t>
  </si>
  <si>
    <t>following the directions in the blue header of each section.</t>
  </si>
  <si>
    <t>To use this file, please input your data on this tab,</t>
  </si>
  <si>
    <t>The inputs will feed to the "Outputs" tabs,</t>
  </si>
  <si>
    <t>which are summarized on the "Summary" tab for you.</t>
  </si>
  <si>
    <t xml:space="preserve">by the Financial Planning &amp; Analysis Department. </t>
  </si>
  <si>
    <t xml:space="preserve">This spreadsheet is owned and maintained </t>
  </si>
  <si>
    <t>Project name…………………………………</t>
  </si>
  <si>
    <t>Project number………………………………</t>
  </si>
  <si>
    <t>Key contact…………………………………..</t>
  </si>
  <si>
    <t>Salvage value (only if applicable), +$000s…</t>
  </si>
  <si>
    <t>Company………………………………………</t>
  </si>
  <si>
    <t>Generating asset……………………………..</t>
  </si>
  <si>
    <t>Line of business………………………………</t>
  </si>
  <si>
    <t>Depreciation category………………………..</t>
  </si>
  <si>
    <t>Use the drop-down boxes to fill in all cells that have an orange background.</t>
  </si>
  <si>
    <t>Cane Run 7</t>
  </si>
  <si>
    <t xml:space="preserve">  CCS Software</t>
  </si>
  <si>
    <t>[Add description for Cost here]….……………………………</t>
  </si>
  <si>
    <t>NPVRR general rules:</t>
  </si>
  <si>
    <t>E</t>
  </si>
  <si>
    <t>P</t>
  </si>
  <si>
    <t>F</t>
  </si>
  <si>
    <t>G</t>
  </si>
  <si>
    <t>H</t>
  </si>
  <si>
    <t>I</t>
  </si>
  <si>
    <t>J</t>
  </si>
  <si>
    <t>K</t>
  </si>
  <si>
    <t>L</t>
  </si>
  <si>
    <t>M</t>
  </si>
  <si>
    <t>N</t>
  </si>
  <si>
    <t>O</t>
  </si>
  <si>
    <t>D</t>
  </si>
  <si>
    <t>Q</t>
  </si>
  <si>
    <t>R</t>
  </si>
  <si>
    <t>S</t>
  </si>
  <si>
    <t>T</t>
  </si>
  <si>
    <t>U</t>
  </si>
  <si>
    <t>V</t>
  </si>
  <si>
    <t>W</t>
  </si>
  <si>
    <t>X</t>
  </si>
  <si>
    <t>Y</t>
  </si>
  <si>
    <t>Z</t>
  </si>
  <si>
    <t>AA</t>
  </si>
  <si>
    <t>AB</t>
  </si>
  <si>
    <t>AC</t>
  </si>
  <si>
    <t>AD</t>
  </si>
  <si>
    <t>AE</t>
  </si>
  <si>
    <t>AF</t>
  </si>
  <si>
    <t>AG</t>
  </si>
  <si>
    <t>AH</t>
  </si>
  <si>
    <t>AI</t>
  </si>
  <si>
    <t>AJ</t>
  </si>
  <si>
    <t>AK</t>
  </si>
  <si>
    <t>AL</t>
  </si>
  <si>
    <t>AM</t>
  </si>
  <si>
    <t>AN</t>
  </si>
  <si>
    <t>AO</t>
  </si>
  <si>
    <t>AP</t>
  </si>
  <si>
    <t>AQ</t>
  </si>
  <si>
    <t>Alternative #3</t>
  </si>
  <si>
    <t>Blanket</t>
  </si>
  <si>
    <t>Book Income Taxes - Federal</t>
  </si>
  <si>
    <t>Book Income Taxes - State</t>
  </si>
  <si>
    <t>C. Clements</t>
  </si>
  <si>
    <t>Federal Book Depreciation</t>
  </si>
  <si>
    <t>Federal Tax Depreciation</t>
  </si>
  <si>
    <t xml:space="preserve">  Other Production - Solar</t>
  </si>
  <si>
    <t>Alt #3</t>
  </si>
  <si>
    <t>Alt #2</t>
  </si>
  <si>
    <t>Alt #1</t>
  </si>
  <si>
    <t>Recomm.</t>
  </si>
  <si>
    <t>Recomm</t>
  </si>
  <si>
    <t>Alt#2</t>
  </si>
  <si>
    <t>Alt#3</t>
  </si>
  <si>
    <t>Spreadsheet Version</t>
  </si>
  <si>
    <t>Revision Date</t>
  </si>
  <si>
    <t>Description of Revisions</t>
  </si>
  <si>
    <t>TVB</t>
  </si>
  <si>
    <t>Revised By</t>
  </si>
  <si>
    <t>Update 5-year depreciation from straight line to MACRS.  Break out deferred tax calculation to separately calculate state (MACRS) and federal (Bonus) amounts.  Add separate inputs for each alternative for "First Year of Spending", "In Service Year", and "Salvage Value".</t>
  </si>
  <si>
    <t>NPVRR 031317</t>
  </si>
  <si>
    <t>NPVRR 032017</t>
  </si>
  <si>
    <t>Updated deferred tax calcs to take salvage value into account.</t>
  </si>
  <si>
    <t>Updated outputs to include salvage value cash flow as "O&amp;M Savings" since no other place to readily put it.</t>
  </si>
  <si>
    <t>Simplified NPVRR calculation to automatically factor in any year with revenue requirement values.</t>
  </si>
  <si>
    <t>In service year*……………………………….</t>
  </si>
  <si>
    <t>First year of spending*………………..…….</t>
  </si>
  <si>
    <t>*Note: In alternatives with no capital spend, the "First year of spending" and "In service year" inputs should both be set to equal the first year with costs/cost savings.</t>
  </si>
  <si>
    <t>ECR</t>
  </si>
  <si>
    <t>GLT</t>
  </si>
  <si>
    <t>DSM</t>
  </si>
  <si>
    <t>ECR/GLT/DSM/Other project……………………….</t>
  </si>
  <si>
    <t>ROE - GLT</t>
  </si>
  <si>
    <t>ROE - DSM</t>
  </si>
  <si>
    <t>ROE - Other</t>
  </si>
  <si>
    <t>NPVRR 070117</t>
  </si>
  <si>
    <t>Update to include various ROEs for different mechanism spend, update depreciation and ROEs for rate case settlement.</t>
  </si>
  <si>
    <t xml:space="preserve">The CEM is only required on projects $750,000 or greater, </t>
  </si>
  <si>
    <t>NPVRR 082917</t>
  </si>
  <si>
    <t>Updated heat rates for 2018 plan data, added AMS depreciation category.</t>
  </si>
  <si>
    <t>NPVR 091217</t>
  </si>
  <si>
    <t>Updated deferred tax calcs to ignore land investments since non-depreciable.</t>
  </si>
  <si>
    <t>Reduced corporate tax rate to 21%.  Removed bonus depreciation for 2018+ spend.</t>
  </si>
  <si>
    <t>T. Blake</t>
  </si>
  <si>
    <t>Year 1</t>
  </si>
  <si>
    <t>Year 2</t>
  </si>
  <si>
    <t>Year 3</t>
  </si>
  <si>
    <t>Year 4</t>
  </si>
  <si>
    <t>Year 5</t>
  </si>
  <si>
    <t>Year 6</t>
  </si>
  <si>
    <t>Year 7</t>
  </si>
  <si>
    <t>Year 8</t>
  </si>
  <si>
    <t>Year 9</t>
  </si>
  <si>
    <t>Year 10</t>
  </si>
  <si>
    <t>Year 11</t>
  </si>
  <si>
    <t>Year 12</t>
  </si>
  <si>
    <t>Year 13</t>
  </si>
  <si>
    <t>Year 14</t>
  </si>
  <si>
    <t>Year 15</t>
  </si>
  <si>
    <t>Year 16</t>
  </si>
  <si>
    <t>Year 17</t>
  </si>
  <si>
    <t>Year 18</t>
  </si>
  <si>
    <t>Year 19</t>
  </si>
  <si>
    <t>Year 20</t>
  </si>
  <si>
    <t>Year 21</t>
  </si>
  <si>
    <t>Year 22</t>
  </si>
  <si>
    <t>Year 23</t>
  </si>
  <si>
    <t>Year 24</t>
  </si>
  <si>
    <t>Year 25</t>
  </si>
  <si>
    <t>Year 26</t>
  </si>
  <si>
    <t>Year 27</t>
  </si>
  <si>
    <t>Year 28</t>
  </si>
  <si>
    <t>Year 29</t>
  </si>
  <si>
    <t>Year 30</t>
  </si>
  <si>
    <t>Year 31</t>
  </si>
  <si>
    <t>Year 32</t>
  </si>
  <si>
    <t>Year 33</t>
  </si>
  <si>
    <t>Year 34</t>
  </si>
  <si>
    <t>Year 35</t>
  </si>
  <si>
    <t>Year 36</t>
  </si>
  <si>
    <t>Year 37</t>
  </si>
  <si>
    <t>Year 38</t>
  </si>
  <si>
    <t>Year 39</t>
  </si>
  <si>
    <t>Year 40</t>
  </si>
  <si>
    <t>MACRS Rate</t>
  </si>
  <si>
    <t>Year N+1</t>
  </si>
  <si>
    <t>NPVR 122017</t>
  </si>
  <si>
    <t>NPVRR 042718</t>
  </si>
  <si>
    <t>Reduced state tax rate to 5%.</t>
  </si>
  <si>
    <t xml:space="preserve">  Production Land, Struct., Improvem., Ben. Equip., &amp; Misc.</t>
  </si>
  <si>
    <t xml:space="preserve">  Electric Transmission Land, Struct., Improvem., Ben. Equip., &amp; Misc.</t>
  </si>
  <si>
    <t xml:space="preserve">  Electric Distribution Land, Struct., Improvem., Ben. Equip., &amp; Misc.</t>
  </si>
  <si>
    <t xml:space="preserve">  Gas Transmission Land, Struct., Improvem., Ben. Equip., &amp; Misc.</t>
  </si>
  <si>
    <t xml:space="preserve">  Gas Distribution Land, Struct., Improvem., Ben. Equip., &amp; Misc.</t>
  </si>
  <si>
    <t>Eric Riggs (5/14/2019) - Book</t>
  </si>
  <si>
    <t>Tax - Jay Fister (5/14/2019)</t>
  </si>
  <si>
    <t>(property tax summary in E52 takes into account the company selected on project info tab; Servco defaults to LGE, ODP defaults to KU; if company is blank, default is LGE steam)</t>
  </si>
  <si>
    <t>Note: Federal corporate tax rate is equal to 21%, but it is reduced to the extent state tax is paid (100% - 6%) x 21% = 19.95%</t>
  </si>
  <si>
    <t>*Verified per Jay Fister (5/14/2019)</t>
  </si>
  <si>
    <t>Values received from Adam McKinney 11/6/2018</t>
  </si>
  <si>
    <t>Company</t>
  </si>
  <si>
    <t>Jurs Capital</t>
  </si>
  <si>
    <t>Rate</t>
  </si>
  <si>
    <t>Weighted Cost Rate</t>
  </si>
  <si>
    <t>LGEE</t>
  </si>
  <si>
    <t>LGEG</t>
  </si>
  <si>
    <t>*Average of forecasted test year LG&amp;E/KU long-term debt from schedule J-3 of 2018 rate case (TYE 4/30/2020)</t>
  </si>
  <si>
    <t>Clark Elliot (502) 627-3718</t>
  </si>
  <si>
    <t>CRE</t>
  </si>
  <si>
    <t>LKS</t>
  </si>
  <si>
    <t xml:space="preserve">  AMI Meters</t>
  </si>
  <si>
    <t>Advanced Metering Infrastructure</t>
  </si>
  <si>
    <t>NPVR July 2019</t>
  </si>
  <si>
    <t>Updated Depreciation Rates, Tax Rates, Property Tax Rates, Value of Avoiding One Week of Outage, Heat Rate Improvement, ROW - ECR, DSM, &amp; Other, Debt Interest Rate per KPSC Order 4/2019. Updated O&amp;M to relfect total incurred costs for project.</t>
  </si>
  <si>
    <t>NPVR Aufust 2019</t>
  </si>
  <si>
    <t>Updated Depr Alt #2 and #3 to calculate tax deprecation through year 100. Changed wording for Reduced/(Incurred) Cost to Reveue/(Incurred Costs).</t>
  </si>
  <si>
    <t>Total Revenue/(Incurred Costs), $000s</t>
  </si>
  <si>
    <t>Revenue/(Incurred Costs), $000s</t>
  </si>
  <si>
    <t>Revenue/(Incurred Costs)</t>
  </si>
  <si>
    <t>ILI Tool Development</t>
  </si>
  <si>
    <t>Pete Clyde</t>
  </si>
  <si>
    <t>Tool Development and ILI Costs</t>
  </si>
  <si>
    <t>ILI Costs</t>
  </si>
  <si>
    <t>Recommendation: Develop New Tools &amp; Replace 22" Pipe on WKB Line</t>
  </si>
  <si>
    <t>TMPWKB/GLTILI</t>
  </si>
  <si>
    <t>Alternative #2: Replace 16" &amp; 22" Pipe on WKB Line</t>
  </si>
  <si>
    <t>Alternative #1: Run single-diameter ILIs &amp; replace segment of WKB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</si>
</sst>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5" formatCode="&quot;$&quot;#,##0_);\(&quot;$&quot;#,##0\)"/>
    <numFmt numFmtId="6" formatCode="&quot;$&quot;#,##0_);[Red]\(&quot;$&quot;#,##0\)"/>
    <numFmt numFmtId="43" formatCode="_(* #,##0.00_);_(* \(#,##0.00\);_(* &quot;-&quot;??_);_(@_)"/>
    <numFmt numFmtId="164" formatCode="#,##0.00\ ;\(#,##0.00\)\ "/>
    <numFmt numFmtId="165" formatCode="#,##0\ ;\(#,##0\)\ "/>
    <numFmt numFmtId="166" formatCode="0.0%"/>
    <numFmt numFmtId="167" formatCode="0.00000_)"/>
    <numFmt numFmtId="168" formatCode="#,##0.00000_);\(#,##0.00000\)"/>
    <numFmt numFmtId="169" formatCode="0_);\(0\)"/>
    <numFmt numFmtId="170" formatCode="#,##0.000\ ;\(#,##0.000\)\ "/>
    <numFmt numFmtId="171" formatCode="#,##0.00000\ ;\(#,##0.00000\)\ "/>
    <numFmt numFmtId="172" formatCode="hh:mm\ AM/PM_)"/>
    <numFmt numFmtId="173" formatCode="_(* #,##0_);_(* \(#,##0\);_(* &quot;-&quot;??_);_(@_)"/>
    <numFmt numFmtId="174" formatCode="m/d/yy;@"/>
    <numFmt numFmtId="175" formatCode="#,##0.0\ ;\(#,##0.0\)"/>
    <numFmt numFmtId="176" formatCode="_(* #,##0.0000_);_(* \(#,##0.0000\);_(* &quot;-&quot;??_);_(@_)"/>
    <numFmt numFmtId="177" formatCode="[$-409]mmm\-yy;@"/>
    <numFmt numFmtId="178" formatCode="0.00000000%"/>
    <numFmt numFmtId="179" formatCode="0.0000%"/>
    <numFmt numFmtId="180" formatCode="0.000%"/>
  </numFmts>
  <fonts count="52">
    <font>
      <sz val="12"/>
      <name val="Times New Roman"/>
      <family val="1"/>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name val="Times New Roman"/>
      <family val="1"/>
    </font>
    <font>
      <b/>
      <sz val="12"/>
      <name val="Times New Roman"/>
      <family val="1"/>
    </font>
    <font>
      <b/>
      <sz val="10"/>
      <name val="Arial"/>
      <family val="2"/>
    </font>
    <font>
      <sz val="10"/>
      <name val="Arial"/>
      <family val="2"/>
    </font>
    <font>
      <sz val="14"/>
      <name val="Times New Roman"/>
      <family val="1"/>
    </font>
    <font>
      <sz val="12"/>
      <color indexed="8"/>
      <name val="Times New Roman"/>
      <family val="1"/>
    </font>
    <font>
      <sz val="12"/>
      <color indexed="10"/>
      <name val="Times New Roman"/>
      <family val="1"/>
    </font>
    <font>
      <b/>
      <sz val="12"/>
      <color indexed="8"/>
      <name val="Times New Roman"/>
      <family val="1"/>
    </font>
    <font>
      <i/>
      <sz val="12"/>
      <name val="Times New Roman"/>
      <family val="1"/>
    </font>
    <font>
      <b/>
      <sz val="14"/>
      <name val="Times New Roman"/>
      <family val="1"/>
    </font>
    <font>
      <b/>
      <u/>
      <sz val="10"/>
      <name val="Arial"/>
      <family val="2"/>
    </font>
    <font>
      <sz val="12"/>
      <color indexed="62"/>
      <name val="Times New Roman"/>
      <family val="1"/>
    </font>
    <font>
      <b/>
      <sz val="12"/>
      <color indexed="62"/>
      <name val="Times New Roman"/>
      <family val="1"/>
    </font>
    <font>
      <sz val="8"/>
      <name val="Arial"/>
      <family val="2"/>
    </font>
    <font>
      <b/>
      <u/>
      <sz val="8"/>
      <name val="Arial"/>
      <family val="2"/>
    </font>
    <font>
      <i/>
      <sz val="8"/>
      <name val="Arial"/>
      <family val="2"/>
    </font>
    <font>
      <b/>
      <sz val="8"/>
      <name val="Arial"/>
      <family val="2"/>
    </font>
    <font>
      <sz val="10.5"/>
      <name val="Times New Roman"/>
      <family val="1"/>
    </font>
    <font>
      <sz val="10"/>
      <name val="Times New Roman"/>
      <family val="1"/>
    </font>
    <font>
      <b/>
      <sz val="10"/>
      <name val="Garamond"/>
      <family val="1"/>
    </font>
    <font>
      <sz val="10"/>
      <name val="Courier"/>
      <family val="3"/>
    </font>
    <font>
      <sz val="10"/>
      <name val="Arial"/>
      <family val="2"/>
    </font>
    <font>
      <sz val="10"/>
      <name val="Tms Rmn"/>
    </font>
    <font>
      <sz val="8"/>
      <name val="Times New Roman"/>
      <family val="1"/>
    </font>
    <font>
      <sz val="8"/>
      <color theme="1"/>
      <name val="Calibri"/>
      <family val="2"/>
      <scheme val="minor"/>
    </font>
    <font>
      <b/>
      <sz val="9"/>
      <color indexed="81"/>
      <name val="Tahoma"/>
      <family val="2"/>
    </font>
    <font>
      <sz val="9"/>
      <color indexed="81"/>
      <name val="Tahoma"/>
      <family val="2"/>
    </font>
    <font>
      <sz val="10"/>
      <color rgb="FFFF0000"/>
      <name val="Arial"/>
      <family val="2"/>
    </font>
    <font>
      <b/>
      <sz val="12"/>
      <color theme="3"/>
      <name val="Times New Roman"/>
      <family val="1"/>
    </font>
    <font>
      <sz val="12"/>
      <color theme="3"/>
      <name val="Times New Roman"/>
      <family val="1"/>
    </font>
    <font>
      <sz val="12"/>
      <color rgb="FF0000FF"/>
      <name val="Times New Roman"/>
      <family val="1"/>
    </font>
    <font>
      <b/>
      <sz val="12"/>
      <color rgb="FF0000FF"/>
      <name val="Times New Roman"/>
      <family val="1"/>
    </font>
    <font>
      <sz val="12"/>
      <name val="Arial"/>
      <family val="2"/>
    </font>
    <font>
      <b/>
      <sz val="12"/>
      <color theme="0"/>
      <name val="Times New Roman"/>
      <family val="1"/>
    </font>
    <font>
      <sz val="26"/>
      <color theme="0"/>
      <name val="Times New Roman"/>
      <family val="1"/>
    </font>
    <font>
      <sz val="13"/>
      <name val="Times New Roman"/>
      <family val="1"/>
    </font>
    <font>
      <b/>
      <sz val="18"/>
      <name val="Times New Roman"/>
      <family val="1"/>
    </font>
    <font>
      <b/>
      <sz val="16"/>
      <name val="Times New Roman"/>
      <family val="1"/>
    </font>
    <font>
      <b/>
      <sz val="9"/>
      <name val="Arial Unicode MS"/>
      <family val="2"/>
    </font>
    <font>
      <sz val="9"/>
      <name val="Arial"/>
      <family val="2"/>
    </font>
    <font>
      <sz val="10"/>
      <color rgb="FF0000FF"/>
      <name val="Arial"/>
      <family val="2"/>
    </font>
    <font>
      <b/>
      <sz val="10"/>
      <color rgb="FF0000FF"/>
      <name val="Arial"/>
      <family val="2"/>
    </font>
    <font>
      <b/>
      <sz val="10"/>
      <color rgb="FF0000FF"/>
      <name val="Times New Roman"/>
      <family val="1"/>
    </font>
  </fonts>
  <fills count="25">
    <fill>
      <patternFill patternType="none"/>
    </fill>
    <fill>
      <patternFill patternType="gray125"/>
    </fill>
    <fill>
      <patternFill patternType="solid">
        <fgColor indexed="42"/>
        <bgColor indexed="14"/>
      </patternFill>
    </fill>
    <fill>
      <patternFill patternType="solid">
        <fgColor indexed="26"/>
        <bgColor indexed="14"/>
      </patternFill>
    </fill>
    <fill>
      <patternFill patternType="solid">
        <fgColor indexed="44"/>
        <bgColor indexed="14"/>
      </patternFill>
    </fill>
    <fill>
      <patternFill patternType="solid">
        <fgColor indexed="9"/>
        <bgColor indexed="14"/>
      </patternFill>
    </fill>
    <fill>
      <patternFill patternType="solid">
        <fgColor indexed="44"/>
        <bgColor indexed="64"/>
      </patternFill>
    </fill>
    <fill>
      <patternFill patternType="solid">
        <fgColor indexed="41"/>
        <bgColor indexed="8"/>
      </patternFill>
    </fill>
    <fill>
      <patternFill patternType="solid">
        <fgColor rgb="FFCCECFF"/>
        <bgColor indexed="64"/>
      </patternFill>
    </fill>
    <fill>
      <patternFill patternType="solid">
        <fgColor rgb="FFCCFFCC"/>
        <bgColor indexed="64"/>
      </patternFill>
    </fill>
    <fill>
      <patternFill patternType="solid">
        <fgColor theme="0"/>
        <bgColor indexed="64"/>
      </patternFill>
    </fill>
    <fill>
      <patternFill patternType="solid">
        <fgColor theme="0" tint="-0.249977111117893"/>
        <bgColor indexed="64"/>
      </patternFill>
    </fill>
    <fill>
      <patternFill patternType="solid">
        <fgColor theme="2"/>
        <bgColor indexed="64"/>
      </patternFill>
    </fill>
    <fill>
      <patternFill patternType="solid">
        <fgColor theme="8"/>
        <bgColor indexed="64"/>
      </patternFill>
    </fill>
    <fill>
      <patternFill patternType="solid">
        <fgColor theme="4" tint="0.39997558519241921"/>
        <bgColor indexed="64"/>
      </patternFill>
    </fill>
    <fill>
      <patternFill patternType="solid">
        <fgColor theme="9" tint="0.39997558519241921"/>
        <bgColor indexed="64"/>
      </patternFill>
    </fill>
    <fill>
      <patternFill patternType="solid">
        <fgColor theme="0" tint="-0.14999847407452621"/>
        <bgColor indexed="64"/>
      </patternFill>
    </fill>
    <fill>
      <patternFill patternType="solid">
        <fgColor theme="4"/>
        <bgColor indexed="64"/>
      </patternFill>
    </fill>
    <fill>
      <patternFill patternType="solid">
        <fgColor theme="4" tint="0.59999389629810485"/>
        <bgColor indexed="64"/>
      </patternFill>
    </fill>
    <fill>
      <patternFill patternType="solid">
        <fgColor theme="4" tint="-0.249977111117893"/>
        <bgColor indexed="64"/>
      </patternFill>
    </fill>
    <fill>
      <patternFill patternType="solid">
        <fgColor theme="2" tint="-0.249977111117893"/>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theme="3" tint="0.59999389629810485"/>
        <bgColor indexed="64"/>
      </patternFill>
    </fill>
    <fill>
      <patternFill patternType="solid">
        <fgColor rgb="FFFFFF00"/>
        <bgColor indexed="64"/>
      </patternFill>
    </fill>
  </fills>
  <borders count="10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style="thin">
        <color indexed="64"/>
      </top>
      <bottom style="thin">
        <color indexed="64"/>
      </bottom>
      <diagonal/>
    </border>
    <border>
      <left style="medium">
        <color indexed="64"/>
      </left>
      <right/>
      <top/>
      <bottom/>
      <diagonal/>
    </border>
    <border>
      <left style="thin">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thin">
        <color indexed="8"/>
      </bottom>
      <diagonal/>
    </border>
    <border>
      <left style="thin">
        <color indexed="64"/>
      </left>
      <right style="thin">
        <color indexed="64"/>
      </right>
      <top style="medium">
        <color indexed="64"/>
      </top>
      <bottom/>
      <diagonal/>
    </border>
    <border>
      <left style="medium">
        <color indexed="64"/>
      </left>
      <right/>
      <top style="thin">
        <color indexed="64"/>
      </top>
      <bottom/>
      <diagonal/>
    </border>
    <border>
      <left/>
      <right style="medium">
        <color indexed="64"/>
      </right>
      <top/>
      <bottom/>
      <diagonal/>
    </border>
    <border>
      <left/>
      <right style="medium">
        <color indexed="64"/>
      </right>
      <top style="medium">
        <color indexed="64"/>
      </top>
      <bottom/>
      <diagonal/>
    </border>
    <border>
      <left/>
      <right/>
      <top/>
      <bottom style="thin">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theme="0" tint="-0.499984740745262"/>
      </right>
      <top/>
      <bottom/>
      <diagonal/>
    </border>
    <border>
      <left/>
      <right/>
      <top/>
      <bottom style="thin">
        <color theme="0" tint="-0.499984740745262"/>
      </bottom>
      <diagonal/>
    </border>
    <border>
      <left/>
      <right style="medium">
        <color indexed="9"/>
      </right>
      <top/>
      <bottom style="medium">
        <color indexed="9"/>
      </bottom>
      <diagonal/>
    </border>
    <border>
      <left style="medium">
        <color theme="0"/>
      </left>
      <right style="medium">
        <color theme="0"/>
      </right>
      <top style="medium">
        <color theme="0"/>
      </top>
      <bottom style="medium">
        <color theme="0"/>
      </bottom>
      <diagonal/>
    </border>
    <border>
      <left/>
      <right/>
      <top style="medium">
        <color theme="0"/>
      </top>
      <bottom style="thin">
        <color theme="0" tint="-0.499984740745262"/>
      </bottom>
      <diagonal/>
    </border>
    <border>
      <left/>
      <right style="medium">
        <color theme="0"/>
      </right>
      <top/>
      <bottom/>
      <diagonal/>
    </border>
    <border>
      <left/>
      <right/>
      <top/>
      <bottom style="medium">
        <color theme="0"/>
      </bottom>
      <diagonal/>
    </border>
    <border>
      <left/>
      <right style="medium">
        <color theme="0"/>
      </right>
      <top/>
      <bottom style="medium">
        <color theme="0"/>
      </bottom>
      <diagonal/>
    </border>
    <border>
      <left style="medium">
        <color theme="3"/>
      </left>
      <right/>
      <top style="medium">
        <color theme="3"/>
      </top>
      <bottom/>
      <diagonal/>
    </border>
    <border>
      <left/>
      <right/>
      <top style="medium">
        <color theme="3"/>
      </top>
      <bottom style="thin">
        <color theme="0" tint="-0.499984740745262"/>
      </bottom>
      <diagonal/>
    </border>
    <border>
      <left/>
      <right style="medium">
        <color theme="3"/>
      </right>
      <top style="medium">
        <color theme="3"/>
      </top>
      <bottom/>
      <diagonal/>
    </border>
    <border>
      <left style="medium">
        <color theme="3"/>
      </left>
      <right style="thin">
        <color theme="0" tint="-0.499984740745262"/>
      </right>
      <top/>
      <bottom/>
      <diagonal/>
    </border>
    <border>
      <left/>
      <right style="medium">
        <color theme="3"/>
      </right>
      <top/>
      <bottom/>
      <diagonal/>
    </border>
    <border>
      <left style="medium">
        <color theme="3"/>
      </left>
      <right/>
      <top/>
      <bottom/>
      <diagonal/>
    </border>
    <border>
      <left style="medium">
        <color theme="3"/>
      </left>
      <right/>
      <top/>
      <bottom style="medium">
        <color theme="3"/>
      </bottom>
      <diagonal/>
    </border>
    <border>
      <left/>
      <right/>
      <top/>
      <bottom style="medium">
        <color theme="3"/>
      </bottom>
      <diagonal/>
    </border>
    <border>
      <left/>
      <right style="medium">
        <color theme="3"/>
      </right>
      <top/>
      <bottom style="medium">
        <color theme="3"/>
      </bottom>
      <diagonal/>
    </border>
    <border>
      <left style="thin">
        <color theme="0" tint="-0.499984740745262"/>
      </left>
      <right style="thin">
        <color theme="0" tint="-0.499984740745262"/>
      </right>
      <top/>
      <bottom/>
      <diagonal/>
    </border>
    <border>
      <left/>
      <right style="medium">
        <color indexed="9"/>
      </right>
      <top/>
      <bottom/>
      <diagonal/>
    </border>
    <border>
      <left/>
      <right style="medium">
        <color indexed="9"/>
      </right>
      <top style="medium">
        <color theme="0"/>
      </top>
      <bottom style="medium">
        <color theme="0"/>
      </bottom>
      <diagonal/>
    </border>
    <border>
      <left style="thin">
        <color theme="0" tint="-0.499984740745262"/>
      </left>
      <right style="medium">
        <color indexed="9"/>
      </right>
      <top style="medium">
        <color indexed="9"/>
      </top>
      <bottom style="medium">
        <color theme="0"/>
      </bottom>
      <diagonal/>
    </border>
    <border>
      <left/>
      <right style="medium">
        <color indexed="9"/>
      </right>
      <top/>
      <bottom style="medium">
        <color theme="0"/>
      </bottom>
      <diagonal/>
    </border>
    <border>
      <left/>
      <right style="medium">
        <color indexed="9"/>
      </right>
      <top style="medium">
        <color indexed="9"/>
      </top>
      <bottom style="medium">
        <color theme="0"/>
      </bottom>
      <diagonal/>
    </border>
    <border>
      <left/>
      <right style="medium">
        <color indexed="9"/>
      </right>
      <top style="thin">
        <color theme="0" tint="-0.499984740745262"/>
      </top>
      <bottom style="medium">
        <color theme="0"/>
      </bottom>
      <diagonal/>
    </border>
    <border>
      <left/>
      <right style="medium">
        <color theme="0"/>
      </right>
      <top style="medium">
        <color theme="0"/>
      </top>
      <bottom style="medium">
        <color theme="0"/>
      </bottom>
      <diagonal/>
    </border>
    <border>
      <left style="thin">
        <color theme="0" tint="-0.499984740745262"/>
      </left>
      <right style="medium">
        <color theme="0"/>
      </right>
      <top style="thin">
        <color theme="0" tint="-0.499984740745262"/>
      </top>
      <bottom style="medium">
        <color theme="0"/>
      </bottom>
      <diagonal/>
    </border>
    <border>
      <left/>
      <right style="medium">
        <color theme="0"/>
      </right>
      <top style="thin">
        <color theme="0" tint="-0.499984740745262"/>
      </top>
      <bottom/>
      <diagonal/>
    </border>
    <border>
      <left style="thin">
        <color theme="0" tint="-0.499984740745262"/>
      </left>
      <right/>
      <top/>
      <bottom style="medium">
        <color theme="0"/>
      </bottom>
      <diagonal/>
    </border>
    <border>
      <left/>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bottom style="medium">
        <color indexed="9"/>
      </bottom>
      <diagonal/>
    </border>
    <border>
      <left style="thin">
        <color theme="0" tint="-0.499984740745262"/>
      </left>
      <right style="thin">
        <color theme="0" tint="-0.499984740745262"/>
      </right>
      <top style="thin">
        <color theme="0" tint="-0.499984740745262"/>
      </top>
      <bottom style="medium">
        <color indexed="9"/>
      </bottom>
      <diagonal/>
    </border>
    <border>
      <left/>
      <right style="thin">
        <color theme="0" tint="-0.499984740745262"/>
      </right>
      <top style="thin">
        <color theme="0" tint="-0.499984740745262"/>
      </top>
      <bottom style="thin">
        <color theme="0" tint="-0.499984740745262"/>
      </bottom>
      <diagonal/>
    </border>
    <border>
      <left/>
      <right style="thin">
        <color theme="0" tint="-0.499984740745262"/>
      </right>
      <top style="thin">
        <color theme="0" tint="-0.499984740745262"/>
      </top>
      <bottom style="medium">
        <color indexed="9"/>
      </bottom>
      <diagonal/>
    </border>
    <border>
      <left/>
      <right/>
      <top style="medium">
        <color theme="0"/>
      </top>
      <bottom/>
      <diagonal/>
    </border>
    <border>
      <left style="medium">
        <color theme="0" tint="-0.499984740745262"/>
      </left>
      <right/>
      <top style="medium">
        <color theme="0" tint="-0.499984740745262"/>
      </top>
      <bottom/>
      <diagonal/>
    </border>
    <border>
      <left/>
      <right/>
      <top style="medium">
        <color theme="0" tint="-0.499984740745262"/>
      </top>
      <bottom/>
      <diagonal/>
    </border>
    <border>
      <left style="medium">
        <color theme="0" tint="-0.499984740745262"/>
      </left>
      <right/>
      <top/>
      <bottom/>
      <diagonal/>
    </border>
    <border>
      <left style="medium">
        <color theme="0" tint="-0.499984740745262"/>
      </left>
      <right/>
      <top style="thin">
        <color indexed="64"/>
      </top>
      <bottom/>
      <diagonal/>
    </border>
    <border>
      <left style="medium">
        <color theme="0" tint="-0.499984740745262"/>
      </left>
      <right/>
      <top/>
      <bottom style="thin">
        <color indexed="64"/>
      </bottom>
      <diagonal/>
    </border>
    <border>
      <left style="medium">
        <color theme="0" tint="-0.499984740745262"/>
      </left>
      <right/>
      <top style="thin">
        <color theme="0" tint="-0.499984740745262"/>
      </top>
      <bottom style="medium">
        <color theme="0" tint="-0.499984740745262"/>
      </bottom>
      <diagonal/>
    </border>
    <border>
      <left/>
      <right/>
      <top style="thin">
        <color theme="0" tint="-0.499984740745262"/>
      </top>
      <bottom style="medium">
        <color theme="0" tint="-0.499984740745262"/>
      </bottom>
      <diagonal/>
    </border>
    <border>
      <left style="thin">
        <color theme="0" tint="-0.499984740745262"/>
      </left>
      <right/>
      <top/>
      <bottom style="medium">
        <color theme="0" tint="-0.249977111117893"/>
      </bottom>
      <diagonal/>
    </border>
    <border>
      <left/>
      <right/>
      <top style="medium">
        <color theme="0"/>
      </top>
      <bottom style="medium">
        <color theme="0" tint="-0.249977111117893"/>
      </bottom>
      <diagonal/>
    </border>
    <border>
      <left/>
      <right style="medium">
        <color theme="0" tint="-0.249977111117893"/>
      </right>
      <top style="thin">
        <color theme="0" tint="-0.499984740745262"/>
      </top>
      <bottom/>
      <diagonal/>
    </border>
    <border>
      <left/>
      <right style="medium">
        <color theme="0" tint="-0.249977111117893"/>
      </right>
      <top/>
      <bottom/>
      <diagonal/>
    </border>
    <border>
      <left/>
      <right style="medium">
        <color theme="0" tint="-0.249977111117893"/>
      </right>
      <top/>
      <bottom style="medium">
        <color theme="0" tint="-0.249977111117893"/>
      </bottom>
      <diagonal/>
    </border>
    <border>
      <left/>
      <right/>
      <top style="thin">
        <color indexed="64"/>
      </top>
      <bottom style="thin">
        <color theme="0" tint="-0.499984740745262"/>
      </bottom>
      <diagonal/>
    </border>
    <border>
      <left style="thin">
        <color indexed="64"/>
      </left>
      <right style="thin">
        <color theme="0" tint="-0.499984740745262"/>
      </right>
      <top/>
      <bottom/>
      <diagonal/>
    </border>
    <border>
      <left/>
      <right/>
      <top style="thin">
        <color theme="0" tint="-0.499984740745262"/>
      </top>
      <bottom/>
      <diagonal/>
    </border>
    <border>
      <left/>
      <right/>
      <top style="medium">
        <color theme="3"/>
      </top>
      <bottom/>
      <diagonal/>
    </border>
    <border>
      <left/>
      <right/>
      <top style="thin">
        <color theme="0"/>
      </top>
      <bottom/>
      <diagonal/>
    </border>
    <border>
      <left style="thin">
        <color theme="0" tint="-0.499984740745262"/>
      </left>
      <right/>
      <top style="thin">
        <color theme="0" tint="-0.499984740745262"/>
      </top>
      <bottom/>
      <diagonal/>
    </border>
    <border>
      <left style="thin">
        <color theme="0" tint="-0.499984740745262"/>
      </left>
      <right/>
      <top/>
      <bottom/>
      <diagonal/>
    </border>
    <border>
      <left style="thin">
        <color theme="0" tint="-0.499984740745262"/>
      </left>
      <right/>
      <top style="medium">
        <color indexed="9"/>
      </top>
      <bottom style="medium">
        <color indexed="9"/>
      </bottom>
      <diagonal/>
    </border>
    <border>
      <left/>
      <right/>
      <top style="medium">
        <color indexed="9"/>
      </top>
      <bottom style="medium">
        <color indexed="9"/>
      </bottom>
      <diagonal/>
    </border>
    <border>
      <left/>
      <right style="medium">
        <color indexed="9"/>
      </right>
      <top style="medium">
        <color indexed="9"/>
      </top>
      <bottom style="medium">
        <color indexed="9"/>
      </bottom>
      <diagonal/>
    </border>
    <border>
      <left/>
      <right style="thin">
        <color theme="0" tint="-0.499984740745262"/>
      </right>
      <top style="thin">
        <color theme="0" tint="-0.499984740745262"/>
      </top>
      <bottom/>
      <diagonal/>
    </border>
    <border>
      <left/>
      <right style="thin">
        <color theme="0" tint="-0.499984740745262"/>
      </right>
      <top/>
      <bottom style="thin">
        <color theme="0" tint="-0.499984740745262"/>
      </bottom>
      <diagonal/>
    </border>
    <border>
      <left style="thin">
        <color theme="0" tint="-0.499984740745262"/>
      </left>
      <right/>
      <top/>
      <bottom style="thin">
        <color theme="0" tint="-0.499984740745262"/>
      </bottom>
      <diagonal/>
    </border>
    <border>
      <left style="thick">
        <color indexed="64"/>
      </left>
      <right style="thin">
        <color indexed="64"/>
      </right>
      <top style="thick">
        <color indexed="64"/>
      </top>
      <bottom style="double">
        <color indexed="64"/>
      </bottom>
      <diagonal/>
    </border>
    <border>
      <left style="thin">
        <color indexed="64"/>
      </left>
      <right style="thin">
        <color indexed="64"/>
      </right>
      <top style="thick">
        <color indexed="64"/>
      </top>
      <bottom style="double">
        <color indexed="64"/>
      </bottom>
      <diagonal/>
    </border>
    <border>
      <left style="thin">
        <color indexed="64"/>
      </left>
      <right/>
      <top style="thick">
        <color indexed="64"/>
      </top>
      <bottom style="double">
        <color indexed="64"/>
      </bottom>
      <diagonal/>
    </border>
    <border>
      <left style="thin">
        <color indexed="64"/>
      </left>
      <right style="medium">
        <color indexed="64"/>
      </right>
      <top style="thick">
        <color indexed="64"/>
      </top>
      <bottom style="double">
        <color indexed="64"/>
      </bottom>
      <diagonal/>
    </border>
    <border>
      <left style="thick">
        <color indexed="64"/>
      </left>
      <right style="thin">
        <color indexed="64"/>
      </right>
      <top style="thin">
        <color indexed="64"/>
      </top>
      <bottom style="thin">
        <color indexed="64"/>
      </bottom>
      <diagonal/>
    </border>
    <border>
      <left/>
      <right/>
      <top style="medium">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s>
  <cellStyleXfs count="70">
    <xf numFmtId="0" fontId="0" fillId="0" borderId="0"/>
    <xf numFmtId="0" fontId="29" fillId="0" borderId="0"/>
    <xf numFmtId="0" fontId="14" fillId="2" borderId="0" applyNumberFormat="0" applyBorder="0" applyAlignment="0"/>
    <xf numFmtId="43" fontId="9" fillId="0" borderId="0" applyFont="0" applyFill="0" applyBorder="0" applyAlignment="0" applyProtection="0"/>
    <xf numFmtId="169" fontId="15" fillId="3" borderId="1">
      <alignment horizontal="left"/>
    </xf>
    <xf numFmtId="169" fontId="15" fillId="4" borderId="1"/>
    <xf numFmtId="0" fontId="14" fillId="2" borderId="0" applyNumberFormat="0" applyBorder="0" applyAlignment="0">
      <protection locked="0"/>
    </xf>
    <xf numFmtId="0" fontId="15" fillId="5" borderId="1" applyNumberFormat="0" applyBorder="0" applyAlignment="0">
      <protection locked="0"/>
    </xf>
    <xf numFmtId="0" fontId="30" fillId="0" borderId="0" applyFont="0" applyFill="0" applyBorder="0" applyAlignment="0" applyProtection="0"/>
    <xf numFmtId="37" fontId="30" fillId="0" borderId="0"/>
    <xf numFmtId="0" fontId="30" fillId="0" borderId="0"/>
    <xf numFmtId="9" fontId="9" fillId="0" borderId="0" applyFont="0" applyFill="0" applyBorder="0" applyAlignment="0" applyProtection="0"/>
    <xf numFmtId="169" fontId="15" fillId="3" borderId="1">
      <alignment horizontal="left"/>
    </xf>
    <xf numFmtId="0" fontId="14" fillId="5" borderId="0" applyNumberFormat="0" applyBorder="0" applyAlignment="0"/>
    <xf numFmtId="0" fontId="31" fillId="0" borderId="0">
      <alignment wrapText="1"/>
    </xf>
    <xf numFmtId="0" fontId="28" fillId="0" borderId="0" applyNumberFormat="0" applyFill="0" applyBorder="0" applyAlignment="0" applyProtection="0"/>
    <xf numFmtId="0" fontId="16" fillId="3" borderId="0" applyNumberFormat="0" applyBorder="0" applyAlignment="0"/>
    <xf numFmtId="0" fontId="9" fillId="0" borderId="0"/>
    <xf numFmtId="43" fontId="9" fillId="0" borderId="0" applyFont="0" applyFill="0" applyBorder="0" applyAlignment="0" applyProtection="0"/>
    <xf numFmtId="0" fontId="8" fillId="0" borderId="0"/>
    <xf numFmtId="0" fontId="33" fillId="0" borderId="0"/>
    <xf numFmtId="43" fontId="33" fillId="0" borderId="0" applyFont="0" applyFill="0" applyBorder="0" applyAlignment="0" applyProtection="0"/>
    <xf numFmtId="0" fontId="7" fillId="0" borderId="0"/>
    <xf numFmtId="0" fontId="12" fillId="0" borderId="0"/>
    <xf numFmtId="43" fontId="12" fillId="0" borderId="0" applyFont="0" applyFill="0" applyBorder="0" applyAlignment="0" applyProtection="0"/>
    <xf numFmtId="9" fontId="12"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5" fillId="0" borderId="0"/>
    <xf numFmtId="0" fontId="5" fillId="0" borderId="0"/>
    <xf numFmtId="6" fontId="5" fillId="0" borderId="0" applyFont="0" applyFill="0" applyBorder="0" applyAlignment="0" applyProtection="0"/>
    <xf numFmtId="9" fontId="5" fillId="0" borderId="0" applyFont="0" applyFill="0" applyBorder="0" applyAlignment="0" applyProtection="0"/>
    <xf numFmtId="0" fontId="4" fillId="0" borderId="0"/>
    <xf numFmtId="9" fontId="4"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6"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6"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6"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12" fillId="0" borderId="0"/>
    <xf numFmtId="0" fontId="1" fillId="0" borderId="0"/>
  </cellStyleXfs>
  <cellXfs count="520">
    <xf numFmtId="0" fontId="0" fillId="0" borderId="0" xfId="0"/>
    <xf numFmtId="0" fontId="10" fillId="0" borderId="0" xfId="0" applyFont="1" applyFill="1" applyBorder="1"/>
    <xf numFmtId="0" fontId="0" fillId="0" borderId="0" xfId="0" applyFill="1" applyBorder="1"/>
    <xf numFmtId="0" fontId="27" fillId="0" borderId="0" xfId="0" quotePrefix="1" applyFont="1" applyFill="1" applyBorder="1" applyAlignment="1">
      <alignment horizontal="left"/>
    </xf>
    <xf numFmtId="0" fontId="27" fillId="0" borderId="0" xfId="0" applyFont="1" applyFill="1" applyBorder="1"/>
    <xf numFmtId="165" fontId="14" fillId="0" borderId="0" xfId="2" applyNumberFormat="1" applyFont="1" applyFill="1" applyBorder="1" applyProtection="1"/>
    <xf numFmtId="0" fontId="10" fillId="0" borderId="0" xfId="0" applyFont="1"/>
    <xf numFmtId="16" fontId="0" fillId="0" borderId="0" xfId="0" applyNumberFormat="1" applyFont="1"/>
    <xf numFmtId="37" fontId="0" fillId="0" borderId="0" xfId="9" applyFont="1" applyFill="1"/>
    <xf numFmtId="37" fontId="0" fillId="0" borderId="0" xfId="9" applyFont="1" applyFill="1" applyBorder="1"/>
    <xf numFmtId="0" fontId="0" fillId="0" borderId="0" xfId="0" applyFont="1" applyFill="1"/>
    <xf numFmtId="0" fontId="0" fillId="0" borderId="0" xfId="10" applyFont="1"/>
    <xf numFmtId="175" fontId="0" fillId="0" borderId="0" xfId="10" applyNumberFormat="1" applyFont="1"/>
    <xf numFmtId="173" fontId="0" fillId="0" borderId="0" xfId="3" applyNumberFormat="1" applyFont="1" applyBorder="1"/>
    <xf numFmtId="0" fontId="10" fillId="0" borderId="0" xfId="10" applyFont="1"/>
    <xf numFmtId="0" fontId="0" fillId="0" borderId="0" xfId="10" quotePrefix="1" applyFont="1" applyFill="1" applyAlignment="1">
      <alignment horizontal="left"/>
    </xf>
    <xf numFmtId="0" fontId="10" fillId="0" borderId="0" xfId="10" applyFont="1" applyAlignment="1">
      <alignment horizontal="left"/>
    </xf>
    <xf numFmtId="0" fontId="0" fillId="0" borderId="0" xfId="0" quotePrefix="1" applyFont="1" applyFill="1" applyAlignment="1">
      <alignment horizontal="left"/>
    </xf>
    <xf numFmtId="1" fontId="10" fillId="0" borderId="0" xfId="0" applyNumberFormat="1" applyFont="1" applyFill="1" applyAlignment="1">
      <alignment horizontal="center"/>
    </xf>
    <xf numFmtId="165" fontId="14" fillId="0" borderId="12" xfId="2" applyNumberFormat="1" applyFont="1" applyFill="1" applyBorder="1" applyProtection="1"/>
    <xf numFmtId="10" fontId="10" fillId="0" borderId="0" xfId="11" applyNumberFormat="1" applyFont="1" applyFill="1" applyBorder="1"/>
    <xf numFmtId="1" fontId="10" fillId="0" borderId="0" xfId="0" applyNumberFormat="1" applyFont="1" applyFill="1" applyBorder="1" applyAlignment="1">
      <alignment horizontal="center"/>
    </xf>
    <xf numFmtId="0" fontId="0" fillId="0" borderId="0" xfId="0" applyFont="1" applyFill="1" applyBorder="1"/>
    <xf numFmtId="173" fontId="0" fillId="0" borderId="0" xfId="3" applyNumberFormat="1" applyFont="1" applyFill="1" applyBorder="1"/>
    <xf numFmtId="0" fontId="17" fillId="10" borderId="0" xfId="0" applyFont="1" applyFill="1" applyBorder="1" applyAlignment="1">
      <alignment vertical="top"/>
    </xf>
    <xf numFmtId="0" fontId="17" fillId="10" borderId="0" xfId="0" applyFont="1" applyFill="1" applyBorder="1"/>
    <xf numFmtId="0" fontId="0" fillId="0" borderId="0" xfId="0" applyFont="1" applyBorder="1"/>
    <xf numFmtId="0" fontId="17" fillId="0" borderId="0" xfId="10" quotePrefix="1" applyFont="1" applyAlignment="1">
      <alignment horizontal="left"/>
    </xf>
    <xf numFmtId="0" fontId="21" fillId="0" borderId="0" xfId="0" quotePrefix="1" applyFont="1" applyFill="1" applyBorder="1" applyAlignment="1">
      <alignment horizontal="left" vertical="top"/>
    </xf>
    <xf numFmtId="0" fontId="10" fillId="0" borderId="12" xfId="10" quotePrefix="1" applyFont="1" applyFill="1" applyBorder="1" applyAlignment="1">
      <alignment horizontal="left"/>
    </xf>
    <xf numFmtId="0" fontId="0" fillId="0" borderId="12" xfId="0" applyFont="1" applyBorder="1"/>
    <xf numFmtId="0" fontId="0" fillId="0" borderId="0" xfId="10" applyFont="1" applyBorder="1"/>
    <xf numFmtId="0" fontId="9" fillId="0" borderId="0" xfId="10" quotePrefix="1" applyFont="1" applyFill="1" applyBorder="1" applyAlignment="1">
      <alignment horizontal="left" indent="1"/>
    </xf>
    <xf numFmtId="0" fontId="10" fillId="8" borderId="29" xfId="10" quotePrefix="1" applyFont="1" applyFill="1" applyBorder="1" applyAlignment="1">
      <alignment horizontal="left"/>
    </xf>
    <xf numFmtId="0" fontId="0" fillId="8" borderId="30" xfId="10" applyFont="1" applyFill="1" applyBorder="1" applyAlignment="1">
      <alignment horizontal="left" indent="1"/>
    </xf>
    <xf numFmtId="165" fontId="16" fillId="0" borderId="12" xfId="2" applyNumberFormat="1" applyFont="1" applyFill="1" applyBorder="1" applyProtection="1"/>
    <xf numFmtId="165" fontId="16" fillId="0" borderId="0" xfId="2" applyNumberFormat="1" applyFont="1" applyFill="1" applyBorder="1" applyProtection="1"/>
    <xf numFmtId="0" fontId="10" fillId="0" borderId="0" xfId="10" quotePrefix="1" applyFont="1" applyFill="1" applyBorder="1" applyAlignment="1">
      <alignment horizontal="left"/>
    </xf>
    <xf numFmtId="0" fontId="0" fillId="0" borderId="0" xfId="10" applyFont="1" applyFill="1" applyBorder="1" applyAlignment="1">
      <alignment horizontal="left" indent="1"/>
    </xf>
    <xf numFmtId="0" fontId="9" fillId="0" borderId="0" xfId="10" quotePrefix="1" applyFont="1" applyFill="1" applyBorder="1" applyAlignment="1">
      <alignment horizontal="left" indent="3"/>
    </xf>
    <xf numFmtId="0" fontId="10" fillId="0" borderId="0" xfId="10" quotePrefix="1" applyFont="1" applyFill="1" applyBorder="1" applyAlignment="1">
      <alignment horizontal="left" indent="1"/>
    </xf>
    <xf numFmtId="0" fontId="10" fillId="0" borderId="0" xfId="10" quotePrefix="1" applyFont="1" applyFill="1" applyBorder="1" applyAlignment="1">
      <alignment horizontal="left" indent="5"/>
    </xf>
    <xf numFmtId="0" fontId="10" fillId="0" borderId="12" xfId="0" applyFont="1" applyBorder="1"/>
    <xf numFmtId="9" fontId="10" fillId="0" borderId="0" xfId="11" applyNumberFormat="1" applyFont="1" applyFill="1" applyBorder="1"/>
    <xf numFmtId="0" fontId="10" fillId="0" borderId="0" xfId="0" applyFont="1" applyBorder="1"/>
    <xf numFmtId="0" fontId="10" fillId="0" borderId="0" xfId="10" quotePrefix="1" applyFont="1" applyFill="1" applyAlignment="1">
      <alignment horizontal="left"/>
    </xf>
    <xf numFmtId="9" fontId="10" fillId="0" borderId="0" xfId="11" applyFont="1" applyBorder="1"/>
    <xf numFmtId="10" fontId="10" fillId="0" borderId="0" xfId="11" applyNumberFormat="1" applyFont="1" applyBorder="1"/>
    <xf numFmtId="0" fontId="10" fillId="0" borderId="12" xfId="10" quotePrefix="1" applyFont="1" applyBorder="1" applyAlignment="1">
      <alignment horizontal="left"/>
    </xf>
    <xf numFmtId="0" fontId="0" fillId="8" borderId="30" xfId="0" applyFont="1" applyFill="1" applyBorder="1"/>
    <xf numFmtId="0" fontId="10" fillId="0" borderId="8" xfId="0" applyFont="1" applyBorder="1"/>
    <xf numFmtId="0" fontId="10" fillId="8" borderId="29" xfId="0" quotePrefix="1" applyFont="1" applyFill="1" applyBorder="1" applyAlignment="1">
      <alignment horizontal="left"/>
    </xf>
    <xf numFmtId="0" fontId="10" fillId="0" borderId="0" xfId="10" quotePrefix="1" applyFont="1" applyFill="1" applyBorder="1" applyAlignment="1"/>
    <xf numFmtId="165" fontId="14" fillId="0" borderId="8" xfId="2" applyNumberFormat="1" applyFont="1" applyFill="1" applyBorder="1" applyProtection="1"/>
    <xf numFmtId="0" fontId="10" fillId="0" borderId="12" xfId="10" quotePrefix="1" applyFont="1" applyFill="1" applyBorder="1" applyAlignment="1"/>
    <xf numFmtId="0" fontId="0" fillId="0" borderId="12" xfId="10" applyFont="1" applyBorder="1"/>
    <xf numFmtId="0" fontId="10" fillId="0" borderId="12" xfId="10" applyFont="1" applyFill="1" applyBorder="1" applyAlignment="1">
      <alignment horizontal="left"/>
    </xf>
    <xf numFmtId="0" fontId="10" fillId="8" borderId="19" xfId="10" quotePrefix="1" applyFont="1" applyFill="1" applyBorder="1" applyAlignment="1">
      <alignment horizontal="left"/>
    </xf>
    <xf numFmtId="0" fontId="10" fillId="8" borderId="15" xfId="10" applyFont="1" applyFill="1" applyBorder="1" applyAlignment="1">
      <alignment horizontal="left" indent="2"/>
    </xf>
    <xf numFmtId="0" fontId="0" fillId="8" borderId="17" xfId="0" applyFont="1" applyFill="1" applyBorder="1"/>
    <xf numFmtId="0" fontId="0" fillId="0" borderId="0" xfId="0" applyBorder="1"/>
    <xf numFmtId="171" fontId="12" fillId="0" borderId="0" xfId="0" applyNumberFormat="1" applyFont="1" applyBorder="1" applyProtection="1"/>
    <xf numFmtId="167" fontId="12" fillId="0" borderId="0" xfId="0" applyNumberFormat="1" applyFont="1" applyBorder="1" applyProtection="1"/>
    <xf numFmtId="172" fontId="22" fillId="0" borderId="0" xfId="0" applyNumberFormat="1" applyFont="1" applyProtection="1"/>
    <xf numFmtId="168" fontId="22" fillId="0" borderId="0" xfId="0" applyNumberFormat="1" applyFont="1" applyProtection="1"/>
    <xf numFmtId="0" fontId="0" fillId="0" borderId="0" xfId="0" applyFont="1"/>
    <xf numFmtId="0" fontId="12" fillId="0" borderId="0" xfId="0" applyFont="1" applyProtection="1"/>
    <xf numFmtId="0" fontId="11" fillId="0" borderId="0" xfId="0" applyFont="1" applyProtection="1"/>
    <xf numFmtId="0" fontId="11" fillId="6" borderId="1" xfId="0" applyFont="1" applyFill="1" applyBorder="1" applyProtection="1"/>
    <xf numFmtId="0" fontId="12" fillId="0" borderId="3" xfId="0" applyFont="1" applyFill="1" applyBorder="1" applyProtection="1"/>
    <xf numFmtId="0" fontId="12" fillId="0" borderId="2" xfId="0" applyFont="1" applyFill="1" applyBorder="1" applyProtection="1"/>
    <xf numFmtId="0" fontId="12" fillId="0" borderId="4" xfId="0" applyFont="1" applyFill="1" applyBorder="1" applyProtection="1"/>
    <xf numFmtId="10" fontId="12" fillId="0" borderId="0" xfId="0" applyNumberFormat="1" applyFont="1" applyProtection="1"/>
    <xf numFmtId="0" fontId="11" fillId="0" borderId="0" xfId="0" quotePrefix="1" applyFont="1" applyAlignment="1" applyProtection="1">
      <alignment horizontal="left"/>
    </xf>
    <xf numFmtId="0" fontId="11" fillId="6" borderId="1" xfId="0" quotePrefix="1" applyFont="1" applyFill="1" applyBorder="1" applyAlignment="1" applyProtection="1">
      <alignment horizontal="left"/>
    </xf>
    <xf numFmtId="0" fontId="12" fillId="0" borderId="0" xfId="0" applyFont="1" applyFill="1" applyProtection="1"/>
    <xf numFmtId="0" fontId="12" fillId="0" borderId="3" xfId="0" quotePrefix="1" applyFont="1" applyBorder="1" applyAlignment="1" applyProtection="1">
      <alignment horizontal="left"/>
    </xf>
    <xf numFmtId="0" fontId="12" fillId="0" borderId="2" xfId="0" quotePrefix="1" applyFont="1" applyBorder="1" applyAlignment="1" applyProtection="1">
      <alignment horizontal="left"/>
    </xf>
    <xf numFmtId="0" fontId="11" fillId="6" borderId="1" xfId="0" quotePrefix="1" applyFont="1" applyFill="1" applyBorder="1" applyAlignment="1" applyProtection="1">
      <alignment horizontal="right" wrapText="1"/>
    </xf>
    <xf numFmtId="0" fontId="11" fillId="6" borderId="1" xfId="0" applyFont="1" applyFill="1" applyBorder="1" applyAlignment="1" applyProtection="1">
      <alignment horizontal="right"/>
    </xf>
    <xf numFmtId="0" fontId="11" fillId="6" borderId="1" xfId="0" applyFont="1" applyFill="1" applyBorder="1" applyAlignment="1" applyProtection="1">
      <alignment horizontal="center" wrapText="1"/>
    </xf>
    <xf numFmtId="0" fontId="12" fillId="0" borderId="14" xfId="0" quotePrefix="1" applyFont="1" applyBorder="1" applyAlignment="1" applyProtection="1">
      <alignment horizontal="left"/>
    </xf>
    <xf numFmtId="0" fontId="12" fillId="0" borderId="11" xfId="0" applyFont="1" applyBorder="1" applyProtection="1"/>
    <xf numFmtId="0" fontId="11" fillId="6" borderId="20" xfId="0" applyFont="1" applyFill="1" applyBorder="1" applyProtection="1"/>
    <xf numFmtId="164" fontId="12" fillId="6" borderId="21" xfId="11" applyNumberFormat="1" applyFont="1" applyFill="1" applyBorder="1" applyAlignment="1" applyProtection="1">
      <alignment horizontal="center"/>
    </xf>
    <xf numFmtId="164" fontId="12" fillId="6" borderId="22" xfId="11" applyNumberFormat="1" applyFont="1" applyFill="1" applyBorder="1" applyAlignment="1" applyProtection="1">
      <alignment horizontal="center"/>
    </xf>
    <xf numFmtId="0" fontId="12" fillId="0" borderId="25" xfId="0" quotePrefix="1" applyFont="1" applyBorder="1" applyAlignment="1" applyProtection="1">
      <alignment horizontal="left"/>
    </xf>
    <xf numFmtId="0" fontId="12" fillId="0" borderId="0" xfId="0" applyFont="1" applyBorder="1" applyProtection="1"/>
    <xf numFmtId="0" fontId="11" fillId="0" borderId="0" xfId="0" applyFont="1" applyBorder="1" applyProtection="1"/>
    <xf numFmtId="0" fontId="19" fillId="6" borderId="1" xfId="0" applyFont="1" applyFill="1" applyBorder="1" applyAlignment="1" applyProtection="1">
      <alignment horizontal="left"/>
    </xf>
    <xf numFmtId="0" fontId="12" fillId="0" borderId="0" xfId="0" quotePrefix="1" applyFont="1" applyAlignment="1" applyProtection="1">
      <alignment horizontal="left"/>
    </xf>
    <xf numFmtId="0" fontId="11" fillId="0" borderId="14" xfId="0" applyFont="1" applyBorder="1" applyProtection="1"/>
    <xf numFmtId="0" fontId="11" fillId="0" borderId="8" xfId="0" quotePrefix="1" applyFont="1" applyBorder="1" applyAlignment="1" applyProtection="1">
      <alignment horizontal="right" wrapText="1"/>
    </xf>
    <xf numFmtId="0" fontId="11" fillId="0" borderId="9" xfId="0" quotePrefix="1" applyFont="1" applyBorder="1" applyAlignment="1" applyProtection="1">
      <alignment horizontal="right" wrapText="1"/>
    </xf>
    <xf numFmtId="0" fontId="11" fillId="0" borderId="0" xfId="0" applyFont="1" applyBorder="1" applyAlignment="1" applyProtection="1">
      <alignment horizontal="center"/>
    </xf>
    <xf numFmtId="0" fontId="11" fillId="0" borderId="0" xfId="0" applyFont="1" applyBorder="1" applyAlignment="1" applyProtection="1">
      <alignment horizontal="left"/>
    </xf>
    <xf numFmtId="0" fontId="12" fillId="6" borderId="14" xfId="0" applyFont="1" applyFill="1" applyBorder="1" applyProtection="1"/>
    <xf numFmtId="3" fontId="12" fillId="7" borderId="14" xfId="0" applyNumberFormat="1" applyFont="1" applyFill="1" applyBorder="1" applyAlignment="1" applyProtection="1">
      <alignment horizontal="center" wrapText="1"/>
    </xf>
    <xf numFmtId="170" fontId="12" fillId="7" borderId="9" xfId="0" applyNumberFormat="1" applyFont="1" applyFill="1" applyBorder="1" applyAlignment="1" applyProtection="1">
      <alignment horizontal="center" wrapText="1"/>
    </xf>
    <xf numFmtId="0" fontId="12" fillId="0" borderId="0" xfId="0" applyFont="1" applyAlignment="1" applyProtection="1">
      <alignment horizontal="center"/>
    </xf>
    <xf numFmtId="0" fontId="12" fillId="6" borderId="7" xfId="0" applyFont="1" applyFill="1" applyBorder="1" applyProtection="1"/>
    <xf numFmtId="3" fontId="12" fillId="7" borderId="7" xfId="0" applyNumberFormat="1" applyFont="1" applyFill="1" applyBorder="1" applyAlignment="1" applyProtection="1">
      <alignment horizontal="center" wrapText="1"/>
    </xf>
    <xf numFmtId="170" fontId="12" fillId="7" borderId="10" xfId="0" applyNumberFormat="1" applyFont="1" applyFill="1" applyBorder="1" applyAlignment="1" applyProtection="1">
      <alignment horizontal="center" wrapText="1"/>
    </xf>
    <xf numFmtId="0" fontId="12" fillId="0" borderId="0" xfId="23" applyFont="1" applyProtection="1"/>
    <xf numFmtId="0" fontId="12" fillId="6" borderId="7" xfId="0" quotePrefix="1" applyFont="1" applyFill="1" applyBorder="1" applyAlignment="1" applyProtection="1">
      <alignment horizontal="left"/>
    </xf>
    <xf numFmtId="0" fontId="12" fillId="6" borderId="7" xfId="0" applyFont="1" applyFill="1" applyBorder="1" applyAlignment="1" applyProtection="1">
      <alignment horizontal="left"/>
    </xf>
    <xf numFmtId="0" fontId="12" fillId="6" borderId="11" xfId="0" applyFont="1" applyFill="1" applyBorder="1" applyProtection="1"/>
    <xf numFmtId="3" fontId="12" fillId="7" borderId="11" xfId="0" applyNumberFormat="1" applyFont="1" applyFill="1" applyBorder="1" applyAlignment="1" applyProtection="1">
      <alignment horizontal="center" wrapText="1"/>
    </xf>
    <xf numFmtId="170" fontId="12" fillId="7" borderId="6" xfId="0" applyNumberFormat="1" applyFont="1" applyFill="1" applyBorder="1" applyAlignment="1" applyProtection="1">
      <alignment horizontal="center" wrapText="1"/>
    </xf>
    <xf numFmtId="0" fontId="36" fillId="0" borderId="0" xfId="0" quotePrefix="1" applyFont="1" applyAlignment="1" applyProtection="1">
      <alignment horizontal="left"/>
    </xf>
    <xf numFmtId="9" fontId="12" fillId="6" borderId="0" xfId="0" quotePrefix="1" applyNumberFormat="1" applyFont="1" applyFill="1" applyBorder="1" applyAlignment="1" applyProtection="1">
      <alignment horizontal="left"/>
    </xf>
    <xf numFmtId="0" fontId="12" fillId="6" borderId="0" xfId="0" quotePrefix="1" applyFont="1" applyFill="1" applyBorder="1" applyAlignment="1" applyProtection="1">
      <alignment horizontal="left"/>
    </xf>
    <xf numFmtId="0" fontId="12" fillId="6" borderId="0" xfId="0" applyFont="1" applyFill="1" applyBorder="1" applyProtection="1"/>
    <xf numFmtId="0" fontId="10" fillId="0" borderId="0" xfId="0" applyFont="1" applyProtection="1"/>
    <xf numFmtId="0" fontId="0" fillId="0" borderId="0" xfId="0" applyFont="1" applyProtection="1"/>
    <xf numFmtId="0" fontId="0" fillId="8" borderId="13" xfId="0" quotePrefix="1" applyFont="1" applyFill="1" applyBorder="1" applyAlignment="1" applyProtection="1">
      <alignment horizontal="left"/>
    </xf>
    <xf numFmtId="10" fontId="0" fillId="8" borderId="26" xfId="11" applyNumberFormat="1" applyFont="1" applyFill="1" applyBorder="1" applyProtection="1"/>
    <xf numFmtId="0" fontId="0" fillId="8" borderId="13" xfId="0" applyFont="1" applyFill="1" applyBorder="1" applyProtection="1"/>
    <xf numFmtId="9" fontId="0" fillId="8" borderId="26" xfId="11" applyNumberFormat="1" applyFont="1" applyFill="1" applyBorder="1" applyProtection="1"/>
    <xf numFmtId="0" fontId="0" fillId="8" borderId="15" xfId="0" applyFont="1" applyFill="1" applyBorder="1" applyProtection="1"/>
    <xf numFmtId="9" fontId="0" fillId="8" borderId="17" xfId="11" applyNumberFormat="1" applyFont="1" applyFill="1" applyBorder="1" applyProtection="1"/>
    <xf numFmtId="0" fontId="0" fillId="0" borderId="0" xfId="0" applyFont="1" applyFill="1" applyProtection="1"/>
    <xf numFmtId="0" fontId="0" fillId="0" borderId="0" xfId="0" quotePrefix="1" applyFont="1" applyFill="1" applyAlignment="1" applyProtection="1">
      <alignment horizontal="left"/>
    </xf>
    <xf numFmtId="0" fontId="0" fillId="0" borderId="0" xfId="0" applyFont="1" applyFill="1" applyBorder="1" applyProtection="1"/>
    <xf numFmtId="0" fontId="22" fillId="0" borderId="0" xfId="0" applyFont="1" applyFill="1" applyProtection="1"/>
    <xf numFmtId="0" fontId="22" fillId="0" borderId="0" xfId="0" applyFont="1" applyAlignment="1" applyProtection="1">
      <alignment horizontal="centerContinuous"/>
    </xf>
    <xf numFmtId="0" fontId="22" fillId="0" borderId="0" xfId="0" applyFont="1" applyProtection="1"/>
    <xf numFmtId="1" fontId="22" fillId="0" borderId="8" xfId="0" applyNumberFormat="1" applyFont="1" applyBorder="1" applyProtection="1"/>
    <xf numFmtId="0" fontId="22" fillId="0" borderId="0" xfId="0" applyFont="1" applyBorder="1" applyProtection="1"/>
    <xf numFmtId="0" fontId="25" fillId="0" borderId="0" xfId="0" applyFont="1" applyProtection="1"/>
    <xf numFmtId="165" fontId="22" fillId="0" borderId="0" xfId="0" applyNumberFormat="1" applyFont="1" applyProtection="1"/>
    <xf numFmtId="0" fontId="23" fillId="0" borderId="0" xfId="0" applyFont="1" applyAlignment="1" applyProtection="1">
      <alignment horizontal="left"/>
    </xf>
    <xf numFmtId="0" fontId="22" fillId="0" borderId="0" xfId="0" applyFont="1" applyAlignment="1" applyProtection="1">
      <alignment horizontal="left"/>
    </xf>
    <xf numFmtId="0" fontId="24" fillId="0" borderId="0" xfId="0" applyFont="1" applyAlignment="1" applyProtection="1">
      <alignment horizontal="center"/>
    </xf>
    <xf numFmtId="0" fontId="24" fillId="0" borderId="0" xfId="0" applyFont="1" applyAlignment="1" applyProtection="1">
      <alignment horizontal="right"/>
    </xf>
    <xf numFmtId="0" fontId="24" fillId="0" borderId="23" xfId="0" applyFont="1" applyBorder="1" applyProtection="1"/>
    <xf numFmtId="0" fontId="24" fillId="0" borderId="23" xfId="0" applyFont="1" applyBorder="1" applyAlignment="1" applyProtection="1">
      <alignment horizontal="center"/>
    </xf>
    <xf numFmtId="0" fontId="24" fillId="0" borderId="0" xfId="0" applyFont="1" applyProtection="1"/>
    <xf numFmtId="0" fontId="22" fillId="0" borderId="0" xfId="0" applyFont="1" applyAlignment="1" applyProtection="1">
      <alignment horizontal="center"/>
    </xf>
    <xf numFmtId="37" fontId="22" fillId="0" borderId="0" xfId="0" applyNumberFormat="1" applyFont="1" applyProtection="1"/>
    <xf numFmtId="37" fontId="22" fillId="0" borderId="0" xfId="0" applyNumberFormat="1" applyFont="1" applyFill="1" applyProtection="1"/>
    <xf numFmtId="37" fontId="22" fillId="0" borderId="0" xfId="0" applyNumberFormat="1" applyFont="1" applyBorder="1" applyProtection="1"/>
    <xf numFmtId="0" fontId="25" fillId="0" borderId="0" xfId="0" applyFont="1" applyAlignment="1" applyProtection="1">
      <alignment horizontal="left"/>
    </xf>
    <xf numFmtId="37" fontId="25" fillId="0" borderId="12" xfId="0" applyNumberFormat="1" applyFont="1" applyBorder="1" applyProtection="1"/>
    <xf numFmtId="0" fontId="23" fillId="0" borderId="0" xfId="0" quotePrefix="1" applyFont="1" applyAlignment="1" applyProtection="1">
      <alignment horizontal="left"/>
    </xf>
    <xf numFmtId="0" fontId="24" fillId="0" borderId="0" xfId="0" quotePrefix="1" applyFont="1" applyAlignment="1" applyProtection="1">
      <alignment horizontal="center"/>
    </xf>
    <xf numFmtId="0" fontId="24" fillId="0" borderId="0" xfId="0" quotePrefix="1" applyFont="1" applyAlignment="1" applyProtection="1">
      <alignment horizontal="left"/>
    </xf>
    <xf numFmtId="37" fontId="22" fillId="0" borderId="0" xfId="0" quotePrefix="1" applyNumberFormat="1" applyFont="1" applyFill="1" applyAlignment="1" applyProtection="1">
      <alignment horizontal="right"/>
    </xf>
    <xf numFmtId="37" fontId="25" fillId="0" borderId="23" xfId="0" applyNumberFormat="1" applyFont="1" applyBorder="1" applyProtection="1"/>
    <xf numFmtId="37" fontId="25" fillId="0" borderId="5" xfId="0" applyNumberFormat="1" applyFont="1" applyBorder="1" applyProtection="1"/>
    <xf numFmtId="173" fontId="22" fillId="0" borderId="0" xfId="3" applyNumberFormat="1" applyFont="1" applyProtection="1"/>
    <xf numFmtId="43" fontId="0" fillId="11" borderId="0" xfId="3" applyFont="1" applyFill="1" applyBorder="1" applyProtection="1"/>
    <xf numFmtId="43" fontId="0" fillId="11" borderId="28" xfId="3" applyFont="1" applyFill="1" applyBorder="1" applyProtection="1"/>
    <xf numFmtId="43" fontId="0" fillId="11" borderId="8" xfId="3" applyFont="1" applyFill="1" applyBorder="1" applyProtection="1"/>
    <xf numFmtId="165" fontId="0" fillId="11" borderId="0" xfId="6" applyNumberFormat="1" applyFont="1" applyFill="1" applyBorder="1" applyProtection="1"/>
    <xf numFmtId="43" fontId="0" fillId="11" borderId="28" xfId="3" quotePrefix="1" applyFont="1" applyFill="1" applyBorder="1" applyProtection="1"/>
    <xf numFmtId="173" fontId="0" fillId="11" borderId="0" xfId="3" applyNumberFormat="1" applyFont="1" applyFill="1" applyBorder="1" applyProtection="1"/>
    <xf numFmtId="10" fontId="0" fillId="11" borderId="0" xfId="6" applyNumberFormat="1" applyFont="1" applyFill="1" applyBorder="1" applyProtection="1"/>
    <xf numFmtId="0" fontId="38" fillId="0" borderId="0" xfId="0" applyFont="1" applyFill="1"/>
    <xf numFmtId="0" fontId="38" fillId="0" borderId="0" xfId="0" applyFont="1" applyFill="1" applyBorder="1"/>
    <xf numFmtId="0" fontId="38" fillId="0" borderId="0" xfId="0" applyFont="1"/>
    <xf numFmtId="0" fontId="38" fillId="0" borderId="0" xfId="0" applyFont="1" applyProtection="1">
      <protection locked="0"/>
    </xf>
    <xf numFmtId="10" fontId="38" fillId="0" borderId="0" xfId="0" applyNumberFormat="1" applyFont="1"/>
    <xf numFmtId="0" fontId="0" fillId="0" borderId="28" xfId="0" applyFill="1" applyBorder="1"/>
    <xf numFmtId="0" fontId="38" fillId="11" borderId="0" xfId="0" applyFont="1" applyFill="1"/>
    <xf numFmtId="0" fontId="38" fillId="11" borderId="0" xfId="0" applyFont="1" applyFill="1" applyBorder="1"/>
    <xf numFmtId="0" fontId="38" fillId="12" borderId="0" xfId="0" applyFont="1" applyFill="1" applyBorder="1"/>
    <xf numFmtId="43" fontId="38" fillId="12" borderId="0" xfId="3" applyFont="1" applyFill="1" applyBorder="1"/>
    <xf numFmtId="0" fontId="38" fillId="13" borderId="0" xfId="0" applyFont="1" applyFill="1" applyBorder="1"/>
    <xf numFmtId="0" fontId="38" fillId="11" borderId="0" xfId="0" applyFont="1" applyFill="1" applyProtection="1">
      <protection locked="0"/>
    </xf>
    <xf numFmtId="10" fontId="38" fillId="11" borderId="0" xfId="0" applyNumberFormat="1" applyFont="1" applyFill="1"/>
    <xf numFmtId="0" fontId="38" fillId="13" borderId="0" xfId="0" quotePrefix="1" applyFont="1" applyFill="1" applyBorder="1" applyAlignment="1">
      <alignment horizontal="left"/>
    </xf>
    <xf numFmtId="0" fontId="38" fillId="12" borderId="0" xfId="0" applyFont="1" applyFill="1" applyBorder="1" applyProtection="1">
      <protection locked="0"/>
    </xf>
    <xf numFmtId="10" fontId="38" fillId="12" borderId="0" xfId="0" applyNumberFormat="1" applyFont="1" applyFill="1" applyBorder="1"/>
    <xf numFmtId="0" fontId="38" fillId="12" borderId="34" xfId="0" applyFont="1" applyFill="1" applyBorder="1"/>
    <xf numFmtId="0" fontId="10" fillId="12" borderId="39" xfId="0" quotePrefix="1" applyFont="1" applyFill="1" applyBorder="1" applyAlignment="1">
      <alignment horizontal="left" indent="2"/>
    </xf>
    <xf numFmtId="0" fontId="38" fillId="12" borderId="41" xfId="0" applyFont="1" applyFill="1" applyBorder="1"/>
    <xf numFmtId="0" fontId="38" fillId="12" borderId="42" xfId="0" applyFont="1" applyFill="1" applyBorder="1"/>
    <xf numFmtId="0" fontId="39" fillId="12" borderId="42" xfId="24" applyNumberFormat="1" applyFont="1" applyFill="1" applyBorder="1" applyAlignment="1" applyProtection="1">
      <alignment horizontal="center" vertical="center"/>
      <protection locked="0"/>
    </xf>
    <xf numFmtId="0" fontId="38" fillId="12" borderId="44" xfId="0" applyFont="1" applyFill="1" applyBorder="1"/>
    <xf numFmtId="0" fontId="38" fillId="12" borderId="44" xfId="0" applyFont="1" applyFill="1" applyBorder="1" applyProtection="1">
      <protection locked="0"/>
    </xf>
    <xf numFmtId="10" fontId="38" fillId="12" borderId="44" xfId="0" applyNumberFormat="1" applyFont="1" applyFill="1" applyBorder="1"/>
    <xf numFmtId="0" fontId="38" fillId="12" borderId="46" xfId="0" applyFont="1" applyFill="1" applyBorder="1"/>
    <xf numFmtId="0" fontId="38" fillId="12" borderId="47" xfId="0" applyFont="1" applyFill="1" applyBorder="1"/>
    <xf numFmtId="0" fontId="38" fillId="12" borderId="48" xfId="0" applyFont="1" applyFill="1" applyBorder="1"/>
    <xf numFmtId="0" fontId="10" fillId="12" borderId="48" xfId="0" quotePrefix="1" applyFont="1" applyFill="1" applyBorder="1" applyAlignment="1">
      <alignment horizontal="left" indent="2"/>
    </xf>
    <xf numFmtId="173" fontId="0" fillId="12" borderId="48" xfId="3" applyNumberFormat="1" applyFont="1" applyFill="1" applyBorder="1"/>
    <xf numFmtId="0" fontId="38" fillId="12" borderId="45" xfId="0" applyFont="1" applyFill="1" applyBorder="1" applyProtection="1">
      <protection locked="0"/>
    </xf>
    <xf numFmtId="10" fontId="38" fillId="12" borderId="45" xfId="0" applyNumberFormat="1" applyFont="1" applyFill="1" applyBorder="1"/>
    <xf numFmtId="0" fontId="38" fillId="12" borderId="49" xfId="0" applyFont="1" applyFill="1" applyBorder="1"/>
    <xf numFmtId="0" fontId="38" fillId="11" borderId="0" xfId="0" quotePrefix="1" applyFont="1" applyFill="1" applyAlignment="1">
      <alignment horizontal="left"/>
    </xf>
    <xf numFmtId="0" fontId="38" fillId="11" borderId="0" xfId="0" quotePrefix="1" applyFont="1" applyFill="1" applyBorder="1" applyAlignment="1">
      <alignment horizontal="left"/>
    </xf>
    <xf numFmtId="0" fontId="10" fillId="11" borderId="0" xfId="0" quotePrefix="1" applyFont="1" applyFill="1" applyBorder="1" applyAlignment="1">
      <alignment horizontal="right"/>
    </xf>
    <xf numFmtId="0" fontId="39" fillId="11" borderId="0" xfId="24" applyNumberFormat="1" applyFont="1" applyFill="1" applyBorder="1" applyAlignment="1" applyProtection="1">
      <alignment horizontal="center" vertical="center"/>
      <protection locked="0"/>
    </xf>
    <xf numFmtId="0" fontId="0" fillId="11" borderId="0" xfId="0" applyFont="1" applyFill="1"/>
    <xf numFmtId="0" fontId="0" fillId="12" borderId="0" xfId="0" quotePrefix="1" applyFont="1" applyFill="1" applyBorder="1" applyAlignment="1">
      <alignment horizontal="left"/>
    </xf>
    <xf numFmtId="0" fontId="10" fillId="12" borderId="0" xfId="0" quotePrefix="1" applyFont="1" applyFill="1" applyBorder="1" applyAlignment="1" applyProtection="1">
      <alignment horizontal="left" indent="2"/>
    </xf>
    <xf numFmtId="0" fontId="38" fillId="12" borderId="50" xfId="0" applyFont="1" applyFill="1" applyBorder="1"/>
    <xf numFmtId="0" fontId="0" fillId="12" borderId="33" xfId="0" quotePrefix="1" applyFont="1" applyFill="1" applyBorder="1" applyAlignment="1">
      <alignment horizontal="left"/>
    </xf>
    <xf numFmtId="43" fontId="38" fillId="12" borderId="34" xfId="3" applyFont="1" applyFill="1" applyBorder="1" applyProtection="1"/>
    <xf numFmtId="173" fontId="39" fillId="9" borderId="53" xfId="3" applyNumberFormat="1" applyFont="1" applyFill="1" applyBorder="1" applyAlignment="1" applyProtection="1">
      <alignment horizontal="center" vertical="center"/>
      <protection locked="0"/>
    </xf>
    <xf numFmtId="173" fontId="39" fillId="9" borderId="56" xfId="3" applyNumberFormat="1" applyFont="1" applyFill="1" applyBorder="1" applyAlignment="1" applyProtection="1">
      <alignment horizontal="center" vertical="center"/>
      <protection locked="0"/>
    </xf>
    <xf numFmtId="173" fontId="0" fillId="11" borderId="36" xfId="3" applyNumberFormat="1" applyFont="1" applyFill="1" applyBorder="1"/>
    <xf numFmtId="173" fontId="0" fillId="11" borderId="57" xfId="3" applyNumberFormat="1" applyFont="1" applyFill="1" applyBorder="1"/>
    <xf numFmtId="43" fontId="38" fillId="12" borderId="37" xfId="3" applyFont="1" applyFill="1" applyBorder="1"/>
    <xf numFmtId="0" fontId="38" fillId="12" borderId="59" xfId="0" applyFont="1" applyFill="1" applyBorder="1"/>
    <xf numFmtId="0" fontId="38" fillId="12" borderId="38" xfId="0" applyFont="1" applyFill="1" applyBorder="1"/>
    <xf numFmtId="0" fontId="38" fillId="12" borderId="60" xfId="0" applyFont="1" applyFill="1" applyBorder="1"/>
    <xf numFmtId="0" fontId="38" fillId="12" borderId="38" xfId="0" applyFont="1" applyFill="1" applyBorder="1" applyProtection="1">
      <protection locked="0"/>
    </xf>
    <xf numFmtId="10" fontId="38" fillId="12" borderId="38" xfId="0" applyNumberFormat="1" applyFont="1" applyFill="1" applyBorder="1"/>
    <xf numFmtId="0" fontId="38" fillId="12" borderId="40" xfId="0" applyFont="1" applyFill="1" applyBorder="1"/>
    <xf numFmtId="173" fontId="9" fillId="12" borderId="39" xfId="3" applyNumberFormat="1" applyFont="1" applyFill="1" applyBorder="1" applyAlignment="1" applyProtection="1">
      <alignment horizontal="center" vertical="center"/>
      <protection locked="0"/>
    </xf>
    <xf numFmtId="0" fontId="10" fillId="12" borderId="37" xfId="0" quotePrefix="1" applyFont="1" applyFill="1" applyBorder="1" applyAlignment="1">
      <alignment horizontal="left" indent="2"/>
    </xf>
    <xf numFmtId="173" fontId="9" fillId="12" borderId="37" xfId="3" applyNumberFormat="1" applyFont="1" applyFill="1" applyBorder="1" applyAlignment="1" applyProtection="1">
      <alignment horizontal="center" vertical="center"/>
      <protection locked="0"/>
    </xf>
    <xf numFmtId="0" fontId="38" fillId="12" borderId="61" xfId="0" applyFont="1" applyFill="1" applyBorder="1"/>
    <xf numFmtId="0" fontId="42" fillId="13" borderId="34" xfId="0" quotePrefix="1" applyFont="1" applyFill="1" applyBorder="1" applyAlignment="1">
      <alignment horizontal="left" vertical="center"/>
    </xf>
    <xf numFmtId="1" fontId="10" fillId="11" borderId="62" xfId="0" applyNumberFormat="1" applyFont="1" applyFill="1" applyBorder="1" applyAlignment="1">
      <alignment horizontal="center"/>
    </xf>
    <xf numFmtId="173" fontId="9" fillId="11" borderId="51" xfId="3" applyNumberFormat="1" applyFont="1" applyFill="1" applyBorder="1" applyAlignment="1" applyProtection="1">
      <alignment horizontal="center" vertical="center"/>
    </xf>
    <xf numFmtId="173" fontId="9" fillId="11" borderId="52" xfId="3" applyNumberFormat="1" applyFont="1" applyFill="1" applyBorder="1" applyAlignment="1" applyProtection="1">
      <alignment horizontal="center" vertical="center"/>
    </xf>
    <xf numFmtId="173" fontId="9" fillId="11" borderId="54" xfId="3" applyNumberFormat="1" applyFont="1" applyFill="1" applyBorder="1" applyAlignment="1" applyProtection="1">
      <alignment horizontal="center" vertical="center"/>
    </xf>
    <xf numFmtId="0" fontId="42" fillId="13" borderId="0" xfId="0" quotePrefix="1" applyFont="1" applyFill="1" applyBorder="1" applyAlignment="1">
      <alignment horizontal="left" vertical="top"/>
    </xf>
    <xf numFmtId="1" fontId="10" fillId="11" borderId="65" xfId="0" applyNumberFormat="1" applyFont="1" applyFill="1" applyBorder="1" applyAlignment="1">
      <alignment horizontal="center"/>
    </xf>
    <xf numFmtId="173" fontId="40" fillId="9" borderId="66" xfId="3" applyNumberFormat="1" applyFont="1" applyFill="1" applyBorder="1" applyAlignment="1" applyProtection="1">
      <alignment horizontal="center" vertical="center"/>
      <protection locked="0"/>
    </xf>
    <xf numFmtId="0" fontId="38" fillId="12" borderId="0" xfId="0" quotePrefix="1" applyFont="1" applyFill="1" applyBorder="1" applyAlignment="1">
      <alignment horizontal="left"/>
    </xf>
    <xf numFmtId="0" fontId="10" fillId="16" borderId="4" xfId="0" applyFont="1" applyFill="1" applyBorder="1" applyAlignment="1">
      <alignment horizontal="center"/>
    </xf>
    <xf numFmtId="1" fontId="10" fillId="16" borderId="4" xfId="0" applyNumberFormat="1" applyFont="1" applyFill="1" applyBorder="1" applyAlignment="1">
      <alignment horizontal="center"/>
    </xf>
    <xf numFmtId="0" fontId="10" fillId="12" borderId="33" xfId="0" quotePrefix="1" applyFont="1" applyFill="1" applyBorder="1" applyAlignment="1">
      <alignment horizontal="left" indent="1"/>
    </xf>
    <xf numFmtId="0" fontId="10" fillId="12" borderId="33" xfId="0" quotePrefix="1" applyFont="1" applyFill="1" applyBorder="1" applyAlignment="1">
      <alignment horizontal="left" indent="3"/>
    </xf>
    <xf numFmtId="0" fontId="10" fillId="12" borderId="34" xfId="0" quotePrefix="1" applyFont="1" applyFill="1" applyBorder="1" applyAlignment="1">
      <alignment horizontal="left" indent="1"/>
    </xf>
    <xf numFmtId="173" fontId="39" fillId="12" borderId="67" xfId="3" quotePrefix="1" applyNumberFormat="1" applyFont="1" applyFill="1" applyBorder="1" applyAlignment="1" applyProtection="1">
      <alignment horizontal="left" vertical="center" indent="2"/>
      <protection locked="0"/>
    </xf>
    <xf numFmtId="173" fontId="39" fillId="9" borderId="58" xfId="3" quotePrefix="1" applyNumberFormat="1" applyFont="1" applyFill="1" applyBorder="1" applyAlignment="1" applyProtection="1">
      <alignment horizontal="left" vertical="center" indent="2"/>
      <protection locked="0"/>
    </xf>
    <xf numFmtId="173" fontId="39" fillId="12" borderId="37" xfId="3" applyNumberFormat="1" applyFont="1" applyFill="1" applyBorder="1" applyAlignment="1" applyProtection="1">
      <alignment horizontal="center" vertical="center"/>
      <protection locked="0"/>
    </xf>
    <xf numFmtId="0" fontId="38" fillId="0" borderId="0" xfId="0" applyFont="1" applyBorder="1"/>
    <xf numFmtId="165" fontId="37" fillId="11" borderId="68" xfId="6" applyNumberFormat="1" applyFont="1" applyFill="1" applyBorder="1">
      <protection locked="0"/>
    </xf>
    <xf numFmtId="1" fontId="10" fillId="11" borderId="69" xfId="0" applyNumberFormat="1" applyFont="1" applyFill="1" applyBorder="1"/>
    <xf numFmtId="0" fontId="38" fillId="11" borderId="70" xfId="0" quotePrefix="1" applyFont="1" applyFill="1" applyBorder="1" applyAlignment="1">
      <alignment horizontal="left"/>
    </xf>
    <xf numFmtId="0" fontId="37" fillId="11" borderId="71" xfId="0" quotePrefix="1" applyFont="1" applyFill="1" applyBorder="1" applyAlignment="1">
      <alignment horizontal="left" indent="2"/>
    </xf>
    <xf numFmtId="0" fontId="37" fillId="11" borderId="70" xfId="0" quotePrefix="1" applyFont="1" applyFill="1" applyBorder="1" applyAlignment="1">
      <alignment horizontal="left" indent="2"/>
    </xf>
    <xf numFmtId="0" fontId="38" fillId="11" borderId="71" xfId="0" quotePrefix="1" applyFont="1" applyFill="1" applyBorder="1" applyAlignment="1">
      <alignment horizontal="left"/>
    </xf>
    <xf numFmtId="0" fontId="38" fillId="11" borderId="72" xfId="0" quotePrefix="1" applyFont="1" applyFill="1" applyBorder="1" applyAlignment="1">
      <alignment horizontal="left"/>
    </xf>
    <xf numFmtId="0" fontId="37" fillId="11" borderId="73" xfId="0" quotePrefix="1" applyFont="1" applyFill="1" applyBorder="1" applyAlignment="1">
      <alignment horizontal="left" indent="2"/>
    </xf>
    <xf numFmtId="43" fontId="0" fillId="11" borderId="74" xfId="3" applyFont="1" applyFill="1" applyBorder="1"/>
    <xf numFmtId="0" fontId="45" fillId="0" borderId="0" xfId="0" quotePrefix="1" applyFont="1" applyBorder="1" applyAlignment="1">
      <alignment vertical="top"/>
    </xf>
    <xf numFmtId="0" fontId="13" fillId="0" borderId="0" xfId="0" quotePrefix="1" applyFont="1" applyBorder="1" applyAlignment="1"/>
    <xf numFmtId="0" fontId="0" fillId="11" borderId="0" xfId="0" applyFill="1"/>
    <xf numFmtId="0" fontId="0" fillId="11" borderId="0" xfId="0" applyFill="1" applyBorder="1"/>
    <xf numFmtId="0" fontId="0" fillId="0" borderId="0" xfId="0" applyBorder="1" applyAlignment="1">
      <alignment vertical="top"/>
    </xf>
    <xf numFmtId="0" fontId="10" fillId="18" borderId="1" xfId="0" quotePrefix="1" applyFont="1" applyFill="1" applyBorder="1" applyAlignment="1">
      <alignment horizontal="center" wrapText="1"/>
    </xf>
    <xf numFmtId="0" fontId="0" fillId="0" borderId="10" xfId="0" applyFill="1" applyBorder="1"/>
    <xf numFmtId="0" fontId="17" fillId="18" borderId="12" xfId="0" applyFont="1" applyFill="1" applyBorder="1" applyAlignment="1">
      <alignment vertical="top" wrapText="1"/>
    </xf>
    <xf numFmtId="0" fontId="10" fillId="16" borderId="4" xfId="0" quotePrefix="1" applyFont="1" applyFill="1" applyBorder="1" applyAlignment="1">
      <alignment horizontal="left"/>
    </xf>
    <xf numFmtId="0" fontId="10" fillId="16" borderId="3" xfId="0" quotePrefix="1" applyFont="1" applyFill="1" applyBorder="1" applyAlignment="1">
      <alignment horizontal="center"/>
    </xf>
    <xf numFmtId="0" fontId="10" fillId="16" borderId="3" xfId="0" applyFont="1" applyFill="1" applyBorder="1" applyAlignment="1">
      <alignment horizontal="center"/>
    </xf>
    <xf numFmtId="0" fontId="0" fillId="0" borderId="75" xfId="0" applyFill="1" applyBorder="1"/>
    <xf numFmtId="0" fontId="27" fillId="0" borderId="76" xfId="0" quotePrefix="1" applyFont="1" applyFill="1" applyBorder="1" applyAlignment="1">
      <alignment horizontal="left"/>
    </xf>
    <xf numFmtId="0" fontId="0" fillId="0" borderId="76" xfId="0" applyBorder="1"/>
    <xf numFmtId="0" fontId="0" fillId="0" borderId="77" xfId="0" applyFill="1" applyBorder="1"/>
    <xf numFmtId="0" fontId="13" fillId="0" borderId="78" xfId="0" applyFont="1" applyFill="1" applyBorder="1" applyAlignment="1">
      <alignment horizontal="centerContinuous"/>
    </xf>
    <xf numFmtId="0" fontId="0" fillId="0" borderId="78" xfId="0" applyFill="1" applyBorder="1"/>
    <xf numFmtId="0" fontId="0" fillId="0" borderId="78" xfId="0" quotePrefix="1" applyFill="1" applyBorder="1" applyAlignment="1">
      <alignment horizontal="left"/>
    </xf>
    <xf numFmtId="0" fontId="17" fillId="0" borderId="78" xfId="0" applyFont="1" applyFill="1" applyBorder="1"/>
    <xf numFmtId="43" fontId="17" fillId="0" borderId="78" xfId="3" applyFont="1" applyFill="1" applyBorder="1"/>
    <xf numFmtId="0" fontId="17" fillId="0" borderId="78" xfId="0" applyFont="1" applyFill="1" applyBorder="1" applyAlignment="1">
      <alignment vertical="top" wrapText="1"/>
    </xf>
    <xf numFmtId="0" fontId="26" fillId="0" borderId="78" xfId="0" applyFont="1" applyFill="1" applyBorder="1"/>
    <xf numFmtId="0" fontId="0" fillId="0" borderId="79" xfId="0" applyFill="1" applyBorder="1"/>
    <xf numFmtId="0" fontId="10" fillId="18" borderId="18" xfId="0" applyFont="1" applyFill="1" applyBorder="1" applyAlignment="1">
      <alignment vertical="top"/>
    </xf>
    <xf numFmtId="0" fontId="17" fillId="18" borderId="31" xfId="0" applyFont="1" applyFill="1" applyBorder="1" applyAlignment="1">
      <alignment vertical="top" wrapText="1"/>
    </xf>
    <xf numFmtId="0" fontId="10" fillId="16" borderId="1" xfId="0" quotePrefix="1" applyFont="1" applyFill="1" applyBorder="1" applyAlignment="1">
      <alignment horizontal="left"/>
    </xf>
    <xf numFmtId="0" fontId="0" fillId="0" borderId="14" xfId="0" applyFill="1" applyBorder="1"/>
    <xf numFmtId="0" fontId="0" fillId="0" borderId="9" xfId="0" applyFill="1" applyBorder="1"/>
    <xf numFmtId="0" fontId="0" fillId="0" borderId="11" xfId="0" applyFill="1" applyBorder="1"/>
    <xf numFmtId="0" fontId="0" fillId="0" borderId="6" xfId="0" applyFill="1" applyBorder="1"/>
    <xf numFmtId="0" fontId="0" fillId="0" borderId="80" xfId="0" applyFill="1" applyBorder="1"/>
    <xf numFmtId="0" fontId="0" fillId="0" borderId="81" xfId="0" applyFill="1" applyBorder="1"/>
    <xf numFmtId="0" fontId="0" fillId="0" borderId="28" xfId="0" applyBorder="1" applyAlignment="1">
      <alignment vertical="top"/>
    </xf>
    <xf numFmtId="166" fontId="0" fillId="0" borderId="28" xfId="11" applyNumberFormat="1" applyFont="1" applyBorder="1" applyAlignment="1">
      <alignment horizontal="right"/>
    </xf>
    <xf numFmtId="0" fontId="17" fillId="10" borderId="28" xfId="0" applyFont="1" applyFill="1" applyBorder="1" applyAlignment="1">
      <alignment vertical="top" wrapText="1"/>
    </xf>
    <xf numFmtId="0" fontId="10" fillId="0" borderId="0" xfId="0" quotePrefix="1" applyFont="1" applyFill="1" applyBorder="1" applyAlignment="1">
      <alignment horizontal="left" vertical="top"/>
    </xf>
    <xf numFmtId="0" fontId="10" fillId="0" borderId="0" xfId="0" quotePrefix="1" applyFont="1" applyFill="1" applyBorder="1" applyAlignment="1">
      <alignment horizontal="left"/>
    </xf>
    <xf numFmtId="0" fontId="10" fillId="0" borderId="0" xfId="0" quotePrefix="1" applyFont="1" applyFill="1" applyBorder="1" applyAlignment="1">
      <alignment horizontal="center" wrapText="1"/>
    </xf>
    <xf numFmtId="0" fontId="10" fillId="0" borderId="0" xfId="0" quotePrefix="1" applyFont="1" applyFill="1" applyBorder="1" applyAlignment="1">
      <alignment horizontal="center"/>
    </xf>
    <xf numFmtId="0" fontId="10" fillId="0" borderId="0" xfId="0" applyFont="1" applyFill="1" applyBorder="1" applyAlignment="1">
      <alignment horizontal="center"/>
    </xf>
    <xf numFmtId="5" fontId="10" fillId="0" borderId="1" xfId="0" applyNumberFormat="1" applyFont="1" applyBorder="1" applyAlignment="1">
      <alignment horizontal="right"/>
    </xf>
    <xf numFmtId="0" fontId="0" fillId="0" borderId="0" xfId="0" applyFont="1" applyBorder="1" applyAlignment="1">
      <alignment vertical="top"/>
    </xf>
    <xf numFmtId="0" fontId="0" fillId="0" borderId="0" xfId="0" quotePrefix="1" applyFont="1" applyFill="1" applyBorder="1" applyAlignment="1">
      <alignment horizontal="left"/>
    </xf>
    <xf numFmtId="5" fontId="0" fillId="0" borderId="0" xfId="0" applyNumberFormat="1" applyFont="1" applyFill="1" applyBorder="1" applyAlignment="1">
      <alignment horizontal="right"/>
    </xf>
    <xf numFmtId="5" fontId="0" fillId="0" borderId="1" xfId="0" applyNumberFormat="1" applyFont="1" applyBorder="1" applyAlignment="1">
      <alignment horizontal="right"/>
    </xf>
    <xf numFmtId="0" fontId="0" fillId="10" borderId="0" xfId="0" applyFont="1" applyFill="1" applyBorder="1"/>
    <xf numFmtId="0" fontId="0" fillId="16" borderId="4" xfId="0" quotePrefix="1" applyFont="1" applyFill="1" applyBorder="1" applyAlignment="1">
      <alignment horizontal="left"/>
    </xf>
    <xf numFmtId="0" fontId="0" fillId="0" borderId="28" xfId="0" applyFont="1" applyBorder="1"/>
    <xf numFmtId="0" fontId="0" fillId="10" borderId="28" xfId="0" applyFont="1" applyFill="1" applyBorder="1"/>
    <xf numFmtId="0" fontId="0" fillId="16" borderId="3" xfId="0" applyFont="1" applyFill="1" applyBorder="1"/>
    <xf numFmtId="0" fontId="0" fillId="18" borderId="12" xfId="0" applyFont="1" applyFill="1" applyBorder="1"/>
    <xf numFmtId="6" fontId="0" fillId="0" borderId="31" xfId="0" applyNumberFormat="1" applyFont="1" applyBorder="1" applyAlignment="1">
      <alignment horizontal="right"/>
    </xf>
    <xf numFmtId="6" fontId="0" fillId="0" borderId="1" xfId="0" applyNumberFormat="1" applyFont="1" applyBorder="1" applyAlignment="1">
      <alignment horizontal="right"/>
    </xf>
    <xf numFmtId="0" fontId="0" fillId="0" borderId="0" xfId="0" applyFont="1" applyBorder="1" applyAlignment="1">
      <alignment horizontal="left"/>
    </xf>
    <xf numFmtId="0" fontId="0" fillId="16" borderId="1" xfId="0" quotePrefix="1" applyFont="1" applyFill="1" applyBorder="1" applyAlignment="1">
      <alignment horizontal="left"/>
    </xf>
    <xf numFmtId="0" fontId="38" fillId="12" borderId="82" xfId="0" applyFont="1" applyFill="1" applyBorder="1"/>
    <xf numFmtId="0" fontId="10" fillId="14" borderId="1" xfId="0" quotePrefix="1" applyFont="1" applyFill="1" applyBorder="1" applyAlignment="1" applyProtection="1">
      <alignment horizontal="center" wrapText="1"/>
    </xf>
    <xf numFmtId="0" fontId="10" fillId="17" borderId="1" xfId="0" applyFont="1" applyFill="1" applyBorder="1" applyAlignment="1" applyProtection="1">
      <alignment horizontal="center" wrapText="1"/>
    </xf>
    <xf numFmtId="0" fontId="10" fillId="19" borderId="1" xfId="0" applyFont="1" applyFill="1" applyBorder="1" applyAlignment="1" applyProtection="1">
      <alignment horizontal="center" wrapText="1"/>
    </xf>
    <xf numFmtId="6" fontId="10" fillId="0" borderId="1" xfId="0" applyNumberFormat="1" applyFont="1" applyBorder="1" applyAlignment="1">
      <alignment horizontal="right"/>
    </xf>
    <xf numFmtId="43" fontId="14" fillId="0" borderId="0" xfId="3" applyFont="1" applyFill="1" applyBorder="1" applyProtection="1"/>
    <xf numFmtId="0" fontId="10" fillId="12" borderId="0" xfId="0" quotePrefix="1" applyFont="1" applyFill="1" applyBorder="1" applyAlignment="1">
      <alignment horizontal="left" indent="2"/>
    </xf>
    <xf numFmtId="173" fontId="9" fillId="12" borderId="0" xfId="3" applyNumberFormat="1" applyFont="1" applyFill="1" applyBorder="1" applyAlignment="1" applyProtection="1">
      <alignment horizontal="center" vertical="center"/>
      <protection locked="0"/>
    </xf>
    <xf numFmtId="0" fontId="38" fillId="12" borderId="84" xfId="0" applyFont="1" applyFill="1" applyBorder="1"/>
    <xf numFmtId="0" fontId="10" fillId="12" borderId="84" xfId="0" quotePrefix="1" applyFont="1" applyFill="1" applyBorder="1" applyAlignment="1">
      <alignment horizontal="left" indent="2"/>
    </xf>
    <xf numFmtId="173" fontId="9" fillId="12" borderId="84" xfId="3" applyNumberFormat="1" applyFont="1" applyFill="1" applyBorder="1" applyAlignment="1" applyProtection="1">
      <alignment horizontal="center" vertical="center"/>
      <protection locked="0"/>
    </xf>
    <xf numFmtId="0" fontId="38" fillId="12" borderId="85" xfId="0" applyFont="1" applyFill="1" applyBorder="1"/>
    <xf numFmtId="173" fontId="0" fillId="12" borderId="0" xfId="3" applyNumberFormat="1" applyFont="1" applyFill="1" applyBorder="1"/>
    <xf numFmtId="43" fontId="0" fillId="11" borderId="0" xfId="3" applyFont="1" applyFill="1" applyBorder="1"/>
    <xf numFmtId="1" fontId="10" fillId="11" borderId="0" xfId="0" applyNumberFormat="1" applyFont="1" applyFill="1" applyBorder="1"/>
    <xf numFmtId="173" fontId="9" fillId="12" borderId="34" xfId="3" applyNumberFormat="1" applyFont="1" applyFill="1" applyBorder="1" applyAlignment="1" applyProtection="1">
      <alignment horizontal="center" vertical="center"/>
      <protection locked="0"/>
    </xf>
    <xf numFmtId="43" fontId="0" fillId="11" borderId="0" xfId="3" quotePrefix="1" applyFont="1" applyFill="1" applyBorder="1" applyProtection="1"/>
    <xf numFmtId="165" fontId="14" fillId="0" borderId="28" xfId="2" applyNumberFormat="1" applyFont="1" applyFill="1" applyBorder="1" applyProtection="1"/>
    <xf numFmtId="43" fontId="0" fillId="11" borderId="0" xfId="3" applyFont="1" applyFill="1" applyBorder="1" applyProtection="1"/>
    <xf numFmtId="165" fontId="0" fillId="11" borderId="0" xfId="6" applyNumberFormat="1" applyFont="1" applyFill="1" applyBorder="1" applyProtection="1"/>
    <xf numFmtId="173" fontId="0" fillId="11" borderId="0" xfId="3" applyNumberFormat="1" applyFont="1" applyFill="1" applyBorder="1" applyProtection="1"/>
    <xf numFmtId="10" fontId="0" fillId="11" borderId="0" xfId="6" applyNumberFormat="1" applyFont="1" applyFill="1" applyBorder="1" applyProtection="1"/>
    <xf numFmtId="0" fontId="38" fillId="0" borderId="0" xfId="0" applyFont="1" applyFill="1"/>
    <xf numFmtId="0" fontId="38" fillId="0" borderId="0" xfId="0" applyFont="1"/>
    <xf numFmtId="0" fontId="38" fillId="11" borderId="0" xfId="0" applyFont="1" applyFill="1"/>
    <xf numFmtId="0" fontId="38" fillId="12" borderId="0" xfId="0" applyFont="1" applyFill="1" applyBorder="1"/>
    <xf numFmtId="43" fontId="38" fillId="12" borderId="0" xfId="3" applyFont="1" applyFill="1" applyBorder="1"/>
    <xf numFmtId="0" fontId="38" fillId="13" borderId="0" xfId="0" applyFont="1" applyFill="1" applyBorder="1"/>
    <xf numFmtId="173" fontId="0" fillId="12" borderId="48" xfId="3" applyNumberFormat="1" applyFont="1" applyFill="1" applyBorder="1"/>
    <xf numFmtId="43" fontId="38" fillId="12" borderId="34" xfId="3" applyFont="1" applyFill="1" applyBorder="1" applyProtection="1"/>
    <xf numFmtId="173" fontId="39" fillId="9" borderId="55" xfId="3" applyNumberFormat="1" applyFont="1" applyFill="1" applyBorder="1" applyAlignment="1" applyProtection="1">
      <alignment horizontal="center" vertical="center"/>
      <protection locked="0"/>
    </xf>
    <xf numFmtId="173" fontId="39" fillId="9" borderId="56" xfId="3" applyNumberFormat="1" applyFont="1" applyFill="1" applyBorder="1" applyAlignment="1" applyProtection="1">
      <alignment horizontal="center" vertical="center"/>
      <protection locked="0"/>
    </xf>
    <xf numFmtId="173" fontId="0" fillId="11" borderId="36" xfId="3" applyNumberFormat="1" applyFont="1" applyFill="1" applyBorder="1"/>
    <xf numFmtId="43" fontId="38" fillId="12" borderId="37" xfId="3" applyFont="1" applyFill="1" applyBorder="1"/>
    <xf numFmtId="173" fontId="9" fillId="12" borderId="39" xfId="3" applyNumberFormat="1" applyFont="1" applyFill="1" applyBorder="1" applyAlignment="1" applyProtection="1">
      <alignment horizontal="center" vertical="center"/>
      <protection locked="0"/>
    </xf>
    <xf numFmtId="1" fontId="10" fillId="11" borderId="62" xfId="0" applyNumberFormat="1" applyFont="1" applyFill="1" applyBorder="1" applyAlignment="1">
      <alignment horizontal="center"/>
    </xf>
    <xf numFmtId="173" fontId="9" fillId="11" borderId="51" xfId="3" applyNumberFormat="1" applyFont="1" applyFill="1" applyBorder="1" applyAlignment="1" applyProtection="1">
      <alignment horizontal="center" vertical="center"/>
    </xf>
    <xf numFmtId="173" fontId="9" fillId="11" borderId="52" xfId="3" applyNumberFormat="1" applyFont="1" applyFill="1" applyBorder="1" applyAlignment="1" applyProtection="1">
      <alignment horizontal="center" vertical="center"/>
    </xf>
    <xf numFmtId="173" fontId="9" fillId="11" borderId="54" xfId="3" applyNumberFormat="1" applyFont="1" applyFill="1" applyBorder="1" applyAlignment="1" applyProtection="1">
      <alignment horizontal="center" vertical="center"/>
    </xf>
    <xf numFmtId="173" fontId="39" fillId="12" borderId="37" xfId="3" applyNumberFormat="1" applyFont="1" applyFill="1" applyBorder="1" applyAlignment="1" applyProtection="1">
      <alignment horizontal="center" vertical="center"/>
      <protection locked="0"/>
    </xf>
    <xf numFmtId="0" fontId="38" fillId="12" borderId="82" xfId="0" applyFont="1" applyFill="1" applyBorder="1"/>
    <xf numFmtId="173" fontId="40" fillId="9" borderId="64" xfId="3" quotePrefix="1" applyNumberFormat="1" applyFont="1" applyFill="1" applyBorder="1" applyAlignment="1" applyProtection="1">
      <alignment horizontal="center" vertical="center"/>
      <protection locked="0"/>
    </xf>
    <xf numFmtId="173" fontId="9" fillId="12" borderId="0" xfId="3" applyNumberFormat="1" applyFont="1" applyFill="1" applyBorder="1" applyAlignment="1" applyProtection="1">
      <alignment horizontal="center" vertical="center"/>
      <protection locked="0"/>
    </xf>
    <xf numFmtId="173" fontId="9" fillId="12" borderId="84" xfId="3" applyNumberFormat="1" applyFont="1" applyFill="1" applyBorder="1" applyAlignment="1" applyProtection="1">
      <alignment horizontal="center" vertical="center"/>
      <protection locked="0"/>
    </xf>
    <xf numFmtId="173" fontId="0" fillId="12" borderId="0" xfId="3" applyNumberFormat="1" applyFont="1" applyFill="1" applyBorder="1"/>
    <xf numFmtId="0" fontId="20" fillId="13" borderId="41" xfId="0" applyFont="1" applyFill="1" applyBorder="1"/>
    <xf numFmtId="49" fontId="41" fillId="12" borderId="0" xfId="0" quotePrefix="1" applyNumberFormat="1" applyFont="1" applyFill="1" applyBorder="1" applyAlignment="1">
      <alignment horizontal="center"/>
    </xf>
    <xf numFmtId="49" fontId="44" fillId="12" borderId="0" xfId="0" quotePrefix="1" applyNumberFormat="1" applyFont="1" applyFill="1" applyBorder="1" applyAlignment="1">
      <alignment horizontal="center"/>
    </xf>
    <xf numFmtId="49" fontId="44" fillId="12" borderId="0" xfId="0" quotePrefix="1" applyNumberFormat="1" applyFont="1" applyFill="1" applyBorder="1" applyAlignment="1">
      <alignment horizontal="center" wrapText="1"/>
    </xf>
    <xf numFmtId="0" fontId="38" fillId="12" borderId="0" xfId="0" applyFont="1" applyFill="1" applyBorder="1"/>
    <xf numFmtId="0" fontId="38" fillId="13" borderId="0" xfId="0" applyFont="1" applyFill="1" applyBorder="1"/>
    <xf numFmtId="0" fontId="38" fillId="13" borderId="34" xfId="0" applyFont="1" applyFill="1" applyBorder="1"/>
    <xf numFmtId="0" fontId="38" fillId="12" borderId="34" xfId="0" applyFont="1" applyFill="1" applyBorder="1"/>
    <xf numFmtId="0" fontId="38" fillId="12" borderId="41" xfId="0" applyFont="1" applyFill="1" applyBorder="1"/>
    <xf numFmtId="0" fontId="38" fillId="12" borderId="42" xfId="0" applyFont="1" applyFill="1" applyBorder="1"/>
    <xf numFmtId="0" fontId="38" fillId="12" borderId="44" xfId="0" applyFont="1" applyFill="1" applyBorder="1"/>
    <xf numFmtId="0" fontId="38" fillId="12" borderId="46" xfId="0" applyFont="1" applyFill="1" applyBorder="1"/>
    <xf numFmtId="0" fontId="38" fillId="12" borderId="47" xfId="0" applyFont="1" applyFill="1" applyBorder="1"/>
    <xf numFmtId="0" fontId="38" fillId="12" borderId="43" xfId="0" applyFont="1" applyFill="1" applyBorder="1"/>
    <xf numFmtId="0" fontId="38" fillId="12" borderId="45" xfId="0" applyFont="1" applyFill="1" applyBorder="1"/>
    <xf numFmtId="0" fontId="39" fillId="12" borderId="34" xfId="3" applyNumberFormat="1" applyFont="1" applyFill="1" applyBorder="1" applyAlignment="1" applyProtection="1">
      <alignment horizontal="center" vertical="center"/>
      <protection locked="0"/>
    </xf>
    <xf numFmtId="0" fontId="20" fillId="12" borderId="46" xfId="0" applyFont="1" applyFill="1" applyBorder="1"/>
    <xf numFmtId="0" fontId="20" fillId="12" borderId="45" xfId="0" applyFont="1" applyFill="1" applyBorder="1"/>
    <xf numFmtId="0" fontId="20" fillId="12" borderId="47" xfId="0" applyFont="1" applyFill="1" applyBorder="1"/>
    <xf numFmtId="49" fontId="0" fillId="12" borderId="48" xfId="0" applyNumberFormat="1" applyFont="1" applyFill="1" applyBorder="1"/>
    <xf numFmtId="0" fontId="20" fillId="12" borderId="49" xfId="0" applyFont="1" applyFill="1" applyBorder="1"/>
    <xf numFmtId="0" fontId="42" fillId="13" borderId="0" xfId="0" quotePrefix="1" applyFont="1" applyFill="1" applyBorder="1" applyAlignment="1">
      <alignment horizontal="left" vertical="center"/>
    </xf>
    <xf numFmtId="0" fontId="42" fillId="13" borderId="0" xfId="0" quotePrefix="1" applyFont="1" applyFill="1" applyBorder="1" applyAlignment="1">
      <alignment horizontal="left"/>
    </xf>
    <xf numFmtId="0" fontId="38" fillId="12" borderId="82" xfId="0" applyFont="1" applyFill="1" applyBorder="1"/>
    <xf numFmtId="0" fontId="38" fillId="12" borderId="83" xfId="0" applyFont="1" applyFill="1" applyBorder="1"/>
    <xf numFmtId="169" fontId="38" fillId="13" borderId="0" xfId="12" quotePrefix="1" applyFont="1" applyFill="1" applyBorder="1" applyProtection="1">
      <alignment horizontal="left"/>
      <protection locked="0"/>
    </xf>
    <xf numFmtId="49" fontId="0" fillId="12" borderId="0" xfId="0" applyNumberFormat="1" applyFont="1" applyFill="1" applyBorder="1"/>
    <xf numFmtId="49" fontId="43" fillId="13" borderId="83" xfId="0" applyNumberFormat="1" applyFont="1" applyFill="1" applyBorder="1" applyAlignment="1">
      <alignment horizontal="center"/>
    </xf>
    <xf numFmtId="0" fontId="20" fillId="13" borderId="43" xfId="0" applyFont="1" applyFill="1" applyBorder="1"/>
    <xf numFmtId="166" fontId="39" fillId="9" borderId="55" xfId="11" applyNumberFormat="1" applyFont="1" applyFill="1" applyBorder="1" applyAlignment="1" applyProtection="1">
      <alignment horizontal="center" vertical="center"/>
      <protection locked="0"/>
    </xf>
    <xf numFmtId="176" fontId="39" fillId="9" borderId="35" xfId="3" applyNumberFormat="1" applyFont="1" applyFill="1" applyBorder="1" applyAlignment="1" applyProtection="1">
      <alignment horizontal="center" vertical="center"/>
      <protection locked="0"/>
    </xf>
    <xf numFmtId="0" fontId="22" fillId="0" borderId="0" xfId="0" applyFont="1" applyProtection="1"/>
    <xf numFmtId="37" fontId="22" fillId="0" borderId="0" xfId="0" applyNumberFormat="1" applyFont="1" applyProtection="1"/>
    <xf numFmtId="37" fontId="22" fillId="0" borderId="0" xfId="0" applyNumberFormat="1" applyFont="1" applyFill="1" applyProtection="1"/>
    <xf numFmtId="37" fontId="22" fillId="0" borderId="0" xfId="0" quotePrefix="1" applyNumberFormat="1" applyFont="1" applyFill="1" applyAlignment="1" applyProtection="1">
      <alignment horizontal="right"/>
    </xf>
    <xf numFmtId="37" fontId="22" fillId="0" borderId="0" xfId="0" quotePrefix="1" applyNumberFormat="1" applyFont="1" applyAlignment="1" applyProtection="1">
      <alignment horizontal="right"/>
    </xf>
    <xf numFmtId="165" fontId="14" fillId="0" borderId="0" xfId="2" applyNumberFormat="1" applyFont="1" applyFill="1" applyBorder="1" applyProtection="1"/>
    <xf numFmtId="0" fontId="0" fillId="0" borderId="0" xfId="0" applyFont="1" applyFill="1"/>
    <xf numFmtId="1" fontId="10" fillId="0" borderId="0" xfId="0" applyNumberFormat="1" applyFont="1" applyFill="1" applyAlignment="1">
      <alignment horizontal="center"/>
    </xf>
    <xf numFmtId="173" fontId="39" fillId="9" borderId="56" xfId="3" applyNumberFormat="1" applyFont="1" applyFill="1" applyBorder="1" applyAlignment="1" applyProtection="1">
      <alignment horizontal="center" vertical="center"/>
      <protection locked="0"/>
    </xf>
    <xf numFmtId="173" fontId="39" fillId="9" borderId="55" xfId="3" applyNumberFormat="1" applyFont="1" applyFill="1" applyBorder="1" applyAlignment="1" applyProtection="1">
      <alignment horizontal="center" vertical="center"/>
      <protection locked="0"/>
    </xf>
    <xf numFmtId="0" fontId="0" fillId="16" borderId="3" xfId="0" quotePrefix="1" applyFont="1" applyFill="1" applyBorder="1" applyAlignment="1">
      <alignment horizontal="left"/>
    </xf>
    <xf numFmtId="0" fontId="12" fillId="0" borderId="2" xfId="0" quotePrefix="1" applyFont="1" applyBorder="1" applyProtection="1"/>
    <xf numFmtId="0" fontId="12" fillId="0" borderId="4" xfId="0" quotePrefix="1" applyFont="1" applyBorder="1" applyProtection="1"/>
    <xf numFmtId="37" fontId="22" fillId="0" borderId="0" xfId="0" quotePrefix="1" applyNumberFormat="1" applyFont="1" applyProtection="1"/>
    <xf numFmtId="165" fontId="22" fillId="0" borderId="0" xfId="0" quotePrefix="1" applyNumberFormat="1" applyFont="1" applyProtection="1"/>
    <xf numFmtId="0" fontId="42" fillId="13" borderId="0" xfId="0" quotePrefix="1" applyFont="1" applyFill="1" applyBorder="1" applyAlignment="1">
      <alignment horizontal="center" vertical="center"/>
    </xf>
    <xf numFmtId="0" fontId="38" fillId="12" borderId="90" xfId="0" applyFont="1" applyFill="1" applyBorder="1"/>
    <xf numFmtId="0" fontId="38" fillId="12" borderId="33" xfId="0" applyFont="1" applyFill="1" applyBorder="1"/>
    <xf numFmtId="0" fontId="38" fillId="12" borderId="86" xfId="0" applyFont="1" applyFill="1" applyBorder="1"/>
    <xf numFmtId="0" fontId="38" fillId="12" borderId="92" xfId="0" applyFont="1" applyFill="1" applyBorder="1"/>
    <xf numFmtId="0" fontId="39" fillId="12" borderId="34" xfId="24" applyNumberFormat="1" applyFont="1" applyFill="1" applyBorder="1" applyAlignment="1" applyProtection="1">
      <alignment horizontal="center" vertical="center"/>
      <protection locked="0"/>
    </xf>
    <xf numFmtId="173" fontId="10" fillId="8" borderId="27" xfId="3" quotePrefix="1" applyNumberFormat="1" applyFont="1" applyFill="1" applyBorder="1"/>
    <xf numFmtId="0" fontId="12" fillId="0" borderId="15" xfId="0" quotePrefix="1" applyFont="1" applyBorder="1" applyAlignment="1" applyProtection="1">
      <alignment horizontal="left"/>
    </xf>
    <xf numFmtId="0" fontId="0" fillId="0" borderId="0" xfId="0" applyFont="1" applyFill="1" applyAlignment="1" applyProtection="1">
      <alignment horizontal="center"/>
    </xf>
    <xf numFmtId="0" fontId="47" fillId="0" borderId="93" xfId="68" applyFont="1" applyBorder="1" applyAlignment="1">
      <alignment horizontal="center" vertical="center" wrapText="1"/>
    </xf>
    <xf numFmtId="0" fontId="47" fillId="0" borderId="94" xfId="68" applyFont="1" applyBorder="1" applyAlignment="1">
      <alignment horizontal="center" vertical="center" wrapText="1"/>
    </xf>
    <xf numFmtId="0" fontId="47" fillId="0" borderId="95" xfId="68" applyFont="1" applyBorder="1" applyAlignment="1">
      <alignment horizontal="center" vertical="center" wrapText="1"/>
    </xf>
    <xf numFmtId="0" fontId="47" fillId="0" borderId="96" xfId="68" applyFont="1" applyBorder="1" applyAlignment="1">
      <alignment horizontal="center" vertical="center" wrapText="1"/>
    </xf>
    <xf numFmtId="49" fontId="48" fillId="0" borderId="97" xfId="68" applyNumberFormat="1" applyFont="1" applyBorder="1" applyAlignment="1" applyProtection="1">
      <alignment horizontal="center" vertical="center" wrapText="1"/>
      <protection locked="0"/>
    </xf>
    <xf numFmtId="177" fontId="48" fillId="0" borderId="1" xfId="68" applyNumberFormat="1" applyFont="1" applyBorder="1" applyAlignment="1" applyProtection="1">
      <alignment horizontal="center" vertical="center" wrapText="1"/>
      <protection locked="0"/>
    </xf>
    <xf numFmtId="49" fontId="48" fillId="0" borderId="1" xfId="68" applyNumberFormat="1" applyFont="1" applyBorder="1" applyAlignment="1" applyProtection="1">
      <alignment horizontal="center" vertical="center" wrapText="1"/>
      <protection locked="0"/>
    </xf>
    <xf numFmtId="49" fontId="48" fillId="0" borderId="1" xfId="68" applyNumberFormat="1" applyFont="1" applyBorder="1" applyAlignment="1" applyProtection="1">
      <alignment vertical="center" wrapText="1"/>
      <protection locked="0"/>
    </xf>
    <xf numFmtId="1" fontId="39" fillId="20" borderId="53" xfId="3" applyNumberFormat="1" applyFont="1" applyFill="1" applyBorder="1" applyAlignment="1" applyProtection="1">
      <alignment horizontal="right" vertical="center"/>
      <protection locked="0"/>
    </xf>
    <xf numFmtId="1" fontId="39" fillId="22" borderId="53" xfId="3" applyNumberFormat="1" applyFont="1" applyFill="1" applyBorder="1" applyAlignment="1" applyProtection="1">
      <alignment horizontal="right" vertical="center"/>
      <protection locked="0"/>
    </xf>
    <xf numFmtId="1" fontId="39" fillId="23" borderId="53" xfId="3" applyNumberFormat="1" applyFont="1" applyFill="1" applyBorder="1" applyAlignment="1" applyProtection="1">
      <alignment horizontal="right" vertical="center"/>
      <protection locked="0"/>
    </xf>
    <xf numFmtId="1" fontId="39" fillId="21" borderId="53" xfId="3" applyNumberFormat="1" applyFont="1" applyFill="1" applyBorder="1" applyAlignment="1" applyProtection="1">
      <alignment horizontal="right" vertical="center"/>
      <protection locked="0"/>
    </xf>
    <xf numFmtId="3" fontId="39" fillId="20" borderId="53" xfId="3" applyNumberFormat="1" applyFont="1" applyFill="1" applyBorder="1" applyAlignment="1" applyProtection="1">
      <alignment horizontal="right" vertical="center"/>
      <protection locked="0"/>
    </xf>
    <xf numFmtId="3" fontId="39" fillId="22" borderId="53" xfId="3" applyNumberFormat="1" applyFont="1" applyFill="1" applyBorder="1" applyAlignment="1" applyProtection="1">
      <alignment horizontal="right" vertical="center"/>
      <protection locked="0"/>
    </xf>
    <xf numFmtId="3" fontId="39" fillId="23" borderId="53" xfId="3" applyNumberFormat="1" applyFont="1" applyFill="1" applyBorder="1" applyAlignment="1" applyProtection="1">
      <alignment horizontal="right" vertical="center"/>
      <protection locked="0"/>
    </xf>
    <xf numFmtId="3" fontId="39" fillId="21" borderId="53" xfId="3" applyNumberFormat="1" applyFont="1" applyFill="1" applyBorder="1" applyAlignment="1" applyProtection="1">
      <alignment horizontal="right" vertical="center"/>
      <protection locked="0"/>
    </xf>
    <xf numFmtId="0" fontId="32" fillId="12" borderId="92" xfId="0" applyFont="1" applyFill="1" applyBorder="1"/>
    <xf numFmtId="0" fontId="32" fillId="12" borderId="34" xfId="3" applyNumberFormat="1" applyFont="1" applyFill="1" applyBorder="1" applyAlignment="1" applyProtection="1">
      <alignment horizontal="left" vertical="center"/>
      <protection locked="0"/>
    </xf>
    <xf numFmtId="0" fontId="0" fillId="8" borderId="19" xfId="0" quotePrefix="1" applyFont="1" applyFill="1" applyBorder="1" applyAlignment="1" applyProtection="1">
      <alignment horizontal="left"/>
    </xf>
    <xf numFmtId="178" fontId="12" fillId="0" borderId="0" xfId="0" applyNumberFormat="1" applyFont="1" applyProtection="1"/>
    <xf numFmtId="10" fontId="12" fillId="0" borderId="0" xfId="11" applyNumberFormat="1" applyFont="1" applyProtection="1"/>
    <xf numFmtId="173" fontId="12" fillId="0" borderId="0" xfId="3" applyNumberFormat="1" applyFont="1" applyBorder="1" applyProtection="1"/>
    <xf numFmtId="0" fontId="12" fillId="6" borderId="1" xfId="0" applyFont="1" applyFill="1" applyBorder="1" applyAlignment="1" applyProtection="1">
      <alignment horizontal="center"/>
    </xf>
    <xf numFmtId="0" fontId="12" fillId="0" borderId="1" xfId="0" applyFont="1" applyBorder="1" applyProtection="1"/>
    <xf numFmtId="0" fontId="11" fillId="0" borderId="1" xfId="0" applyFont="1" applyBorder="1" applyProtection="1"/>
    <xf numFmtId="0" fontId="19" fillId="6" borderId="1" xfId="0" applyFont="1" applyFill="1" applyBorder="1" applyAlignment="1" applyProtection="1">
      <alignment horizontal="center"/>
    </xf>
    <xf numFmtId="171" fontId="12" fillId="0" borderId="1" xfId="0" applyNumberFormat="1" applyFont="1" applyBorder="1" applyProtection="1"/>
    <xf numFmtId="0" fontId="11" fillId="0" borderId="1" xfId="0" applyFont="1" applyFill="1" applyBorder="1" applyProtection="1"/>
    <xf numFmtId="10" fontId="11" fillId="0" borderId="1" xfId="11" applyNumberFormat="1" applyFont="1" applyFill="1" applyBorder="1" applyProtection="1"/>
    <xf numFmtId="10" fontId="11" fillId="0" borderId="3" xfId="11" applyNumberFormat="1" applyFont="1" applyFill="1" applyBorder="1" applyProtection="1"/>
    <xf numFmtId="0" fontId="11" fillId="0" borderId="3" xfId="0" applyFont="1" applyFill="1" applyBorder="1" applyProtection="1"/>
    <xf numFmtId="10" fontId="11" fillId="0" borderId="24" xfId="11" applyNumberFormat="1" applyFont="1" applyFill="1" applyBorder="1" applyProtection="1"/>
    <xf numFmtId="0" fontId="12" fillId="0" borderId="0" xfId="0" quotePrefix="1" applyFont="1" applyFill="1" applyAlignment="1" applyProtection="1">
      <alignment horizontal="left"/>
    </xf>
    <xf numFmtId="0" fontId="12" fillId="0" borderId="8" xfId="0" applyFont="1" applyFill="1" applyBorder="1" applyProtection="1"/>
    <xf numFmtId="0" fontId="12" fillId="0" borderId="8" xfId="0" applyFont="1" applyBorder="1" applyProtection="1"/>
    <xf numFmtId="10" fontId="12" fillId="0" borderId="9" xfId="11" applyNumberFormat="1" applyFont="1" applyBorder="1" applyProtection="1"/>
    <xf numFmtId="0" fontId="12" fillId="0" borderId="5" xfId="0" applyFont="1" applyBorder="1" applyProtection="1"/>
    <xf numFmtId="10" fontId="12" fillId="0" borderId="6" xfId="11" applyNumberFormat="1" applyFont="1" applyBorder="1" applyProtection="1"/>
    <xf numFmtId="174" fontId="12" fillId="0" borderId="26" xfId="11" quotePrefix="1" applyNumberFormat="1" applyFont="1" applyFill="1" applyBorder="1" applyAlignment="1" applyProtection="1">
      <alignment horizontal="right"/>
    </xf>
    <xf numFmtId="164" fontId="12" fillId="0" borderId="0" xfId="11" applyNumberFormat="1" applyFont="1" applyFill="1" applyBorder="1" applyProtection="1"/>
    <xf numFmtId="164" fontId="12" fillId="0" borderId="0" xfId="11" applyNumberFormat="1" applyFont="1" applyBorder="1" applyProtection="1"/>
    <xf numFmtId="10" fontId="11" fillId="0" borderId="16" xfId="0" applyNumberFormat="1" applyFont="1" applyBorder="1" applyProtection="1"/>
    <xf numFmtId="174" fontId="12" fillId="0" borderId="17" xfId="11" quotePrefix="1" applyNumberFormat="1" applyFont="1" applyFill="1" applyBorder="1" applyAlignment="1" applyProtection="1">
      <alignment horizontal="right"/>
    </xf>
    <xf numFmtId="0" fontId="12" fillId="0" borderId="0" xfId="0" applyFont="1" applyBorder="1" applyAlignment="1" applyProtection="1">
      <alignment horizontal="center"/>
    </xf>
    <xf numFmtId="0" fontId="12" fillId="0" borderId="0" xfId="0" applyFont="1" applyBorder="1" applyAlignment="1" applyProtection="1">
      <alignment horizontal="left"/>
    </xf>
    <xf numFmtId="166" fontId="12" fillId="0" borderId="0" xfId="0" applyNumberFormat="1" applyFont="1" applyBorder="1" applyAlignment="1" applyProtection="1">
      <alignment horizontal="center"/>
    </xf>
    <xf numFmtId="3" fontId="12" fillId="0" borderId="0" xfId="0" applyNumberFormat="1" applyFont="1" applyFill="1" applyBorder="1" applyAlignment="1" applyProtection="1">
      <alignment horizontal="center" wrapText="1"/>
    </xf>
    <xf numFmtId="3" fontId="11" fillId="0" borderId="0" xfId="0" applyNumberFormat="1" applyFont="1" applyFill="1" applyBorder="1" applyAlignment="1" applyProtection="1">
      <alignment horizontal="center" wrapText="1"/>
    </xf>
    <xf numFmtId="0" fontId="10" fillId="0" borderId="13" xfId="0" applyFont="1" applyFill="1" applyBorder="1" applyAlignment="1" applyProtection="1">
      <alignment horizontal="right"/>
    </xf>
    <xf numFmtId="0" fontId="0" fillId="0" borderId="0" xfId="0" quotePrefix="1" applyFont="1" applyFill="1" applyAlignment="1" applyProtection="1">
      <alignment horizontal="center"/>
    </xf>
    <xf numFmtId="0" fontId="49" fillId="0" borderId="19" xfId="0" applyFont="1" applyBorder="1" applyProtection="1"/>
    <xf numFmtId="1" fontId="50" fillId="0" borderId="24" xfId="0" applyNumberFormat="1" applyFont="1" applyFill="1" applyBorder="1" applyProtection="1"/>
    <xf numFmtId="10" fontId="50" fillId="0" borderId="24" xfId="11" applyNumberFormat="1" applyFont="1" applyFill="1" applyBorder="1" applyProtection="1"/>
    <xf numFmtId="10" fontId="50" fillId="0" borderId="8" xfId="0" applyNumberFormat="1" applyFont="1" applyBorder="1" applyProtection="1"/>
    <xf numFmtId="173" fontId="49" fillId="0" borderId="0" xfId="3" applyNumberFormat="1" applyFont="1" applyBorder="1" applyProtection="1"/>
    <xf numFmtId="171" fontId="49" fillId="24" borderId="29" xfId="0" applyNumberFormat="1" applyFont="1" applyFill="1" applyBorder="1" applyProtection="1"/>
    <xf numFmtId="171" fontId="49" fillId="24" borderId="98" xfId="0" applyNumberFormat="1" applyFont="1" applyFill="1" applyBorder="1" applyProtection="1"/>
    <xf numFmtId="171" fontId="49" fillId="24" borderId="30" xfId="0" applyNumberFormat="1" applyFont="1" applyFill="1" applyBorder="1" applyProtection="1"/>
    <xf numFmtId="0" fontId="49" fillId="8" borderId="0" xfId="0" quotePrefix="1" applyFont="1" applyFill="1" applyAlignment="1" applyProtection="1">
      <alignment horizontal="left"/>
    </xf>
    <xf numFmtId="0" fontId="49" fillId="8" borderId="0" xfId="0" applyFont="1" applyFill="1" applyProtection="1"/>
    <xf numFmtId="10" fontId="39" fillId="8" borderId="26" xfId="11" applyNumberFormat="1" applyFont="1" applyFill="1" applyBorder="1" applyProtection="1"/>
    <xf numFmtId="169" fontId="39" fillId="0" borderId="32" xfId="12" applyFont="1" applyFill="1" applyBorder="1" applyAlignment="1" applyProtection="1">
      <alignment horizontal="center"/>
    </xf>
    <xf numFmtId="169" fontId="39" fillId="0" borderId="0" xfId="0" applyNumberFormat="1" applyFont="1" applyAlignment="1" applyProtection="1">
      <alignment horizontal="center"/>
    </xf>
    <xf numFmtId="173" fontId="11" fillId="0" borderId="1" xfId="3" applyNumberFormat="1" applyFont="1" applyFill="1" applyBorder="1" applyProtection="1"/>
    <xf numFmtId="10" fontId="11" fillId="0" borderId="1" xfId="0" applyNumberFormat="1" applyFont="1" applyFill="1" applyBorder="1" applyProtection="1"/>
    <xf numFmtId="173" fontId="11" fillId="0" borderId="3" xfId="3" applyNumberFormat="1" applyFont="1" applyFill="1" applyBorder="1" applyProtection="1"/>
    <xf numFmtId="0" fontId="36" fillId="0" borderId="8" xfId="0" quotePrefix="1" applyFont="1" applyFill="1" applyBorder="1" applyAlignment="1" applyProtection="1">
      <alignment horizontal="left"/>
    </xf>
    <xf numFmtId="0" fontId="36" fillId="0" borderId="28" xfId="0" quotePrefix="1" applyFont="1" applyBorder="1" applyAlignment="1" applyProtection="1">
      <alignment horizontal="left"/>
    </xf>
    <xf numFmtId="164" fontId="36" fillId="0" borderId="0" xfId="11" applyNumberFormat="1" applyFont="1" applyBorder="1" applyAlignment="1" applyProtection="1">
      <alignment horizontal="centerContinuous"/>
    </xf>
    <xf numFmtId="164" fontId="36" fillId="0" borderId="16" xfId="11" applyNumberFormat="1" applyFont="1" applyBorder="1" applyAlignment="1" applyProtection="1">
      <alignment horizontal="centerContinuous"/>
    </xf>
    <xf numFmtId="0" fontId="36" fillId="0" borderId="1" xfId="0" quotePrefix="1" applyFont="1" applyBorder="1" applyAlignment="1" applyProtection="1">
      <alignment horizontal="left"/>
    </xf>
    <xf numFmtId="0" fontId="11" fillId="0" borderId="14" xfId="0" applyFont="1" applyBorder="1" applyAlignment="1" applyProtection="1">
      <alignment horizontal="center" vertical="center"/>
    </xf>
    <xf numFmtId="0" fontId="11" fillId="0" borderId="8" xfId="0" applyFont="1" applyBorder="1" applyAlignment="1" applyProtection="1">
      <alignment horizontal="center" vertical="center"/>
    </xf>
    <xf numFmtId="0" fontId="11" fillId="0" borderId="9" xfId="0" applyFont="1" applyBorder="1" applyAlignment="1" applyProtection="1">
      <alignment horizontal="center" vertical="center" wrapText="1"/>
    </xf>
    <xf numFmtId="0" fontId="12" fillId="0" borderId="7" xfId="0" applyFont="1" applyBorder="1" applyProtection="1"/>
    <xf numFmtId="179" fontId="12" fillId="0" borderId="0" xfId="11" applyNumberFormat="1" applyFont="1" applyBorder="1" applyProtection="1"/>
    <xf numFmtId="179" fontId="50" fillId="0" borderId="10" xfId="11" applyNumberFormat="1" applyFont="1" applyBorder="1" applyProtection="1"/>
    <xf numFmtId="0" fontId="12" fillId="0" borderId="99" xfId="0" applyFont="1" applyBorder="1" applyProtection="1"/>
    <xf numFmtId="173" fontId="12" fillId="0" borderId="16" xfId="3" applyNumberFormat="1" applyFont="1" applyBorder="1" applyProtection="1"/>
    <xf numFmtId="179" fontId="12" fillId="0" borderId="16" xfId="11" applyNumberFormat="1" applyFont="1" applyBorder="1" applyProtection="1"/>
    <xf numFmtId="179" fontId="50" fillId="0" borderId="100" xfId="11" applyNumberFormat="1" applyFont="1" applyBorder="1" applyProtection="1"/>
    <xf numFmtId="173" fontId="50" fillId="0" borderId="28" xfId="3" applyNumberFormat="1" applyFont="1" applyBorder="1" applyProtection="1"/>
    <xf numFmtId="179" fontId="12" fillId="0" borderId="28" xfId="11" applyNumberFormat="1" applyFont="1" applyBorder="1" applyProtection="1"/>
    <xf numFmtId="179" fontId="50" fillId="0" borderId="6" xfId="11" applyNumberFormat="1" applyFont="1" applyBorder="1" applyProtection="1"/>
    <xf numFmtId="180" fontId="0" fillId="8" borderId="27" xfId="11" applyNumberFormat="1" applyFont="1" applyFill="1" applyBorder="1" applyProtection="1"/>
    <xf numFmtId="180" fontId="0" fillId="8" borderId="26" xfId="11" applyNumberFormat="1" applyFont="1" applyFill="1" applyBorder="1" applyProtection="1"/>
    <xf numFmtId="173" fontId="50" fillId="0" borderId="24" xfId="3" applyNumberFormat="1" applyFont="1" applyFill="1" applyBorder="1" applyProtection="1"/>
    <xf numFmtId="0" fontId="0" fillId="16" borderId="3" xfId="0" quotePrefix="1" applyFont="1" applyFill="1" applyBorder="1" applyAlignment="1">
      <alignment horizontal="left" vertical="top"/>
    </xf>
    <xf numFmtId="0" fontId="10" fillId="12" borderId="33" xfId="0" quotePrefix="1" applyFont="1" applyFill="1" applyBorder="1" applyAlignment="1">
      <alignment horizontal="left"/>
    </xf>
    <xf numFmtId="0" fontId="38" fillId="12" borderId="0" xfId="0" applyFont="1" applyFill="1" applyBorder="1" applyAlignment="1">
      <alignment horizontal="left"/>
    </xf>
    <xf numFmtId="0" fontId="38" fillId="12" borderId="34" xfId="0" applyFont="1" applyFill="1" applyBorder="1" applyAlignment="1">
      <alignment horizontal="left"/>
    </xf>
    <xf numFmtId="0" fontId="10" fillId="12" borderId="34" xfId="0" quotePrefix="1" applyFont="1" applyFill="1" applyBorder="1" applyAlignment="1">
      <alignment horizontal="left"/>
    </xf>
    <xf numFmtId="0" fontId="37" fillId="12" borderId="82" xfId="0" applyFont="1" applyFill="1" applyBorder="1" applyAlignment="1">
      <alignment horizontal="right"/>
    </xf>
    <xf numFmtId="169" fontId="38" fillId="12" borderId="82" xfId="12" quotePrefix="1" applyFont="1" applyFill="1" applyBorder="1" applyProtection="1">
      <alignment horizontal="left"/>
      <protection locked="0"/>
    </xf>
    <xf numFmtId="0" fontId="10" fillId="12" borderId="0" xfId="0" quotePrefix="1" applyFont="1" applyFill="1" applyBorder="1" applyAlignment="1">
      <alignment horizontal="left"/>
    </xf>
    <xf numFmtId="0" fontId="10" fillId="12" borderId="34" xfId="0" quotePrefix="1" applyFont="1" applyFill="1" applyBorder="1" applyAlignment="1">
      <alignment horizontal="right"/>
    </xf>
    <xf numFmtId="0" fontId="38" fillId="12" borderId="34" xfId="0" quotePrefix="1" applyFont="1" applyFill="1" applyBorder="1" applyAlignment="1">
      <alignment horizontal="left"/>
    </xf>
    <xf numFmtId="0" fontId="38" fillId="12" borderId="91" xfId="0" applyFont="1" applyFill="1" applyBorder="1"/>
    <xf numFmtId="0" fontId="38" fillId="12" borderId="48" xfId="0" quotePrefix="1" applyFont="1" applyFill="1" applyBorder="1" applyAlignment="1">
      <alignment horizontal="left"/>
    </xf>
    <xf numFmtId="0" fontId="27" fillId="12" borderId="48" xfId="0" quotePrefix="1" applyFont="1" applyFill="1" applyBorder="1" applyAlignment="1">
      <alignment horizontal="left"/>
    </xf>
    <xf numFmtId="0" fontId="10" fillId="12" borderId="42" xfId="0" quotePrefix="1" applyFont="1" applyFill="1" applyBorder="1" applyAlignment="1">
      <alignment horizontal="right"/>
    </xf>
    <xf numFmtId="0" fontId="38" fillId="12" borderId="42" xfId="0" quotePrefix="1" applyFont="1" applyFill="1" applyBorder="1" applyAlignment="1">
      <alignment horizontal="left"/>
    </xf>
    <xf numFmtId="173" fontId="51" fillId="9" borderId="63" xfId="3" applyNumberFormat="1" applyFont="1" applyFill="1" applyBorder="1" applyAlignment="1" applyProtection="1">
      <alignment horizontal="center" vertical="center"/>
      <protection locked="0"/>
    </xf>
    <xf numFmtId="180" fontId="10" fillId="0" borderId="0" xfId="11" applyNumberFormat="1" applyFont="1" applyFill="1" applyBorder="1"/>
    <xf numFmtId="173" fontId="51" fillId="9" borderId="64" xfId="3" quotePrefix="1" applyNumberFormat="1" applyFont="1" applyFill="1" applyBorder="1" applyAlignment="1" applyProtection="1">
      <alignment horizontal="center" vertical="center"/>
      <protection locked="0"/>
    </xf>
    <xf numFmtId="173" fontId="39" fillId="15" borderId="87" xfId="3" applyNumberFormat="1" applyFont="1" applyFill="1" applyBorder="1" applyAlignment="1" applyProtection="1">
      <alignment horizontal="center" vertical="center"/>
      <protection locked="0"/>
    </xf>
    <xf numFmtId="173" fontId="39" fillId="15" borderId="88" xfId="3" applyNumberFormat="1" applyFont="1" applyFill="1" applyBorder="1" applyAlignment="1" applyProtection="1">
      <alignment horizontal="center" vertical="center"/>
      <protection locked="0"/>
    </xf>
    <xf numFmtId="173" fontId="39" fillId="15" borderId="89" xfId="3" applyNumberFormat="1" applyFont="1" applyFill="1" applyBorder="1" applyAlignment="1" applyProtection="1">
      <alignment horizontal="center" vertical="center"/>
      <protection locked="0"/>
    </xf>
    <xf numFmtId="173" fontId="39" fillId="9" borderId="87" xfId="3" applyNumberFormat="1" applyFont="1" applyFill="1" applyBorder="1" applyAlignment="1" applyProtection="1">
      <alignment horizontal="center" vertical="center"/>
      <protection locked="0"/>
    </xf>
    <xf numFmtId="173" fontId="39" fillId="9" borderId="88" xfId="3" applyNumberFormat="1" applyFont="1" applyFill="1" applyBorder="1" applyAlignment="1" applyProtection="1">
      <alignment horizontal="center" vertical="center"/>
      <protection locked="0"/>
    </xf>
    <xf numFmtId="173" fontId="39" fillId="9" borderId="89" xfId="3" applyNumberFormat="1" applyFont="1" applyFill="1" applyBorder="1" applyAlignment="1" applyProtection="1">
      <alignment horizontal="center" vertical="center"/>
      <protection locked="0"/>
    </xf>
    <xf numFmtId="0" fontId="39" fillId="9" borderId="87" xfId="3" applyNumberFormat="1" applyFont="1" applyFill="1" applyBorder="1" applyAlignment="1" applyProtection="1">
      <alignment horizontal="center" vertical="center"/>
      <protection locked="0"/>
    </xf>
    <xf numFmtId="0" fontId="39" fillId="9" borderId="88" xfId="3" applyNumberFormat="1" applyFont="1" applyFill="1" applyBorder="1" applyAlignment="1" applyProtection="1">
      <alignment horizontal="center" vertical="center"/>
      <protection locked="0"/>
    </xf>
    <xf numFmtId="0" fontId="39" fillId="9" borderId="89" xfId="3" applyNumberFormat="1" applyFont="1" applyFill="1" applyBorder="1" applyAlignment="1" applyProtection="1">
      <alignment horizontal="center" vertical="center"/>
      <protection locked="0"/>
    </xf>
    <xf numFmtId="0" fontId="36" fillId="0" borderId="8" xfId="0" applyFont="1" applyBorder="1" applyAlignment="1" applyProtection="1">
      <alignment horizontal="left" vertical="top" wrapText="1"/>
    </xf>
    <xf numFmtId="0" fontId="36" fillId="0" borderId="0" xfId="0" applyFont="1" applyAlignment="1" applyProtection="1">
      <alignment horizontal="left" vertical="top" wrapText="1"/>
    </xf>
    <xf numFmtId="0" fontId="10" fillId="0" borderId="0" xfId="0" applyFont="1" applyBorder="1" applyAlignment="1">
      <alignment horizontal="center"/>
    </xf>
    <xf numFmtId="0" fontId="46" fillId="0" borderId="0" xfId="0" quotePrefix="1" applyFont="1" applyBorder="1" applyAlignment="1">
      <alignment horizontal="center"/>
    </xf>
    <xf numFmtId="0" fontId="45" fillId="0" borderId="0" xfId="0" quotePrefix="1" applyFont="1" applyBorder="1" applyAlignment="1">
      <alignment horizontal="center" vertical="top"/>
    </xf>
    <xf numFmtId="0" fontId="10" fillId="0" borderId="0" xfId="0" applyFont="1" applyBorder="1" applyAlignment="1">
      <alignment horizontal="center" vertical="top"/>
    </xf>
    <xf numFmtId="0" fontId="18" fillId="0" borderId="0" xfId="0" applyFont="1" applyBorder="1" applyAlignment="1" applyProtection="1">
      <alignment horizontal="center"/>
    </xf>
    <xf numFmtId="0" fontId="18" fillId="0" borderId="0" xfId="0" quotePrefix="1" applyFont="1" applyBorder="1" applyAlignment="1" applyProtection="1">
      <alignment horizontal="center"/>
    </xf>
    <xf numFmtId="0" fontId="10" fillId="0" borderId="0" xfId="0" applyFont="1" applyAlignment="1">
      <alignment horizontal="center"/>
    </xf>
  </cellXfs>
  <cellStyles count="70">
    <cellStyle name="A3 297 x 420 mm" xfId="1" xr:uid="{00000000-0005-0000-0000-000000000000}"/>
    <cellStyle name="Cell for PL&amp;CF sheet" xfId="2" xr:uid="{00000000-0005-0000-0000-000001000000}"/>
    <cellStyle name="Comma" xfId="3" builtinId="3"/>
    <cellStyle name="Comma 2" xfId="18" xr:uid="{00000000-0005-0000-0000-000003000000}"/>
    <cellStyle name="Comma 3" xfId="21" xr:uid="{00000000-0005-0000-0000-000004000000}"/>
    <cellStyle name="Comma 4" xfId="24" xr:uid="{00000000-0005-0000-0000-000005000000}"/>
    <cellStyle name="Comma 5" xfId="27" xr:uid="{00000000-0005-0000-0000-000006000000}"/>
    <cellStyle name="Comma 5 2" xfId="38" xr:uid="{00000000-0005-0000-0000-000007000000}"/>
    <cellStyle name="Comma 5 2 2" xfId="60" xr:uid="{00000000-0005-0000-0000-000008000000}"/>
    <cellStyle name="Comma 5 3" xfId="49" xr:uid="{00000000-0005-0000-0000-000009000000}"/>
    <cellStyle name="Currency 2" xfId="31" xr:uid="{00000000-0005-0000-0000-00000A000000}"/>
    <cellStyle name="Currency 2 2" xfId="42" xr:uid="{00000000-0005-0000-0000-00000B000000}"/>
    <cellStyle name="Currency 2 2 2" xfId="64" xr:uid="{00000000-0005-0000-0000-00000C000000}"/>
    <cellStyle name="Currency 2 3" xfId="53" xr:uid="{00000000-0005-0000-0000-00000D000000}"/>
    <cellStyle name="Data Entry" xfId="4" xr:uid="{00000000-0005-0000-0000-00000E000000}"/>
    <cellStyle name="Input Data Entry" xfId="5" xr:uid="{00000000-0005-0000-0000-00000F000000}"/>
    <cellStyle name="Input for PL&amp;CF sheet" xfId="6" xr:uid="{00000000-0005-0000-0000-000010000000}"/>
    <cellStyle name="Input Value" xfId="7" xr:uid="{00000000-0005-0000-0000-000011000000}"/>
    <cellStyle name="Millares_repenerconsomarzobis" xfId="8" xr:uid="{00000000-0005-0000-0000-000012000000}"/>
    <cellStyle name="Normal" xfId="0" builtinId="0"/>
    <cellStyle name="Normal 2" xfId="17" xr:uid="{00000000-0005-0000-0000-000014000000}"/>
    <cellStyle name="Normal 2 2 2 2" xfId="68" xr:uid="{00000000-0005-0000-0000-000015000000}"/>
    <cellStyle name="Normal 3" xfId="19" xr:uid="{00000000-0005-0000-0000-000016000000}"/>
    <cellStyle name="Normal 3 2" xfId="22" xr:uid="{00000000-0005-0000-0000-000017000000}"/>
    <cellStyle name="Normal 3 2 2" xfId="30" xr:uid="{00000000-0005-0000-0000-000018000000}"/>
    <cellStyle name="Normal 3 2 2 2" xfId="41" xr:uid="{00000000-0005-0000-0000-000019000000}"/>
    <cellStyle name="Normal 3 2 2 2 2" xfId="63" xr:uid="{00000000-0005-0000-0000-00001A000000}"/>
    <cellStyle name="Normal 3 2 2 3" xfId="52" xr:uid="{00000000-0005-0000-0000-00001B000000}"/>
    <cellStyle name="Normal 3 2 3" xfId="36" xr:uid="{00000000-0005-0000-0000-00001C000000}"/>
    <cellStyle name="Normal 3 2 3 2" xfId="58" xr:uid="{00000000-0005-0000-0000-00001D000000}"/>
    <cellStyle name="Normal 3 2 4" xfId="47" xr:uid="{00000000-0005-0000-0000-00001E000000}"/>
    <cellStyle name="Normal 3 3" xfId="29" xr:uid="{00000000-0005-0000-0000-00001F000000}"/>
    <cellStyle name="Normal 3 3 2" xfId="40" xr:uid="{00000000-0005-0000-0000-000020000000}"/>
    <cellStyle name="Normal 3 3 2 2" xfId="62" xr:uid="{00000000-0005-0000-0000-000021000000}"/>
    <cellStyle name="Normal 3 3 3" xfId="51" xr:uid="{00000000-0005-0000-0000-000022000000}"/>
    <cellStyle name="Normal 3 4" xfId="35" xr:uid="{00000000-0005-0000-0000-000023000000}"/>
    <cellStyle name="Normal 3 4 2" xfId="57" xr:uid="{00000000-0005-0000-0000-000024000000}"/>
    <cellStyle name="Normal 3 5" xfId="46" xr:uid="{00000000-0005-0000-0000-000025000000}"/>
    <cellStyle name="Normal 4" xfId="20" xr:uid="{00000000-0005-0000-0000-000026000000}"/>
    <cellStyle name="Normal 5" xfId="23" xr:uid="{00000000-0005-0000-0000-000027000000}"/>
    <cellStyle name="Normal 6" xfId="26" xr:uid="{00000000-0005-0000-0000-000028000000}"/>
    <cellStyle name="Normal 6 2" xfId="37" xr:uid="{00000000-0005-0000-0000-000029000000}"/>
    <cellStyle name="Normal 6 2 2" xfId="59" xr:uid="{00000000-0005-0000-0000-00002A000000}"/>
    <cellStyle name="Normal 6 3" xfId="48" xr:uid="{00000000-0005-0000-0000-00002B000000}"/>
    <cellStyle name="Normal 7" xfId="33" xr:uid="{00000000-0005-0000-0000-00002C000000}"/>
    <cellStyle name="Normal 7 2" xfId="44" xr:uid="{00000000-0005-0000-0000-00002D000000}"/>
    <cellStyle name="Normal 7 2 2" xfId="66" xr:uid="{00000000-0005-0000-0000-00002E000000}"/>
    <cellStyle name="Normal 7 3" xfId="55" xr:uid="{00000000-0005-0000-0000-00002F000000}"/>
    <cellStyle name="Normal 8" xfId="69" xr:uid="{FB209D59-F69C-44E2-AE9C-E1781880D86D}"/>
    <cellStyle name="Normal_NOX ECR" xfId="9" xr:uid="{00000000-0005-0000-0000-000030000000}"/>
    <cellStyle name="Normal_Sheet1" xfId="10" xr:uid="{00000000-0005-0000-0000-000031000000}"/>
    <cellStyle name="Percent" xfId="11" builtinId="5"/>
    <cellStyle name="Percent 2" xfId="25" xr:uid="{00000000-0005-0000-0000-000033000000}"/>
    <cellStyle name="Percent 3" xfId="28" xr:uid="{00000000-0005-0000-0000-000034000000}"/>
    <cellStyle name="Percent 3 2" xfId="32" xr:uid="{00000000-0005-0000-0000-000035000000}"/>
    <cellStyle name="Percent 3 2 2" xfId="43" xr:uid="{00000000-0005-0000-0000-000036000000}"/>
    <cellStyle name="Percent 3 2 2 2" xfId="65" xr:uid="{00000000-0005-0000-0000-000037000000}"/>
    <cellStyle name="Percent 3 2 3" xfId="54" xr:uid="{00000000-0005-0000-0000-000038000000}"/>
    <cellStyle name="Percent 3 3" xfId="39" xr:uid="{00000000-0005-0000-0000-000039000000}"/>
    <cellStyle name="Percent 3 3 2" xfId="61" xr:uid="{00000000-0005-0000-0000-00003A000000}"/>
    <cellStyle name="Percent 3 4" xfId="50" xr:uid="{00000000-0005-0000-0000-00003B000000}"/>
    <cellStyle name="Percent 4" xfId="34" xr:uid="{00000000-0005-0000-0000-00003C000000}"/>
    <cellStyle name="Percent 4 2" xfId="45" xr:uid="{00000000-0005-0000-0000-00003D000000}"/>
    <cellStyle name="Percent 4 2 2" xfId="67" xr:uid="{00000000-0005-0000-0000-00003E000000}"/>
    <cellStyle name="Percent 4 3" xfId="56" xr:uid="{00000000-0005-0000-0000-00003F000000}"/>
    <cellStyle name="Project Overview Data Entry" xfId="12" xr:uid="{00000000-0005-0000-0000-000040000000}"/>
    <cellStyle name="Protected" xfId="13" xr:uid="{00000000-0005-0000-0000-000041000000}"/>
    <cellStyle name="QUESTION" xfId="14" xr:uid="{00000000-0005-0000-0000-000042000000}"/>
    <cellStyle name="Style 1" xfId="15" xr:uid="{00000000-0005-0000-0000-000043000000}"/>
    <cellStyle name="Total cell for PL&amp;CF" xfId="16" xr:uid="{00000000-0005-0000-0000-000044000000}"/>
  </cellStyles>
  <dxfs count="8658">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DDFFDD"/>
      <rgbColor rgb="0000FFFF"/>
      <rgbColor rgb="00800000"/>
      <rgbColor rgb="00008000"/>
      <rgbColor rgb="00000080"/>
      <rgbColor rgb="00808000"/>
      <rgbColor rgb="00BFDFFF"/>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E5FFE5"/>
      <rgbColor rgb="00FFFF99"/>
      <rgbColor rgb="00CDE6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FF"/>
      <color rgb="FFCCFFCC"/>
      <color rgb="FFCCECFF"/>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3</xdr:col>
      <xdr:colOff>438150</xdr:colOff>
      <xdr:row>3</xdr:row>
      <xdr:rowOff>85725</xdr:rowOff>
    </xdr:from>
    <xdr:to>
      <xdr:col>3</xdr:col>
      <xdr:colOff>2787015</xdr:colOff>
      <xdr:row>6</xdr:row>
      <xdr:rowOff>66675</xdr:rowOff>
    </xdr:to>
    <xdr:pic>
      <xdr:nvPicPr>
        <xdr:cNvPr id="3" name="Picture 2">
          <a:extLst>
            <a:ext uri="{FF2B5EF4-FFF2-40B4-BE49-F238E27FC236}">
              <a16:creationId xmlns:a16="http://schemas.microsoft.com/office/drawing/2014/main" id="{00000000-0008-0000-07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7750" y="685800"/>
          <a:ext cx="2348865" cy="79057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2019\Investment%20Committee%20&amp;%20Other%20IP%20Projects\03-Mar\InLine%20Inspection%20Contract%20(GDO)\ILI%20Alternatives%20-%20CEM%20Analysis%20-%20REVIS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Ranges"/>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pageSetUpPr fitToPage="1"/>
  </sheetPr>
  <dimension ref="A1:BT138"/>
  <sheetViews>
    <sheetView tabSelected="1" zoomScale="70" zoomScaleNormal="70" workbookViewId="0"/>
  </sheetViews>
  <sheetFormatPr defaultColWidth="9" defaultRowHeight="15.75"/>
  <cols>
    <col min="1" max="1" width="1.25" style="158" customWidth="1"/>
    <col min="2" max="2" width="3.5" style="160" customWidth="1"/>
    <col min="3" max="3" width="3.875" style="160" customWidth="1"/>
    <col min="4" max="4" width="58.5" style="160" customWidth="1"/>
    <col min="5" max="17" width="10.625" style="160" customWidth="1"/>
    <col min="18" max="69" width="10.625" style="320" customWidth="1"/>
    <col min="70" max="72" width="9" style="320"/>
    <col min="73" max="16384" width="9" style="160"/>
  </cols>
  <sheetData>
    <row r="1" spans="1:72" s="158" customFormat="1" ht="16.5" thickBot="1">
      <c r="A1" s="164"/>
      <c r="B1" s="164"/>
      <c r="C1" s="164"/>
      <c r="D1" s="164"/>
      <c r="E1" s="164"/>
      <c r="F1" s="164"/>
      <c r="G1" s="164"/>
      <c r="H1" s="164"/>
      <c r="I1" s="164"/>
      <c r="J1" s="164"/>
      <c r="K1" s="164"/>
      <c r="L1" s="164"/>
      <c r="M1" s="164"/>
      <c r="N1" s="164"/>
      <c r="O1" s="164"/>
      <c r="P1" s="164"/>
      <c r="Q1" s="164"/>
      <c r="R1" s="321"/>
      <c r="S1" s="321"/>
      <c r="T1" s="321"/>
      <c r="U1" s="321"/>
      <c r="V1" s="321"/>
      <c r="W1" s="321"/>
      <c r="X1" s="321"/>
      <c r="Y1" s="321"/>
      <c r="Z1" s="321"/>
      <c r="AA1" s="321"/>
      <c r="AB1" s="321"/>
      <c r="AC1" s="321"/>
      <c r="AD1" s="321"/>
      <c r="AE1" s="321"/>
      <c r="AF1" s="321"/>
      <c r="AG1" s="321"/>
      <c r="AH1" s="321"/>
      <c r="AI1" s="321"/>
      <c r="AJ1" s="321"/>
      <c r="AK1" s="321"/>
      <c r="AL1" s="321"/>
      <c r="AM1" s="321"/>
      <c r="AN1" s="321"/>
      <c r="AO1" s="321"/>
      <c r="AP1" s="321"/>
      <c r="AQ1" s="321"/>
      <c r="AR1" s="321"/>
      <c r="AS1" s="321"/>
      <c r="AT1" s="321"/>
      <c r="AU1" s="321"/>
      <c r="AV1" s="321"/>
      <c r="AW1" s="321"/>
      <c r="AX1" s="321"/>
      <c r="AY1" s="321"/>
      <c r="AZ1" s="321"/>
      <c r="BA1" s="321"/>
      <c r="BB1" s="321"/>
      <c r="BC1" s="321"/>
      <c r="BD1" s="321"/>
      <c r="BE1" s="321"/>
      <c r="BF1" s="321"/>
      <c r="BG1" s="321"/>
      <c r="BH1" s="321"/>
      <c r="BI1" s="321"/>
      <c r="BJ1" s="321"/>
      <c r="BK1" s="321"/>
      <c r="BL1" s="321"/>
      <c r="BM1" s="321"/>
      <c r="BN1" s="321"/>
      <c r="BO1" s="321"/>
      <c r="BP1" s="321"/>
      <c r="BQ1" s="321"/>
      <c r="BR1" s="321"/>
      <c r="BS1" s="321"/>
      <c r="BT1" s="321"/>
    </row>
    <row r="2" spans="1:72" ht="33">
      <c r="A2" s="164"/>
      <c r="B2" s="342"/>
      <c r="C2" s="369"/>
      <c r="D2" s="369" t="s">
        <v>168</v>
      </c>
      <c r="E2" s="370"/>
      <c r="F2" s="164"/>
      <c r="G2" s="350"/>
      <c r="H2" s="351"/>
      <c r="I2" s="351"/>
      <c r="J2" s="351"/>
      <c r="K2" s="351"/>
      <c r="L2" s="351"/>
      <c r="M2" s="351"/>
      <c r="N2" s="351"/>
      <c r="O2" s="351"/>
      <c r="P2" s="366"/>
      <c r="Q2" s="366"/>
      <c r="R2" s="355"/>
      <c r="S2" s="322"/>
      <c r="T2" s="322"/>
      <c r="U2" s="322"/>
      <c r="V2" s="322"/>
      <c r="W2" s="322"/>
      <c r="X2" s="346"/>
      <c r="Y2" s="346"/>
      <c r="Z2" s="346"/>
      <c r="AA2" s="346"/>
      <c r="AB2" s="346"/>
      <c r="AC2" s="346"/>
      <c r="AD2" s="346"/>
      <c r="AE2" s="346"/>
      <c r="AF2" s="346"/>
      <c r="AG2" s="346"/>
      <c r="AH2" s="346"/>
      <c r="AI2" s="346"/>
      <c r="AJ2" s="346"/>
      <c r="AK2" s="346"/>
      <c r="AL2" s="346"/>
      <c r="AM2" s="346"/>
      <c r="AN2" s="346"/>
      <c r="AO2" s="346"/>
      <c r="AP2" s="346"/>
      <c r="AQ2" s="346"/>
      <c r="AR2" s="322"/>
      <c r="AS2" s="346"/>
      <c r="AT2" s="346"/>
      <c r="AU2" s="346"/>
      <c r="AV2" s="346"/>
      <c r="AW2" s="346"/>
      <c r="AX2" s="346"/>
      <c r="AY2" s="346"/>
      <c r="AZ2" s="346"/>
      <c r="BA2" s="346"/>
      <c r="BB2" s="346"/>
      <c r="BC2" s="346"/>
      <c r="BD2" s="346"/>
      <c r="BE2" s="346"/>
      <c r="BF2" s="346"/>
      <c r="BG2" s="346"/>
      <c r="BH2" s="346"/>
      <c r="BI2" s="346"/>
      <c r="BJ2" s="346"/>
      <c r="BK2" s="346"/>
      <c r="BL2" s="346"/>
      <c r="BM2" s="346"/>
      <c r="BN2" s="346"/>
      <c r="BO2" s="346"/>
      <c r="BP2" s="346"/>
      <c r="BQ2" s="346"/>
      <c r="BR2" s="321"/>
      <c r="BS2" s="321"/>
      <c r="BT2" s="321"/>
    </row>
    <row r="3" spans="1:72">
      <c r="A3" s="164"/>
      <c r="B3" s="358"/>
      <c r="C3" s="368"/>
      <c r="D3" s="368"/>
      <c r="E3" s="359"/>
      <c r="F3" s="164"/>
      <c r="G3" s="352"/>
      <c r="H3" s="308"/>
      <c r="I3" s="365"/>
      <c r="J3" s="365"/>
      <c r="K3" s="365"/>
      <c r="L3" s="365"/>
      <c r="M3" s="365"/>
      <c r="N3" s="365"/>
      <c r="O3" s="365"/>
      <c r="P3" s="365"/>
      <c r="Q3" s="389"/>
      <c r="R3" s="356"/>
      <c r="S3" s="322"/>
      <c r="T3" s="322"/>
      <c r="U3" s="322"/>
      <c r="V3" s="322"/>
      <c r="W3" s="322"/>
      <c r="X3" s="346"/>
      <c r="Y3" s="346"/>
      <c r="Z3" s="346"/>
      <c r="AA3" s="346"/>
      <c r="AB3" s="346"/>
      <c r="AC3" s="346"/>
      <c r="AD3" s="346"/>
      <c r="AE3" s="346"/>
      <c r="AF3" s="346"/>
      <c r="AG3" s="346"/>
      <c r="AH3" s="346"/>
      <c r="AI3" s="346"/>
      <c r="AJ3" s="346"/>
      <c r="AK3" s="346"/>
      <c r="AL3" s="346"/>
      <c r="AM3" s="346"/>
      <c r="AN3" s="346"/>
      <c r="AO3" s="346"/>
      <c r="AP3" s="346"/>
      <c r="AQ3" s="346"/>
      <c r="AR3" s="322"/>
      <c r="AS3" s="346"/>
      <c r="AT3" s="346"/>
      <c r="AU3" s="346"/>
      <c r="AV3" s="346"/>
      <c r="AW3" s="346"/>
      <c r="AX3" s="346"/>
      <c r="AY3" s="346"/>
      <c r="AZ3" s="346"/>
      <c r="BA3" s="346"/>
      <c r="BB3" s="346"/>
      <c r="BC3" s="346"/>
      <c r="BD3" s="346"/>
      <c r="BE3" s="346"/>
      <c r="BF3" s="346"/>
      <c r="BG3" s="346"/>
      <c r="BH3" s="346"/>
      <c r="BI3" s="346"/>
      <c r="BJ3" s="346"/>
      <c r="BK3" s="346"/>
      <c r="BL3" s="346"/>
      <c r="BM3" s="346"/>
      <c r="BN3" s="346"/>
      <c r="BO3" s="346"/>
      <c r="BP3" s="346"/>
      <c r="BQ3" s="346"/>
      <c r="BR3" s="321"/>
      <c r="BS3" s="321"/>
      <c r="BT3" s="321"/>
    </row>
    <row r="4" spans="1:72" s="158" customFormat="1" ht="15" customHeight="1" thickBot="1">
      <c r="A4" s="164"/>
      <c r="B4" s="358"/>
      <c r="C4" s="368"/>
      <c r="D4" s="368"/>
      <c r="E4" s="359"/>
      <c r="F4" s="164"/>
      <c r="G4" s="352"/>
      <c r="H4" s="391"/>
      <c r="I4" s="363" t="s">
        <v>170</v>
      </c>
      <c r="J4" s="347"/>
      <c r="K4" s="347"/>
      <c r="L4" s="347"/>
      <c r="M4" s="348"/>
      <c r="N4" s="348"/>
      <c r="O4" s="348"/>
      <c r="P4" s="348"/>
      <c r="Q4" s="390"/>
      <c r="R4" s="356"/>
      <c r="S4" s="322"/>
      <c r="T4" s="322"/>
      <c r="U4" s="322"/>
      <c r="V4" s="322"/>
      <c r="W4" s="322"/>
      <c r="X4" s="346"/>
      <c r="Y4" s="346"/>
      <c r="Z4" s="346"/>
      <c r="AA4" s="346"/>
      <c r="AB4" s="346"/>
      <c r="AC4" s="346"/>
      <c r="AD4" s="346"/>
      <c r="AE4" s="346"/>
      <c r="AF4" s="346"/>
      <c r="AG4" s="346"/>
      <c r="AH4" s="346"/>
      <c r="AI4" s="346"/>
      <c r="AJ4" s="346"/>
      <c r="AK4" s="346"/>
      <c r="AL4" s="346"/>
      <c r="AM4" s="346"/>
      <c r="AN4" s="346"/>
      <c r="AO4" s="346"/>
      <c r="AP4" s="346"/>
      <c r="AQ4" s="346"/>
      <c r="AR4" s="322"/>
      <c r="AS4" s="346"/>
      <c r="AT4" s="346"/>
      <c r="AU4" s="346"/>
      <c r="AV4" s="346"/>
      <c r="AW4" s="346"/>
      <c r="AX4" s="346"/>
      <c r="AY4" s="346"/>
      <c r="AZ4" s="346"/>
      <c r="BA4" s="346"/>
      <c r="BB4" s="346"/>
      <c r="BC4" s="346"/>
      <c r="BD4" s="346"/>
      <c r="BE4" s="346"/>
      <c r="BF4" s="346"/>
      <c r="BG4" s="346"/>
      <c r="BH4" s="346"/>
      <c r="BI4" s="346"/>
      <c r="BJ4" s="346"/>
      <c r="BK4" s="346"/>
      <c r="BL4" s="346"/>
      <c r="BM4" s="346"/>
      <c r="BN4" s="346"/>
      <c r="BO4" s="346"/>
      <c r="BP4" s="346"/>
      <c r="BQ4" s="346"/>
      <c r="BR4" s="321"/>
      <c r="BS4" s="321"/>
      <c r="BT4" s="321"/>
    </row>
    <row r="5" spans="1:72" s="158" customFormat="1" ht="15" customHeight="1" thickBot="1">
      <c r="A5" s="164"/>
      <c r="B5" s="358"/>
      <c r="C5" s="345"/>
      <c r="D5" s="345" t="s">
        <v>169</v>
      </c>
      <c r="E5" s="359"/>
      <c r="F5" s="164"/>
      <c r="G5" s="352"/>
      <c r="H5" s="391"/>
      <c r="I5" s="485" t="s">
        <v>196</v>
      </c>
      <c r="J5" s="346"/>
      <c r="K5" s="346"/>
      <c r="L5" s="346"/>
      <c r="M5" s="505" t="s">
        <v>369</v>
      </c>
      <c r="N5" s="506"/>
      <c r="O5" s="506"/>
      <c r="P5" s="507"/>
      <c r="Q5" s="390"/>
      <c r="R5" s="356"/>
      <c r="S5" s="346"/>
      <c r="T5" s="346"/>
      <c r="U5" s="346"/>
      <c r="V5" s="346"/>
      <c r="W5" s="346"/>
      <c r="X5" s="346"/>
      <c r="Y5" s="346"/>
      <c r="Z5" s="346"/>
      <c r="AA5" s="346"/>
      <c r="AB5" s="346"/>
      <c r="AC5" s="346"/>
      <c r="AD5" s="346"/>
      <c r="AE5" s="346"/>
      <c r="AF5" s="346"/>
      <c r="AG5" s="346"/>
      <c r="AH5" s="346"/>
      <c r="AI5" s="346"/>
      <c r="AJ5" s="346"/>
      <c r="AK5" s="346"/>
      <c r="AL5" s="346"/>
      <c r="AM5" s="346"/>
      <c r="AN5" s="346"/>
      <c r="AO5" s="346"/>
      <c r="AP5" s="346"/>
      <c r="AQ5" s="346"/>
      <c r="AR5" s="346"/>
      <c r="AS5" s="346"/>
      <c r="AT5" s="346"/>
      <c r="AU5" s="346"/>
      <c r="AV5" s="346"/>
      <c r="AW5" s="346"/>
      <c r="AX5" s="346"/>
      <c r="AY5" s="346"/>
      <c r="AZ5" s="346"/>
      <c r="BA5" s="346"/>
      <c r="BB5" s="346"/>
      <c r="BC5" s="346"/>
      <c r="BD5" s="346"/>
      <c r="BE5" s="346"/>
      <c r="BF5" s="346"/>
      <c r="BG5" s="346"/>
      <c r="BH5" s="346"/>
      <c r="BI5" s="346"/>
      <c r="BJ5" s="346"/>
      <c r="BK5" s="346"/>
      <c r="BL5" s="346"/>
      <c r="BM5" s="346"/>
      <c r="BN5" s="346"/>
      <c r="BO5" s="346"/>
      <c r="BP5" s="346"/>
      <c r="BQ5" s="346"/>
      <c r="BR5" s="321"/>
      <c r="BS5" s="321"/>
      <c r="BT5" s="321"/>
    </row>
    <row r="6" spans="1:72" s="158" customFormat="1" ht="15" customHeight="1" thickBot="1">
      <c r="A6" s="164"/>
      <c r="B6" s="358"/>
      <c r="C6" s="345"/>
      <c r="D6" s="345" t="s">
        <v>287</v>
      </c>
      <c r="E6" s="359"/>
      <c r="F6" s="164"/>
      <c r="G6" s="352"/>
      <c r="H6" s="391"/>
      <c r="I6" s="485" t="s">
        <v>197</v>
      </c>
      <c r="J6" s="346"/>
      <c r="K6" s="346"/>
      <c r="L6" s="346"/>
      <c r="M6" s="508" t="s">
        <v>374</v>
      </c>
      <c r="N6" s="509"/>
      <c r="O6" s="509"/>
      <c r="P6" s="510"/>
      <c r="Q6" s="390"/>
      <c r="R6" s="356"/>
      <c r="S6" s="346"/>
      <c r="T6" s="346"/>
      <c r="U6" s="346"/>
      <c r="V6" s="346"/>
      <c r="W6" s="346"/>
      <c r="X6" s="346"/>
      <c r="Y6" s="346"/>
      <c r="Z6" s="346"/>
      <c r="AA6" s="346"/>
      <c r="AB6" s="346"/>
      <c r="AC6" s="346"/>
      <c r="AD6" s="346"/>
      <c r="AE6" s="346"/>
      <c r="AF6" s="346"/>
      <c r="AG6" s="346"/>
      <c r="AH6" s="346"/>
      <c r="AI6" s="346"/>
      <c r="AJ6" s="346"/>
      <c r="AK6" s="346"/>
      <c r="AL6" s="346"/>
      <c r="AM6" s="346"/>
      <c r="AN6" s="346"/>
      <c r="AO6" s="346"/>
      <c r="AP6" s="346"/>
      <c r="AQ6" s="346"/>
      <c r="AR6" s="346"/>
      <c r="AS6" s="346"/>
      <c r="AT6" s="346"/>
      <c r="AU6" s="346"/>
      <c r="AV6" s="346"/>
      <c r="AW6" s="346"/>
      <c r="AX6" s="346"/>
      <c r="AY6" s="346"/>
      <c r="AZ6" s="346"/>
      <c r="BA6" s="346"/>
      <c r="BB6" s="346"/>
      <c r="BC6" s="346"/>
      <c r="BD6" s="346"/>
      <c r="BE6" s="346"/>
      <c r="BF6" s="346"/>
      <c r="BG6" s="346"/>
      <c r="BH6" s="346"/>
      <c r="BI6" s="346"/>
      <c r="BJ6" s="346"/>
      <c r="BK6" s="346"/>
      <c r="BL6" s="346"/>
      <c r="BM6" s="346"/>
      <c r="BN6" s="346"/>
      <c r="BO6" s="346"/>
      <c r="BP6" s="346"/>
      <c r="BQ6" s="346"/>
      <c r="BR6" s="321"/>
      <c r="BS6" s="321"/>
      <c r="BT6" s="321"/>
    </row>
    <row r="7" spans="1:72" s="158" customFormat="1" ht="15" customHeight="1" thickBot="1">
      <c r="A7" s="164"/>
      <c r="B7" s="358"/>
      <c r="C7" s="345"/>
      <c r="D7" s="345" t="s">
        <v>189</v>
      </c>
      <c r="E7" s="359"/>
      <c r="F7" s="164"/>
      <c r="G7" s="352"/>
      <c r="H7" s="391"/>
      <c r="I7" s="485" t="s">
        <v>198</v>
      </c>
      <c r="J7" s="346"/>
      <c r="K7" s="346"/>
      <c r="L7" s="346"/>
      <c r="M7" s="505" t="s">
        <v>370</v>
      </c>
      <c r="N7" s="506"/>
      <c r="O7" s="506"/>
      <c r="P7" s="507"/>
      <c r="Q7" s="390"/>
      <c r="R7" s="356"/>
      <c r="S7" s="346"/>
      <c r="T7" s="346"/>
      <c r="U7" s="346"/>
      <c r="V7" s="346"/>
      <c r="W7" s="346"/>
      <c r="X7" s="346"/>
      <c r="Y7" s="346"/>
      <c r="Z7" s="346"/>
      <c r="AA7" s="346"/>
      <c r="AB7" s="346"/>
      <c r="AC7" s="346"/>
      <c r="AD7" s="346"/>
      <c r="AE7" s="346"/>
      <c r="AF7" s="346"/>
      <c r="AG7" s="346"/>
      <c r="AH7" s="346"/>
      <c r="AI7" s="346"/>
      <c r="AJ7" s="346"/>
      <c r="AK7" s="346"/>
      <c r="AL7" s="346"/>
      <c r="AM7" s="346"/>
      <c r="AN7" s="346"/>
      <c r="AO7" s="346"/>
      <c r="AP7" s="346"/>
      <c r="AQ7" s="346"/>
      <c r="AR7" s="346"/>
      <c r="AS7" s="346"/>
      <c r="AT7" s="346"/>
      <c r="AU7" s="346"/>
      <c r="AV7" s="346"/>
      <c r="AW7" s="346"/>
      <c r="AX7" s="346"/>
      <c r="AY7" s="346"/>
      <c r="AZ7" s="346"/>
      <c r="BA7" s="346"/>
      <c r="BB7" s="346"/>
      <c r="BC7" s="346"/>
      <c r="BD7" s="346"/>
      <c r="BE7" s="346"/>
      <c r="BF7" s="346"/>
      <c r="BG7" s="346"/>
      <c r="BH7" s="346"/>
      <c r="BI7" s="346"/>
      <c r="BJ7" s="346"/>
      <c r="BK7" s="346"/>
      <c r="BL7" s="346"/>
      <c r="BM7" s="346"/>
      <c r="BN7" s="346"/>
      <c r="BO7" s="346"/>
      <c r="BP7" s="346"/>
      <c r="BQ7" s="346"/>
      <c r="BR7" s="321"/>
      <c r="BS7" s="321"/>
      <c r="BT7" s="321"/>
    </row>
    <row r="8" spans="1:72" s="158" customFormat="1" ht="15" customHeight="1">
      <c r="A8" s="164"/>
      <c r="B8" s="358"/>
      <c r="C8" s="344"/>
      <c r="D8" s="344" t="s">
        <v>191</v>
      </c>
      <c r="E8" s="359"/>
      <c r="F8" s="164"/>
      <c r="G8" s="352"/>
      <c r="H8" s="391"/>
      <c r="I8" s="346"/>
      <c r="J8" s="346"/>
      <c r="K8" s="346"/>
      <c r="L8" s="346"/>
      <c r="M8" s="346"/>
      <c r="N8" s="346"/>
      <c r="O8" s="346"/>
      <c r="P8" s="346"/>
      <c r="Q8" s="390"/>
      <c r="R8" s="356"/>
      <c r="S8" s="346"/>
      <c r="T8" s="346"/>
      <c r="U8" s="346"/>
      <c r="V8" s="346"/>
      <c r="W8" s="346"/>
      <c r="X8" s="346"/>
      <c r="Y8" s="346"/>
      <c r="Z8" s="346"/>
      <c r="AA8" s="346"/>
      <c r="AB8" s="346"/>
      <c r="AC8" s="346"/>
      <c r="AD8" s="346"/>
      <c r="AE8" s="346"/>
      <c r="AF8" s="346"/>
      <c r="AG8" s="346"/>
      <c r="AH8" s="346"/>
      <c r="AI8" s="346"/>
      <c r="AJ8" s="346"/>
      <c r="AK8" s="346"/>
      <c r="AL8" s="346"/>
      <c r="AM8" s="346"/>
      <c r="AN8" s="346"/>
      <c r="AO8" s="346"/>
      <c r="AP8" s="346"/>
      <c r="AQ8" s="346"/>
      <c r="AR8" s="346"/>
      <c r="AS8" s="346"/>
      <c r="AT8" s="346"/>
      <c r="AU8" s="346"/>
      <c r="AV8" s="346"/>
      <c r="AW8" s="346"/>
      <c r="AX8" s="346"/>
      <c r="AY8" s="346"/>
      <c r="AZ8" s="346"/>
      <c r="BA8" s="346"/>
      <c r="BB8" s="346"/>
      <c r="BC8" s="346"/>
      <c r="BD8" s="346"/>
      <c r="BE8" s="346"/>
      <c r="BF8" s="346"/>
      <c r="BG8" s="346"/>
      <c r="BH8" s="346"/>
      <c r="BI8" s="346"/>
      <c r="BJ8" s="346"/>
      <c r="BK8" s="346"/>
      <c r="BL8" s="346"/>
      <c r="BM8" s="346"/>
      <c r="BN8" s="346"/>
      <c r="BO8" s="346"/>
      <c r="BP8" s="346"/>
      <c r="BQ8" s="346"/>
      <c r="BR8" s="321"/>
      <c r="BS8" s="321"/>
      <c r="BT8" s="321"/>
    </row>
    <row r="9" spans="1:72" s="319" customFormat="1" ht="15" customHeight="1" thickBot="1">
      <c r="A9" s="321"/>
      <c r="B9" s="358"/>
      <c r="C9" s="344"/>
      <c r="D9" s="344" t="s">
        <v>190</v>
      </c>
      <c r="E9" s="359"/>
      <c r="F9" s="321"/>
      <c r="G9" s="352"/>
      <c r="H9" s="391"/>
      <c r="I9" s="346"/>
      <c r="J9" s="346"/>
      <c r="K9" s="346"/>
      <c r="L9" s="346"/>
      <c r="M9" s="388" t="s">
        <v>260</v>
      </c>
      <c r="N9" s="388" t="s">
        <v>259</v>
      </c>
      <c r="O9" s="388" t="s">
        <v>258</v>
      </c>
      <c r="P9" s="388" t="s">
        <v>257</v>
      </c>
      <c r="Q9" s="390"/>
      <c r="R9" s="356"/>
      <c r="S9" s="346"/>
      <c r="T9" s="346"/>
      <c r="U9" s="346"/>
      <c r="V9" s="346"/>
      <c r="W9" s="346"/>
      <c r="X9" s="346"/>
      <c r="Y9" s="346"/>
      <c r="Z9" s="346"/>
      <c r="AA9" s="346"/>
      <c r="AB9" s="346"/>
      <c r="AC9" s="346"/>
      <c r="AD9" s="346"/>
      <c r="AE9" s="346"/>
      <c r="AF9" s="346"/>
      <c r="AG9" s="346"/>
      <c r="AH9" s="346"/>
      <c r="AI9" s="346"/>
      <c r="AJ9" s="346"/>
      <c r="AK9" s="346"/>
      <c r="AL9" s="346"/>
      <c r="AM9" s="346"/>
      <c r="AN9" s="346"/>
      <c r="AO9" s="346"/>
      <c r="AP9" s="346"/>
      <c r="AQ9" s="346"/>
      <c r="AR9" s="346"/>
      <c r="AS9" s="346"/>
      <c r="AT9" s="346"/>
      <c r="AU9" s="346"/>
      <c r="AV9" s="346"/>
      <c r="AW9" s="346"/>
      <c r="AX9" s="346"/>
      <c r="AY9" s="346"/>
      <c r="AZ9" s="346"/>
      <c r="BA9" s="346"/>
      <c r="BB9" s="346"/>
      <c r="BC9" s="346"/>
      <c r="BD9" s="346"/>
      <c r="BE9" s="346"/>
      <c r="BF9" s="346"/>
      <c r="BG9" s="346"/>
      <c r="BH9" s="346"/>
      <c r="BI9" s="346"/>
      <c r="BJ9" s="346"/>
      <c r="BK9" s="346"/>
      <c r="BL9" s="346"/>
      <c r="BM9" s="346"/>
      <c r="BN9" s="346"/>
      <c r="BO9" s="346"/>
      <c r="BP9" s="346"/>
      <c r="BQ9" s="346"/>
      <c r="BR9" s="321"/>
      <c r="BS9" s="321"/>
      <c r="BT9" s="321"/>
    </row>
    <row r="10" spans="1:72" s="319" customFormat="1" ht="15" customHeight="1" thickBot="1">
      <c r="A10" s="321"/>
      <c r="B10" s="358"/>
      <c r="C10" s="344"/>
      <c r="D10" s="343"/>
      <c r="E10" s="359"/>
      <c r="F10" s="321"/>
      <c r="G10" s="352"/>
      <c r="H10" s="391"/>
      <c r="I10" s="485" t="s">
        <v>276</v>
      </c>
      <c r="J10" s="346"/>
      <c r="K10" s="346"/>
      <c r="L10" s="346"/>
      <c r="M10" s="405">
        <v>2019</v>
      </c>
      <c r="N10" s="406">
        <v>2019</v>
      </c>
      <c r="O10" s="407">
        <v>2019</v>
      </c>
      <c r="P10" s="408"/>
      <c r="Q10" s="390"/>
      <c r="R10" s="356"/>
      <c r="S10" s="346"/>
      <c r="T10" s="346"/>
      <c r="U10" s="346"/>
      <c r="V10" s="346"/>
      <c r="W10" s="346"/>
      <c r="X10" s="346"/>
      <c r="Y10" s="346"/>
      <c r="Z10" s="346"/>
      <c r="AA10" s="346"/>
      <c r="AB10" s="346"/>
      <c r="AC10" s="346"/>
      <c r="AD10" s="346"/>
      <c r="AE10" s="346"/>
      <c r="AF10" s="346"/>
      <c r="AG10" s="346"/>
      <c r="AH10" s="346"/>
      <c r="AI10" s="346"/>
      <c r="AJ10" s="346"/>
      <c r="AK10" s="346"/>
      <c r="AL10" s="346"/>
      <c r="AM10" s="346"/>
      <c r="AN10" s="346"/>
      <c r="AO10" s="346"/>
      <c r="AP10" s="346"/>
      <c r="AQ10" s="346"/>
      <c r="AR10" s="346"/>
      <c r="AS10" s="346"/>
      <c r="AT10" s="346"/>
      <c r="AU10" s="346"/>
      <c r="AV10" s="346"/>
      <c r="AW10" s="346"/>
      <c r="AX10" s="346"/>
      <c r="AY10" s="346"/>
      <c r="AZ10" s="346"/>
      <c r="BA10" s="346"/>
      <c r="BB10" s="346"/>
      <c r="BC10" s="346"/>
      <c r="BD10" s="346"/>
      <c r="BE10" s="346"/>
      <c r="BF10" s="346"/>
      <c r="BG10" s="346"/>
      <c r="BH10" s="346"/>
      <c r="BI10" s="346"/>
      <c r="BJ10" s="346"/>
      <c r="BK10" s="346"/>
      <c r="BL10" s="346"/>
      <c r="BM10" s="346"/>
      <c r="BN10" s="346"/>
      <c r="BO10" s="346"/>
      <c r="BP10" s="346"/>
      <c r="BQ10" s="346"/>
      <c r="BR10" s="321"/>
      <c r="BS10" s="321"/>
      <c r="BT10" s="321"/>
    </row>
    <row r="11" spans="1:72" s="158" customFormat="1" ht="15" customHeight="1" thickBot="1">
      <c r="A11" s="164"/>
      <c r="B11" s="358"/>
      <c r="C11" s="344"/>
      <c r="D11" s="344" t="s">
        <v>192</v>
      </c>
      <c r="E11" s="359"/>
      <c r="F11" s="164"/>
      <c r="G11" s="352"/>
      <c r="H11" s="391"/>
      <c r="I11" s="485" t="s">
        <v>275</v>
      </c>
      <c r="J11" s="346"/>
      <c r="K11" s="346"/>
      <c r="L11" s="346"/>
      <c r="M11" s="405">
        <v>2022</v>
      </c>
      <c r="N11" s="406">
        <v>2019</v>
      </c>
      <c r="O11" s="407">
        <v>2021</v>
      </c>
      <c r="P11" s="408"/>
      <c r="Q11" s="390"/>
      <c r="R11" s="356"/>
      <c r="S11" s="346"/>
      <c r="T11" s="346"/>
      <c r="U11" s="346"/>
      <c r="V11" s="346"/>
      <c r="W11" s="346"/>
      <c r="X11" s="346"/>
      <c r="Y11" s="346"/>
      <c r="Z11" s="346"/>
      <c r="AA11" s="346"/>
      <c r="AB11" s="346"/>
      <c r="AC11" s="346"/>
      <c r="AD11" s="346"/>
      <c r="AE11" s="346"/>
      <c r="AF11" s="346"/>
      <c r="AG11" s="346"/>
      <c r="AH11" s="346"/>
      <c r="AI11" s="346"/>
      <c r="AJ11" s="346"/>
      <c r="AK11" s="346"/>
      <c r="AL11" s="346"/>
      <c r="AM11" s="346"/>
      <c r="AN11" s="346"/>
      <c r="AO11" s="346"/>
      <c r="AP11" s="346"/>
      <c r="AQ11" s="346"/>
      <c r="AR11" s="346"/>
      <c r="AS11" s="346"/>
      <c r="AT11" s="346"/>
      <c r="AU11" s="346"/>
      <c r="AV11" s="346"/>
      <c r="AW11" s="346"/>
      <c r="AX11" s="346"/>
      <c r="AY11" s="346"/>
      <c r="AZ11" s="346"/>
      <c r="BA11" s="346"/>
      <c r="BB11" s="346"/>
      <c r="BC11" s="346"/>
      <c r="BD11" s="346"/>
      <c r="BE11" s="346"/>
      <c r="BF11" s="346"/>
      <c r="BG11" s="346"/>
      <c r="BH11" s="346"/>
      <c r="BI11" s="346"/>
      <c r="BJ11" s="346"/>
      <c r="BK11" s="346"/>
      <c r="BL11" s="346"/>
      <c r="BM11" s="346"/>
      <c r="BN11" s="346"/>
      <c r="BO11" s="346"/>
      <c r="BP11" s="346"/>
      <c r="BQ11" s="346"/>
      <c r="BR11" s="321"/>
      <c r="BS11" s="321"/>
      <c r="BT11" s="321"/>
    </row>
    <row r="12" spans="1:72" s="158" customFormat="1" ht="15" customHeight="1" thickBot="1">
      <c r="A12" s="164"/>
      <c r="B12" s="358"/>
      <c r="C12" s="344"/>
      <c r="D12" s="344" t="s">
        <v>193</v>
      </c>
      <c r="E12" s="359"/>
      <c r="F12" s="164"/>
      <c r="G12" s="352"/>
      <c r="H12" s="391"/>
      <c r="I12" s="485" t="s">
        <v>199</v>
      </c>
      <c r="J12" s="346"/>
      <c r="K12" s="486"/>
      <c r="L12" s="346"/>
      <c r="M12" s="409"/>
      <c r="N12" s="410"/>
      <c r="O12" s="411"/>
      <c r="P12" s="412"/>
      <c r="Q12" s="390"/>
      <c r="R12" s="356"/>
      <c r="S12" s="346"/>
      <c r="T12" s="346"/>
      <c r="U12" s="346"/>
      <c r="V12" s="346"/>
      <c r="W12" s="346"/>
      <c r="X12" s="346"/>
      <c r="Y12" s="346"/>
      <c r="Z12" s="346"/>
      <c r="AA12" s="346"/>
      <c r="AB12" s="346"/>
      <c r="AC12" s="346"/>
      <c r="AD12" s="346"/>
      <c r="AE12" s="346"/>
      <c r="AF12" s="346"/>
      <c r="AG12" s="346"/>
      <c r="AH12" s="346"/>
      <c r="AI12" s="346"/>
      <c r="AJ12" s="346"/>
      <c r="AK12" s="346"/>
      <c r="AL12" s="346"/>
      <c r="AM12" s="346"/>
      <c r="AN12" s="346"/>
      <c r="AO12" s="346"/>
      <c r="AP12" s="346"/>
      <c r="AQ12" s="346"/>
      <c r="AR12" s="346"/>
      <c r="AS12" s="346"/>
      <c r="AT12" s="346"/>
      <c r="AU12" s="346"/>
      <c r="AV12" s="346"/>
      <c r="AW12" s="346"/>
      <c r="AX12" s="346"/>
      <c r="AY12" s="346"/>
      <c r="AZ12" s="346"/>
      <c r="BA12" s="346"/>
      <c r="BB12" s="346"/>
      <c r="BC12" s="346"/>
      <c r="BD12" s="346"/>
      <c r="BE12" s="346"/>
      <c r="BF12" s="346"/>
      <c r="BG12" s="346"/>
      <c r="BH12" s="346"/>
      <c r="BI12" s="346"/>
      <c r="BJ12" s="346"/>
      <c r="BK12" s="346"/>
      <c r="BL12" s="346"/>
      <c r="BM12" s="346"/>
      <c r="BN12" s="346"/>
      <c r="BO12" s="346"/>
      <c r="BP12" s="346"/>
      <c r="BQ12" s="346"/>
      <c r="BR12" s="321"/>
      <c r="BS12" s="321"/>
      <c r="BT12" s="321"/>
    </row>
    <row r="13" spans="1:72" s="158" customFormat="1" ht="15" customHeight="1">
      <c r="A13" s="164"/>
      <c r="B13" s="358"/>
      <c r="C13" s="344"/>
      <c r="D13" s="344"/>
      <c r="E13" s="359"/>
      <c r="F13" s="164"/>
      <c r="G13" s="352"/>
      <c r="H13" s="413"/>
      <c r="I13" s="414"/>
      <c r="J13" s="357"/>
      <c r="K13" s="487"/>
      <c r="L13" s="349"/>
      <c r="M13" s="349"/>
      <c r="N13" s="349"/>
      <c r="O13" s="349"/>
      <c r="P13" s="487"/>
      <c r="Q13" s="494"/>
      <c r="R13" s="356"/>
      <c r="S13" s="346"/>
      <c r="T13" s="346"/>
      <c r="U13" s="346"/>
      <c r="V13" s="346"/>
      <c r="W13" s="346"/>
      <c r="X13" s="346"/>
      <c r="Y13" s="346"/>
      <c r="Z13" s="346"/>
      <c r="AA13" s="346"/>
      <c r="AB13" s="346"/>
      <c r="AC13" s="346"/>
      <c r="AD13" s="346"/>
      <c r="AE13" s="346"/>
      <c r="AF13" s="346"/>
      <c r="AG13" s="346"/>
      <c r="AH13" s="346"/>
      <c r="AI13" s="346"/>
      <c r="AJ13" s="346"/>
      <c r="AK13" s="346"/>
      <c r="AL13" s="346"/>
      <c r="AM13" s="346"/>
      <c r="AN13" s="346"/>
      <c r="AO13" s="346"/>
      <c r="AP13" s="346"/>
      <c r="AQ13" s="346"/>
      <c r="AR13" s="346"/>
      <c r="AS13" s="346"/>
      <c r="AT13" s="346"/>
      <c r="AU13" s="346"/>
      <c r="AV13" s="346"/>
      <c r="AW13" s="346"/>
      <c r="AX13" s="346"/>
      <c r="AY13" s="346"/>
      <c r="AZ13" s="346"/>
      <c r="BA13" s="346"/>
      <c r="BB13" s="346"/>
      <c r="BC13" s="346"/>
      <c r="BD13" s="346"/>
      <c r="BE13" s="346"/>
      <c r="BF13" s="346"/>
      <c r="BG13" s="346"/>
      <c r="BH13" s="346"/>
      <c r="BI13" s="346"/>
      <c r="BJ13" s="346"/>
      <c r="BK13" s="346"/>
      <c r="BL13" s="346"/>
      <c r="BM13" s="346"/>
      <c r="BN13" s="346"/>
      <c r="BO13" s="346"/>
      <c r="BP13" s="346"/>
      <c r="BQ13" s="346"/>
      <c r="BR13" s="321"/>
      <c r="BS13" s="321"/>
      <c r="BT13" s="321"/>
    </row>
    <row r="14" spans="1:72" s="158" customFormat="1" ht="15" customHeight="1">
      <c r="A14" s="164"/>
      <c r="B14" s="358"/>
      <c r="C14" s="344"/>
      <c r="D14" s="344" t="s">
        <v>195</v>
      </c>
      <c r="E14" s="359"/>
      <c r="F14" s="164"/>
      <c r="G14" s="353"/>
      <c r="H14" s="349"/>
      <c r="I14" s="488"/>
      <c r="J14" s="357"/>
      <c r="K14" s="487"/>
      <c r="L14" s="349"/>
      <c r="M14" s="349"/>
      <c r="N14" s="349"/>
      <c r="O14" s="349"/>
      <c r="P14" s="487"/>
      <c r="Q14" s="487"/>
      <c r="R14" s="356"/>
      <c r="S14" s="346"/>
      <c r="T14" s="346"/>
      <c r="U14" s="346"/>
      <c r="V14" s="346"/>
      <c r="W14" s="346"/>
      <c r="X14" s="346"/>
      <c r="Y14" s="346"/>
      <c r="Z14" s="346"/>
      <c r="AA14" s="346"/>
      <c r="AB14" s="346"/>
      <c r="AC14" s="346"/>
      <c r="AD14" s="346"/>
      <c r="AE14" s="346"/>
      <c r="AF14" s="346"/>
      <c r="AG14" s="346"/>
      <c r="AH14" s="346"/>
      <c r="AI14" s="346"/>
      <c r="AJ14" s="346"/>
      <c r="AK14" s="346"/>
      <c r="AL14" s="346"/>
      <c r="AM14" s="346"/>
      <c r="AN14" s="346"/>
      <c r="AO14" s="346"/>
      <c r="AP14" s="346"/>
      <c r="AQ14" s="346"/>
      <c r="AR14" s="346"/>
      <c r="AS14" s="346"/>
      <c r="AT14" s="346"/>
      <c r="AU14" s="346"/>
      <c r="AV14" s="346"/>
      <c r="AW14" s="346"/>
      <c r="AX14" s="346"/>
      <c r="AY14" s="346"/>
      <c r="AZ14" s="346"/>
      <c r="BA14" s="346"/>
      <c r="BB14" s="346"/>
      <c r="BC14" s="346"/>
      <c r="BD14" s="346"/>
      <c r="BE14" s="346"/>
      <c r="BF14" s="346"/>
      <c r="BG14" s="346"/>
      <c r="BH14" s="346"/>
      <c r="BI14" s="346"/>
      <c r="BJ14" s="346"/>
      <c r="BK14" s="346"/>
      <c r="BL14" s="346"/>
      <c r="BM14" s="346"/>
      <c r="BN14" s="346"/>
      <c r="BO14" s="346"/>
      <c r="BP14" s="346"/>
      <c r="BQ14" s="346"/>
      <c r="BR14" s="321"/>
      <c r="BS14" s="321"/>
      <c r="BT14" s="321"/>
    </row>
    <row r="15" spans="1:72" s="159" customFormat="1" ht="15" customHeight="1">
      <c r="A15" s="165"/>
      <c r="B15" s="358"/>
      <c r="C15" s="344"/>
      <c r="D15" s="344" t="s">
        <v>194</v>
      </c>
      <c r="E15" s="359"/>
      <c r="F15" s="165"/>
      <c r="G15" s="352"/>
      <c r="H15" s="308"/>
      <c r="I15" s="489"/>
      <c r="J15" s="490"/>
      <c r="K15" s="365"/>
      <c r="L15" s="365"/>
      <c r="M15" s="365"/>
      <c r="N15" s="365"/>
      <c r="O15" s="365"/>
      <c r="P15" s="365"/>
      <c r="Q15" s="389"/>
      <c r="R15" s="356"/>
      <c r="S15" s="346"/>
      <c r="T15" s="346"/>
      <c r="U15" s="346"/>
      <c r="V15" s="346"/>
      <c r="W15" s="346"/>
      <c r="X15" s="346"/>
      <c r="Y15" s="346"/>
      <c r="Z15" s="346"/>
      <c r="AA15" s="346"/>
      <c r="AB15" s="346"/>
      <c r="AC15" s="346"/>
      <c r="AD15" s="346"/>
      <c r="AE15" s="346"/>
      <c r="AF15" s="346"/>
      <c r="AG15" s="346"/>
      <c r="AH15" s="346"/>
      <c r="AI15" s="346"/>
      <c r="AJ15" s="346"/>
      <c r="AK15" s="346"/>
      <c r="AL15" s="346"/>
      <c r="AM15" s="346"/>
      <c r="AN15" s="346"/>
      <c r="AO15" s="346"/>
      <c r="AP15" s="346"/>
      <c r="AQ15" s="346"/>
      <c r="AR15" s="346"/>
      <c r="AS15" s="346"/>
      <c r="AT15" s="346"/>
      <c r="AU15" s="346"/>
      <c r="AV15" s="346"/>
      <c r="AW15" s="346"/>
      <c r="AX15" s="346"/>
      <c r="AY15" s="346"/>
      <c r="AZ15" s="346"/>
      <c r="BA15" s="346"/>
      <c r="BB15" s="346"/>
      <c r="BC15" s="346"/>
      <c r="BD15" s="346"/>
      <c r="BE15" s="346"/>
      <c r="BF15" s="346"/>
      <c r="BG15" s="346"/>
      <c r="BH15" s="346"/>
      <c r="BI15" s="346"/>
      <c r="BJ15" s="346"/>
      <c r="BK15" s="346"/>
      <c r="BL15" s="346"/>
      <c r="BM15" s="346"/>
      <c r="BN15" s="346"/>
      <c r="BO15" s="346"/>
      <c r="BP15" s="346"/>
      <c r="BQ15" s="346"/>
      <c r="BR15" s="165"/>
      <c r="BS15" s="165"/>
      <c r="BT15" s="165"/>
    </row>
    <row r="16" spans="1:72" s="159" customFormat="1" ht="15" customHeight="1" thickBot="1">
      <c r="A16" s="165"/>
      <c r="B16" s="358"/>
      <c r="C16" s="344"/>
      <c r="D16" s="344" t="s">
        <v>129</v>
      </c>
      <c r="E16" s="359"/>
      <c r="F16" s="165"/>
      <c r="G16" s="352"/>
      <c r="H16" s="391"/>
      <c r="I16" s="364" t="s">
        <v>204</v>
      </c>
      <c r="J16" s="367"/>
      <c r="K16" s="347"/>
      <c r="L16" s="347"/>
      <c r="M16" s="348"/>
      <c r="N16" s="348"/>
      <c r="O16" s="348"/>
      <c r="P16" s="348"/>
      <c r="Q16" s="390"/>
      <c r="R16" s="356"/>
      <c r="S16" s="346"/>
      <c r="T16" s="346"/>
      <c r="U16" s="346"/>
      <c r="V16" s="346"/>
      <c r="W16" s="346"/>
      <c r="X16" s="346"/>
      <c r="Y16" s="346"/>
      <c r="Z16" s="346"/>
      <c r="AA16" s="346"/>
      <c r="AB16" s="346"/>
      <c r="AC16" s="346"/>
      <c r="AD16" s="346"/>
      <c r="AE16" s="346"/>
      <c r="AF16" s="346"/>
      <c r="AG16" s="346"/>
      <c r="AH16" s="346"/>
      <c r="AI16" s="346"/>
      <c r="AJ16" s="346"/>
      <c r="AK16" s="346"/>
      <c r="AL16" s="346"/>
      <c r="AM16" s="346"/>
      <c r="AN16" s="346"/>
      <c r="AO16" s="346"/>
      <c r="AP16" s="346"/>
      <c r="AQ16" s="346"/>
      <c r="AR16" s="346"/>
      <c r="AS16" s="346"/>
      <c r="AT16" s="346"/>
      <c r="AU16" s="346"/>
      <c r="AV16" s="346"/>
      <c r="AW16" s="346"/>
      <c r="AX16" s="346"/>
      <c r="AY16" s="346"/>
      <c r="AZ16" s="346"/>
      <c r="BA16" s="346"/>
      <c r="BB16" s="346"/>
      <c r="BC16" s="346"/>
      <c r="BD16" s="346"/>
      <c r="BE16" s="346"/>
      <c r="BF16" s="346"/>
      <c r="BG16" s="346"/>
      <c r="BH16" s="346"/>
      <c r="BI16" s="346"/>
      <c r="BJ16" s="346"/>
      <c r="BK16" s="346"/>
      <c r="BL16" s="346"/>
      <c r="BM16" s="346"/>
      <c r="BN16" s="346"/>
      <c r="BO16" s="346"/>
      <c r="BP16" s="346"/>
      <c r="BQ16" s="346"/>
      <c r="BR16" s="165"/>
      <c r="BS16" s="165"/>
      <c r="BT16" s="165"/>
    </row>
    <row r="17" spans="1:72" s="158" customFormat="1" ht="15" customHeight="1" thickBot="1">
      <c r="A17" s="164"/>
      <c r="B17" s="358"/>
      <c r="C17" s="344"/>
      <c r="D17" s="344" t="s">
        <v>357</v>
      </c>
      <c r="E17" s="359"/>
      <c r="F17" s="164"/>
      <c r="G17" s="352"/>
      <c r="H17" s="391"/>
      <c r="I17" s="491" t="s">
        <v>200</v>
      </c>
      <c r="J17" s="346"/>
      <c r="K17" s="223"/>
      <c r="L17" s="346"/>
      <c r="M17" s="502" t="s">
        <v>19</v>
      </c>
      <c r="N17" s="503"/>
      <c r="O17" s="503"/>
      <c r="P17" s="504"/>
      <c r="Q17" s="390"/>
      <c r="R17" s="356"/>
      <c r="S17" s="346"/>
      <c r="T17" s="346"/>
      <c r="U17" s="346"/>
      <c r="V17" s="346"/>
      <c r="W17" s="346"/>
      <c r="X17" s="346"/>
      <c r="Y17" s="346"/>
      <c r="Z17" s="346"/>
      <c r="AA17" s="346"/>
      <c r="AB17" s="346"/>
      <c r="AC17" s="346"/>
      <c r="AD17" s="346"/>
      <c r="AE17" s="346"/>
      <c r="AF17" s="346"/>
      <c r="AG17" s="346"/>
      <c r="AH17" s="346"/>
      <c r="AI17" s="346"/>
      <c r="AJ17" s="346"/>
      <c r="AK17" s="346"/>
      <c r="AL17" s="346"/>
      <c r="AM17" s="346"/>
      <c r="AN17" s="346"/>
      <c r="AO17" s="346"/>
      <c r="AP17" s="346"/>
      <c r="AQ17" s="346"/>
      <c r="AR17" s="346"/>
      <c r="AS17" s="346"/>
      <c r="AT17" s="346"/>
      <c r="AU17" s="346"/>
      <c r="AV17" s="346"/>
      <c r="AW17" s="346"/>
      <c r="AX17" s="346"/>
      <c r="AY17" s="346"/>
      <c r="AZ17" s="346"/>
      <c r="BA17" s="346"/>
      <c r="BB17" s="346"/>
      <c r="BC17" s="346"/>
      <c r="BD17" s="346"/>
      <c r="BE17" s="346"/>
      <c r="BF17" s="346"/>
      <c r="BG17" s="346"/>
      <c r="BH17" s="346"/>
      <c r="BI17" s="346"/>
      <c r="BJ17" s="346"/>
      <c r="BK17" s="346"/>
      <c r="BL17" s="346"/>
      <c r="BM17" s="346"/>
      <c r="BN17" s="346"/>
      <c r="BO17" s="346"/>
      <c r="BP17" s="346"/>
      <c r="BQ17" s="346"/>
      <c r="BR17" s="321"/>
      <c r="BS17" s="321"/>
      <c r="BT17" s="321"/>
    </row>
    <row r="18" spans="1:72" s="158" customFormat="1" ht="15" customHeight="1" thickBot="1">
      <c r="A18" s="164"/>
      <c r="B18" s="358"/>
      <c r="C18" s="344"/>
      <c r="D18" s="343"/>
      <c r="E18" s="359"/>
      <c r="F18" s="164"/>
      <c r="G18" s="352"/>
      <c r="H18" s="391"/>
      <c r="I18" s="491" t="s">
        <v>201</v>
      </c>
      <c r="J18" s="346"/>
      <c r="K18" s="223"/>
      <c r="L18" s="346"/>
      <c r="M18" s="502" t="s">
        <v>22</v>
      </c>
      <c r="N18" s="503"/>
      <c r="O18" s="503"/>
      <c r="P18" s="504"/>
      <c r="Q18" s="390"/>
      <c r="R18" s="356"/>
      <c r="S18" s="346"/>
      <c r="T18" s="346"/>
      <c r="U18" s="346"/>
      <c r="V18" s="346"/>
      <c r="W18" s="346"/>
      <c r="X18" s="346"/>
      <c r="Y18" s="346"/>
      <c r="Z18" s="346"/>
      <c r="AA18" s="346"/>
      <c r="AB18" s="346"/>
      <c r="AC18" s="346"/>
      <c r="AD18" s="346"/>
      <c r="AE18" s="346"/>
      <c r="AF18" s="346"/>
      <c r="AG18" s="346"/>
      <c r="AH18" s="346"/>
      <c r="AI18" s="346"/>
      <c r="AJ18" s="346"/>
      <c r="AK18" s="346"/>
      <c r="AL18" s="346"/>
      <c r="AM18" s="346"/>
      <c r="AN18" s="346"/>
      <c r="AO18" s="346"/>
      <c r="AP18" s="346"/>
      <c r="AQ18" s="346"/>
      <c r="AR18" s="346"/>
      <c r="AS18" s="346"/>
      <c r="AT18" s="346"/>
      <c r="AU18" s="346"/>
      <c r="AV18" s="346"/>
      <c r="AW18" s="346"/>
      <c r="AX18" s="346"/>
      <c r="AY18" s="346"/>
      <c r="AZ18" s="346"/>
      <c r="BA18" s="346"/>
      <c r="BB18" s="346"/>
      <c r="BC18" s="346"/>
      <c r="BD18" s="346"/>
      <c r="BE18" s="346"/>
      <c r="BF18" s="346"/>
      <c r="BG18" s="346"/>
      <c r="BH18" s="346"/>
      <c r="BI18" s="346"/>
      <c r="BJ18" s="346"/>
      <c r="BK18" s="346"/>
      <c r="BL18" s="346"/>
      <c r="BM18" s="346"/>
      <c r="BN18" s="346"/>
      <c r="BO18" s="346"/>
      <c r="BP18" s="346"/>
      <c r="BQ18" s="346"/>
      <c r="BR18" s="321"/>
      <c r="BS18" s="321"/>
      <c r="BT18" s="321"/>
    </row>
    <row r="19" spans="1:72" s="158" customFormat="1" ht="15" customHeight="1" thickBot="1">
      <c r="A19" s="164"/>
      <c r="B19" s="358"/>
      <c r="C19" s="344"/>
      <c r="D19" s="343"/>
      <c r="E19" s="359"/>
      <c r="F19" s="164"/>
      <c r="G19" s="352"/>
      <c r="H19" s="391"/>
      <c r="I19" s="491" t="s">
        <v>202</v>
      </c>
      <c r="J19" s="346"/>
      <c r="K19" s="223"/>
      <c r="L19" s="346"/>
      <c r="M19" s="502" t="s">
        <v>141</v>
      </c>
      <c r="N19" s="503"/>
      <c r="O19" s="503"/>
      <c r="P19" s="504"/>
      <c r="Q19" s="390"/>
      <c r="R19" s="356"/>
      <c r="S19" s="346"/>
      <c r="T19" s="346"/>
      <c r="U19" s="346"/>
      <c r="V19" s="346"/>
      <c r="W19" s="346"/>
      <c r="X19" s="346"/>
      <c r="Y19" s="346"/>
      <c r="Z19" s="346"/>
      <c r="AA19" s="346"/>
      <c r="AB19" s="346"/>
      <c r="AC19" s="346"/>
      <c r="AD19" s="346"/>
      <c r="AE19" s="346"/>
      <c r="AF19" s="346"/>
      <c r="AG19" s="346"/>
      <c r="AH19" s="346"/>
      <c r="AI19" s="346"/>
      <c r="AJ19" s="346"/>
      <c r="AK19" s="346"/>
      <c r="AL19" s="346"/>
      <c r="AM19" s="346"/>
      <c r="AN19" s="346"/>
      <c r="AO19" s="346"/>
      <c r="AP19" s="346"/>
      <c r="AQ19" s="346"/>
      <c r="AR19" s="346"/>
      <c r="AS19" s="346"/>
      <c r="AT19" s="346"/>
      <c r="AU19" s="346"/>
      <c r="AV19" s="346"/>
      <c r="AW19" s="346"/>
      <c r="AX19" s="346"/>
      <c r="AY19" s="346"/>
      <c r="AZ19" s="346"/>
      <c r="BA19" s="346"/>
      <c r="BB19" s="346"/>
      <c r="BC19" s="346"/>
      <c r="BD19" s="346"/>
      <c r="BE19" s="346"/>
      <c r="BF19" s="346"/>
      <c r="BG19" s="346"/>
      <c r="BH19" s="346"/>
      <c r="BI19" s="346"/>
      <c r="BJ19" s="346"/>
      <c r="BK19" s="346"/>
      <c r="BL19" s="346"/>
      <c r="BM19" s="346"/>
      <c r="BN19" s="346"/>
      <c r="BO19" s="346"/>
      <c r="BP19" s="346"/>
      <c r="BQ19" s="346"/>
      <c r="BR19" s="321"/>
      <c r="BS19" s="321"/>
      <c r="BT19" s="321"/>
    </row>
    <row r="20" spans="1:72" s="158" customFormat="1" ht="15" customHeight="1" thickBot="1">
      <c r="A20" s="164"/>
      <c r="B20" s="358"/>
      <c r="C20" s="343"/>
      <c r="D20" s="343"/>
      <c r="E20" s="359"/>
      <c r="F20" s="164"/>
      <c r="G20" s="352"/>
      <c r="H20" s="391"/>
      <c r="I20" s="491" t="s">
        <v>203</v>
      </c>
      <c r="J20" s="346"/>
      <c r="K20" s="223"/>
      <c r="L20" s="346"/>
      <c r="M20" s="502" t="s">
        <v>9</v>
      </c>
      <c r="N20" s="503"/>
      <c r="O20" s="503"/>
      <c r="P20" s="504"/>
      <c r="Q20" s="390"/>
      <c r="R20" s="356"/>
      <c r="S20" s="346"/>
      <c r="T20" s="346"/>
      <c r="U20" s="346"/>
      <c r="V20" s="346"/>
      <c r="W20" s="346"/>
      <c r="X20" s="346"/>
      <c r="Y20" s="346"/>
      <c r="Z20" s="346"/>
      <c r="AA20" s="346"/>
      <c r="AB20" s="346"/>
      <c r="AC20" s="346"/>
      <c r="AD20" s="346"/>
      <c r="AE20" s="346"/>
      <c r="AF20" s="346"/>
      <c r="AG20" s="346"/>
      <c r="AH20" s="346"/>
      <c r="AI20" s="346"/>
      <c r="AJ20" s="346"/>
      <c r="AK20" s="346"/>
      <c r="AL20" s="346"/>
      <c r="AM20" s="346"/>
      <c r="AN20" s="346"/>
      <c r="AO20" s="346"/>
      <c r="AP20" s="346"/>
      <c r="AQ20" s="346"/>
      <c r="AR20" s="346"/>
      <c r="AS20" s="346"/>
      <c r="AT20" s="346"/>
      <c r="AU20" s="346"/>
      <c r="AV20" s="346"/>
      <c r="AW20" s="346"/>
      <c r="AX20" s="346"/>
      <c r="AY20" s="346"/>
      <c r="AZ20" s="346"/>
      <c r="BA20" s="346"/>
      <c r="BB20" s="346"/>
      <c r="BC20" s="346"/>
      <c r="BD20" s="346"/>
      <c r="BE20" s="346"/>
      <c r="BF20" s="346"/>
      <c r="BG20" s="346"/>
      <c r="BH20" s="346"/>
      <c r="BI20" s="346"/>
      <c r="BJ20" s="346"/>
      <c r="BK20" s="346"/>
      <c r="BL20" s="346"/>
      <c r="BM20" s="346"/>
      <c r="BN20" s="346"/>
      <c r="BO20" s="346"/>
      <c r="BP20" s="346"/>
      <c r="BQ20" s="346"/>
      <c r="BR20" s="321"/>
      <c r="BS20" s="321"/>
      <c r="BT20" s="321"/>
    </row>
    <row r="21" spans="1:72" s="158" customFormat="1" ht="15" customHeight="1" thickBot="1">
      <c r="A21" s="164"/>
      <c r="B21" s="358"/>
      <c r="C21" s="343"/>
      <c r="D21" s="343"/>
      <c r="E21" s="359"/>
      <c r="F21" s="164"/>
      <c r="G21" s="352"/>
      <c r="H21" s="391"/>
      <c r="I21" s="491" t="s">
        <v>281</v>
      </c>
      <c r="J21" s="346"/>
      <c r="K21" s="223"/>
      <c r="L21" s="346"/>
      <c r="M21" s="502" t="s">
        <v>279</v>
      </c>
      <c r="N21" s="503"/>
      <c r="O21" s="503"/>
      <c r="P21" s="504"/>
      <c r="Q21" s="390"/>
      <c r="R21" s="356"/>
      <c r="S21" s="346"/>
      <c r="T21" s="346"/>
      <c r="U21" s="346"/>
      <c r="V21" s="346"/>
      <c r="W21" s="346"/>
      <c r="X21" s="346"/>
      <c r="Y21" s="346"/>
      <c r="Z21" s="346"/>
      <c r="AA21" s="346"/>
      <c r="AB21" s="346"/>
      <c r="AC21" s="346"/>
      <c r="AD21" s="346"/>
      <c r="AE21" s="346"/>
      <c r="AF21" s="346"/>
      <c r="AG21" s="346"/>
      <c r="AH21" s="346"/>
      <c r="AI21" s="346"/>
      <c r="AJ21" s="346"/>
      <c r="AK21" s="346"/>
      <c r="AL21" s="346"/>
      <c r="AM21" s="346"/>
      <c r="AN21" s="346"/>
      <c r="AO21" s="346"/>
      <c r="AP21" s="346"/>
      <c r="AQ21" s="346"/>
      <c r="AR21" s="346"/>
      <c r="AS21" s="346"/>
      <c r="AT21" s="346"/>
      <c r="AU21" s="346"/>
      <c r="AV21" s="346"/>
      <c r="AW21" s="346"/>
      <c r="AX21" s="346"/>
      <c r="AY21" s="346"/>
      <c r="AZ21" s="346"/>
      <c r="BA21" s="346"/>
      <c r="BB21" s="346"/>
      <c r="BC21" s="346"/>
      <c r="BD21" s="346"/>
      <c r="BE21" s="346"/>
      <c r="BF21" s="346"/>
      <c r="BG21" s="346"/>
      <c r="BH21" s="346"/>
      <c r="BI21" s="346"/>
      <c r="BJ21" s="346"/>
      <c r="BK21" s="346"/>
      <c r="BL21" s="346"/>
      <c r="BM21" s="346"/>
      <c r="BN21" s="346"/>
      <c r="BO21" s="346"/>
      <c r="BP21" s="346"/>
      <c r="BQ21" s="346"/>
      <c r="BR21" s="321"/>
      <c r="BS21" s="321"/>
      <c r="BT21" s="321"/>
    </row>
    <row r="22" spans="1:72" s="158" customFormat="1" ht="15" customHeight="1">
      <c r="A22" s="164"/>
      <c r="B22" s="358"/>
      <c r="C22" s="343"/>
      <c r="D22" s="343"/>
      <c r="E22" s="359"/>
      <c r="F22" s="164"/>
      <c r="G22" s="352"/>
      <c r="H22" s="392"/>
      <c r="I22" s="492"/>
      <c r="J22" s="393"/>
      <c r="K22" s="493"/>
      <c r="L22" s="349"/>
      <c r="M22" s="349"/>
      <c r="N22" s="349"/>
      <c r="O22" s="349"/>
      <c r="P22" s="493"/>
      <c r="Q22" s="494"/>
      <c r="R22" s="356"/>
      <c r="S22" s="346"/>
      <c r="T22" s="346"/>
      <c r="U22" s="346"/>
      <c r="V22" s="346"/>
      <c r="W22" s="346"/>
      <c r="X22" s="346"/>
      <c r="Y22" s="346"/>
      <c r="Z22" s="346"/>
      <c r="AA22" s="346"/>
      <c r="AB22" s="346"/>
      <c r="AC22" s="346"/>
      <c r="AD22" s="346"/>
      <c r="AE22" s="346"/>
      <c r="AF22" s="346"/>
      <c r="AG22" s="346"/>
      <c r="AH22" s="346"/>
      <c r="AI22" s="346"/>
      <c r="AJ22" s="346"/>
      <c r="AK22" s="346"/>
      <c r="AL22" s="346"/>
      <c r="AM22" s="346"/>
      <c r="AN22" s="346"/>
      <c r="AO22" s="346"/>
      <c r="AP22" s="346"/>
      <c r="AQ22" s="346"/>
      <c r="AR22" s="346"/>
      <c r="AS22" s="346"/>
      <c r="AT22" s="346"/>
      <c r="AU22" s="346"/>
      <c r="AV22" s="346"/>
      <c r="AW22" s="346"/>
      <c r="AX22" s="346"/>
      <c r="AY22" s="346"/>
      <c r="AZ22" s="346"/>
      <c r="BA22" s="346"/>
      <c r="BB22" s="346"/>
      <c r="BC22" s="346"/>
      <c r="BD22" s="346"/>
      <c r="BE22" s="346"/>
      <c r="BF22" s="346"/>
      <c r="BG22" s="346"/>
      <c r="BH22" s="346"/>
      <c r="BI22" s="346"/>
      <c r="BJ22" s="346"/>
      <c r="BK22" s="346"/>
      <c r="BL22" s="346"/>
      <c r="BM22" s="346"/>
      <c r="BN22" s="346"/>
      <c r="BO22" s="346"/>
      <c r="BP22" s="346"/>
      <c r="BQ22" s="346"/>
      <c r="BR22" s="321"/>
      <c r="BS22" s="321"/>
      <c r="BT22" s="321"/>
    </row>
    <row r="23" spans="1:72" s="158" customFormat="1" ht="27" customHeight="1" thickBot="1">
      <c r="A23" s="164"/>
      <c r="B23" s="360"/>
      <c r="C23" s="361"/>
      <c r="D23" s="361"/>
      <c r="E23" s="362"/>
      <c r="F23" s="164"/>
      <c r="G23" s="354"/>
      <c r="H23" s="496" t="s">
        <v>277</v>
      </c>
      <c r="I23" s="495"/>
      <c r="J23" s="495"/>
      <c r="K23" s="495"/>
      <c r="L23" s="495"/>
      <c r="M23" s="495"/>
      <c r="N23" s="495"/>
      <c r="O23" s="495"/>
      <c r="P23" s="495"/>
      <c r="Q23" s="495"/>
      <c r="R23" s="189"/>
      <c r="S23" s="346"/>
      <c r="T23" s="346"/>
      <c r="U23" s="346"/>
      <c r="V23" s="346"/>
      <c r="W23" s="346"/>
      <c r="X23" s="346"/>
      <c r="Y23" s="346"/>
      <c r="Z23" s="346"/>
      <c r="AA23" s="346"/>
      <c r="AB23" s="346"/>
      <c r="AC23" s="346"/>
      <c r="AD23" s="346"/>
      <c r="AE23" s="346"/>
      <c r="AF23" s="346"/>
      <c r="AG23" s="346"/>
      <c r="AH23" s="346"/>
      <c r="AI23" s="346"/>
      <c r="AJ23" s="346"/>
      <c r="AK23" s="346"/>
      <c r="AL23" s="346"/>
      <c r="AM23" s="346"/>
      <c r="AN23" s="346"/>
      <c r="AO23" s="346"/>
      <c r="AP23" s="346"/>
      <c r="AQ23" s="346"/>
      <c r="AR23" s="346"/>
      <c r="AS23" s="346"/>
      <c r="AT23" s="346"/>
      <c r="AU23" s="346"/>
      <c r="AV23" s="346"/>
      <c r="AW23" s="346"/>
      <c r="AX23" s="346"/>
      <c r="AY23" s="346"/>
      <c r="AZ23" s="346"/>
      <c r="BA23" s="346"/>
      <c r="BB23" s="346"/>
      <c r="BC23" s="346"/>
      <c r="BD23" s="346"/>
      <c r="BE23" s="346"/>
      <c r="BF23" s="346"/>
      <c r="BG23" s="346"/>
      <c r="BH23" s="346"/>
      <c r="BI23" s="346"/>
      <c r="BJ23" s="346"/>
      <c r="BK23" s="346"/>
      <c r="BL23" s="346"/>
      <c r="BM23" s="346"/>
      <c r="BN23" s="346"/>
      <c r="BO23" s="346"/>
      <c r="BP23" s="346"/>
      <c r="BQ23" s="346"/>
      <c r="BR23" s="321"/>
      <c r="BS23" s="321"/>
      <c r="BT23" s="321"/>
    </row>
    <row r="24" spans="1:72" s="158" customFormat="1" ht="15" customHeight="1" thickBot="1">
      <c r="A24" s="164"/>
      <c r="B24" s="165"/>
      <c r="C24" s="165"/>
      <c r="D24" s="192"/>
      <c r="E24" s="193"/>
      <c r="F24" s="191"/>
      <c r="G24" s="165"/>
      <c r="H24" s="164"/>
      <c r="I24" s="190"/>
      <c r="J24" s="164"/>
      <c r="K24" s="164"/>
      <c r="L24" s="165"/>
      <c r="M24" s="164"/>
      <c r="N24" s="164"/>
      <c r="O24" s="164"/>
      <c r="P24" s="164"/>
      <c r="Q24" s="164"/>
      <c r="R24" s="321"/>
      <c r="S24" s="321"/>
      <c r="T24" s="321"/>
      <c r="U24" s="321"/>
      <c r="V24" s="321"/>
      <c r="W24" s="321"/>
      <c r="X24" s="321"/>
      <c r="Y24" s="321"/>
      <c r="Z24" s="321"/>
      <c r="AA24" s="321"/>
      <c r="AB24" s="321"/>
      <c r="AC24" s="321"/>
      <c r="AD24" s="321"/>
      <c r="AE24" s="321"/>
      <c r="AF24" s="321"/>
      <c r="AG24" s="321"/>
      <c r="AH24" s="321"/>
      <c r="AI24" s="321"/>
      <c r="AJ24" s="321"/>
      <c r="AK24" s="321"/>
      <c r="AL24" s="321"/>
      <c r="AM24" s="321"/>
      <c r="AN24" s="321"/>
      <c r="AO24" s="321"/>
      <c r="AP24" s="321"/>
      <c r="AQ24" s="321"/>
      <c r="AR24" s="321"/>
      <c r="AS24" s="321"/>
      <c r="AT24" s="321"/>
      <c r="AU24" s="321"/>
      <c r="AV24" s="321"/>
      <c r="AW24" s="321"/>
      <c r="AX24" s="321"/>
      <c r="AY24" s="321"/>
      <c r="AZ24" s="321"/>
      <c r="BA24" s="321"/>
      <c r="BB24" s="321"/>
      <c r="BC24" s="321"/>
      <c r="BD24" s="321"/>
      <c r="BE24" s="321"/>
      <c r="BF24" s="321"/>
      <c r="BG24" s="321"/>
      <c r="BH24" s="321"/>
      <c r="BI24" s="321"/>
      <c r="BJ24" s="321"/>
      <c r="BK24" s="321"/>
      <c r="BL24" s="321"/>
      <c r="BM24" s="321"/>
      <c r="BN24" s="321"/>
      <c r="BO24" s="321"/>
      <c r="BP24" s="321"/>
      <c r="BQ24" s="321"/>
      <c r="BR24" s="321"/>
      <c r="BS24" s="321"/>
      <c r="BT24" s="321"/>
    </row>
    <row r="25" spans="1:72" s="158" customFormat="1" ht="15" customHeight="1">
      <c r="A25" s="164"/>
      <c r="B25" s="176"/>
      <c r="C25" s="177"/>
      <c r="D25" s="497"/>
      <c r="E25" s="178"/>
      <c r="F25" s="498"/>
      <c r="G25" s="351"/>
      <c r="H25" s="351"/>
      <c r="I25" s="498"/>
      <c r="J25" s="351"/>
      <c r="K25" s="351"/>
      <c r="L25" s="351"/>
      <c r="M25" s="351"/>
      <c r="N25" s="351"/>
      <c r="O25" s="351"/>
      <c r="P25" s="351"/>
      <c r="Q25" s="351"/>
      <c r="R25" s="351"/>
      <c r="S25" s="351"/>
      <c r="T25" s="351"/>
      <c r="U25" s="351"/>
      <c r="V25" s="351"/>
      <c r="W25" s="351"/>
      <c r="X25" s="351"/>
      <c r="Y25" s="351"/>
      <c r="Z25" s="351"/>
      <c r="AA25" s="351"/>
      <c r="AB25" s="351"/>
      <c r="AC25" s="351"/>
      <c r="AD25" s="351"/>
      <c r="AE25" s="351"/>
      <c r="AF25" s="351"/>
      <c r="AG25" s="351"/>
      <c r="AH25" s="351"/>
      <c r="AI25" s="351"/>
      <c r="AJ25" s="351"/>
      <c r="AK25" s="351"/>
      <c r="AL25" s="351"/>
      <c r="AM25" s="351"/>
      <c r="AN25" s="351"/>
      <c r="AO25" s="351"/>
      <c r="AP25" s="351"/>
      <c r="AQ25" s="351"/>
      <c r="AR25" s="351"/>
      <c r="AS25" s="351"/>
      <c r="AT25" s="351"/>
      <c r="AU25" s="351"/>
      <c r="AV25" s="351"/>
      <c r="AW25" s="351"/>
      <c r="AX25" s="351"/>
      <c r="AY25" s="351"/>
      <c r="AZ25" s="351"/>
      <c r="BA25" s="351"/>
      <c r="BB25" s="351"/>
      <c r="BC25" s="351"/>
      <c r="BD25" s="351"/>
      <c r="BE25" s="351"/>
      <c r="BF25" s="351"/>
      <c r="BG25" s="351"/>
      <c r="BH25" s="351"/>
      <c r="BI25" s="351"/>
      <c r="BJ25" s="351"/>
      <c r="BK25" s="351"/>
      <c r="BL25" s="351"/>
      <c r="BM25" s="351"/>
      <c r="BN25" s="351"/>
      <c r="BO25" s="351"/>
      <c r="BP25" s="351"/>
      <c r="BQ25" s="351"/>
      <c r="BR25" s="351"/>
      <c r="BS25" s="355"/>
      <c r="BT25" s="321"/>
    </row>
    <row r="26" spans="1:72">
      <c r="A26" s="164"/>
      <c r="B26" s="179"/>
      <c r="C26" s="166"/>
      <c r="D26" s="346"/>
      <c r="E26" s="346"/>
      <c r="F26" s="346"/>
      <c r="G26" s="346"/>
      <c r="H26" s="346"/>
      <c r="I26" s="346"/>
      <c r="J26" s="346"/>
      <c r="K26" s="346"/>
      <c r="L26" s="346"/>
      <c r="M26" s="346"/>
      <c r="N26" s="346"/>
      <c r="O26" s="346"/>
      <c r="P26" s="346"/>
      <c r="Q26" s="346"/>
      <c r="R26" s="346"/>
      <c r="S26" s="346"/>
      <c r="T26" s="346"/>
      <c r="U26" s="346"/>
      <c r="V26" s="346"/>
      <c r="W26" s="346"/>
      <c r="X26" s="346"/>
      <c r="Y26" s="346"/>
      <c r="Z26" s="346"/>
      <c r="AA26" s="346"/>
      <c r="AB26" s="346"/>
      <c r="AC26" s="346"/>
      <c r="AD26" s="346"/>
      <c r="AE26" s="346"/>
      <c r="AF26" s="346"/>
      <c r="AG26" s="346"/>
      <c r="AH26" s="346"/>
      <c r="AI26" s="346"/>
      <c r="AJ26" s="346"/>
      <c r="AK26" s="346"/>
      <c r="AL26" s="346"/>
      <c r="AM26" s="346"/>
      <c r="AN26" s="346"/>
      <c r="AO26" s="346"/>
      <c r="AP26" s="346"/>
      <c r="AQ26" s="346"/>
      <c r="AR26" s="346"/>
      <c r="AS26" s="346"/>
      <c r="AT26" s="346"/>
      <c r="AU26" s="346"/>
      <c r="AV26" s="346"/>
      <c r="AW26" s="346"/>
      <c r="AX26" s="346"/>
      <c r="AY26" s="346"/>
      <c r="AZ26" s="346"/>
      <c r="BA26" s="346"/>
      <c r="BB26" s="346"/>
      <c r="BC26" s="346"/>
      <c r="BD26" s="346"/>
      <c r="BE26" s="346"/>
      <c r="BF26" s="346"/>
      <c r="BG26" s="346"/>
      <c r="BH26" s="346"/>
      <c r="BI26" s="346"/>
      <c r="BJ26" s="346"/>
      <c r="BK26" s="346"/>
      <c r="BL26" s="346"/>
      <c r="BM26" s="346"/>
      <c r="BN26" s="346"/>
      <c r="BO26" s="346"/>
      <c r="BP26" s="346"/>
      <c r="BQ26" s="346"/>
      <c r="BR26" s="205"/>
      <c r="BS26" s="356"/>
      <c r="BT26" s="321"/>
    </row>
    <row r="27" spans="1:72" ht="15" customHeight="1">
      <c r="A27" s="164"/>
      <c r="B27" s="179"/>
      <c r="C27" s="166"/>
      <c r="D27" s="215" t="s">
        <v>173</v>
      </c>
      <c r="E27" s="168"/>
      <c r="F27" s="168"/>
      <c r="G27" s="168"/>
      <c r="H27" s="168"/>
      <c r="I27" s="171"/>
      <c r="J27" s="168"/>
      <c r="K27" s="168"/>
      <c r="L27" s="168"/>
      <c r="M27" s="168"/>
      <c r="N27" s="168"/>
      <c r="O27" s="168"/>
      <c r="P27" s="168"/>
      <c r="Q27" s="168"/>
      <c r="R27" s="324"/>
      <c r="S27" s="324"/>
      <c r="T27" s="324"/>
      <c r="U27" s="324"/>
      <c r="V27" s="324"/>
      <c r="W27" s="324"/>
      <c r="X27" s="347"/>
      <c r="Y27" s="347"/>
      <c r="Z27" s="347"/>
      <c r="AA27" s="347"/>
      <c r="AB27" s="347"/>
      <c r="AC27" s="347"/>
      <c r="AD27" s="347"/>
      <c r="AE27" s="347"/>
      <c r="AF27" s="347"/>
      <c r="AG27" s="347"/>
      <c r="AH27" s="347"/>
      <c r="AI27" s="347"/>
      <c r="AJ27" s="347"/>
      <c r="AK27" s="347"/>
      <c r="AL27" s="347"/>
      <c r="AM27" s="347"/>
      <c r="AN27" s="347"/>
      <c r="AO27" s="347"/>
      <c r="AP27" s="347"/>
      <c r="AQ27" s="347"/>
      <c r="AR27" s="324"/>
      <c r="AS27" s="347"/>
      <c r="AT27" s="347"/>
      <c r="AU27" s="347"/>
      <c r="AV27" s="347"/>
      <c r="AW27" s="347"/>
      <c r="AX27" s="347"/>
      <c r="AY27" s="347"/>
      <c r="AZ27" s="347"/>
      <c r="BA27" s="347"/>
      <c r="BB27" s="347"/>
      <c r="BC27" s="347"/>
      <c r="BD27" s="347"/>
      <c r="BE27" s="347"/>
      <c r="BF27" s="347"/>
      <c r="BG27" s="347"/>
      <c r="BH27" s="347"/>
      <c r="BI27" s="347"/>
      <c r="BJ27" s="347"/>
      <c r="BK27" s="347"/>
      <c r="BL27" s="347"/>
      <c r="BM27" s="347"/>
      <c r="BN27" s="347"/>
      <c r="BO27" s="347"/>
      <c r="BP27" s="347"/>
      <c r="BQ27" s="347"/>
      <c r="BR27" s="206"/>
      <c r="BS27" s="356"/>
      <c r="BT27" s="321"/>
    </row>
    <row r="28" spans="1:72" ht="16.5" thickBot="1">
      <c r="A28" s="164"/>
      <c r="B28" s="179"/>
      <c r="C28" s="197"/>
      <c r="D28" s="499" t="s">
        <v>373</v>
      </c>
      <c r="E28" s="216">
        <f>FirstYear</f>
        <v>2019</v>
      </c>
      <c r="F28" s="216">
        <f t="shared" ref="F28:N28" si="0">E28+1</f>
        <v>2020</v>
      </c>
      <c r="G28" s="216">
        <f t="shared" si="0"/>
        <v>2021</v>
      </c>
      <c r="H28" s="216">
        <f t="shared" si="0"/>
        <v>2022</v>
      </c>
      <c r="I28" s="216">
        <f>H28+1</f>
        <v>2023</v>
      </c>
      <c r="J28" s="216">
        <f t="shared" si="0"/>
        <v>2024</v>
      </c>
      <c r="K28" s="216">
        <f t="shared" si="0"/>
        <v>2025</v>
      </c>
      <c r="L28" s="216">
        <f t="shared" si="0"/>
        <v>2026</v>
      </c>
      <c r="M28" s="216">
        <f t="shared" si="0"/>
        <v>2027</v>
      </c>
      <c r="N28" s="332">
        <f t="shared" si="0"/>
        <v>2028</v>
      </c>
      <c r="O28" s="332">
        <f t="shared" ref="O28" si="1">N28+1</f>
        <v>2029</v>
      </c>
      <c r="P28" s="332">
        <f>O28+1</f>
        <v>2030</v>
      </c>
      <c r="Q28" s="332">
        <f t="shared" ref="Q28" si="2">P28+1</f>
        <v>2031</v>
      </c>
      <c r="R28" s="332">
        <f t="shared" ref="R28" si="3">Q28+1</f>
        <v>2032</v>
      </c>
      <c r="S28" s="332">
        <f t="shared" ref="S28" si="4">R28+1</f>
        <v>2033</v>
      </c>
      <c r="T28" s="332">
        <f t="shared" ref="T28" si="5">S28+1</f>
        <v>2034</v>
      </c>
      <c r="U28" s="332">
        <f t="shared" ref="U28" si="6">T28+1</f>
        <v>2035</v>
      </c>
      <c r="V28" s="332">
        <f t="shared" ref="V28" si="7">U28+1</f>
        <v>2036</v>
      </c>
      <c r="W28" s="332">
        <f t="shared" ref="W28" si="8">V28+1</f>
        <v>2037</v>
      </c>
      <c r="X28" s="332">
        <f t="shared" ref="X28" si="9">W28+1</f>
        <v>2038</v>
      </c>
      <c r="Y28" s="332">
        <f t="shared" ref="Y28" si="10">X28+1</f>
        <v>2039</v>
      </c>
      <c r="Z28" s="332">
        <f t="shared" ref="Z28" si="11">Y28+1</f>
        <v>2040</v>
      </c>
      <c r="AA28" s="332">
        <f t="shared" ref="AA28" si="12">Z28+1</f>
        <v>2041</v>
      </c>
      <c r="AB28" s="332">
        <f t="shared" ref="AB28" si="13">AA28+1</f>
        <v>2042</v>
      </c>
      <c r="AC28" s="332">
        <f t="shared" ref="AC28" si="14">AB28+1</f>
        <v>2043</v>
      </c>
      <c r="AD28" s="332">
        <f t="shared" ref="AD28" si="15">AC28+1</f>
        <v>2044</v>
      </c>
      <c r="AE28" s="332">
        <f t="shared" ref="AE28" si="16">AD28+1</f>
        <v>2045</v>
      </c>
      <c r="AF28" s="332">
        <f t="shared" ref="AF28" si="17">AE28+1</f>
        <v>2046</v>
      </c>
      <c r="AG28" s="332">
        <f t="shared" ref="AG28" si="18">AF28+1</f>
        <v>2047</v>
      </c>
      <c r="AH28" s="332">
        <f t="shared" ref="AH28" si="19">AG28+1</f>
        <v>2048</v>
      </c>
      <c r="AI28" s="332">
        <f t="shared" ref="AI28" si="20">AH28+1</f>
        <v>2049</v>
      </c>
      <c r="AJ28" s="332">
        <f t="shared" ref="AJ28" si="21">AI28+1</f>
        <v>2050</v>
      </c>
      <c r="AK28" s="332">
        <f t="shared" ref="AK28" si="22">AJ28+1</f>
        <v>2051</v>
      </c>
      <c r="AL28" s="332">
        <f t="shared" ref="AL28" si="23">AK28+1</f>
        <v>2052</v>
      </c>
      <c r="AM28" s="332">
        <f t="shared" ref="AM28" si="24">AL28+1</f>
        <v>2053</v>
      </c>
      <c r="AN28" s="332">
        <f t="shared" ref="AN28" si="25">AM28+1</f>
        <v>2054</v>
      </c>
      <c r="AO28" s="332">
        <f t="shared" ref="AO28" si="26">AN28+1</f>
        <v>2055</v>
      </c>
      <c r="AP28" s="332">
        <f t="shared" ref="AP28" si="27">AO28+1</f>
        <v>2056</v>
      </c>
      <c r="AQ28" s="332">
        <f t="shared" ref="AQ28" si="28">AP28+1</f>
        <v>2057</v>
      </c>
      <c r="AR28" s="332">
        <f t="shared" ref="AR28" si="29">AQ28+1</f>
        <v>2058</v>
      </c>
      <c r="AS28" s="332">
        <f t="shared" ref="AS28" si="30">AR28+1</f>
        <v>2059</v>
      </c>
      <c r="AT28" s="332">
        <f t="shared" ref="AT28" si="31">AS28+1</f>
        <v>2060</v>
      </c>
      <c r="AU28" s="332">
        <f t="shared" ref="AU28" si="32">AT28+1</f>
        <v>2061</v>
      </c>
      <c r="AV28" s="332">
        <f t="shared" ref="AV28" si="33">AU28+1</f>
        <v>2062</v>
      </c>
      <c r="AW28" s="332">
        <f t="shared" ref="AW28" si="34">AV28+1</f>
        <v>2063</v>
      </c>
      <c r="AX28" s="332">
        <f t="shared" ref="AX28" si="35">AW28+1</f>
        <v>2064</v>
      </c>
      <c r="AY28" s="332">
        <f t="shared" ref="AY28" si="36">AX28+1</f>
        <v>2065</v>
      </c>
      <c r="AZ28" s="332">
        <f t="shared" ref="AZ28" si="37">AY28+1</f>
        <v>2066</v>
      </c>
      <c r="BA28" s="332">
        <f t="shared" ref="BA28" si="38">AZ28+1</f>
        <v>2067</v>
      </c>
      <c r="BB28" s="332">
        <f t="shared" ref="BB28" si="39">BA28+1</f>
        <v>2068</v>
      </c>
      <c r="BC28" s="332">
        <f t="shared" ref="BC28" si="40">BB28+1</f>
        <v>2069</v>
      </c>
      <c r="BD28" s="332">
        <f t="shared" ref="BD28" si="41">BC28+1</f>
        <v>2070</v>
      </c>
      <c r="BE28" s="332">
        <f t="shared" ref="BE28" si="42">BD28+1</f>
        <v>2071</v>
      </c>
      <c r="BF28" s="332">
        <f t="shared" ref="BF28" si="43">BE28+1</f>
        <v>2072</v>
      </c>
      <c r="BG28" s="332">
        <f t="shared" ref="BG28" si="44">BF28+1</f>
        <v>2073</v>
      </c>
      <c r="BH28" s="332">
        <f t="shared" ref="BH28" si="45">BG28+1</f>
        <v>2074</v>
      </c>
      <c r="BI28" s="332">
        <f t="shared" ref="BI28" si="46">BH28+1</f>
        <v>2075</v>
      </c>
      <c r="BJ28" s="332">
        <f t="shared" ref="BJ28" si="47">BI28+1</f>
        <v>2076</v>
      </c>
      <c r="BK28" s="332">
        <f t="shared" ref="BK28" si="48">BJ28+1</f>
        <v>2077</v>
      </c>
      <c r="BL28" s="332">
        <f t="shared" ref="BL28" si="49">BK28+1</f>
        <v>2078</v>
      </c>
      <c r="BM28" s="332">
        <f t="shared" ref="BM28" si="50">BL28+1</f>
        <v>2079</v>
      </c>
      <c r="BN28" s="332">
        <f t="shared" ref="BN28" si="51">BM28+1</f>
        <v>2080</v>
      </c>
      <c r="BO28" s="332">
        <f t="shared" ref="BO28" si="52">BN28+1</f>
        <v>2081</v>
      </c>
      <c r="BP28" s="332">
        <f t="shared" ref="BP28" si="53">BO28+1</f>
        <v>2082</v>
      </c>
      <c r="BQ28" s="332">
        <f t="shared" ref="BQ28" si="54">BP28+1</f>
        <v>2083</v>
      </c>
      <c r="BR28" s="206"/>
      <c r="BS28" s="356"/>
      <c r="BT28" s="321"/>
    </row>
    <row r="29" spans="1:72" s="161" customFormat="1" ht="16.5" thickBot="1">
      <c r="A29" s="169"/>
      <c r="B29" s="180"/>
      <c r="C29" s="172"/>
      <c r="D29" s="198" t="s">
        <v>171</v>
      </c>
      <c r="E29" s="200">
        <v>75</v>
      </c>
      <c r="F29" s="200">
        <v>1362</v>
      </c>
      <c r="G29" s="200">
        <v>3718</v>
      </c>
      <c r="H29" s="200">
        <v>216</v>
      </c>
      <c r="I29" s="200">
        <v>0</v>
      </c>
      <c r="J29" s="200">
        <v>0</v>
      </c>
      <c r="K29" s="200">
        <v>0</v>
      </c>
      <c r="L29" s="200">
        <v>0</v>
      </c>
      <c r="M29" s="200">
        <v>0</v>
      </c>
      <c r="N29" s="200">
        <v>0</v>
      </c>
      <c r="O29" s="200">
        <v>0</v>
      </c>
      <c r="P29" s="200">
        <v>0</v>
      </c>
      <c r="Q29" s="200">
        <v>0</v>
      </c>
      <c r="R29" s="200">
        <v>0</v>
      </c>
      <c r="S29" s="200">
        <v>0</v>
      </c>
      <c r="T29" s="200">
        <v>0</v>
      </c>
      <c r="U29" s="200">
        <v>0</v>
      </c>
      <c r="V29" s="200">
        <v>0</v>
      </c>
      <c r="W29" s="200">
        <v>0</v>
      </c>
      <c r="X29" s="200">
        <v>0</v>
      </c>
      <c r="Y29" s="200">
        <v>0</v>
      </c>
      <c r="Z29" s="200">
        <v>0</v>
      </c>
      <c r="AA29" s="200">
        <v>0</v>
      </c>
      <c r="AB29" s="200">
        <v>0</v>
      </c>
      <c r="AC29" s="200">
        <v>0</v>
      </c>
      <c r="AD29" s="200">
        <v>0</v>
      </c>
      <c r="AE29" s="200">
        <v>0</v>
      </c>
      <c r="AF29" s="200">
        <v>0</v>
      </c>
      <c r="AG29" s="200">
        <v>0</v>
      </c>
      <c r="AH29" s="200">
        <v>0</v>
      </c>
      <c r="AI29" s="200">
        <v>0</v>
      </c>
      <c r="AJ29" s="200">
        <v>0</v>
      </c>
      <c r="AK29" s="200">
        <v>0</v>
      </c>
      <c r="AL29" s="200">
        <v>0</v>
      </c>
      <c r="AM29" s="200">
        <v>0</v>
      </c>
      <c r="AN29" s="200">
        <v>0</v>
      </c>
      <c r="AO29" s="200">
        <v>0</v>
      </c>
      <c r="AP29" s="200">
        <v>0</v>
      </c>
      <c r="AQ29" s="200">
        <v>0</v>
      </c>
      <c r="AR29" s="200">
        <v>0</v>
      </c>
      <c r="AS29" s="200">
        <v>0</v>
      </c>
      <c r="AT29" s="200">
        <v>0</v>
      </c>
      <c r="AU29" s="200">
        <v>0</v>
      </c>
      <c r="AV29" s="200">
        <v>0</v>
      </c>
      <c r="AW29" s="200">
        <v>0</v>
      </c>
      <c r="AX29" s="200">
        <v>0</v>
      </c>
      <c r="AY29" s="200">
        <v>0</v>
      </c>
      <c r="AZ29" s="200">
        <v>0</v>
      </c>
      <c r="BA29" s="200">
        <v>0</v>
      </c>
      <c r="BB29" s="200">
        <v>0</v>
      </c>
      <c r="BC29" s="200">
        <v>0</v>
      </c>
      <c r="BD29" s="200">
        <v>0</v>
      </c>
      <c r="BE29" s="200">
        <v>0</v>
      </c>
      <c r="BF29" s="200">
        <v>0</v>
      </c>
      <c r="BG29" s="200">
        <v>0</v>
      </c>
      <c r="BH29" s="200">
        <v>0</v>
      </c>
      <c r="BI29" s="200">
        <v>0</v>
      </c>
      <c r="BJ29" s="200">
        <v>0</v>
      </c>
      <c r="BK29" s="200">
        <v>0</v>
      </c>
      <c r="BL29" s="200">
        <v>0</v>
      </c>
      <c r="BM29" s="200">
        <v>0</v>
      </c>
      <c r="BN29" s="200">
        <v>0</v>
      </c>
      <c r="BO29" s="200">
        <v>0</v>
      </c>
      <c r="BP29" s="200">
        <v>0</v>
      </c>
      <c r="BQ29" s="200">
        <v>0</v>
      </c>
      <c r="BR29" s="208"/>
      <c r="BS29" s="187"/>
      <c r="BT29" s="169"/>
    </row>
    <row r="30" spans="1:72" s="161" customFormat="1" ht="16.5" thickBot="1">
      <c r="A30" s="169"/>
      <c r="B30" s="180"/>
      <c r="C30" s="172"/>
      <c r="D30" s="198" t="s">
        <v>172</v>
      </c>
      <c r="E30" s="382">
        <v>0</v>
      </c>
      <c r="F30" s="382">
        <v>0</v>
      </c>
      <c r="G30" s="382">
        <v>0</v>
      </c>
      <c r="H30" s="382">
        <v>0</v>
      </c>
      <c r="I30" s="382">
        <v>0</v>
      </c>
      <c r="J30" s="382">
        <v>0</v>
      </c>
      <c r="K30" s="382">
        <v>0</v>
      </c>
      <c r="L30" s="382">
        <v>0</v>
      </c>
      <c r="M30" s="382">
        <v>0</v>
      </c>
      <c r="N30" s="382">
        <v>0</v>
      </c>
      <c r="O30" s="382">
        <v>0</v>
      </c>
      <c r="P30" s="382">
        <v>0</v>
      </c>
      <c r="Q30" s="382">
        <v>0</v>
      </c>
      <c r="R30" s="327">
        <v>0</v>
      </c>
      <c r="S30" s="327">
        <v>0</v>
      </c>
      <c r="T30" s="327">
        <v>0</v>
      </c>
      <c r="U30" s="327">
        <v>0</v>
      </c>
      <c r="V30" s="327">
        <v>0</v>
      </c>
      <c r="W30" s="327">
        <v>0</v>
      </c>
      <c r="X30" s="382">
        <v>0</v>
      </c>
      <c r="Y30" s="382">
        <v>0</v>
      </c>
      <c r="Z30" s="382">
        <v>0</v>
      </c>
      <c r="AA30" s="382">
        <v>0</v>
      </c>
      <c r="AB30" s="382">
        <v>0</v>
      </c>
      <c r="AC30" s="382">
        <v>0</v>
      </c>
      <c r="AD30" s="382">
        <v>0</v>
      </c>
      <c r="AE30" s="382">
        <v>0</v>
      </c>
      <c r="AF30" s="382">
        <v>0</v>
      </c>
      <c r="AG30" s="382">
        <v>0</v>
      </c>
      <c r="AH30" s="382">
        <v>0</v>
      </c>
      <c r="AI30" s="382">
        <v>0</v>
      </c>
      <c r="AJ30" s="382">
        <v>0</v>
      </c>
      <c r="AK30" s="382">
        <v>0</v>
      </c>
      <c r="AL30" s="382">
        <v>0</v>
      </c>
      <c r="AM30" s="382">
        <v>0</v>
      </c>
      <c r="AN30" s="382">
        <v>0</v>
      </c>
      <c r="AO30" s="382">
        <v>0</v>
      </c>
      <c r="AP30" s="382">
        <v>0</v>
      </c>
      <c r="AQ30" s="382">
        <v>0</v>
      </c>
      <c r="AR30" s="382">
        <v>0</v>
      </c>
      <c r="AS30" s="382">
        <v>0</v>
      </c>
      <c r="AT30" s="382">
        <v>0</v>
      </c>
      <c r="AU30" s="382">
        <v>0</v>
      </c>
      <c r="AV30" s="382">
        <v>0</v>
      </c>
      <c r="AW30" s="382">
        <v>0</v>
      </c>
      <c r="AX30" s="382">
        <v>0</v>
      </c>
      <c r="AY30" s="382">
        <v>0</v>
      </c>
      <c r="AZ30" s="382">
        <v>0</v>
      </c>
      <c r="BA30" s="382">
        <v>0</v>
      </c>
      <c r="BB30" s="382">
        <v>0</v>
      </c>
      <c r="BC30" s="382">
        <v>0</v>
      </c>
      <c r="BD30" s="382">
        <v>0</v>
      </c>
      <c r="BE30" s="382">
        <v>0</v>
      </c>
      <c r="BF30" s="382">
        <v>0</v>
      </c>
      <c r="BG30" s="382">
        <v>0</v>
      </c>
      <c r="BH30" s="382">
        <v>0</v>
      </c>
      <c r="BI30" s="382">
        <v>0</v>
      </c>
      <c r="BJ30" s="382">
        <v>0</v>
      </c>
      <c r="BK30" s="382">
        <v>0</v>
      </c>
      <c r="BL30" s="382">
        <v>0</v>
      </c>
      <c r="BM30" s="382">
        <v>0</v>
      </c>
      <c r="BN30" s="382">
        <v>0</v>
      </c>
      <c r="BO30" s="382">
        <v>0</v>
      </c>
      <c r="BP30" s="382">
        <v>0</v>
      </c>
      <c r="BQ30" s="382">
        <v>0</v>
      </c>
      <c r="BR30" s="208"/>
      <c r="BS30" s="187"/>
      <c r="BT30" s="169"/>
    </row>
    <row r="31" spans="1:72" s="161" customFormat="1">
      <c r="A31" s="169"/>
      <c r="B31" s="180"/>
      <c r="C31" s="172"/>
      <c r="D31" s="227" t="s">
        <v>134</v>
      </c>
      <c r="E31" s="217">
        <f t="shared" ref="E31:N31" si="55">E29+E30</f>
        <v>75</v>
      </c>
      <c r="F31" s="217">
        <f t="shared" si="55"/>
        <v>1362</v>
      </c>
      <c r="G31" s="217">
        <f t="shared" si="55"/>
        <v>3718</v>
      </c>
      <c r="H31" s="217">
        <f t="shared" si="55"/>
        <v>216</v>
      </c>
      <c r="I31" s="217">
        <f t="shared" si="55"/>
        <v>0</v>
      </c>
      <c r="J31" s="217">
        <f t="shared" si="55"/>
        <v>0</v>
      </c>
      <c r="K31" s="217">
        <f t="shared" si="55"/>
        <v>0</v>
      </c>
      <c r="L31" s="217">
        <f t="shared" si="55"/>
        <v>0</v>
      </c>
      <c r="M31" s="217">
        <f t="shared" si="55"/>
        <v>0</v>
      </c>
      <c r="N31" s="333">
        <f t="shared" si="55"/>
        <v>0</v>
      </c>
      <c r="O31" s="333">
        <f t="shared" ref="O31:W31" si="56">O29+O30</f>
        <v>0</v>
      </c>
      <c r="P31" s="333">
        <f t="shared" si="56"/>
        <v>0</v>
      </c>
      <c r="Q31" s="333">
        <f t="shared" si="56"/>
        <v>0</v>
      </c>
      <c r="R31" s="333">
        <f t="shared" si="56"/>
        <v>0</v>
      </c>
      <c r="S31" s="333">
        <f t="shared" si="56"/>
        <v>0</v>
      </c>
      <c r="T31" s="333">
        <f t="shared" si="56"/>
        <v>0</v>
      </c>
      <c r="U31" s="333">
        <f t="shared" si="56"/>
        <v>0</v>
      </c>
      <c r="V31" s="333">
        <f t="shared" si="56"/>
        <v>0</v>
      </c>
      <c r="W31" s="333">
        <f t="shared" si="56"/>
        <v>0</v>
      </c>
      <c r="X31" s="333">
        <f t="shared" ref="X31:AR31" si="57">X29+X30</f>
        <v>0</v>
      </c>
      <c r="Y31" s="333">
        <f t="shared" si="57"/>
        <v>0</v>
      </c>
      <c r="Z31" s="333">
        <f t="shared" si="57"/>
        <v>0</v>
      </c>
      <c r="AA31" s="333">
        <f t="shared" si="57"/>
        <v>0</v>
      </c>
      <c r="AB31" s="333">
        <f t="shared" si="57"/>
        <v>0</v>
      </c>
      <c r="AC31" s="333">
        <f t="shared" si="57"/>
        <v>0</v>
      </c>
      <c r="AD31" s="333">
        <f t="shared" si="57"/>
        <v>0</v>
      </c>
      <c r="AE31" s="333">
        <f t="shared" si="57"/>
        <v>0</v>
      </c>
      <c r="AF31" s="333">
        <f t="shared" si="57"/>
        <v>0</v>
      </c>
      <c r="AG31" s="333">
        <f t="shared" si="57"/>
        <v>0</v>
      </c>
      <c r="AH31" s="333">
        <f t="shared" si="57"/>
        <v>0</v>
      </c>
      <c r="AI31" s="333">
        <f t="shared" si="57"/>
        <v>0</v>
      </c>
      <c r="AJ31" s="333">
        <f t="shared" si="57"/>
        <v>0</v>
      </c>
      <c r="AK31" s="333">
        <f t="shared" si="57"/>
        <v>0</v>
      </c>
      <c r="AL31" s="333">
        <f t="shared" si="57"/>
        <v>0</v>
      </c>
      <c r="AM31" s="333">
        <f t="shared" si="57"/>
        <v>0</v>
      </c>
      <c r="AN31" s="333">
        <f t="shared" si="57"/>
        <v>0</v>
      </c>
      <c r="AO31" s="333">
        <f t="shared" si="57"/>
        <v>0</v>
      </c>
      <c r="AP31" s="333">
        <f t="shared" si="57"/>
        <v>0</v>
      </c>
      <c r="AQ31" s="333">
        <f t="shared" si="57"/>
        <v>0</v>
      </c>
      <c r="AR31" s="333">
        <f t="shared" si="57"/>
        <v>0</v>
      </c>
      <c r="AS31" s="333">
        <f t="shared" ref="AS31:BQ31" si="58">AS29+AS30</f>
        <v>0</v>
      </c>
      <c r="AT31" s="333">
        <f t="shared" si="58"/>
        <v>0</v>
      </c>
      <c r="AU31" s="333">
        <f t="shared" si="58"/>
        <v>0</v>
      </c>
      <c r="AV31" s="333">
        <f t="shared" si="58"/>
        <v>0</v>
      </c>
      <c r="AW31" s="333">
        <f t="shared" si="58"/>
        <v>0</v>
      </c>
      <c r="AX31" s="333">
        <f t="shared" si="58"/>
        <v>0</v>
      </c>
      <c r="AY31" s="333">
        <f t="shared" si="58"/>
        <v>0</v>
      </c>
      <c r="AZ31" s="333">
        <f t="shared" si="58"/>
        <v>0</v>
      </c>
      <c r="BA31" s="333">
        <f t="shared" si="58"/>
        <v>0</v>
      </c>
      <c r="BB31" s="333">
        <f t="shared" si="58"/>
        <v>0</v>
      </c>
      <c r="BC31" s="333">
        <f t="shared" si="58"/>
        <v>0</v>
      </c>
      <c r="BD31" s="333">
        <f t="shared" si="58"/>
        <v>0</v>
      </c>
      <c r="BE31" s="333">
        <f t="shared" si="58"/>
        <v>0</v>
      </c>
      <c r="BF31" s="333">
        <f t="shared" si="58"/>
        <v>0</v>
      </c>
      <c r="BG31" s="333">
        <f t="shared" si="58"/>
        <v>0</v>
      </c>
      <c r="BH31" s="333">
        <f t="shared" si="58"/>
        <v>0</v>
      </c>
      <c r="BI31" s="333">
        <f t="shared" si="58"/>
        <v>0</v>
      </c>
      <c r="BJ31" s="333">
        <f t="shared" si="58"/>
        <v>0</v>
      </c>
      <c r="BK31" s="333">
        <f t="shared" si="58"/>
        <v>0</v>
      </c>
      <c r="BL31" s="333">
        <f t="shared" si="58"/>
        <v>0</v>
      </c>
      <c r="BM31" s="333">
        <f t="shared" si="58"/>
        <v>0</v>
      </c>
      <c r="BN31" s="333">
        <f t="shared" si="58"/>
        <v>0</v>
      </c>
      <c r="BO31" s="333">
        <f t="shared" si="58"/>
        <v>0</v>
      </c>
      <c r="BP31" s="333">
        <f t="shared" si="58"/>
        <v>0</v>
      </c>
      <c r="BQ31" s="333">
        <f t="shared" si="58"/>
        <v>0</v>
      </c>
      <c r="BR31" s="208"/>
      <c r="BS31" s="187"/>
      <c r="BT31" s="169"/>
    </row>
    <row r="32" spans="1:72" s="161" customFormat="1">
      <c r="A32" s="169"/>
      <c r="B32" s="180"/>
      <c r="C32" s="172"/>
      <c r="D32" s="196"/>
      <c r="E32" s="199"/>
      <c r="F32" s="199"/>
      <c r="G32" s="199"/>
      <c r="H32" s="199"/>
      <c r="I32" s="199"/>
      <c r="J32" s="199"/>
      <c r="K32" s="199"/>
      <c r="L32" s="199"/>
      <c r="M32" s="199"/>
      <c r="N32" s="326"/>
      <c r="O32" s="326"/>
      <c r="P32" s="326"/>
      <c r="Q32" s="326"/>
      <c r="R32" s="326"/>
      <c r="S32" s="326"/>
      <c r="T32" s="326"/>
      <c r="U32" s="326"/>
      <c r="V32" s="326"/>
      <c r="W32" s="326"/>
      <c r="X32" s="326"/>
      <c r="Y32" s="326"/>
      <c r="Z32" s="326"/>
      <c r="AA32" s="326"/>
      <c r="AB32" s="326"/>
      <c r="AC32" s="326"/>
      <c r="AD32" s="326"/>
      <c r="AE32" s="326"/>
      <c r="AF32" s="326"/>
      <c r="AG32" s="326"/>
      <c r="AH32" s="326"/>
      <c r="AI32" s="326"/>
      <c r="AJ32" s="326"/>
      <c r="AK32" s="326"/>
      <c r="AL32" s="326"/>
      <c r="AM32" s="326"/>
      <c r="AN32" s="326"/>
      <c r="AO32" s="326"/>
      <c r="AP32" s="326"/>
      <c r="AQ32" s="326"/>
      <c r="AR32" s="326"/>
      <c r="AS32" s="326"/>
      <c r="AT32" s="326"/>
      <c r="AU32" s="326"/>
      <c r="AV32" s="326"/>
      <c r="AW32" s="326"/>
      <c r="AX32" s="326"/>
      <c r="AY32" s="326"/>
      <c r="AZ32" s="326"/>
      <c r="BA32" s="326"/>
      <c r="BB32" s="326"/>
      <c r="BC32" s="326"/>
      <c r="BD32" s="326"/>
      <c r="BE32" s="326"/>
      <c r="BF32" s="326"/>
      <c r="BG32" s="326"/>
      <c r="BH32" s="326"/>
      <c r="BI32" s="326"/>
      <c r="BJ32" s="326"/>
      <c r="BK32" s="326"/>
      <c r="BL32" s="326"/>
      <c r="BM32" s="326"/>
      <c r="BN32" s="326"/>
      <c r="BO32" s="326"/>
      <c r="BP32" s="326"/>
      <c r="BQ32" s="326"/>
      <c r="BR32" s="208"/>
      <c r="BS32" s="187"/>
      <c r="BT32" s="169"/>
    </row>
    <row r="33" spans="1:72" ht="16.5" thickBot="1">
      <c r="A33" s="164"/>
      <c r="B33" s="179"/>
      <c r="C33" s="166"/>
      <c r="D33" s="198" t="s">
        <v>180</v>
      </c>
      <c r="E33" s="201">
        <v>0</v>
      </c>
      <c r="F33" s="201">
        <v>0</v>
      </c>
      <c r="G33" s="201">
        <v>0</v>
      </c>
      <c r="H33" s="201">
        <v>0</v>
      </c>
      <c r="I33" s="201">
        <v>0</v>
      </c>
      <c r="J33" s="201">
        <v>0</v>
      </c>
      <c r="K33" s="201">
        <v>0</v>
      </c>
      <c r="L33" s="201">
        <v>0</v>
      </c>
      <c r="M33" s="201">
        <v>0</v>
      </c>
      <c r="N33" s="328">
        <v>0</v>
      </c>
      <c r="O33" s="328">
        <v>0</v>
      </c>
      <c r="P33" s="328">
        <v>0</v>
      </c>
      <c r="Q33" s="328">
        <v>0</v>
      </c>
      <c r="R33" s="328">
        <v>0</v>
      </c>
      <c r="S33" s="328">
        <v>0</v>
      </c>
      <c r="T33" s="328">
        <v>0</v>
      </c>
      <c r="U33" s="328">
        <v>0</v>
      </c>
      <c r="V33" s="328">
        <v>0</v>
      </c>
      <c r="W33" s="328">
        <v>0</v>
      </c>
      <c r="X33" s="381">
        <v>0</v>
      </c>
      <c r="Y33" s="381">
        <v>0</v>
      </c>
      <c r="Z33" s="381">
        <v>0</v>
      </c>
      <c r="AA33" s="381">
        <v>0</v>
      </c>
      <c r="AB33" s="381">
        <v>0</v>
      </c>
      <c r="AC33" s="381">
        <v>0</v>
      </c>
      <c r="AD33" s="381">
        <v>0</v>
      </c>
      <c r="AE33" s="381">
        <v>0</v>
      </c>
      <c r="AF33" s="381">
        <v>0</v>
      </c>
      <c r="AG33" s="381">
        <v>0</v>
      </c>
      <c r="AH33" s="381">
        <v>0</v>
      </c>
      <c r="AI33" s="381">
        <v>0</v>
      </c>
      <c r="AJ33" s="381">
        <v>0</v>
      </c>
      <c r="AK33" s="381">
        <v>0</v>
      </c>
      <c r="AL33" s="381">
        <v>0</v>
      </c>
      <c r="AM33" s="381">
        <v>0</v>
      </c>
      <c r="AN33" s="381">
        <v>0</v>
      </c>
      <c r="AO33" s="381">
        <v>0</v>
      </c>
      <c r="AP33" s="381">
        <v>0</v>
      </c>
      <c r="AQ33" s="381">
        <v>0</v>
      </c>
      <c r="AR33" s="381">
        <v>0</v>
      </c>
      <c r="AS33" s="381">
        <v>0</v>
      </c>
      <c r="AT33" s="381">
        <v>0</v>
      </c>
      <c r="AU33" s="381">
        <v>0</v>
      </c>
      <c r="AV33" s="381">
        <v>0</v>
      </c>
      <c r="AW33" s="381">
        <v>0</v>
      </c>
      <c r="AX33" s="381">
        <v>0</v>
      </c>
      <c r="AY33" s="381">
        <v>0</v>
      </c>
      <c r="AZ33" s="381">
        <v>0</v>
      </c>
      <c r="BA33" s="381">
        <v>0</v>
      </c>
      <c r="BB33" s="381">
        <v>0</v>
      </c>
      <c r="BC33" s="381">
        <v>0</v>
      </c>
      <c r="BD33" s="381">
        <v>0</v>
      </c>
      <c r="BE33" s="381">
        <v>0</v>
      </c>
      <c r="BF33" s="381">
        <v>0</v>
      </c>
      <c r="BG33" s="381">
        <v>0</v>
      </c>
      <c r="BH33" s="381">
        <v>0</v>
      </c>
      <c r="BI33" s="381">
        <v>0</v>
      </c>
      <c r="BJ33" s="381">
        <v>0</v>
      </c>
      <c r="BK33" s="381">
        <v>0</v>
      </c>
      <c r="BL33" s="381">
        <v>0</v>
      </c>
      <c r="BM33" s="381">
        <v>0</v>
      </c>
      <c r="BN33" s="381">
        <v>0</v>
      </c>
      <c r="BO33" s="381">
        <v>0</v>
      </c>
      <c r="BP33" s="381">
        <v>0</v>
      </c>
      <c r="BQ33" s="381">
        <v>0</v>
      </c>
      <c r="BR33" s="206"/>
      <c r="BS33" s="356"/>
      <c r="BT33" s="321"/>
    </row>
    <row r="34" spans="1:72" ht="16.5" thickBot="1">
      <c r="A34" s="164"/>
      <c r="B34" s="179"/>
      <c r="C34" s="166"/>
      <c r="D34" s="198" t="s">
        <v>81</v>
      </c>
      <c r="E34" s="218">
        <f>IF(ISERROR(VLOOKUP(Inputs!$M$18,'LookUp Ranges'!$A$74:$C$118,3,FALSE)),0,VLOOKUP(Inputs!$M$18,'LookUp Ranges'!$A$74:$C$118,3,FALSE))</f>
        <v>0</v>
      </c>
      <c r="F34" s="218">
        <f>IF(ISERROR(VLOOKUP(Inputs!$M$18,'LookUp Ranges'!$A$74:$C$118,3,FALSE)),0,VLOOKUP(Inputs!$M$18,'LookUp Ranges'!$A$74:$C$118,3,FALSE))</f>
        <v>0</v>
      </c>
      <c r="G34" s="218">
        <f>IF(ISERROR(VLOOKUP(Inputs!$M$18,'LookUp Ranges'!$A$74:$C$118,3,FALSE)),0,VLOOKUP(Inputs!$M$18,'LookUp Ranges'!$A$74:$C$118,3,FALSE))</f>
        <v>0</v>
      </c>
      <c r="H34" s="218">
        <f>IF(ISERROR(VLOOKUP(Inputs!$M$18,'LookUp Ranges'!$A$74:$C$118,3,FALSE)),0,VLOOKUP(Inputs!$M$18,'LookUp Ranges'!$A$74:$C$118,3,FALSE))</f>
        <v>0</v>
      </c>
      <c r="I34" s="218">
        <f>IF(ISERROR(VLOOKUP(Inputs!$M$18,'LookUp Ranges'!$A$74:$C$118,3,FALSE)),0,VLOOKUP(Inputs!$M$18,'LookUp Ranges'!$A$74:$C$118,3,FALSE))</f>
        <v>0</v>
      </c>
      <c r="J34" s="218">
        <f>IF(ISERROR(VLOOKUP(Inputs!$M$18,'LookUp Ranges'!$A$74:$C$118,3,FALSE)),0,VLOOKUP(Inputs!$M$18,'LookUp Ranges'!$A$74:$C$118,3,FALSE))</f>
        <v>0</v>
      </c>
      <c r="K34" s="218">
        <f>IF(ISERROR(VLOOKUP(Inputs!$M$18,'LookUp Ranges'!$A$74:$C$118,3,FALSE)),0,VLOOKUP(Inputs!$M$18,'LookUp Ranges'!$A$74:$C$118,3,FALSE))</f>
        <v>0</v>
      </c>
      <c r="L34" s="218">
        <f>IF(ISERROR(VLOOKUP(Inputs!$M$18,'LookUp Ranges'!$A$74:$C$118,3,FALSE)),0,VLOOKUP(Inputs!$M$18,'LookUp Ranges'!$A$74:$C$118,3,FALSE))</f>
        <v>0</v>
      </c>
      <c r="M34" s="218">
        <f>IF(ISERROR(VLOOKUP(Inputs!$M$18,'LookUp Ranges'!$A$74:$C$118,3,FALSE)),0,VLOOKUP(Inputs!$M$18,'LookUp Ranges'!$A$74:$C$118,3,FALSE))</f>
        <v>0</v>
      </c>
      <c r="N34" s="334">
        <f>IF(ISERROR(VLOOKUP(Inputs!$M$18,'LookUp Ranges'!$A$74:$C$118,3,FALSE)),0,VLOOKUP(Inputs!$M$18,'LookUp Ranges'!$A$74:$C$118,3,FALSE))</f>
        <v>0</v>
      </c>
      <c r="O34" s="334">
        <f>IF(ISERROR(VLOOKUP(Inputs!$M$18,'LookUp Ranges'!$A$74:$C$118,3,FALSE)),0,VLOOKUP(Inputs!$M$18,'LookUp Ranges'!$A$74:$C$118,3,FALSE))</f>
        <v>0</v>
      </c>
      <c r="P34" s="334">
        <f>IF(ISERROR(VLOOKUP(Inputs!$M$18,'LookUp Ranges'!$A$74:$C$118,3,FALSE)),0,VLOOKUP(Inputs!$M$18,'LookUp Ranges'!$A$74:$C$118,3,FALSE))</f>
        <v>0</v>
      </c>
      <c r="Q34" s="334">
        <f>IF(ISERROR(VLOOKUP(Inputs!$M$18,'LookUp Ranges'!$A$74:$C$118,3,FALSE)),0,VLOOKUP(Inputs!$M$18,'LookUp Ranges'!$A$74:$C$118,3,FALSE))</f>
        <v>0</v>
      </c>
      <c r="R34" s="334">
        <f>IF(ISERROR(VLOOKUP(Inputs!$M$18,'LookUp Ranges'!$A$74:$C$118,3,FALSE)),0,VLOOKUP(Inputs!$M$18,'LookUp Ranges'!$A$74:$C$118,3,FALSE))</f>
        <v>0</v>
      </c>
      <c r="S34" s="334">
        <f>IF(ISERROR(VLOOKUP(Inputs!$M$18,'LookUp Ranges'!$A$74:$C$118,3,FALSE)),0,VLOOKUP(Inputs!$M$18,'LookUp Ranges'!$A$74:$C$118,3,FALSE))</f>
        <v>0</v>
      </c>
      <c r="T34" s="334">
        <f>IF(ISERROR(VLOOKUP(Inputs!$M$18,'LookUp Ranges'!$A$74:$C$118,3,FALSE)),0,VLOOKUP(Inputs!$M$18,'LookUp Ranges'!$A$74:$C$118,3,FALSE))</f>
        <v>0</v>
      </c>
      <c r="U34" s="334">
        <f>IF(ISERROR(VLOOKUP(Inputs!$M$18,'LookUp Ranges'!$A$74:$C$118,3,FALSE)),0,VLOOKUP(Inputs!$M$18,'LookUp Ranges'!$A$74:$C$118,3,FALSE))</f>
        <v>0</v>
      </c>
      <c r="V34" s="334">
        <f>IF(ISERROR(VLOOKUP(Inputs!$M$18,'LookUp Ranges'!$A$74:$C$118,3,FALSE)),0,VLOOKUP(Inputs!$M$18,'LookUp Ranges'!$A$74:$C$118,3,FALSE))</f>
        <v>0</v>
      </c>
      <c r="W34" s="334">
        <f>IF(ISERROR(VLOOKUP(Inputs!$M$18,'LookUp Ranges'!$A$74:$C$118,3,FALSE)),0,VLOOKUP(Inputs!$M$18,'LookUp Ranges'!$A$74:$C$118,3,FALSE))</f>
        <v>0</v>
      </c>
      <c r="X34" s="334">
        <f>IF(ISERROR(VLOOKUP(Inputs!$M$18,'LookUp Ranges'!$A$74:$C$118,3,FALSE)),0,VLOOKUP(Inputs!$M$18,'LookUp Ranges'!$A$74:$C$118,3,FALSE))</f>
        <v>0</v>
      </c>
      <c r="Y34" s="334">
        <f>IF(ISERROR(VLOOKUP(Inputs!$M$18,'LookUp Ranges'!$A$74:$C$118,3,FALSE)),0,VLOOKUP(Inputs!$M$18,'LookUp Ranges'!$A$74:$C$118,3,FALSE))</f>
        <v>0</v>
      </c>
      <c r="Z34" s="334">
        <f>IF(ISERROR(VLOOKUP(Inputs!$M$18,'LookUp Ranges'!$A$74:$C$118,3,FALSE)),0,VLOOKUP(Inputs!$M$18,'LookUp Ranges'!$A$74:$C$118,3,FALSE))</f>
        <v>0</v>
      </c>
      <c r="AA34" s="334">
        <f>IF(ISERROR(VLOOKUP(Inputs!$M$18,'LookUp Ranges'!$A$74:$C$118,3,FALSE)),0,VLOOKUP(Inputs!$M$18,'LookUp Ranges'!$A$74:$C$118,3,FALSE))</f>
        <v>0</v>
      </c>
      <c r="AB34" s="334">
        <f>IF(ISERROR(VLOOKUP(Inputs!$M$18,'LookUp Ranges'!$A$74:$C$118,3,FALSE)),0,VLOOKUP(Inputs!$M$18,'LookUp Ranges'!$A$74:$C$118,3,FALSE))</f>
        <v>0</v>
      </c>
      <c r="AC34" s="334">
        <f>IF(ISERROR(VLOOKUP(Inputs!$M$18,'LookUp Ranges'!$A$74:$C$118,3,FALSE)),0,VLOOKUP(Inputs!$M$18,'LookUp Ranges'!$A$74:$C$118,3,FALSE))</f>
        <v>0</v>
      </c>
      <c r="AD34" s="334">
        <f>IF(ISERROR(VLOOKUP(Inputs!$M$18,'LookUp Ranges'!$A$74:$C$118,3,FALSE)),0,VLOOKUP(Inputs!$M$18,'LookUp Ranges'!$A$74:$C$118,3,FALSE))</f>
        <v>0</v>
      </c>
      <c r="AE34" s="334">
        <f>IF(ISERROR(VLOOKUP(Inputs!$M$18,'LookUp Ranges'!$A$74:$C$118,3,FALSE)),0,VLOOKUP(Inputs!$M$18,'LookUp Ranges'!$A$74:$C$118,3,FALSE))</f>
        <v>0</v>
      </c>
      <c r="AF34" s="334">
        <f>IF(ISERROR(VLOOKUP(Inputs!$M$18,'LookUp Ranges'!$A$74:$C$118,3,FALSE)),0,VLOOKUP(Inputs!$M$18,'LookUp Ranges'!$A$74:$C$118,3,FALSE))</f>
        <v>0</v>
      </c>
      <c r="AG34" s="334">
        <f>IF(ISERROR(VLOOKUP(Inputs!$M$18,'LookUp Ranges'!$A$74:$C$118,3,FALSE)),0,VLOOKUP(Inputs!$M$18,'LookUp Ranges'!$A$74:$C$118,3,FALSE))</f>
        <v>0</v>
      </c>
      <c r="AH34" s="334">
        <f>IF(ISERROR(VLOOKUP(Inputs!$M$18,'LookUp Ranges'!$A$74:$C$118,3,FALSE)),0,VLOOKUP(Inputs!$M$18,'LookUp Ranges'!$A$74:$C$118,3,FALSE))</f>
        <v>0</v>
      </c>
      <c r="AI34" s="334">
        <f>IF(ISERROR(VLOOKUP(Inputs!$M$18,'LookUp Ranges'!$A$74:$C$118,3,FALSE)),0,VLOOKUP(Inputs!$M$18,'LookUp Ranges'!$A$74:$C$118,3,FALSE))</f>
        <v>0</v>
      </c>
      <c r="AJ34" s="334">
        <f>IF(ISERROR(VLOOKUP(Inputs!$M$18,'LookUp Ranges'!$A$74:$C$118,3,FALSE)),0,VLOOKUP(Inputs!$M$18,'LookUp Ranges'!$A$74:$C$118,3,FALSE))</f>
        <v>0</v>
      </c>
      <c r="AK34" s="334">
        <f>IF(ISERROR(VLOOKUP(Inputs!$M$18,'LookUp Ranges'!$A$74:$C$118,3,FALSE)),0,VLOOKUP(Inputs!$M$18,'LookUp Ranges'!$A$74:$C$118,3,FALSE))</f>
        <v>0</v>
      </c>
      <c r="AL34" s="334">
        <f>IF(ISERROR(VLOOKUP(Inputs!$M$18,'LookUp Ranges'!$A$74:$C$118,3,FALSE)),0,VLOOKUP(Inputs!$M$18,'LookUp Ranges'!$A$74:$C$118,3,FALSE))</f>
        <v>0</v>
      </c>
      <c r="AM34" s="334">
        <f>IF(ISERROR(VLOOKUP(Inputs!$M$18,'LookUp Ranges'!$A$74:$C$118,3,FALSE)),0,VLOOKUP(Inputs!$M$18,'LookUp Ranges'!$A$74:$C$118,3,FALSE))</f>
        <v>0</v>
      </c>
      <c r="AN34" s="334">
        <f>IF(ISERROR(VLOOKUP(Inputs!$M$18,'LookUp Ranges'!$A$74:$C$118,3,FALSE)),0,VLOOKUP(Inputs!$M$18,'LookUp Ranges'!$A$74:$C$118,3,FALSE))</f>
        <v>0</v>
      </c>
      <c r="AO34" s="334">
        <f>IF(ISERROR(VLOOKUP(Inputs!$M$18,'LookUp Ranges'!$A$74:$C$118,3,FALSE)),0,VLOOKUP(Inputs!$M$18,'LookUp Ranges'!$A$74:$C$118,3,FALSE))</f>
        <v>0</v>
      </c>
      <c r="AP34" s="334">
        <f>IF(ISERROR(VLOOKUP(Inputs!$M$18,'LookUp Ranges'!$A$74:$C$118,3,FALSE)),0,VLOOKUP(Inputs!$M$18,'LookUp Ranges'!$A$74:$C$118,3,FALSE))</f>
        <v>0</v>
      </c>
      <c r="AQ34" s="334">
        <f>IF(ISERROR(VLOOKUP(Inputs!$M$18,'LookUp Ranges'!$A$74:$C$118,3,FALSE)),0,VLOOKUP(Inputs!$M$18,'LookUp Ranges'!$A$74:$C$118,3,FALSE))</f>
        <v>0</v>
      </c>
      <c r="AR34" s="334">
        <f>IF(ISERROR(VLOOKUP(Inputs!$M$18,'LookUp Ranges'!$A$74:$C$118,3,FALSE)),0,VLOOKUP(Inputs!$M$18,'LookUp Ranges'!$A$74:$C$118,3,FALSE))</f>
        <v>0</v>
      </c>
      <c r="AS34" s="334">
        <f>IF(ISERROR(VLOOKUP(Inputs!$M$18,'LookUp Ranges'!$A$74:$C$118,3,FALSE)),0,VLOOKUP(Inputs!$M$18,'LookUp Ranges'!$A$74:$C$118,3,FALSE))</f>
        <v>0</v>
      </c>
      <c r="AT34" s="334">
        <f>IF(ISERROR(VLOOKUP(Inputs!$M$18,'LookUp Ranges'!$A$74:$C$118,3,FALSE)),0,VLOOKUP(Inputs!$M$18,'LookUp Ranges'!$A$74:$C$118,3,FALSE))</f>
        <v>0</v>
      </c>
      <c r="AU34" s="334">
        <f>IF(ISERROR(VLOOKUP(Inputs!$M$18,'LookUp Ranges'!$A$74:$C$118,3,FALSE)),0,VLOOKUP(Inputs!$M$18,'LookUp Ranges'!$A$74:$C$118,3,FALSE))</f>
        <v>0</v>
      </c>
      <c r="AV34" s="334">
        <f>IF(ISERROR(VLOOKUP(Inputs!$M$18,'LookUp Ranges'!$A$74:$C$118,3,FALSE)),0,VLOOKUP(Inputs!$M$18,'LookUp Ranges'!$A$74:$C$118,3,FALSE))</f>
        <v>0</v>
      </c>
      <c r="AW34" s="334">
        <f>IF(ISERROR(VLOOKUP(Inputs!$M$18,'LookUp Ranges'!$A$74:$C$118,3,FALSE)),0,VLOOKUP(Inputs!$M$18,'LookUp Ranges'!$A$74:$C$118,3,FALSE))</f>
        <v>0</v>
      </c>
      <c r="AX34" s="334">
        <f>IF(ISERROR(VLOOKUP(Inputs!$M$18,'LookUp Ranges'!$A$74:$C$118,3,FALSE)),0,VLOOKUP(Inputs!$M$18,'LookUp Ranges'!$A$74:$C$118,3,FALSE))</f>
        <v>0</v>
      </c>
      <c r="AY34" s="334">
        <f>IF(ISERROR(VLOOKUP(Inputs!$M$18,'LookUp Ranges'!$A$74:$C$118,3,FALSE)),0,VLOOKUP(Inputs!$M$18,'LookUp Ranges'!$A$74:$C$118,3,FALSE))</f>
        <v>0</v>
      </c>
      <c r="AZ34" s="334">
        <f>IF(ISERROR(VLOOKUP(Inputs!$M$18,'LookUp Ranges'!$A$74:$C$118,3,FALSE)),0,VLOOKUP(Inputs!$M$18,'LookUp Ranges'!$A$74:$C$118,3,FALSE))</f>
        <v>0</v>
      </c>
      <c r="BA34" s="334">
        <f>IF(ISERROR(VLOOKUP(Inputs!$M$18,'LookUp Ranges'!$A$74:$C$118,3,FALSE)),0,VLOOKUP(Inputs!$M$18,'LookUp Ranges'!$A$74:$C$118,3,FALSE))</f>
        <v>0</v>
      </c>
      <c r="BB34" s="334">
        <f>IF(ISERROR(VLOOKUP(Inputs!$M$18,'LookUp Ranges'!$A$74:$C$118,3,FALSE)),0,VLOOKUP(Inputs!$M$18,'LookUp Ranges'!$A$74:$C$118,3,FALSE))</f>
        <v>0</v>
      </c>
      <c r="BC34" s="334">
        <f>IF(ISERROR(VLOOKUP(Inputs!$M$18,'LookUp Ranges'!$A$74:$C$118,3,FALSE)),0,VLOOKUP(Inputs!$M$18,'LookUp Ranges'!$A$74:$C$118,3,FALSE))</f>
        <v>0</v>
      </c>
      <c r="BD34" s="334">
        <f>IF(ISERROR(VLOOKUP(Inputs!$M$18,'LookUp Ranges'!$A$74:$C$118,3,FALSE)),0,VLOOKUP(Inputs!$M$18,'LookUp Ranges'!$A$74:$C$118,3,FALSE))</f>
        <v>0</v>
      </c>
      <c r="BE34" s="334">
        <f>IF(ISERROR(VLOOKUP(Inputs!$M$18,'LookUp Ranges'!$A$74:$C$118,3,FALSE)),0,VLOOKUP(Inputs!$M$18,'LookUp Ranges'!$A$74:$C$118,3,FALSE))</f>
        <v>0</v>
      </c>
      <c r="BF34" s="334">
        <f>IF(ISERROR(VLOOKUP(Inputs!$M$18,'LookUp Ranges'!$A$74:$C$118,3,FALSE)),0,VLOOKUP(Inputs!$M$18,'LookUp Ranges'!$A$74:$C$118,3,FALSE))</f>
        <v>0</v>
      </c>
      <c r="BG34" s="334">
        <f>IF(ISERROR(VLOOKUP(Inputs!$M$18,'LookUp Ranges'!$A$74:$C$118,3,FALSE)),0,VLOOKUP(Inputs!$M$18,'LookUp Ranges'!$A$74:$C$118,3,FALSE))</f>
        <v>0</v>
      </c>
      <c r="BH34" s="334">
        <f>IF(ISERROR(VLOOKUP(Inputs!$M$18,'LookUp Ranges'!$A$74:$C$118,3,FALSE)),0,VLOOKUP(Inputs!$M$18,'LookUp Ranges'!$A$74:$C$118,3,FALSE))</f>
        <v>0</v>
      </c>
      <c r="BI34" s="334">
        <f>IF(ISERROR(VLOOKUP(Inputs!$M$18,'LookUp Ranges'!$A$74:$C$118,3,FALSE)),0,VLOOKUP(Inputs!$M$18,'LookUp Ranges'!$A$74:$C$118,3,FALSE))</f>
        <v>0</v>
      </c>
      <c r="BJ34" s="334">
        <f>IF(ISERROR(VLOOKUP(Inputs!$M$18,'LookUp Ranges'!$A$74:$C$118,3,FALSE)),0,VLOOKUP(Inputs!$M$18,'LookUp Ranges'!$A$74:$C$118,3,FALSE))</f>
        <v>0</v>
      </c>
      <c r="BK34" s="334">
        <f>IF(ISERROR(VLOOKUP(Inputs!$M$18,'LookUp Ranges'!$A$74:$C$118,3,FALSE)),0,VLOOKUP(Inputs!$M$18,'LookUp Ranges'!$A$74:$C$118,3,FALSE))</f>
        <v>0</v>
      </c>
      <c r="BL34" s="334">
        <f>IF(ISERROR(VLOOKUP(Inputs!$M$18,'LookUp Ranges'!$A$74:$C$118,3,FALSE)),0,VLOOKUP(Inputs!$M$18,'LookUp Ranges'!$A$74:$C$118,3,FALSE))</f>
        <v>0</v>
      </c>
      <c r="BM34" s="334">
        <f>IF(ISERROR(VLOOKUP(Inputs!$M$18,'LookUp Ranges'!$A$74:$C$118,3,FALSE)),0,VLOOKUP(Inputs!$M$18,'LookUp Ranges'!$A$74:$C$118,3,FALSE))</f>
        <v>0</v>
      </c>
      <c r="BN34" s="334">
        <f>IF(ISERROR(VLOOKUP(Inputs!$M$18,'LookUp Ranges'!$A$74:$C$118,3,FALSE)),0,VLOOKUP(Inputs!$M$18,'LookUp Ranges'!$A$74:$C$118,3,FALSE))</f>
        <v>0</v>
      </c>
      <c r="BO34" s="334">
        <f>IF(ISERROR(VLOOKUP(Inputs!$M$18,'LookUp Ranges'!$A$74:$C$118,3,FALSE)),0,VLOOKUP(Inputs!$M$18,'LookUp Ranges'!$A$74:$C$118,3,FALSE))</f>
        <v>0</v>
      </c>
      <c r="BP34" s="334">
        <f>IF(ISERROR(VLOOKUP(Inputs!$M$18,'LookUp Ranges'!$A$74:$C$118,3,FALSE)),0,VLOOKUP(Inputs!$M$18,'LookUp Ranges'!$A$74:$C$118,3,FALSE))</f>
        <v>0</v>
      </c>
      <c r="BQ34" s="334">
        <f>IF(ISERROR(VLOOKUP(Inputs!$M$18,'LookUp Ranges'!$A$74:$C$118,3,FALSE)),0,VLOOKUP(Inputs!$M$18,'LookUp Ranges'!$A$74:$C$118,3,FALSE))</f>
        <v>0</v>
      </c>
      <c r="BR34" s="206"/>
      <c r="BS34" s="356"/>
      <c r="BT34" s="321"/>
    </row>
    <row r="35" spans="1:72" ht="16.5" thickBot="1">
      <c r="A35" s="164"/>
      <c r="B35" s="179"/>
      <c r="C35" s="166"/>
      <c r="D35" s="226" t="s">
        <v>137</v>
      </c>
      <c r="E35" s="203">
        <f t="shared" ref="E35:N35" si="59">IF(ISERROR(E33*E34),0,E33*E34)</f>
        <v>0</v>
      </c>
      <c r="F35" s="202">
        <f t="shared" si="59"/>
        <v>0</v>
      </c>
      <c r="G35" s="202">
        <f t="shared" si="59"/>
        <v>0</v>
      </c>
      <c r="H35" s="202">
        <f t="shared" si="59"/>
        <v>0</v>
      </c>
      <c r="I35" s="202">
        <f t="shared" si="59"/>
        <v>0</v>
      </c>
      <c r="J35" s="202">
        <f t="shared" si="59"/>
        <v>0</v>
      </c>
      <c r="K35" s="202">
        <f t="shared" si="59"/>
        <v>0</v>
      </c>
      <c r="L35" s="202">
        <f t="shared" si="59"/>
        <v>0</v>
      </c>
      <c r="M35" s="202">
        <f t="shared" si="59"/>
        <v>0</v>
      </c>
      <c r="N35" s="329">
        <f t="shared" si="59"/>
        <v>0</v>
      </c>
      <c r="O35" s="329">
        <f t="shared" ref="O35:W35" si="60">IF(ISERROR(O33*O34),0,O33*O34)</f>
        <v>0</v>
      </c>
      <c r="P35" s="329">
        <f t="shared" si="60"/>
        <v>0</v>
      </c>
      <c r="Q35" s="329">
        <f t="shared" si="60"/>
        <v>0</v>
      </c>
      <c r="R35" s="329">
        <f t="shared" si="60"/>
        <v>0</v>
      </c>
      <c r="S35" s="329">
        <f t="shared" si="60"/>
        <v>0</v>
      </c>
      <c r="T35" s="329">
        <f t="shared" si="60"/>
        <v>0</v>
      </c>
      <c r="U35" s="329">
        <f t="shared" si="60"/>
        <v>0</v>
      </c>
      <c r="V35" s="329">
        <f t="shared" si="60"/>
        <v>0</v>
      </c>
      <c r="W35" s="329">
        <f t="shared" si="60"/>
        <v>0</v>
      </c>
      <c r="X35" s="329">
        <f t="shared" ref="X35:AR35" si="61">IF(ISERROR(X33*X34),0,X33*X34)</f>
        <v>0</v>
      </c>
      <c r="Y35" s="329">
        <f t="shared" si="61"/>
        <v>0</v>
      </c>
      <c r="Z35" s="329">
        <f t="shared" si="61"/>
        <v>0</v>
      </c>
      <c r="AA35" s="329">
        <f t="shared" si="61"/>
        <v>0</v>
      </c>
      <c r="AB35" s="329">
        <f t="shared" si="61"/>
        <v>0</v>
      </c>
      <c r="AC35" s="329">
        <f t="shared" si="61"/>
        <v>0</v>
      </c>
      <c r="AD35" s="329">
        <f t="shared" si="61"/>
        <v>0</v>
      </c>
      <c r="AE35" s="329">
        <f t="shared" si="61"/>
        <v>0</v>
      </c>
      <c r="AF35" s="329">
        <f t="shared" si="61"/>
        <v>0</v>
      </c>
      <c r="AG35" s="329">
        <f t="shared" si="61"/>
        <v>0</v>
      </c>
      <c r="AH35" s="329">
        <f t="shared" si="61"/>
        <v>0</v>
      </c>
      <c r="AI35" s="329">
        <f t="shared" si="61"/>
        <v>0</v>
      </c>
      <c r="AJ35" s="329">
        <f t="shared" si="61"/>
        <v>0</v>
      </c>
      <c r="AK35" s="329">
        <f t="shared" si="61"/>
        <v>0</v>
      </c>
      <c r="AL35" s="329">
        <f t="shared" si="61"/>
        <v>0</v>
      </c>
      <c r="AM35" s="329">
        <f t="shared" si="61"/>
        <v>0</v>
      </c>
      <c r="AN35" s="329">
        <f t="shared" si="61"/>
        <v>0</v>
      </c>
      <c r="AO35" s="329">
        <f t="shared" si="61"/>
        <v>0</v>
      </c>
      <c r="AP35" s="329">
        <f t="shared" si="61"/>
        <v>0</v>
      </c>
      <c r="AQ35" s="329">
        <f t="shared" si="61"/>
        <v>0</v>
      </c>
      <c r="AR35" s="329">
        <f t="shared" si="61"/>
        <v>0</v>
      </c>
      <c r="AS35" s="329">
        <f t="shared" ref="AS35:BQ35" si="62">IF(ISERROR(AS33*AS34),0,AS33*AS34)</f>
        <v>0</v>
      </c>
      <c r="AT35" s="329">
        <f t="shared" si="62"/>
        <v>0</v>
      </c>
      <c r="AU35" s="329">
        <f t="shared" si="62"/>
        <v>0</v>
      </c>
      <c r="AV35" s="329">
        <f t="shared" si="62"/>
        <v>0</v>
      </c>
      <c r="AW35" s="329">
        <f t="shared" si="62"/>
        <v>0</v>
      </c>
      <c r="AX35" s="329">
        <f t="shared" si="62"/>
        <v>0</v>
      </c>
      <c r="AY35" s="329">
        <f t="shared" si="62"/>
        <v>0</v>
      </c>
      <c r="AZ35" s="329">
        <f t="shared" si="62"/>
        <v>0</v>
      </c>
      <c r="BA35" s="329">
        <f t="shared" si="62"/>
        <v>0</v>
      </c>
      <c r="BB35" s="329">
        <f t="shared" si="62"/>
        <v>0</v>
      </c>
      <c r="BC35" s="329">
        <f t="shared" si="62"/>
        <v>0</v>
      </c>
      <c r="BD35" s="329">
        <f t="shared" si="62"/>
        <v>0</v>
      </c>
      <c r="BE35" s="329">
        <f t="shared" si="62"/>
        <v>0</v>
      </c>
      <c r="BF35" s="329">
        <f t="shared" si="62"/>
        <v>0</v>
      </c>
      <c r="BG35" s="329">
        <f t="shared" si="62"/>
        <v>0</v>
      </c>
      <c r="BH35" s="329">
        <f t="shared" si="62"/>
        <v>0</v>
      </c>
      <c r="BI35" s="329">
        <f t="shared" si="62"/>
        <v>0</v>
      </c>
      <c r="BJ35" s="329">
        <f t="shared" si="62"/>
        <v>0</v>
      </c>
      <c r="BK35" s="329">
        <f t="shared" si="62"/>
        <v>0</v>
      </c>
      <c r="BL35" s="329">
        <f t="shared" si="62"/>
        <v>0</v>
      </c>
      <c r="BM35" s="329">
        <f t="shared" si="62"/>
        <v>0</v>
      </c>
      <c r="BN35" s="329">
        <f t="shared" si="62"/>
        <v>0</v>
      </c>
      <c r="BO35" s="329">
        <f t="shared" si="62"/>
        <v>0</v>
      </c>
      <c r="BP35" s="329">
        <f t="shared" si="62"/>
        <v>0</v>
      </c>
      <c r="BQ35" s="329">
        <f t="shared" si="62"/>
        <v>0</v>
      </c>
      <c r="BR35" s="206"/>
      <c r="BS35" s="356"/>
      <c r="BT35" s="321"/>
    </row>
    <row r="36" spans="1:72">
      <c r="A36" s="164"/>
      <c r="B36" s="179"/>
      <c r="C36" s="166"/>
      <c r="D36" s="195"/>
      <c r="E36" s="204"/>
      <c r="F36" s="204"/>
      <c r="G36" s="204"/>
      <c r="H36" s="204"/>
      <c r="I36" s="204"/>
      <c r="J36" s="204"/>
      <c r="K36" s="204"/>
      <c r="L36" s="204"/>
      <c r="M36" s="204"/>
      <c r="N36" s="330"/>
      <c r="O36" s="330"/>
      <c r="P36" s="330"/>
      <c r="Q36" s="330"/>
      <c r="R36" s="330"/>
      <c r="S36" s="330"/>
      <c r="T36" s="330"/>
      <c r="U36" s="330"/>
      <c r="V36" s="330"/>
      <c r="W36" s="330"/>
      <c r="X36" s="330"/>
      <c r="Y36" s="330"/>
      <c r="Z36" s="330"/>
      <c r="AA36" s="330"/>
      <c r="AB36" s="330"/>
      <c r="AC36" s="330"/>
      <c r="AD36" s="330"/>
      <c r="AE36" s="330"/>
      <c r="AF36" s="330"/>
      <c r="AG36" s="330"/>
      <c r="AH36" s="330"/>
      <c r="AI36" s="330"/>
      <c r="AJ36" s="330"/>
      <c r="AK36" s="330"/>
      <c r="AL36" s="330"/>
      <c r="AM36" s="330"/>
      <c r="AN36" s="330"/>
      <c r="AO36" s="330"/>
      <c r="AP36" s="330"/>
      <c r="AQ36" s="330"/>
      <c r="AR36" s="330"/>
      <c r="AS36" s="330"/>
      <c r="AT36" s="330"/>
      <c r="AU36" s="330"/>
      <c r="AV36" s="330"/>
      <c r="AW36" s="330"/>
      <c r="AX36" s="330"/>
      <c r="AY36" s="330"/>
      <c r="AZ36" s="330"/>
      <c r="BA36" s="330"/>
      <c r="BB36" s="330"/>
      <c r="BC36" s="330"/>
      <c r="BD36" s="330"/>
      <c r="BE36" s="330"/>
      <c r="BF36" s="330"/>
      <c r="BG36" s="330"/>
      <c r="BH36" s="330"/>
      <c r="BI36" s="330"/>
      <c r="BJ36" s="330"/>
      <c r="BK36" s="330"/>
      <c r="BL36" s="330"/>
      <c r="BM36" s="330"/>
      <c r="BN36" s="330"/>
      <c r="BO36" s="330"/>
      <c r="BP36" s="330"/>
      <c r="BQ36" s="330"/>
      <c r="BR36" s="206"/>
      <c r="BS36" s="356"/>
      <c r="BT36" s="321"/>
    </row>
    <row r="37" spans="1:72" ht="16.5" thickBot="1">
      <c r="A37" s="164"/>
      <c r="B37" s="179"/>
      <c r="C37" s="166"/>
      <c r="D37" s="198" t="s">
        <v>179</v>
      </c>
      <c r="E37" s="372">
        <v>0</v>
      </c>
      <c r="F37" s="372">
        <v>0</v>
      </c>
      <c r="G37" s="372">
        <v>0</v>
      </c>
      <c r="H37" s="372">
        <v>0</v>
      </c>
      <c r="I37" s="372">
        <v>0</v>
      </c>
      <c r="J37" s="372">
        <v>0</v>
      </c>
      <c r="K37" s="372">
        <v>0</v>
      </c>
      <c r="L37" s="372">
        <v>0</v>
      </c>
      <c r="M37" s="372">
        <v>0</v>
      </c>
      <c r="N37" s="372">
        <v>0</v>
      </c>
      <c r="O37" s="372">
        <v>0</v>
      </c>
      <c r="P37" s="372">
        <v>0</v>
      </c>
      <c r="Q37" s="372">
        <v>0</v>
      </c>
      <c r="R37" s="372">
        <v>0</v>
      </c>
      <c r="S37" s="372">
        <v>0</v>
      </c>
      <c r="T37" s="372">
        <v>0</v>
      </c>
      <c r="U37" s="372">
        <v>0</v>
      </c>
      <c r="V37" s="372">
        <v>0</v>
      </c>
      <c r="W37" s="372">
        <v>0</v>
      </c>
      <c r="X37" s="372">
        <v>0</v>
      </c>
      <c r="Y37" s="372">
        <v>0</v>
      </c>
      <c r="Z37" s="372">
        <v>0</v>
      </c>
      <c r="AA37" s="372">
        <v>0</v>
      </c>
      <c r="AB37" s="372">
        <v>0</v>
      </c>
      <c r="AC37" s="372">
        <v>0</v>
      </c>
      <c r="AD37" s="372">
        <v>0</v>
      </c>
      <c r="AE37" s="372">
        <v>0</v>
      </c>
      <c r="AF37" s="372">
        <v>0</v>
      </c>
      <c r="AG37" s="372">
        <v>0</v>
      </c>
      <c r="AH37" s="372">
        <v>0</v>
      </c>
      <c r="AI37" s="372">
        <v>0</v>
      </c>
      <c r="AJ37" s="372">
        <v>0</v>
      </c>
      <c r="AK37" s="372">
        <v>0</v>
      </c>
      <c r="AL37" s="372">
        <v>0</v>
      </c>
      <c r="AM37" s="372">
        <v>0</v>
      </c>
      <c r="AN37" s="372">
        <v>0</v>
      </c>
      <c r="AO37" s="372">
        <v>0</v>
      </c>
      <c r="AP37" s="372">
        <v>0</v>
      </c>
      <c r="AQ37" s="372">
        <v>0</v>
      </c>
      <c r="AR37" s="372">
        <v>0</v>
      </c>
      <c r="AS37" s="372">
        <v>0</v>
      </c>
      <c r="AT37" s="372">
        <v>0</v>
      </c>
      <c r="AU37" s="372">
        <v>0</v>
      </c>
      <c r="AV37" s="372">
        <v>0</v>
      </c>
      <c r="AW37" s="372">
        <v>0</v>
      </c>
      <c r="AX37" s="372">
        <v>0</v>
      </c>
      <c r="AY37" s="372">
        <v>0</v>
      </c>
      <c r="AZ37" s="372">
        <v>0</v>
      </c>
      <c r="BA37" s="372">
        <v>0</v>
      </c>
      <c r="BB37" s="372">
        <v>0</v>
      </c>
      <c r="BC37" s="372">
        <v>0</v>
      </c>
      <c r="BD37" s="372">
        <v>0</v>
      </c>
      <c r="BE37" s="372">
        <v>0</v>
      </c>
      <c r="BF37" s="372">
        <v>0</v>
      </c>
      <c r="BG37" s="372">
        <v>0</v>
      </c>
      <c r="BH37" s="372">
        <v>0</v>
      </c>
      <c r="BI37" s="372">
        <v>0</v>
      </c>
      <c r="BJ37" s="372">
        <v>0</v>
      </c>
      <c r="BK37" s="372">
        <v>0</v>
      </c>
      <c r="BL37" s="372">
        <v>0</v>
      </c>
      <c r="BM37" s="372">
        <v>0</v>
      </c>
      <c r="BN37" s="372">
        <v>0</v>
      </c>
      <c r="BO37" s="372">
        <v>0</v>
      </c>
      <c r="BP37" s="372">
        <v>0</v>
      </c>
      <c r="BQ37" s="372">
        <v>0</v>
      </c>
      <c r="BR37" s="206"/>
      <c r="BS37" s="356"/>
      <c r="BT37" s="321"/>
    </row>
    <row r="38" spans="1:72" s="162" customFormat="1" ht="16.5" thickBot="1">
      <c r="A38" s="170"/>
      <c r="B38" s="181"/>
      <c r="C38" s="173"/>
      <c r="D38" s="198" t="s">
        <v>174</v>
      </c>
      <c r="E38" s="371">
        <v>0</v>
      </c>
      <c r="F38" s="371">
        <v>0</v>
      </c>
      <c r="G38" s="371">
        <v>0</v>
      </c>
      <c r="H38" s="371">
        <v>0</v>
      </c>
      <c r="I38" s="371">
        <v>0</v>
      </c>
      <c r="J38" s="371">
        <v>0</v>
      </c>
      <c r="K38" s="371">
        <v>0</v>
      </c>
      <c r="L38" s="371">
        <v>0</v>
      </c>
      <c r="M38" s="371">
        <v>0</v>
      </c>
      <c r="N38" s="371">
        <v>0</v>
      </c>
      <c r="O38" s="371">
        <v>0</v>
      </c>
      <c r="P38" s="371">
        <v>0</v>
      </c>
      <c r="Q38" s="371">
        <v>0</v>
      </c>
      <c r="R38" s="371">
        <v>0</v>
      </c>
      <c r="S38" s="371">
        <v>0</v>
      </c>
      <c r="T38" s="371">
        <v>0</v>
      </c>
      <c r="U38" s="371">
        <v>0</v>
      </c>
      <c r="V38" s="371">
        <v>0</v>
      </c>
      <c r="W38" s="371">
        <v>0</v>
      </c>
      <c r="X38" s="371">
        <v>0</v>
      </c>
      <c r="Y38" s="371">
        <v>0</v>
      </c>
      <c r="Z38" s="371">
        <v>0</v>
      </c>
      <c r="AA38" s="371">
        <v>0</v>
      </c>
      <c r="AB38" s="371">
        <v>0</v>
      </c>
      <c r="AC38" s="371">
        <v>0</v>
      </c>
      <c r="AD38" s="371">
        <v>0</v>
      </c>
      <c r="AE38" s="371">
        <v>0</v>
      </c>
      <c r="AF38" s="371">
        <v>0</v>
      </c>
      <c r="AG38" s="371">
        <v>0</v>
      </c>
      <c r="AH38" s="371">
        <v>0</v>
      </c>
      <c r="AI38" s="371">
        <v>0</v>
      </c>
      <c r="AJ38" s="371">
        <v>0</v>
      </c>
      <c r="AK38" s="371">
        <v>0</v>
      </c>
      <c r="AL38" s="371">
        <v>0</v>
      </c>
      <c r="AM38" s="371">
        <v>0</v>
      </c>
      <c r="AN38" s="371">
        <v>0</v>
      </c>
      <c r="AO38" s="371">
        <v>0</v>
      </c>
      <c r="AP38" s="371">
        <v>0</v>
      </c>
      <c r="AQ38" s="371">
        <v>0</v>
      </c>
      <c r="AR38" s="371">
        <v>0</v>
      </c>
      <c r="AS38" s="371">
        <v>0</v>
      </c>
      <c r="AT38" s="371">
        <v>0</v>
      </c>
      <c r="AU38" s="371">
        <v>0</v>
      </c>
      <c r="AV38" s="371">
        <v>0</v>
      </c>
      <c r="AW38" s="371">
        <v>0</v>
      </c>
      <c r="AX38" s="371">
        <v>0</v>
      </c>
      <c r="AY38" s="371">
        <v>0</v>
      </c>
      <c r="AZ38" s="371">
        <v>0</v>
      </c>
      <c r="BA38" s="371">
        <v>0</v>
      </c>
      <c r="BB38" s="371">
        <v>0</v>
      </c>
      <c r="BC38" s="371">
        <v>0</v>
      </c>
      <c r="BD38" s="371">
        <v>0</v>
      </c>
      <c r="BE38" s="371">
        <v>0</v>
      </c>
      <c r="BF38" s="371">
        <v>0</v>
      </c>
      <c r="BG38" s="371">
        <v>0</v>
      </c>
      <c r="BH38" s="371">
        <v>0</v>
      </c>
      <c r="BI38" s="371">
        <v>0</v>
      </c>
      <c r="BJ38" s="371">
        <v>0</v>
      </c>
      <c r="BK38" s="371">
        <v>0</v>
      </c>
      <c r="BL38" s="371">
        <v>0</v>
      </c>
      <c r="BM38" s="371">
        <v>0</v>
      </c>
      <c r="BN38" s="371">
        <v>0</v>
      </c>
      <c r="BO38" s="371">
        <v>0</v>
      </c>
      <c r="BP38" s="371">
        <v>0</v>
      </c>
      <c r="BQ38" s="371">
        <v>0</v>
      </c>
      <c r="BR38" s="209"/>
      <c r="BS38" s="188"/>
      <c r="BT38" s="170"/>
    </row>
    <row r="39" spans="1:72" ht="16.5" thickBot="1">
      <c r="A39" s="164"/>
      <c r="B39" s="179"/>
      <c r="C39" s="166"/>
      <c r="D39" s="198" t="s">
        <v>133</v>
      </c>
      <c r="E39" s="219">
        <f>IF(ISERROR(VLOOKUP(Inputs!$M$18,'LookUp Ranges'!$A$74:$B$118,2,FALSE)),0,VLOOKUP(Inputs!$M$18,'LookUp Ranges'!$A$74:$B$118,2,FALSE))</f>
        <v>0</v>
      </c>
      <c r="F39" s="219">
        <f>IF(ISERROR(VLOOKUP(Inputs!$M$18,'LookUp Ranges'!$A$74:$B$118,2,FALSE)),0,VLOOKUP(Inputs!$M$18,'LookUp Ranges'!$A$74:$B$118,2,FALSE))</f>
        <v>0</v>
      </c>
      <c r="G39" s="219">
        <f>IF(ISERROR(VLOOKUP(Inputs!$M$18,'LookUp Ranges'!$A$74:$B$118,2,FALSE)),0,VLOOKUP(Inputs!$M$18,'LookUp Ranges'!$A$74:$B$118,2,FALSE))</f>
        <v>0</v>
      </c>
      <c r="H39" s="219">
        <f>IF(ISERROR(VLOOKUP(Inputs!$M$18,'LookUp Ranges'!$A$74:$B$118,2,FALSE)),0,VLOOKUP(Inputs!$M$18,'LookUp Ranges'!$A$74:$B$118,2,FALSE))</f>
        <v>0</v>
      </c>
      <c r="I39" s="219">
        <f>IF(ISERROR(VLOOKUP(Inputs!$M$18,'LookUp Ranges'!$A$74:$B$118,2,FALSE)),0,VLOOKUP(Inputs!$M$18,'LookUp Ranges'!$A$74:$B$118,2,FALSE))</f>
        <v>0</v>
      </c>
      <c r="J39" s="219">
        <f>IF(ISERROR(VLOOKUP(Inputs!$M$18,'LookUp Ranges'!$A$74:$B$118,2,FALSE)),0,VLOOKUP(Inputs!$M$18,'LookUp Ranges'!$A$74:$B$118,2,FALSE))</f>
        <v>0</v>
      </c>
      <c r="K39" s="219">
        <f>IF(ISERROR(VLOOKUP(Inputs!$M$18,'LookUp Ranges'!$A$74:$B$118,2,FALSE)),0,VLOOKUP(Inputs!$M$18,'LookUp Ranges'!$A$74:$B$118,2,FALSE))</f>
        <v>0</v>
      </c>
      <c r="L39" s="219">
        <f>IF(ISERROR(VLOOKUP(Inputs!$M$18,'LookUp Ranges'!$A$74:$B$118,2,FALSE)),0,VLOOKUP(Inputs!$M$18,'LookUp Ranges'!$A$74:$B$118,2,FALSE))</f>
        <v>0</v>
      </c>
      <c r="M39" s="219">
        <f>IF(ISERROR(VLOOKUP(Inputs!$M$18,'LookUp Ranges'!$A$74:$B$118,2,FALSE)),0,VLOOKUP(Inputs!$M$18,'LookUp Ranges'!$A$74:$B$118,2,FALSE))</f>
        <v>0</v>
      </c>
      <c r="N39" s="335">
        <f>IF(ISERROR(VLOOKUP(Inputs!$M$18,'LookUp Ranges'!$A$74:$B$118,2,FALSE)),0,VLOOKUP(Inputs!$M$18,'LookUp Ranges'!$A$74:$B$118,2,FALSE))</f>
        <v>0</v>
      </c>
      <c r="O39" s="335">
        <f>IF(ISERROR(VLOOKUP(Inputs!$M$18,'LookUp Ranges'!$A$74:$B$118,2,FALSE)),0,VLOOKUP(Inputs!$M$18,'LookUp Ranges'!$A$74:$B$118,2,FALSE))</f>
        <v>0</v>
      </c>
      <c r="P39" s="335">
        <f>IF(ISERROR(VLOOKUP(Inputs!$M$18,'LookUp Ranges'!$A$74:$B$118,2,FALSE)),0,VLOOKUP(Inputs!$M$18,'LookUp Ranges'!$A$74:$B$118,2,FALSE))</f>
        <v>0</v>
      </c>
      <c r="Q39" s="335">
        <f>IF(ISERROR(VLOOKUP(Inputs!$M$18,'LookUp Ranges'!$A$74:$B$118,2,FALSE)),0,VLOOKUP(Inputs!$M$18,'LookUp Ranges'!$A$74:$B$118,2,FALSE))</f>
        <v>0</v>
      </c>
      <c r="R39" s="335">
        <f>IF(ISERROR(VLOOKUP(Inputs!$M$18,'LookUp Ranges'!$A$74:$B$118,2,FALSE)),0,VLOOKUP(Inputs!$M$18,'LookUp Ranges'!$A$74:$B$118,2,FALSE))</f>
        <v>0</v>
      </c>
      <c r="S39" s="335">
        <f>IF(ISERROR(VLOOKUP(Inputs!$M$18,'LookUp Ranges'!$A$74:$B$118,2,FALSE)),0,VLOOKUP(Inputs!$M$18,'LookUp Ranges'!$A$74:$B$118,2,FALSE))</f>
        <v>0</v>
      </c>
      <c r="T39" s="335">
        <f>IF(ISERROR(VLOOKUP(Inputs!$M$18,'LookUp Ranges'!$A$74:$B$118,2,FALSE)),0,VLOOKUP(Inputs!$M$18,'LookUp Ranges'!$A$74:$B$118,2,FALSE))</f>
        <v>0</v>
      </c>
      <c r="U39" s="335">
        <f>IF(ISERROR(VLOOKUP(Inputs!$M$18,'LookUp Ranges'!$A$74:$B$118,2,FALSE)),0,VLOOKUP(Inputs!$M$18,'LookUp Ranges'!$A$74:$B$118,2,FALSE))</f>
        <v>0</v>
      </c>
      <c r="V39" s="335">
        <f>IF(ISERROR(VLOOKUP(Inputs!$M$18,'LookUp Ranges'!$A$74:$B$118,2,FALSE)),0,VLOOKUP(Inputs!$M$18,'LookUp Ranges'!$A$74:$B$118,2,FALSE))</f>
        <v>0</v>
      </c>
      <c r="W39" s="335">
        <f>IF(ISERROR(VLOOKUP(Inputs!$M$18,'LookUp Ranges'!$A$74:$B$118,2,FALSE)),0,VLOOKUP(Inputs!$M$18,'LookUp Ranges'!$A$74:$B$118,2,FALSE))</f>
        <v>0</v>
      </c>
      <c r="X39" s="335">
        <f>IF(ISERROR(VLOOKUP(Inputs!$M$18,'LookUp Ranges'!$A$74:$B$118,2,FALSE)),0,VLOOKUP(Inputs!$M$18,'LookUp Ranges'!$A$74:$B$118,2,FALSE))</f>
        <v>0</v>
      </c>
      <c r="Y39" s="335">
        <f>IF(ISERROR(VLOOKUP(Inputs!$M$18,'LookUp Ranges'!$A$74:$B$118,2,FALSE)),0,VLOOKUP(Inputs!$M$18,'LookUp Ranges'!$A$74:$B$118,2,FALSE))</f>
        <v>0</v>
      </c>
      <c r="Z39" s="335">
        <f>IF(ISERROR(VLOOKUP(Inputs!$M$18,'LookUp Ranges'!$A$74:$B$118,2,FALSE)),0,VLOOKUP(Inputs!$M$18,'LookUp Ranges'!$A$74:$B$118,2,FALSE))</f>
        <v>0</v>
      </c>
      <c r="AA39" s="335">
        <f>IF(ISERROR(VLOOKUP(Inputs!$M$18,'LookUp Ranges'!$A$74:$B$118,2,FALSE)),0,VLOOKUP(Inputs!$M$18,'LookUp Ranges'!$A$74:$B$118,2,FALSE))</f>
        <v>0</v>
      </c>
      <c r="AB39" s="335">
        <f>IF(ISERROR(VLOOKUP(Inputs!$M$18,'LookUp Ranges'!$A$74:$B$118,2,FALSE)),0,VLOOKUP(Inputs!$M$18,'LookUp Ranges'!$A$74:$B$118,2,FALSE))</f>
        <v>0</v>
      </c>
      <c r="AC39" s="335">
        <f>IF(ISERROR(VLOOKUP(Inputs!$M$18,'LookUp Ranges'!$A$74:$B$118,2,FALSE)),0,VLOOKUP(Inputs!$M$18,'LookUp Ranges'!$A$74:$B$118,2,FALSE))</f>
        <v>0</v>
      </c>
      <c r="AD39" s="335">
        <f>IF(ISERROR(VLOOKUP(Inputs!$M$18,'LookUp Ranges'!$A$74:$B$118,2,FALSE)),0,VLOOKUP(Inputs!$M$18,'LookUp Ranges'!$A$74:$B$118,2,FALSE))</f>
        <v>0</v>
      </c>
      <c r="AE39" s="335">
        <f>IF(ISERROR(VLOOKUP(Inputs!$M$18,'LookUp Ranges'!$A$74:$B$118,2,FALSE)),0,VLOOKUP(Inputs!$M$18,'LookUp Ranges'!$A$74:$B$118,2,FALSE))</f>
        <v>0</v>
      </c>
      <c r="AF39" s="335">
        <f>IF(ISERROR(VLOOKUP(Inputs!$M$18,'LookUp Ranges'!$A$74:$B$118,2,FALSE)),0,VLOOKUP(Inputs!$M$18,'LookUp Ranges'!$A$74:$B$118,2,FALSE))</f>
        <v>0</v>
      </c>
      <c r="AG39" s="335">
        <f>IF(ISERROR(VLOOKUP(Inputs!$M$18,'LookUp Ranges'!$A$74:$B$118,2,FALSE)),0,VLOOKUP(Inputs!$M$18,'LookUp Ranges'!$A$74:$B$118,2,FALSE))</f>
        <v>0</v>
      </c>
      <c r="AH39" s="335">
        <f>IF(ISERROR(VLOOKUP(Inputs!$M$18,'LookUp Ranges'!$A$74:$B$118,2,FALSE)),0,VLOOKUP(Inputs!$M$18,'LookUp Ranges'!$A$74:$B$118,2,FALSE))</f>
        <v>0</v>
      </c>
      <c r="AI39" s="335">
        <f>IF(ISERROR(VLOOKUP(Inputs!$M$18,'LookUp Ranges'!$A$74:$B$118,2,FALSE)),0,VLOOKUP(Inputs!$M$18,'LookUp Ranges'!$A$74:$B$118,2,FALSE))</f>
        <v>0</v>
      </c>
      <c r="AJ39" s="335">
        <f>IF(ISERROR(VLOOKUP(Inputs!$M$18,'LookUp Ranges'!$A$74:$B$118,2,FALSE)),0,VLOOKUP(Inputs!$M$18,'LookUp Ranges'!$A$74:$B$118,2,FALSE))</f>
        <v>0</v>
      </c>
      <c r="AK39" s="335">
        <f>IF(ISERROR(VLOOKUP(Inputs!$M$18,'LookUp Ranges'!$A$74:$B$118,2,FALSE)),0,VLOOKUP(Inputs!$M$18,'LookUp Ranges'!$A$74:$B$118,2,FALSE))</f>
        <v>0</v>
      </c>
      <c r="AL39" s="335">
        <f>IF(ISERROR(VLOOKUP(Inputs!$M$18,'LookUp Ranges'!$A$74:$B$118,2,FALSE)),0,VLOOKUP(Inputs!$M$18,'LookUp Ranges'!$A$74:$B$118,2,FALSE))</f>
        <v>0</v>
      </c>
      <c r="AM39" s="335">
        <f>IF(ISERROR(VLOOKUP(Inputs!$M$18,'LookUp Ranges'!$A$74:$B$118,2,FALSE)),0,VLOOKUP(Inputs!$M$18,'LookUp Ranges'!$A$74:$B$118,2,FALSE))</f>
        <v>0</v>
      </c>
      <c r="AN39" s="335">
        <f>IF(ISERROR(VLOOKUP(Inputs!$M$18,'LookUp Ranges'!$A$74:$B$118,2,FALSE)),0,VLOOKUP(Inputs!$M$18,'LookUp Ranges'!$A$74:$B$118,2,FALSE))</f>
        <v>0</v>
      </c>
      <c r="AO39" s="335">
        <f>IF(ISERROR(VLOOKUP(Inputs!$M$18,'LookUp Ranges'!$A$74:$B$118,2,FALSE)),0,VLOOKUP(Inputs!$M$18,'LookUp Ranges'!$A$74:$B$118,2,FALSE))</f>
        <v>0</v>
      </c>
      <c r="AP39" s="335">
        <f>IF(ISERROR(VLOOKUP(Inputs!$M$18,'LookUp Ranges'!$A$74:$B$118,2,FALSE)),0,VLOOKUP(Inputs!$M$18,'LookUp Ranges'!$A$74:$B$118,2,FALSE))</f>
        <v>0</v>
      </c>
      <c r="AQ39" s="335">
        <f>IF(ISERROR(VLOOKUP(Inputs!$M$18,'LookUp Ranges'!$A$74:$B$118,2,FALSE)),0,VLOOKUP(Inputs!$M$18,'LookUp Ranges'!$A$74:$B$118,2,FALSE))</f>
        <v>0</v>
      </c>
      <c r="AR39" s="335">
        <f>IF(ISERROR(VLOOKUP(Inputs!$M$18,'LookUp Ranges'!$A$74:$B$118,2,FALSE)),0,VLOOKUP(Inputs!$M$18,'LookUp Ranges'!$A$74:$B$118,2,FALSE))</f>
        <v>0</v>
      </c>
      <c r="AS39" s="335">
        <f>IF(ISERROR(VLOOKUP(Inputs!$M$18,'LookUp Ranges'!$A$74:$B$118,2,FALSE)),0,VLOOKUP(Inputs!$M$18,'LookUp Ranges'!$A$74:$B$118,2,FALSE))</f>
        <v>0</v>
      </c>
      <c r="AT39" s="335">
        <f>IF(ISERROR(VLOOKUP(Inputs!$M$18,'LookUp Ranges'!$A$74:$B$118,2,FALSE)),0,VLOOKUP(Inputs!$M$18,'LookUp Ranges'!$A$74:$B$118,2,FALSE))</f>
        <v>0</v>
      </c>
      <c r="AU39" s="335">
        <f>IF(ISERROR(VLOOKUP(Inputs!$M$18,'LookUp Ranges'!$A$74:$B$118,2,FALSE)),0,VLOOKUP(Inputs!$M$18,'LookUp Ranges'!$A$74:$B$118,2,FALSE))</f>
        <v>0</v>
      </c>
      <c r="AV39" s="335">
        <f>IF(ISERROR(VLOOKUP(Inputs!$M$18,'LookUp Ranges'!$A$74:$B$118,2,FALSE)),0,VLOOKUP(Inputs!$M$18,'LookUp Ranges'!$A$74:$B$118,2,FALSE))</f>
        <v>0</v>
      </c>
      <c r="AW39" s="335">
        <f>IF(ISERROR(VLOOKUP(Inputs!$M$18,'LookUp Ranges'!$A$74:$B$118,2,FALSE)),0,VLOOKUP(Inputs!$M$18,'LookUp Ranges'!$A$74:$B$118,2,FALSE))</f>
        <v>0</v>
      </c>
      <c r="AX39" s="335">
        <f>IF(ISERROR(VLOOKUP(Inputs!$M$18,'LookUp Ranges'!$A$74:$B$118,2,FALSE)),0,VLOOKUP(Inputs!$M$18,'LookUp Ranges'!$A$74:$B$118,2,FALSE))</f>
        <v>0</v>
      </c>
      <c r="AY39" s="335">
        <f>IF(ISERROR(VLOOKUP(Inputs!$M$18,'LookUp Ranges'!$A$74:$B$118,2,FALSE)),0,VLOOKUP(Inputs!$M$18,'LookUp Ranges'!$A$74:$B$118,2,FALSE))</f>
        <v>0</v>
      </c>
      <c r="AZ39" s="335">
        <f>IF(ISERROR(VLOOKUP(Inputs!$M$18,'LookUp Ranges'!$A$74:$B$118,2,FALSE)),0,VLOOKUP(Inputs!$M$18,'LookUp Ranges'!$A$74:$B$118,2,FALSE))</f>
        <v>0</v>
      </c>
      <c r="BA39" s="335">
        <f>IF(ISERROR(VLOOKUP(Inputs!$M$18,'LookUp Ranges'!$A$74:$B$118,2,FALSE)),0,VLOOKUP(Inputs!$M$18,'LookUp Ranges'!$A$74:$B$118,2,FALSE))</f>
        <v>0</v>
      </c>
      <c r="BB39" s="335">
        <f>IF(ISERROR(VLOOKUP(Inputs!$M$18,'LookUp Ranges'!$A$74:$B$118,2,FALSE)),0,VLOOKUP(Inputs!$M$18,'LookUp Ranges'!$A$74:$B$118,2,FALSE))</f>
        <v>0</v>
      </c>
      <c r="BC39" s="335">
        <f>IF(ISERROR(VLOOKUP(Inputs!$M$18,'LookUp Ranges'!$A$74:$B$118,2,FALSE)),0,VLOOKUP(Inputs!$M$18,'LookUp Ranges'!$A$74:$B$118,2,FALSE))</f>
        <v>0</v>
      </c>
      <c r="BD39" s="335">
        <f>IF(ISERROR(VLOOKUP(Inputs!$M$18,'LookUp Ranges'!$A$74:$B$118,2,FALSE)),0,VLOOKUP(Inputs!$M$18,'LookUp Ranges'!$A$74:$B$118,2,FALSE))</f>
        <v>0</v>
      </c>
      <c r="BE39" s="335">
        <f>IF(ISERROR(VLOOKUP(Inputs!$M$18,'LookUp Ranges'!$A$74:$B$118,2,FALSE)),0,VLOOKUP(Inputs!$M$18,'LookUp Ranges'!$A$74:$B$118,2,FALSE))</f>
        <v>0</v>
      </c>
      <c r="BF39" s="335">
        <f>IF(ISERROR(VLOOKUP(Inputs!$M$18,'LookUp Ranges'!$A$74:$B$118,2,FALSE)),0,VLOOKUP(Inputs!$M$18,'LookUp Ranges'!$A$74:$B$118,2,FALSE))</f>
        <v>0</v>
      </c>
      <c r="BG39" s="335">
        <f>IF(ISERROR(VLOOKUP(Inputs!$M$18,'LookUp Ranges'!$A$74:$B$118,2,FALSE)),0,VLOOKUP(Inputs!$M$18,'LookUp Ranges'!$A$74:$B$118,2,FALSE))</f>
        <v>0</v>
      </c>
      <c r="BH39" s="335">
        <f>IF(ISERROR(VLOOKUP(Inputs!$M$18,'LookUp Ranges'!$A$74:$B$118,2,FALSE)),0,VLOOKUP(Inputs!$M$18,'LookUp Ranges'!$A$74:$B$118,2,FALSE))</f>
        <v>0</v>
      </c>
      <c r="BI39" s="335">
        <f>IF(ISERROR(VLOOKUP(Inputs!$M$18,'LookUp Ranges'!$A$74:$B$118,2,FALSE)),0,VLOOKUP(Inputs!$M$18,'LookUp Ranges'!$A$74:$B$118,2,FALSE))</f>
        <v>0</v>
      </c>
      <c r="BJ39" s="335">
        <f>IF(ISERROR(VLOOKUP(Inputs!$M$18,'LookUp Ranges'!$A$74:$B$118,2,FALSE)),0,VLOOKUP(Inputs!$M$18,'LookUp Ranges'!$A$74:$B$118,2,FALSE))</f>
        <v>0</v>
      </c>
      <c r="BK39" s="335">
        <f>IF(ISERROR(VLOOKUP(Inputs!$M$18,'LookUp Ranges'!$A$74:$B$118,2,FALSE)),0,VLOOKUP(Inputs!$M$18,'LookUp Ranges'!$A$74:$B$118,2,FALSE))</f>
        <v>0</v>
      </c>
      <c r="BL39" s="335">
        <f>IF(ISERROR(VLOOKUP(Inputs!$M$18,'LookUp Ranges'!$A$74:$B$118,2,FALSE)),0,VLOOKUP(Inputs!$M$18,'LookUp Ranges'!$A$74:$B$118,2,FALSE))</f>
        <v>0</v>
      </c>
      <c r="BM39" s="335">
        <f>IF(ISERROR(VLOOKUP(Inputs!$M$18,'LookUp Ranges'!$A$74:$B$118,2,FALSE)),0,VLOOKUP(Inputs!$M$18,'LookUp Ranges'!$A$74:$B$118,2,FALSE))</f>
        <v>0</v>
      </c>
      <c r="BN39" s="335">
        <f>IF(ISERROR(VLOOKUP(Inputs!$M$18,'LookUp Ranges'!$A$74:$B$118,2,FALSE)),0,VLOOKUP(Inputs!$M$18,'LookUp Ranges'!$A$74:$B$118,2,FALSE))</f>
        <v>0</v>
      </c>
      <c r="BO39" s="335">
        <f>IF(ISERROR(VLOOKUP(Inputs!$M$18,'LookUp Ranges'!$A$74:$B$118,2,FALSE)),0,VLOOKUP(Inputs!$M$18,'LookUp Ranges'!$A$74:$B$118,2,FALSE))</f>
        <v>0</v>
      </c>
      <c r="BP39" s="335">
        <f>IF(ISERROR(VLOOKUP(Inputs!$M$18,'LookUp Ranges'!$A$74:$B$118,2,FALSE)),0,VLOOKUP(Inputs!$M$18,'LookUp Ranges'!$A$74:$B$118,2,FALSE))</f>
        <v>0</v>
      </c>
      <c r="BQ39" s="335">
        <f>IF(ISERROR(VLOOKUP(Inputs!$M$18,'LookUp Ranges'!$A$74:$B$118,2,FALSE)),0,VLOOKUP(Inputs!$M$18,'LookUp Ranges'!$A$74:$B$118,2,FALSE))</f>
        <v>0</v>
      </c>
      <c r="BR39" s="206"/>
      <c r="BS39" s="356"/>
      <c r="BT39" s="321"/>
    </row>
    <row r="40" spans="1:72" ht="16.5" thickBot="1">
      <c r="A40" s="164"/>
      <c r="B40" s="179"/>
      <c r="C40" s="166"/>
      <c r="D40" s="226" t="s">
        <v>136</v>
      </c>
      <c r="E40" s="218">
        <f t="shared" ref="E40:N40" si="63">IF(ISERROR(E37*E38*E39),0,E37*E38*E39)</f>
        <v>0</v>
      </c>
      <c r="F40" s="218">
        <f t="shared" si="63"/>
        <v>0</v>
      </c>
      <c r="G40" s="218">
        <f t="shared" si="63"/>
        <v>0</v>
      </c>
      <c r="H40" s="218">
        <f t="shared" si="63"/>
        <v>0</v>
      </c>
      <c r="I40" s="218">
        <f t="shared" si="63"/>
        <v>0</v>
      </c>
      <c r="J40" s="218">
        <f t="shared" si="63"/>
        <v>0</v>
      </c>
      <c r="K40" s="218">
        <f t="shared" si="63"/>
        <v>0</v>
      </c>
      <c r="L40" s="218">
        <f t="shared" si="63"/>
        <v>0</v>
      </c>
      <c r="M40" s="218">
        <f t="shared" si="63"/>
        <v>0</v>
      </c>
      <c r="N40" s="334">
        <f t="shared" si="63"/>
        <v>0</v>
      </c>
      <c r="O40" s="334">
        <f t="shared" ref="O40:W40" si="64">IF(ISERROR(O37*O38*O39),0,O37*O38*O39)</f>
        <v>0</v>
      </c>
      <c r="P40" s="334">
        <f t="shared" si="64"/>
        <v>0</v>
      </c>
      <c r="Q40" s="334">
        <f t="shared" si="64"/>
        <v>0</v>
      </c>
      <c r="R40" s="334">
        <f t="shared" si="64"/>
        <v>0</v>
      </c>
      <c r="S40" s="334">
        <f t="shared" si="64"/>
        <v>0</v>
      </c>
      <c r="T40" s="334">
        <f t="shared" si="64"/>
        <v>0</v>
      </c>
      <c r="U40" s="334">
        <f t="shared" si="64"/>
        <v>0</v>
      </c>
      <c r="V40" s="334">
        <f t="shared" si="64"/>
        <v>0</v>
      </c>
      <c r="W40" s="334">
        <f t="shared" si="64"/>
        <v>0</v>
      </c>
      <c r="X40" s="334">
        <f t="shared" ref="X40:AR40" si="65">IF(ISERROR(X37*X38*X39),0,X37*X38*X39)</f>
        <v>0</v>
      </c>
      <c r="Y40" s="334">
        <f t="shared" si="65"/>
        <v>0</v>
      </c>
      <c r="Z40" s="334">
        <f t="shared" si="65"/>
        <v>0</v>
      </c>
      <c r="AA40" s="334">
        <f t="shared" si="65"/>
        <v>0</v>
      </c>
      <c r="AB40" s="334">
        <f t="shared" si="65"/>
        <v>0</v>
      </c>
      <c r="AC40" s="334">
        <f t="shared" si="65"/>
        <v>0</v>
      </c>
      <c r="AD40" s="334">
        <f t="shared" si="65"/>
        <v>0</v>
      </c>
      <c r="AE40" s="334">
        <f t="shared" si="65"/>
        <v>0</v>
      </c>
      <c r="AF40" s="334">
        <f t="shared" si="65"/>
        <v>0</v>
      </c>
      <c r="AG40" s="334">
        <f t="shared" si="65"/>
        <v>0</v>
      </c>
      <c r="AH40" s="334">
        <f t="shared" si="65"/>
        <v>0</v>
      </c>
      <c r="AI40" s="334">
        <f t="shared" si="65"/>
        <v>0</v>
      </c>
      <c r="AJ40" s="334">
        <f t="shared" si="65"/>
        <v>0</v>
      </c>
      <c r="AK40" s="334">
        <f t="shared" si="65"/>
        <v>0</v>
      </c>
      <c r="AL40" s="334">
        <f t="shared" si="65"/>
        <v>0</v>
      </c>
      <c r="AM40" s="334">
        <f t="shared" si="65"/>
        <v>0</v>
      </c>
      <c r="AN40" s="334">
        <f t="shared" si="65"/>
        <v>0</v>
      </c>
      <c r="AO40" s="334">
        <f t="shared" si="65"/>
        <v>0</v>
      </c>
      <c r="AP40" s="334">
        <f t="shared" si="65"/>
        <v>0</v>
      </c>
      <c r="AQ40" s="334">
        <f t="shared" si="65"/>
        <v>0</v>
      </c>
      <c r="AR40" s="334">
        <f t="shared" si="65"/>
        <v>0</v>
      </c>
      <c r="AS40" s="334">
        <f t="shared" ref="AS40:BQ40" si="66">IF(ISERROR(AS37*AS38*AS39),0,AS37*AS38*AS39)</f>
        <v>0</v>
      </c>
      <c r="AT40" s="334">
        <f t="shared" si="66"/>
        <v>0</v>
      </c>
      <c r="AU40" s="334">
        <f t="shared" si="66"/>
        <v>0</v>
      </c>
      <c r="AV40" s="334">
        <f t="shared" si="66"/>
        <v>0</v>
      </c>
      <c r="AW40" s="334">
        <f t="shared" si="66"/>
        <v>0</v>
      </c>
      <c r="AX40" s="334">
        <f t="shared" si="66"/>
        <v>0</v>
      </c>
      <c r="AY40" s="334">
        <f t="shared" si="66"/>
        <v>0</v>
      </c>
      <c r="AZ40" s="334">
        <f t="shared" si="66"/>
        <v>0</v>
      </c>
      <c r="BA40" s="334">
        <f t="shared" si="66"/>
        <v>0</v>
      </c>
      <c r="BB40" s="334">
        <f t="shared" si="66"/>
        <v>0</v>
      </c>
      <c r="BC40" s="334">
        <f t="shared" si="66"/>
        <v>0</v>
      </c>
      <c r="BD40" s="334">
        <f t="shared" si="66"/>
        <v>0</v>
      </c>
      <c r="BE40" s="334">
        <f t="shared" si="66"/>
        <v>0</v>
      </c>
      <c r="BF40" s="334">
        <f t="shared" si="66"/>
        <v>0</v>
      </c>
      <c r="BG40" s="334">
        <f t="shared" si="66"/>
        <v>0</v>
      </c>
      <c r="BH40" s="334">
        <f t="shared" si="66"/>
        <v>0</v>
      </c>
      <c r="BI40" s="334">
        <f t="shared" si="66"/>
        <v>0</v>
      </c>
      <c r="BJ40" s="334">
        <f t="shared" si="66"/>
        <v>0</v>
      </c>
      <c r="BK40" s="334">
        <f t="shared" si="66"/>
        <v>0</v>
      </c>
      <c r="BL40" s="334">
        <f t="shared" si="66"/>
        <v>0</v>
      </c>
      <c r="BM40" s="334">
        <f t="shared" si="66"/>
        <v>0</v>
      </c>
      <c r="BN40" s="334">
        <f t="shared" si="66"/>
        <v>0</v>
      </c>
      <c r="BO40" s="334">
        <f t="shared" si="66"/>
        <v>0</v>
      </c>
      <c r="BP40" s="334">
        <f t="shared" si="66"/>
        <v>0</v>
      </c>
      <c r="BQ40" s="334">
        <f t="shared" si="66"/>
        <v>0</v>
      </c>
      <c r="BR40" s="206"/>
      <c r="BS40" s="356"/>
      <c r="BT40" s="321"/>
    </row>
    <row r="41" spans="1:72">
      <c r="A41" s="164"/>
      <c r="B41" s="179"/>
      <c r="C41" s="166"/>
      <c r="D41" s="195"/>
      <c r="E41" s="167"/>
      <c r="F41" s="167"/>
      <c r="G41" s="167"/>
      <c r="H41" s="167"/>
      <c r="I41" s="167"/>
      <c r="J41" s="167"/>
      <c r="K41" s="167"/>
      <c r="L41" s="167"/>
      <c r="M41" s="167"/>
      <c r="N41" s="323"/>
      <c r="O41" s="323"/>
      <c r="P41" s="323"/>
      <c r="Q41" s="323"/>
      <c r="R41" s="323"/>
      <c r="S41" s="323"/>
      <c r="T41" s="323"/>
      <c r="U41" s="323"/>
      <c r="V41" s="323"/>
      <c r="W41" s="323"/>
      <c r="X41" s="323"/>
      <c r="Y41" s="323"/>
      <c r="Z41" s="323"/>
      <c r="AA41" s="323"/>
      <c r="AB41" s="323"/>
      <c r="AC41" s="323"/>
      <c r="AD41" s="323"/>
      <c r="AE41" s="323"/>
      <c r="AF41" s="323"/>
      <c r="AG41" s="323"/>
      <c r="AH41" s="323"/>
      <c r="AI41" s="323"/>
      <c r="AJ41" s="323"/>
      <c r="AK41" s="323"/>
      <c r="AL41" s="323"/>
      <c r="AM41" s="323"/>
      <c r="AN41" s="323"/>
      <c r="AO41" s="323"/>
      <c r="AP41" s="323"/>
      <c r="AQ41" s="323"/>
      <c r="AR41" s="323"/>
      <c r="AS41" s="323"/>
      <c r="AT41" s="323"/>
      <c r="AU41" s="323"/>
      <c r="AV41" s="323"/>
      <c r="AW41" s="323"/>
      <c r="AX41" s="323"/>
      <c r="AY41" s="323"/>
      <c r="AZ41" s="323"/>
      <c r="BA41" s="323"/>
      <c r="BB41" s="323"/>
      <c r="BC41" s="323"/>
      <c r="BD41" s="323"/>
      <c r="BE41" s="323"/>
      <c r="BF41" s="323"/>
      <c r="BG41" s="323"/>
      <c r="BH41" s="323"/>
      <c r="BI41" s="323"/>
      <c r="BJ41" s="323"/>
      <c r="BK41" s="323"/>
      <c r="BL41" s="323"/>
      <c r="BM41" s="323"/>
      <c r="BN41" s="323"/>
      <c r="BO41" s="323"/>
      <c r="BP41" s="323"/>
      <c r="BQ41" s="323"/>
      <c r="BR41" s="206"/>
      <c r="BS41" s="356"/>
      <c r="BT41" s="321"/>
    </row>
    <row r="42" spans="1:72">
      <c r="A42" s="164"/>
      <c r="B42" s="179"/>
      <c r="C42" s="166"/>
      <c r="D42" s="228" t="s">
        <v>367</v>
      </c>
      <c r="E42" s="167"/>
      <c r="F42" s="167"/>
      <c r="G42" s="167"/>
      <c r="H42" s="167"/>
      <c r="I42" s="167"/>
      <c r="J42" s="167"/>
      <c r="K42" s="167"/>
      <c r="L42" s="167"/>
      <c r="M42" s="167"/>
      <c r="N42" s="323"/>
      <c r="O42" s="323"/>
      <c r="P42" s="323"/>
      <c r="Q42" s="323"/>
      <c r="R42" s="323"/>
      <c r="S42" s="323"/>
      <c r="T42" s="323"/>
      <c r="U42" s="323"/>
      <c r="V42" s="323"/>
      <c r="W42" s="323"/>
      <c r="X42" s="323"/>
      <c r="Y42" s="323"/>
      <c r="Z42" s="323"/>
      <c r="AA42" s="323"/>
      <c r="AB42" s="323"/>
      <c r="AC42" s="323"/>
      <c r="AD42" s="323"/>
      <c r="AE42" s="323"/>
      <c r="AF42" s="323"/>
      <c r="AG42" s="323"/>
      <c r="AH42" s="323"/>
      <c r="AI42" s="323"/>
      <c r="AJ42" s="323"/>
      <c r="AK42" s="323"/>
      <c r="AL42" s="323"/>
      <c r="AM42" s="323"/>
      <c r="AN42" s="323"/>
      <c r="AO42" s="323"/>
      <c r="AP42" s="323"/>
      <c r="AQ42" s="323"/>
      <c r="AR42" s="323"/>
      <c r="AS42" s="323"/>
      <c r="AT42" s="323"/>
      <c r="AU42" s="323"/>
      <c r="AV42" s="323"/>
      <c r="AW42" s="323"/>
      <c r="AX42" s="323"/>
      <c r="AY42" s="323"/>
      <c r="AZ42" s="323"/>
      <c r="BA42" s="323"/>
      <c r="BB42" s="323"/>
      <c r="BC42" s="323"/>
      <c r="BD42" s="323"/>
      <c r="BE42" s="323"/>
      <c r="BF42" s="323"/>
      <c r="BG42" s="323"/>
      <c r="BH42" s="323"/>
      <c r="BI42" s="323"/>
      <c r="BJ42" s="323"/>
      <c r="BK42" s="323"/>
      <c r="BL42" s="323"/>
      <c r="BM42" s="323"/>
      <c r="BN42" s="323"/>
      <c r="BO42" s="323"/>
      <c r="BP42" s="323"/>
      <c r="BQ42" s="323"/>
      <c r="BR42" s="206"/>
      <c r="BS42" s="356"/>
      <c r="BT42" s="321"/>
    </row>
    <row r="43" spans="1:72" ht="16.5" thickBot="1">
      <c r="A43" s="164"/>
      <c r="B43" s="179"/>
      <c r="C43" s="223"/>
      <c r="D43" s="230" t="s">
        <v>371</v>
      </c>
      <c r="E43" s="381">
        <v>-663.75</v>
      </c>
      <c r="F43" s="381">
        <v>-2870.9154219132001</v>
      </c>
      <c r="G43" s="381">
        <v>-502</v>
      </c>
      <c r="H43" s="381">
        <v>-3257.5020345120001</v>
      </c>
      <c r="I43" s="381">
        <v>0</v>
      </c>
      <c r="J43" s="381">
        <v>0</v>
      </c>
      <c r="K43" s="381">
        <v>0</v>
      </c>
      <c r="L43" s="381">
        <v>0</v>
      </c>
      <c r="M43" s="381">
        <v>-4358.9906209440005</v>
      </c>
      <c r="N43" s="381">
        <v>0</v>
      </c>
      <c r="O43" s="381">
        <v>0</v>
      </c>
      <c r="P43" s="381">
        <v>0</v>
      </c>
      <c r="Q43" s="381">
        <v>0</v>
      </c>
      <c r="R43" s="381">
        <v>0</v>
      </c>
      <c r="S43" s="381">
        <v>0</v>
      </c>
      <c r="T43" s="381">
        <v>-5007.1100516960078</v>
      </c>
      <c r="U43" s="381">
        <v>0</v>
      </c>
      <c r="V43" s="381">
        <v>0</v>
      </c>
      <c r="W43" s="381">
        <v>0</v>
      </c>
      <c r="X43" s="381">
        <v>0</v>
      </c>
      <c r="Y43" s="381">
        <v>0</v>
      </c>
      <c r="Z43" s="381">
        <v>0</v>
      </c>
      <c r="AA43" s="381">
        <v>-5751.5955527258511</v>
      </c>
      <c r="AB43" s="381">
        <v>0</v>
      </c>
      <c r="AC43" s="381">
        <v>0</v>
      </c>
      <c r="AD43" s="381">
        <v>0</v>
      </c>
      <c r="AE43" s="381">
        <v>0</v>
      </c>
      <c r="AF43" s="381">
        <v>0</v>
      </c>
      <c r="AG43" s="381">
        <v>0</v>
      </c>
      <c r="AH43" s="381">
        <v>-6606.7753775315223</v>
      </c>
      <c r="AI43" s="381">
        <v>0</v>
      </c>
      <c r="AJ43" s="381">
        <v>0</v>
      </c>
      <c r="AK43" s="381">
        <v>0</v>
      </c>
      <c r="AL43" s="381">
        <v>0</v>
      </c>
      <c r="AM43" s="381">
        <v>0</v>
      </c>
      <c r="AN43" s="381">
        <v>0</v>
      </c>
      <c r="AO43" s="381">
        <v>-7589.1081855486218</v>
      </c>
      <c r="AP43" s="381">
        <v>0</v>
      </c>
      <c r="AQ43" s="381">
        <v>0</v>
      </c>
      <c r="AR43" s="381">
        <v>0</v>
      </c>
      <c r="AS43" s="381">
        <v>0</v>
      </c>
      <c r="AT43" s="381">
        <v>0</v>
      </c>
      <c r="AU43" s="381">
        <v>0</v>
      </c>
      <c r="AV43" s="381">
        <v>-8717.4998029795333</v>
      </c>
      <c r="AW43" s="381">
        <v>0</v>
      </c>
      <c r="AX43" s="381">
        <v>0</v>
      </c>
      <c r="AY43" s="381">
        <v>0</v>
      </c>
      <c r="AZ43" s="381">
        <v>0</v>
      </c>
      <c r="BA43" s="381">
        <v>0</v>
      </c>
      <c r="BB43" s="381">
        <v>0</v>
      </c>
      <c r="BC43" s="381">
        <v>-10013.667081418011</v>
      </c>
      <c r="BD43" s="381">
        <v>0</v>
      </c>
      <c r="BE43" s="381">
        <v>0</v>
      </c>
      <c r="BF43" s="381">
        <v>0</v>
      </c>
      <c r="BG43" s="381">
        <v>0</v>
      </c>
      <c r="BH43" s="381">
        <v>0</v>
      </c>
      <c r="BI43" s="381">
        <v>0</v>
      </c>
      <c r="BJ43" s="381">
        <v>0</v>
      </c>
      <c r="BK43" s="381">
        <v>0</v>
      </c>
      <c r="BL43" s="381">
        <v>0</v>
      </c>
      <c r="BM43" s="381">
        <v>0</v>
      </c>
      <c r="BN43" s="381">
        <v>0</v>
      </c>
      <c r="BO43" s="381">
        <v>0</v>
      </c>
      <c r="BP43" s="381">
        <v>0</v>
      </c>
      <c r="BQ43" s="381">
        <v>0</v>
      </c>
      <c r="BR43" s="206"/>
      <c r="BS43" s="356"/>
      <c r="BT43" s="321"/>
    </row>
    <row r="44" spans="1:72">
      <c r="A44" s="164"/>
      <c r="B44" s="179"/>
      <c r="C44" s="223"/>
      <c r="D44" s="229"/>
      <c r="E44" s="231"/>
      <c r="F44" s="231"/>
      <c r="G44" s="231"/>
      <c r="H44" s="231"/>
      <c r="I44" s="231"/>
      <c r="J44" s="231"/>
      <c r="K44" s="231"/>
      <c r="L44" s="231"/>
      <c r="M44" s="231"/>
      <c r="N44" s="336"/>
      <c r="O44" s="336"/>
      <c r="P44" s="336"/>
      <c r="Q44" s="336"/>
      <c r="R44" s="336"/>
      <c r="S44" s="336"/>
      <c r="T44" s="336"/>
      <c r="U44" s="336"/>
      <c r="V44" s="336"/>
      <c r="W44" s="336"/>
      <c r="X44" s="336"/>
      <c r="Y44" s="336"/>
      <c r="Z44" s="336"/>
      <c r="AA44" s="336"/>
      <c r="AB44" s="336"/>
      <c r="AC44" s="336"/>
      <c r="AD44" s="336"/>
      <c r="AE44" s="336"/>
      <c r="AF44" s="336"/>
      <c r="AG44" s="336"/>
      <c r="AH44" s="336"/>
      <c r="AI44" s="336"/>
      <c r="AJ44" s="336"/>
      <c r="AK44" s="336"/>
      <c r="AL44" s="336"/>
      <c r="AM44" s="336"/>
      <c r="AN44" s="336"/>
      <c r="AO44" s="336"/>
      <c r="AP44" s="336"/>
      <c r="AQ44" s="336"/>
      <c r="AR44" s="336"/>
      <c r="AS44" s="336"/>
      <c r="AT44" s="336"/>
      <c r="AU44" s="336"/>
      <c r="AV44" s="336"/>
      <c r="AW44" s="336"/>
      <c r="AX44" s="336"/>
      <c r="AY44" s="336"/>
      <c r="AZ44" s="336"/>
      <c r="BA44" s="336"/>
      <c r="BB44" s="336"/>
      <c r="BC44" s="336"/>
      <c r="BD44" s="336"/>
      <c r="BE44" s="336"/>
      <c r="BF44" s="336"/>
      <c r="BG44" s="336"/>
      <c r="BH44" s="336"/>
      <c r="BI44" s="336"/>
      <c r="BJ44" s="336"/>
      <c r="BK44" s="336"/>
      <c r="BL44" s="336"/>
      <c r="BM44" s="336"/>
      <c r="BN44" s="336"/>
      <c r="BO44" s="336"/>
      <c r="BP44" s="336"/>
      <c r="BQ44" s="336"/>
      <c r="BR44" s="206"/>
      <c r="BS44" s="356"/>
      <c r="BT44" s="321"/>
    </row>
    <row r="45" spans="1:72" ht="16.5" thickBot="1">
      <c r="A45" s="164"/>
      <c r="B45" s="179"/>
      <c r="C45" s="166"/>
      <c r="D45" s="227" t="s">
        <v>366</v>
      </c>
      <c r="E45" s="219">
        <f t="shared" ref="E45:N45" si="67">E35+E40+E43</f>
        <v>-663.75</v>
      </c>
      <c r="F45" s="219">
        <f t="shared" si="67"/>
        <v>-2870.9154219132001</v>
      </c>
      <c r="G45" s="219">
        <f t="shared" si="67"/>
        <v>-502</v>
      </c>
      <c r="H45" s="219">
        <f t="shared" si="67"/>
        <v>-3257.5020345120001</v>
      </c>
      <c r="I45" s="219">
        <f t="shared" si="67"/>
        <v>0</v>
      </c>
      <c r="J45" s="219">
        <f t="shared" si="67"/>
        <v>0</v>
      </c>
      <c r="K45" s="219">
        <f t="shared" si="67"/>
        <v>0</v>
      </c>
      <c r="L45" s="219">
        <f t="shared" si="67"/>
        <v>0</v>
      </c>
      <c r="M45" s="219">
        <f t="shared" si="67"/>
        <v>-4358.9906209440005</v>
      </c>
      <c r="N45" s="335">
        <f t="shared" si="67"/>
        <v>0</v>
      </c>
      <c r="O45" s="335">
        <f t="shared" ref="O45:W45" si="68">O35+O40+O43</f>
        <v>0</v>
      </c>
      <c r="P45" s="335">
        <f t="shared" si="68"/>
        <v>0</v>
      </c>
      <c r="Q45" s="335">
        <f t="shared" si="68"/>
        <v>0</v>
      </c>
      <c r="R45" s="335">
        <f t="shared" si="68"/>
        <v>0</v>
      </c>
      <c r="S45" s="335">
        <f t="shared" si="68"/>
        <v>0</v>
      </c>
      <c r="T45" s="335">
        <f t="shared" si="68"/>
        <v>-5007.1100516960078</v>
      </c>
      <c r="U45" s="335">
        <f t="shared" si="68"/>
        <v>0</v>
      </c>
      <c r="V45" s="335">
        <f t="shared" si="68"/>
        <v>0</v>
      </c>
      <c r="W45" s="335">
        <f t="shared" si="68"/>
        <v>0</v>
      </c>
      <c r="X45" s="335">
        <f t="shared" ref="X45:AR45" si="69">X35+X40+X43</f>
        <v>0</v>
      </c>
      <c r="Y45" s="335">
        <f t="shared" si="69"/>
        <v>0</v>
      </c>
      <c r="Z45" s="335">
        <f t="shared" si="69"/>
        <v>0</v>
      </c>
      <c r="AA45" s="335">
        <f t="shared" si="69"/>
        <v>-5751.5955527258511</v>
      </c>
      <c r="AB45" s="335">
        <f t="shared" si="69"/>
        <v>0</v>
      </c>
      <c r="AC45" s="335">
        <f t="shared" si="69"/>
        <v>0</v>
      </c>
      <c r="AD45" s="335">
        <f t="shared" si="69"/>
        <v>0</v>
      </c>
      <c r="AE45" s="335">
        <f t="shared" si="69"/>
        <v>0</v>
      </c>
      <c r="AF45" s="335">
        <f t="shared" si="69"/>
        <v>0</v>
      </c>
      <c r="AG45" s="335">
        <f t="shared" si="69"/>
        <v>0</v>
      </c>
      <c r="AH45" s="335">
        <f t="shared" si="69"/>
        <v>-6606.7753775315223</v>
      </c>
      <c r="AI45" s="335">
        <f t="shared" si="69"/>
        <v>0</v>
      </c>
      <c r="AJ45" s="335">
        <f t="shared" si="69"/>
        <v>0</v>
      </c>
      <c r="AK45" s="335">
        <f t="shared" si="69"/>
        <v>0</v>
      </c>
      <c r="AL45" s="335">
        <f t="shared" si="69"/>
        <v>0</v>
      </c>
      <c r="AM45" s="335">
        <f t="shared" si="69"/>
        <v>0</v>
      </c>
      <c r="AN45" s="335">
        <f t="shared" si="69"/>
        <v>0</v>
      </c>
      <c r="AO45" s="335">
        <f t="shared" si="69"/>
        <v>-7589.1081855486218</v>
      </c>
      <c r="AP45" s="335">
        <f t="shared" si="69"/>
        <v>0</v>
      </c>
      <c r="AQ45" s="335">
        <f t="shared" si="69"/>
        <v>0</v>
      </c>
      <c r="AR45" s="335">
        <f t="shared" si="69"/>
        <v>0</v>
      </c>
      <c r="AS45" s="335">
        <f t="shared" ref="AS45:BQ45" si="70">AS35+AS40+AS43</f>
        <v>0</v>
      </c>
      <c r="AT45" s="335">
        <f t="shared" si="70"/>
        <v>0</v>
      </c>
      <c r="AU45" s="335">
        <f t="shared" si="70"/>
        <v>0</v>
      </c>
      <c r="AV45" s="335">
        <f t="shared" si="70"/>
        <v>-8717.4998029795333</v>
      </c>
      <c r="AW45" s="335">
        <f t="shared" si="70"/>
        <v>0</v>
      </c>
      <c r="AX45" s="335">
        <f t="shared" si="70"/>
        <v>0</v>
      </c>
      <c r="AY45" s="335">
        <f t="shared" si="70"/>
        <v>0</v>
      </c>
      <c r="AZ45" s="335">
        <f t="shared" si="70"/>
        <v>0</v>
      </c>
      <c r="BA45" s="335">
        <f t="shared" si="70"/>
        <v>0</v>
      </c>
      <c r="BB45" s="335">
        <f t="shared" si="70"/>
        <v>0</v>
      </c>
      <c r="BC45" s="335">
        <f t="shared" si="70"/>
        <v>-10013.667081418011</v>
      </c>
      <c r="BD45" s="335">
        <f t="shared" si="70"/>
        <v>0</v>
      </c>
      <c r="BE45" s="335">
        <f t="shared" si="70"/>
        <v>0</v>
      </c>
      <c r="BF45" s="335">
        <f t="shared" si="70"/>
        <v>0</v>
      </c>
      <c r="BG45" s="335">
        <f t="shared" si="70"/>
        <v>0</v>
      </c>
      <c r="BH45" s="335">
        <f t="shared" si="70"/>
        <v>0</v>
      </c>
      <c r="BI45" s="335">
        <f t="shared" si="70"/>
        <v>0</v>
      </c>
      <c r="BJ45" s="335">
        <f t="shared" si="70"/>
        <v>0</v>
      </c>
      <c r="BK45" s="335">
        <f t="shared" si="70"/>
        <v>0</v>
      </c>
      <c r="BL45" s="335">
        <f t="shared" si="70"/>
        <v>0</v>
      </c>
      <c r="BM45" s="335">
        <f t="shared" si="70"/>
        <v>0</v>
      </c>
      <c r="BN45" s="335">
        <f t="shared" si="70"/>
        <v>0</v>
      </c>
      <c r="BO45" s="335">
        <f t="shared" si="70"/>
        <v>0</v>
      </c>
      <c r="BP45" s="335">
        <f t="shared" si="70"/>
        <v>0</v>
      </c>
      <c r="BQ45" s="335">
        <f t="shared" si="70"/>
        <v>0</v>
      </c>
      <c r="BR45" s="206"/>
      <c r="BS45" s="356"/>
      <c r="BT45" s="321"/>
    </row>
    <row r="46" spans="1:72" ht="16.5" thickBot="1">
      <c r="A46" s="164"/>
      <c r="B46" s="179"/>
      <c r="C46" s="207"/>
      <c r="D46" s="175"/>
      <c r="E46" s="211"/>
      <c r="F46" s="211"/>
      <c r="G46" s="211"/>
      <c r="H46" s="211"/>
      <c r="I46" s="211"/>
      <c r="J46" s="211"/>
      <c r="K46" s="211"/>
      <c r="L46" s="211"/>
      <c r="M46" s="211"/>
      <c r="N46" s="211"/>
      <c r="O46" s="211"/>
      <c r="P46" s="211"/>
      <c r="Q46" s="211"/>
      <c r="R46" s="331"/>
      <c r="S46" s="331"/>
      <c r="T46" s="331"/>
      <c r="U46" s="331"/>
      <c r="V46" s="331"/>
      <c r="W46" s="331"/>
      <c r="X46" s="331"/>
      <c r="Y46" s="331"/>
      <c r="Z46" s="331"/>
      <c r="AA46" s="331"/>
      <c r="AB46" s="331"/>
      <c r="AC46" s="331"/>
      <c r="AD46" s="331"/>
      <c r="AE46" s="331"/>
      <c r="AF46" s="331"/>
      <c r="AG46" s="331"/>
      <c r="AH46" s="331"/>
      <c r="AI46" s="331"/>
      <c r="AJ46" s="331"/>
      <c r="AK46" s="331"/>
      <c r="AL46" s="331"/>
      <c r="AM46" s="331"/>
      <c r="AN46" s="331"/>
      <c r="AO46" s="331"/>
      <c r="AP46" s="331"/>
      <c r="AQ46" s="331"/>
      <c r="AR46" s="331"/>
      <c r="AS46" s="331"/>
      <c r="AT46" s="331"/>
      <c r="AU46" s="331"/>
      <c r="AV46" s="331"/>
      <c r="AW46" s="331"/>
      <c r="AX46" s="331"/>
      <c r="AY46" s="331"/>
      <c r="AZ46" s="331"/>
      <c r="BA46" s="331"/>
      <c r="BB46" s="331"/>
      <c r="BC46" s="331"/>
      <c r="BD46" s="331"/>
      <c r="BE46" s="331"/>
      <c r="BF46" s="331"/>
      <c r="BG46" s="331"/>
      <c r="BH46" s="331"/>
      <c r="BI46" s="331"/>
      <c r="BJ46" s="331"/>
      <c r="BK46" s="331"/>
      <c r="BL46" s="331"/>
      <c r="BM46" s="331"/>
      <c r="BN46" s="331"/>
      <c r="BO46" s="331"/>
      <c r="BP46" s="331"/>
      <c r="BQ46" s="331"/>
      <c r="BR46" s="210"/>
      <c r="BS46" s="356"/>
      <c r="BT46" s="321"/>
    </row>
    <row r="47" spans="1:72">
      <c r="A47" s="164"/>
      <c r="B47" s="182"/>
      <c r="C47" s="166"/>
      <c r="D47" s="303"/>
      <c r="E47" s="304"/>
      <c r="F47" s="304"/>
      <c r="G47" s="304"/>
      <c r="H47" s="304"/>
      <c r="I47" s="304"/>
      <c r="J47" s="304"/>
      <c r="K47" s="304"/>
      <c r="L47" s="304"/>
      <c r="M47" s="304"/>
      <c r="N47" s="304"/>
      <c r="O47" s="304"/>
      <c r="P47" s="304"/>
      <c r="Q47" s="304"/>
      <c r="R47" s="339"/>
      <c r="S47" s="339"/>
      <c r="T47" s="339"/>
      <c r="U47" s="339"/>
      <c r="V47" s="339"/>
      <c r="W47" s="339"/>
      <c r="X47" s="339"/>
      <c r="Y47" s="339"/>
      <c r="Z47" s="339"/>
      <c r="AA47" s="339"/>
      <c r="AB47" s="339"/>
      <c r="AC47" s="339"/>
      <c r="AD47" s="339"/>
      <c r="AE47" s="339"/>
      <c r="AF47" s="339"/>
      <c r="AG47" s="339"/>
      <c r="AH47" s="339"/>
      <c r="AI47" s="339"/>
      <c r="AJ47" s="339"/>
      <c r="AK47" s="339"/>
      <c r="AL47" s="339"/>
      <c r="AM47" s="339"/>
      <c r="AN47" s="339"/>
      <c r="AO47" s="339"/>
      <c r="AP47" s="339"/>
      <c r="AQ47" s="339"/>
      <c r="AR47" s="339"/>
      <c r="AS47" s="339"/>
      <c r="AT47" s="339"/>
      <c r="AU47" s="339"/>
      <c r="AV47" s="339"/>
      <c r="AW47" s="339"/>
      <c r="AX47" s="339"/>
      <c r="AY47" s="339"/>
      <c r="AZ47" s="339"/>
      <c r="BA47" s="339"/>
      <c r="BB47" s="339"/>
      <c r="BC47" s="339"/>
      <c r="BD47" s="339"/>
      <c r="BE47" s="339"/>
      <c r="BF47" s="339"/>
      <c r="BG47" s="339"/>
      <c r="BH47" s="339"/>
      <c r="BI47" s="339"/>
      <c r="BJ47" s="339"/>
      <c r="BK47" s="339"/>
      <c r="BL47" s="339"/>
      <c r="BM47" s="339"/>
      <c r="BN47" s="339"/>
      <c r="BO47" s="339"/>
      <c r="BP47" s="339"/>
      <c r="BQ47" s="339"/>
      <c r="BR47" s="346"/>
      <c r="BS47" s="356"/>
      <c r="BT47" s="321"/>
    </row>
    <row r="48" spans="1:72">
      <c r="A48" s="164"/>
      <c r="B48" s="182"/>
      <c r="C48" s="305"/>
      <c r="D48" s="306"/>
      <c r="E48" s="307"/>
      <c r="F48" s="307"/>
      <c r="G48" s="307"/>
      <c r="H48" s="307"/>
      <c r="I48" s="307"/>
      <c r="J48" s="307"/>
      <c r="K48" s="307"/>
      <c r="L48" s="307"/>
      <c r="M48" s="307"/>
      <c r="N48" s="307"/>
      <c r="O48" s="307"/>
      <c r="P48" s="307"/>
      <c r="Q48" s="307"/>
      <c r="R48" s="340"/>
      <c r="S48" s="340"/>
      <c r="T48" s="340"/>
      <c r="U48" s="340"/>
      <c r="V48" s="340"/>
      <c r="W48" s="340"/>
      <c r="X48" s="340"/>
      <c r="Y48" s="340"/>
      <c r="Z48" s="340"/>
      <c r="AA48" s="340"/>
      <c r="AB48" s="340"/>
      <c r="AC48" s="340"/>
      <c r="AD48" s="340"/>
      <c r="AE48" s="340"/>
      <c r="AF48" s="340"/>
      <c r="AG48" s="340"/>
      <c r="AH48" s="340"/>
      <c r="AI48" s="340"/>
      <c r="AJ48" s="340"/>
      <c r="AK48" s="340"/>
      <c r="AL48" s="340"/>
      <c r="AM48" s="340"/>
      <c r="AN48" s="340"/>
      <c r="AO48" s="340"/>
      <c r="AP48" s="340"/>
      <c r="AQ48" s="340"/>
      <c r="AR48" s="340"/>
      <c r="AS48" s="340"/>
      <c r="AT48" s="340"/>
      <c r="AU48" s="340"/>
      <c r="AV48" s="340"/>
      <c r="AW48" s="340"/>
      <c r="AX48" s="340"/>
      <c r="AY48" s="340"/>
      <c r="AZ48" s="340"/>
      <c r="BA48" s="340"/>
      <c r="BB48" s="340"/>
      <c r="BC48" s="340"/>
      <c r="BD48" s="340"/>
      <c r="BE48" s="340"/>
      <c r="BF48" s="340"/>
      <c r="BG48" s="340"/>
      <c r="BH48" s="340"/>
      <c r="BI48" s="340"/>
      <c r="BJ48" s="340"/>
      <c r="BK48" s="340"/>
      <c r="BL48" s="340"/>
      <c r="BM48" s="340"/>
      <c r="BN48" s="340"/>
      <c r="BO48" s="340"/>
      <c r="BP48" s="340"/>
      <c r="BQ48" s="340"/>
      <c r="BR48" s="305"/>
      <c r="BS48" s="356"/>
      <c r="BT48" s="321"/>
    </row>
    <row r="49" spans="1:72">
      <c r="A49" s="164"/>
      <c r="B49" s="179"/>
      <c r="C49" s="308"/>
      <c r="D49" s="214"/>
      <c r="E49" s="297"/>
      <c r="F49" s="297"/>
      <c r="G49" s="297"/>
      <c r="H49" s="297"/>
      <c r="I49" s="297"/>
      <c r="J49" s="297"/>
      <c r="K49" s="297"/>
      <c r="L49" s="297"/>
      <c r="M49" s="297"/>
      <c r="N49" s="297"/>
      <c r="O49" s="297"/>
      <c r="P49" s="297"/>
      <c r="Q49" s="297"/>
      <c r="R49" s="337"/>
      <c r="S49" s="337"/>
      <c r="T49" s="337"/>
      <c r="U49" s="337"/>
      <c r="V49" s="337"/>
      <c r="W49" s="337"/>
      <c r="X49" s="365"/>
      <c r="Y49" s="365"/>
      <c r="Z49" s="365"/>
      <c r="AA49" s="365"/>
      <c r="AB49" s="365"/>
      <c r="AC49" s="365"/>
      <c r="AD49" s="365"/>
      <c r="AE49" s="365"/>
      <c r="AF49" s="365"/>
      <c r="AG49" s="365"/>
      <c r="AH49" s="365"/>
      <c r="AI49" s="365"/>
      <c r="AJ49" s="365"/>
      <c r="AK49" s="365"/>
      <c r="AL49" s="365"/>
      <c r="AM49" s="365"/>
      <c r="AN49" s="365"/>
      <c r="AO49" s="365"/>
      <c r="AP49" s="365"/>
      <c r="AQ49" s="365"/>
      <c r="AR49" s="365"/>
      <c r="AS49" s="365"/>
      <c r="AT49" s="365"/>
      <c r="AU49" s="365"/>
      <c r="AV49" s="365"/>
      <c r="AW49" s="365"/>
      <c r="AX49" s="365"/>
      <c r="AY49" s="365"/>
      <c r="AZ49" s="365"/>
      <c r="BA49" s="365"/>
      <c r="BB49" s="365"/>
      <c r="BC49" s="365"/>
      <c r="BD49" s="365"/>
      <c r="BE49" s="365"/>
      <c r="BF49" s="365"/>
      <c r="BG49" s="365"/>
      <c r="BH49" s="365"/>
      <c r="BI49" s="365"/>
      <c r="BJ49" s="365"/>
      <c r="BK49" s="365"/>
      <c r="BL49" s="365"/>
      <c r="BM49" s="365"/>
      <c r="BN49" s="365"/>
      <c r="BO49" s="365"/>
      <c r="BP49" s="365"/>
      <c r="BQ49" s="365"/>
      <c r="BR49" s="205"/>
      <c r="BS49" s="356"/>
      <c r="BT49" s="321"/>
    </row>
    <row r="50" spans="1:72" ht="16.5" thickBot="1">
      <c r="A50" s="164"/>
      <c r="B50" s="179"/>
      <c r="C50" s="197"/>
      <c r="D50" s="501" t="s">
        <v>376</v>
      </c>
      <c r="E50" s="221">
        <f>FirstYear</f>
        <v>2019</v>
      </c>
      <c r="F50" s="216">
        <f t="shared" ref="F50:N50" si="71">E50+1</f>
        <v>2020</v>
      </c>
      <c r="G50" s="216">
        <f t="shared" si="71"/>
        <v>2021</v>
      </c>
      <c r="H50" s="216">
        <f t="shared" si="71"/>
        <v>2022</v>
      </c>
      <c r="I50" s="216">
        <f>H50+1</f>
        <v>2023</v>
      </c>
      <c r="J50" s="216">
        <f t="shared" si="71"/>
        <v>2024</v>
      </c>
      <c r="K50" s="216">
        <f t="shared" si="71"/>
        <v>2025</v>
      </c>
      <c r="L50" s="216">
        <f t="shared" si="71"/>
        <v>2026</v>
      </c>
      <c r="M50" s="216">
        <f t="shared" si="71"/>
        <v>2027</v>
      </c>
      <c r="N50" s="216">
        <f t="shared" si="71"/>
        <v>2028</v>
      </c>
      <c r="O50" s="332">
        <f t="shared" ref="O50" si="72">N50+1</f>
        <v>2029</v>
      </c>
      <c r="P50" s="332">
        <f>O50+1</f>
        <v>2030</v>
      </c>
      <c r="Q50" s="332">
        <f t="shared" ref="Q50" si="73">P50+1</f>
        <v>2031</v>
      </c>
      <c r="R50" s="332">
        <f t="shared" ref="R50" si="74">Q50+1</f>
        <v>2032</v>
      </c>
      <c r="S50" s="332">
        <f t="shared" ref="S50" si="75">R50+1</f>
        <v>2033</v>
      </c>
      <c r="T50" s="332">
        <f t="shared" ref="T50" si="76">S50+1</f>
        <v>2034</v>
      </c>
      <c r="U50" s="332">
        <f t="shared" ref="U50" si="77">T50+1</f>
        <v>2035</v>
      </c>
      <c r="V50" s="332">
        <f t="shared" ref="V50" si="78">U50+1</f>
        <v>2036</v>
      </c>
      <c r="W50" s="332">
        <f t="shared" ref="W50" si="79">V50+1</f>
        <v>2037</v>
      </c>
      <c r="X50" s="332">
        <f t="shared" ref="X50" si="80">W50+1</f>
        <v>2038</v>
      </c>
      <c r="Y50" s="332">
        <f t="shared" ref="Y50" si="81">X50+1</f>
        <v>2039</v>
      </c>
      <c r="Z50" s="332">
        <f t="shared" ref="Z50" si="82">Y50+1</f>
        <v>2040</v>
      </c>
      <c r="AA50" s="332">
        <f t="shared" ref="AA50" si="83">Z50+1</f>
        <v>2041</v>
      </c>
      <c r="AB50" s="332">
        <f t="shared" ref="AB50" si="84">AA50+1</f>
        <v>2042</v>
      </c>
      <c r="AC50" s="332">
        <f t="shared" ref="AC50" si="85">AB50+1</f>
        <v>2043</v>
      </c>
      <c r="AD50" s="332">
        <f t="shared" ref="AD50" si="86">AC50+1</f>
        <v>2044</v>
      </c>
      <c r="AE50" s="332">
        <f t="shared" ref="AE50" si="87">AD50+1</f>
        <v>2045</v>
      </c>
      <c r="AF50" s="332">
        <f t="shared" ref="AF50" si="88">AE50+1</f>
        <v>2046</v>
      </c>
      <c r="AG50" s="332">
        <f t="shared" ref="AG50" si="89">AF50+1</f>
        <v>2047</v>
      </c>
      <c r="AH50" s="332">
        <f t="shared" ref="AH50" si="90">AG50+1</f>
        <v>2048</v>
      </c>
      <c r="AI50" s="332">
        <f t="shared" ref="AI50" si="91">AH50+1</f>
        <v>2049</v>
      </c>
      <c r="AJ50" s="332">
        <f t="shared" ref="AJ50" si="92">AI50+1</f>
        <v>2050</v>
      </c>
      <c r="AK50" s="332">
        <f t="shared" ref="AK50" si="93">AJ50+1</f>
        <v>2051</v>
      </c>
      <c r="AL50" s="332">
        <f t="shared" ref="AL50" si="94">AK50+1</f>
        <v>2052</v>
      </c>
      <c r="AM50" s="332">
        <f t="shared" ref="AM50" si="95">AL50+1</f>
        <v>2053</v>
      </c>
      <c r="AN50" s="332">
        <f t="shared" ref="AN50" si="96">AM50+1</f>
        <v>2054</v>
      </c>
      <c r="AO50" s="332">
        <f t="shared" ref="AO50" si="97">AN50+1</f>
        <v>2055</v>
      </c>
      <c r="AP50" s="332">
        <f t="shared" ref="AP50" si="98">AO50+1</f>
        <v>2056</v>
      </c>
      <c r="AQ50" s="332">
        <f t="shared" ref="AQ50" si="99">AP50+1</f>
        <v>2057</v>
      </c>
      <c r="AR50" s="332">
        <f t="shared" ref="AR50" si="100">AQ50+1</f>
        <v>2058</v>
      </c>
      <c r="AS50" s="332">
        <f t="shared" ref="AS50" si="101">AR50+1</f>
        <v>2059</v>
      </c>
      <c r="AT50" s="332">
        <f t="shared" ref="AT50" si="102">AS50+1</f>
        <v>2060</v>
      </c>
      <c r="AU50" s="332">
        <f t="shared" ref="AU50" si="103">AT50+1</f>
        <v>2061</v>
      </c>
      <c r="AV50" s="332">
        <f t="shared" ref="AV50" si="104">AU50+1</f>
        <v>2062</v>
      </c>
      <c r="AW50" s="332">
        <f t="shared" ref="AW50" si="105">AV50+1</f>
        <v>2063</v>
      </c>
      <c r="AX50" s="332">
        <f t="shared" ref="AX50" si="106">AW50+1</f>
        <v>2064</v>
      </c>
      <c r="AY50" s="332">
        <f t="shared" ref="AY50" si="107">AX50+1</f>
        <v>2065</v>
      </c>
      <c r="AZ50" s="332">
        <f t="shared" ref="AZ50" si="108">AY50+1</f>
        <v>2066</v>
      </c>
      <c r="BA50" s="332">
        <f t="shared" ref="BA50" si="109">AZ50+1</f>
        <v>2067</v>
      </c>
      <c r="BB50" s="332">
        <f t="shared" ref="BB50" si="110">BA50+1</f>
        <v>2068</v>
      </c>
      <c r="BC50" s="332">
        <f t="shared" ref="BC50" si="111">BB50+1</f>
        <v>2069</v>
      </c>
      <c r="BD50" s="332">
        <f t="shared" ref="BD50" si="112">BC50+1</f>
        <v>2070</v>
      </c>
      <c r="BE50" s="332">
        <f t="shared" ref="BE50" si="113">BD50+1</f>
        <v>2071</v>
      </c>
      <c r="BF50" s="332">
        <f t="shared" ref="BF50" si="114">BE50+1</f>
        <v>2072</v>
      </c>
      <c r="BG50" s="332">
        <f t="shared" ref="BG50" si="115">BF50+1</f>
        <v>2073</v>
      </c>
      <c r="BH50" s="332">
        <f t="shared" ref="BH50" si="116">BG50+1</f>
        <v>2074</v>
      </c>
      <c r="BI50" s="332">
        <f t="shared" ref="BI50" si="117">BH50+1</f>
        <v>2075</v>
      </c>
      <c r="BJ50" s="332">
        <f t="shared" ref="BJ50" si="118">BI50+1</f>
        <v>2076</v>
      </c>
      <c r="BK50" s="332">
        <f t="shared" ref="BK50" si="119">BJ50+1</f>
        <v>2077</v>
      </c>
      <c r="BL50" s="332">
        <f t="shared" ref="BL50" si="120">BK50+1</f>
        <v>2078</v>
      </c>
      <c r="BM50" s="332">
        <f t="shared" ref="BM50" si="121">BL50+1</f>
        <v>2079</v>
      </c>
      <c r="BN50" s="332">
        <f t="shared" ref="BN50" si="122">BM50+1</f>
        <v>2080</v>
      </c>
      <c r="BO50" s="332">
        <f t="shared" ref="BO50" si="123">BN50+1</f>
        <v>2081</v>
      </c>
      <c r="BP50" s="332">
        <f t="shared" ref="BP50" si="124">BO50+1</f>
        <v>2082</v>
      </c>
      <c r="BQ50" s="332">
        <f t="shared" ref="BQ50" si="125">BP50+1</f>
        <v>2083</v>
      </c>
      <c r="BR50" s="206"/>
      <c r="BS50" s="356"/>
      <c r="BT50" s="321"/>
    </row>
    <row r="51" spans="1:72" ht="16.5" thickBot="1">
      <c r="A51" s="164"/>
      <c r="B51" s="179"/>
      <c r="C51" s="166"/>
      <c r="D51" s="198" t="s">
        <v>171</v>
      </c>
      <c r="E51" s="200">
        <v>99</v>
      </c>
      <c r="F51" s="200">
        <v>0</v>
      </c>
      <c r="G51" s="200">
        <v>0</v>
      </c>
      <c r="H51" s="200">
        <v>0</v>
      </c>
      <c r="I51" s="200">
        <v>0</v>
      </c>
      <c r="J51" s="200">
        <v>0</v>
      </c>
      <c r="K51" s="200">
        <v>0</v>
      </c>
      <c r="L51" s="200">
        <v>0</v>
      </c>
      <c r="M51" s="200">
        <v>0</v>
      </c>
      <c r="N51" s="200">
        <v>0</v>
      </c>
      <c r="O51" s="200">
        <v>0</v>
      </c>
      <c r="P51" s="200">
        <v>0</v>
      </c>
      <c r="Q51" s="200">
        <v>0</v>
      </c>
      <c r="R51" s="200">
        <v>0</v>
      </c>
      <c r="S51" s="200">
        <v>0</v>
      </c>
      <c r="T51" s="200">
        <v>0</v>
      </c>
      <c r="U51" s="200">
        <v>0</v>
      </c>
      <c r="V51" s="200">
        <v>0</v>
      </c>
      <c r="W51" s="200">
        <v>0</v>
      </c>
      <c r="X51" s="200">
        <v>0</v>
      </c>
      <c r="Y51" s="200">
        <v>0</v>
      </c>
      <c r="Z51" s="200">
        <v>0</v>
      </c>
      <c r="AA51" s="200">
        <v>0</v>
      </c>
      <c r="AB51" s="200">
        <v>0</v>
      </c>
      <c r="AC51" s="200">
        <v>0</v>
      </c>
      <c r="AD51" s="200">
        <v>0</v>
      </c>
      <c r="AE51" s="200">
        <v>0</v>
      </c>
      <c r="AF51" s="200">
        <v>0</v>
      </c>
      <c r="AG51" s="200">
        <v>0</v>
      </c>
      <c r="AH51" s="200">
        <v>0</v>
      </c>
      <c r="AI51" s="200">
        <v>0</v>
      </c>
      <c r="AJ51" s="200">
        <v>0</v>
      </c>
      <c r="AK51" s="200">
        <v>0</v>
      </c>
      <c r="AL51" s="200">
        <v>0</v>
      </c>
      <c r="AM51" s="200">
        <v>0</v>
      </c>
      <c r="AN51" s="200">
        <v>0</v>
      </c>
      <c r="AO51" s="200">
        <v>0</v>
      </c>
      <c r="AP51" s="200">
        <v>0</v>
      </c>
      <c r="AQ51" s="200">
        <v>0</v>
      </c>
      <c r="AR51" s="200">
        <v>0</v>
      </c>
      <c r="AS51" s="200">
        <v>0</v>
      </c>
      <c r="AT51" s="200">
        <v>0</v>
      </c>
      <c r="AU51" s="200">
        <v>0</v>
      </c>
      <c r="AV51" s="200">
        <v>0</v>
      </c>
      <c r="AW51" s="200">
        <v>0</v>
      </c>
      <c r="AX51" s="200">
        <v>0</v>
      </c>
      <c r="AY51" s="200">
        <v>0</v>
      </c>
      <c r="AZ51" s="200">
        <v>0</v>
      </c>
      <c r="BA51" s="200">
        <v>0</v>
      </c>
      <c r="BB51" s="200">
        <v>0</v>
      </c>
      <c r="BC51" s="200">
        <v>0</v>
      </c>
      <c r="BD51" s="200">
        <v>0</v>
      </c>
      <c r="BE51" s="200">
        <v>0</v>
      </c>
      <c r="BF51" s="200">
        <v>0</v>
      </c>
      <c r="BG51" s="200">
        <v>0</v>
      </c>
      <c r="BH51" s="200">
        <v>0</v>
      </c>
      <c r="BI51" s="200">
        <v>0</v>
      </c>
      <c r="BJ51" s="200">
        <v>0</v>
      </c>
      <c r="BK51" s="200">
        <v>0</v>
      </c>
      <c r="BL51" s="200">
        <v>0</v>
      </c>
      <c r="BM51" s="200">
        <v>0</v>
      </c>
      <c r="BN51" s="200">
        <v>0</v>
      </c>
      <c r="BO51" s="200">
        <v>0</v>
      </c>
      <c r="BP51" s="200">
        <v>0</v>
      </c>
      <c r="BQ51" s="200">
        <v>0</v>
      </c>
      <c r="BR51" s="208"/>
      <c r="BS51" s="356"/>
      <c r="BT51" s="321"/>
    </row>
    <row r="52" spans="1:72" ht="16.5" thickBot="1">
      <c r="A52" s="164"/>
      <c r="B52" s="179"/>
      <c r="C52" s="166"/>
      <c r="D52" s="198" t="s">
        <v>172</v>
      </c>
      <c r="E52" s="382">
        <v>0</v>
      </c>
      <c r="F52" s="382">
        <v>0</v>
      </c>
      <c r="G52" s="382">
        <v>0</v>
      </c>
      <c r="H52" s="382">
        <v>0</v>
      </c>
      <c r="I52" s="382">
        <v>0</v>
      </c>
      <c r="J52" s="382">
        <v>0</v>
      </c>
      <c r="K52" s="382">
        <v>0</v>
      </c>
      <c r="L52" s="382">
        <v>0</v>
      </c>
      <c r="M52" s="382">
        <v>0</v>
      </c>
      <c r="N52" s="382">
        <v>0</v>
      </c>
      <c r="O52" s="382">
        <v>0</v>
      </c>
      <c r="P52" s="382">
        <v>0</v>
      </c>
      <c r="Q52" s="382">
        <v>0</v>
      </c>
      <c r="R52" s="382">
        <v>0</v>
      </c>
      <c r="S52" s="382">
        <v>0</v>
      </c>
      <c r="T52" s="382">
        <v>0</v>
      </c>
      <c r="U52" s="382">
        <v>0</v>
      </c>
      <c r="V52" s="382">
        <v>0</v>
      </c>
      <c r="W52" s="382">
        <v>0</v>
      </c>
      <c r="X52" s="382">
        <v>0</v>
      </c>
      <c r="Y52" s="382">
        <v>0</v>
      </c>
      <c r="Z52" s="382">
        <v>0</v>
      </c>
      <c r="AA52" s="382">
        <v>0</v>
      </c>
      <c r="AB52" s="382">
        <v>0</v>
      </c>
      <c r="AC52" s="382">
        <v>0</v>
      </c>
      <c r="AD52" s="382">
        <v>0</v>
      </c>
      <c r="AE52" s="382">
        <v>0</v>
      </c>
      <c r="AF52" s="382">
        <v>0</v>
      </c>
      <c r="AG52" s="382">
        <v>0</v>
      </c>
      <c r="AH52" s="382">
        <v>0</v>
      </c>
      <c r="AI52" s="382">
        <v>0</v>
      </c>
      <c r="AJ52" s="382">
        <v>0</v>
      </c>
      <c r="AK52" s="382">
        <v>0</v>
      </c>
      <c r="AL52" s="382">
        <v>0</v>
      </c>
      <c r="AM52" s="382">
        <v>0</v>
      </c>
      <c r="AN52" s="382">
        <v>0</v>
      </c>
      <c r="AO52" s="382">
        <v>0</v>
      </c>
      <c r="AP52" s="382">
        <v>0</v>
      </c>
      <c r="AQ52" s="382">
        <v>0</v>
      </c>
      <c r="AR52" s="382">
        <v>0</v>
      </c>
      <c r="AS52" s="382">
        <v>0</v>
      </c>
      <c r="AT52" s="382">
        <v>0</v>
      </c>
      <c r="AU52" s="382">
        <v>0</v>
      </c>
      <c r="AV52" s="382">
        <v>0</v>
      </c>
      <c r="AW52" s="382">
        <v>0</v>
      </c>
      <c r="AX52" s="382">
        <v>0</v>
      </c>
      <c r="AY52" s="382">
        <v>0</v>
      </c>
      <c r="AZ52" s="382">
        <v>0</v>
      </c>
      <c r="BA52" s="382">
        <v>0</v>
      </c>
      <c r="BB52" s="382">
        <v>0</v>
      </c>
      <c r="BC52" s="382">
        <v>0</v>
      </c>
      <c r="BD52" s="382">
        <v>0</v>
      </c>
      <c r="BE52" s="382">
        <v>0</v>
      </c>
      <c r="BF52" s="382">
        <v>0</v>
      </c>
      <c r="BG52" s="382">
        <v>0</v>
      </c>
      <c r="BH52" s="382">
        <v>0</v>
      </c>
      <c r="BI52" s="382">
        <v>0</v>
      </c>
      <c r="BJ52" s="382">
        <v>0</v>
      </c>
      <c r="BK52" s="382">
        <v>0</v>
      </c>
      <c r="BL52" s="382">
        <v>0</v>
      </c>
      <c r="BM52" s="382">
        <v>0</v>
      </c>
      <c r="BN52" s="382">
        <v>0</v>
      </c>
      <c r="BO52" s="382">
        <v>0</v>
      </c>
      <c r="BP52" s="382">
        <v>0</v>
      </c>
      <c r="BQ52" s="382">
        <v>0</v>
      </c>
      <c r="BR52" s="208"/>
      <c r="BS52" s="356"/>
      <c r="BT52" s="321"/>
    </row>
    <row r="53" spans="1:72">
      <c r="A53" s="164"/>
      <c r="B53" s="179"/>
      <c r="C53" s="166"/>
      <c r="D53" s="227" t="s">
        <v>134</v>
      </c>
      <c r="E53" s="333">
        <f t="shared" ref="E53:BP53" si="126">E51+E52</f>
        <v>99</v>
      </c>
      <c r="F53" s="333">
        <f t="shared" si="126"/>
        <v>0</v>
      </c>
      <c r="G53" s="333">
        <f t="shared" si="126"/>
        <v>0</v>
      </c>
      <c r="H53" s="333">
        <f t="shared" si="126"/>
        <v>0</v>
      </c>
      <c r="I53" s="333">
        <f t="shared" si="126"/>
        <v>0</v>
      </c>
      <c r="J53" s="333">
        <f t="shared" si="126"/>
        <v>0</v>
      </c>
      <c r="K53" s="333">
        <f t="shared" si="126"/>
        <v>0</v>
      </c>
      <c r="L53" s="333">
        <f t="shared" si="126"/>
        <v>0</v>
      </c>
      <c r="M53" s="333">
        <f t="shared" si="126"/>
        <v>0</v>
      </c>
      <c r="N53" s="333">
        <f t="shared" si="126"/>
        <v>0</v>
      </c>
      <c r="O53" s="333">
        <f t="shared" si="126"/>
        <v>0</v>
      </c>
      <c r="P53" s="333">
        <f t="shared" si="126"/>
        <v>0</v>
      </c>
      <c r="Q53" s="333">
        <f t="shared" si="126"/>
        <v>0</v>
      </c>
      <c r="R53" s="333">
        <f t="shared" si="126"/>
        <v>0</v>
      </c>
      <c r="S53" s="333">
        <f t="shared" si="126"/>
        <v>0</v>
      </c>
      <c r="T53" s="333">
        <f t="shared" si="126"/>
        <v>0</v>
      </c>
      <c r="U53" s="333">
        <f t="shared" si="126"/>
        <v>0</v>
      </c>
      <c r="V53" s="333">
        <f t="shared" si="126"/>
        <v>0</v>
      </c>
      <c r="W53" s="333">
        <f t="shared" si="126"/>
        <v>0</v>
      </c>
      <c r="X53" s="333">
        <f t="shared" si="126"/>
        <v>0</v>
      </c>
      <c r="Y53" s="333">
        <f t="shared" si="126"/>
        <v>0</v>
      </c>
      <c r="Z53" s="333">
        <f t="shared" si="126"/>
        <v>0</v>
      </c>
      <c r="AA53" s="333">
        <f t="shared" si="126"/>
        <v>0</v>
      </c>
      <c r="AB53" s="333">
        <f t="shared" si="126"/>
        <v>0</v>
      </c>
      <c r="AC53" s="333">
        <f t="shared" si="126"/>
        <v>0</v>
      </c>
      <c r="AD53" s="333">
        <f t="shared" si="126"/>
        <v>0</v>
      </c>
      <c r="AE53" s="333">
        <f t="shared" si="126"/>
        <v>0</v>
      </c>
      <c r="AF53" s="333">
        <f t="shared" si="126"/>
        <v>0</v>
      </c>
      <c r="AG53" s="333">
        <f t="shared" si="126"/>
        <v>0</v>
      </c>
      <c r="AH53" s="333">
        <f t="shared" si="126"/>
        <v>0</v>
      </c>
      <c r="AI53" s="333">
        <f t="shared" si="126"/>
        <v>0</v>
      </c>
      <c r="AJ53" s="333">
        <f t="shared" si="126"/>
        <v>0</v>
      </c>
      <c r="AK53" s="333">
        <f t="shared" si="126"/>
        <v>0</v>
      </c>
      <c r="AL53" s="333">
        <f t="shared" si="126"/>
        <v>0</v>
      </c>
      <c r="AM53" s="333">
        <f t="shared" si="126"/>
        <v>0</v>
      </c>
      <c r="AN53" s="333">
        <f t="shared" si="126"/>
        <v>0</v>
      </c>
      <c r="AO53" s="333">
        <f t="shared" si="126"/>
        <v>0</v>
      </c>
      <c r="AP53" s="333">
        <f t="shared" si="126"/>
        <v>0</v>
      </c>
      <c r="AQ53" s="333">
        <f t="shared" si="126"/>
        <v>0</v>
      </c>
      <c r="AR53" s="333">
        <f t="shared" si="126"/>
        <v>0</v>
      </c>
      <c r="AS53" s="333">
        <f t="shared" si="126"/>
        <v>0</v>
      </c>
      <c r="AT53" s="333">
        <f t="shared" si="126"/>
        <v>0</v>
      </c>
      <c r="AU53" s="333">
        <f t="shared" si="126"/>
        <v>0</v>
      </c>
      <c r="AV53" s="333">
        <f t="shared" si="126"/>
        <v>0</v>
      </c>
      <c r="AW53" s="333">
        <f t="shared" si="126"/>
        <v>0</v>
      </c>
      <c r="AX53" s="333">
        <f t="shared" si="126"/>
        <v>0</v>
      </c>
      <c r="AY53" s="333">
        <f t="shared" si="126"/>
        <v>0</v>
      </c>
      <c r="AZ53" s="333">
        <f t="shared" si="126"/>
        <v>0</v>
      </c>
      <c r="BA53" s="333">
        <f t="shared" si="126"/>
        <v>0</v>
      </c>
      <c r="BB53" s="333">
        <f t="shared" si="126"/>
        <v>0</v>
      </c>
      <c r="BC53" s="333">
        <f t="shared" si="126"/>
        <v>0</v>
      </c>
      <c r="BD53" s="333">
        <f t="shared" si="126"/>
        <v>0</v>
      </c>
      <c r="BE53" s="333">
        <f t="shared" si="126"/>
        <v>0</v>
      </c>
      <c r="BF53" s="333">
        <f t="shared" si="126"/>
        <v>0</v>
      </c>
      <c r="BG53" s="333">
        <f t="shared" si="126"/>
        <v>0</v>
      </c>
      <c r="BH53" s="333">
        <f t="shared" si="126"/>
        <v>0</v>
      </c>
      <c r="BI53" s="333">
        <f t="shared" si="126"/>
        <v>0</v>
      </c>
      <c r="BJ53" s="333">
        <f t="shared" si="126"/>
        <v>0</v>
      </c>
      <c r="BK53" s="333">
        <f t="shared" si="126"/>
        <v>0</v>
      </c>
      <c r="BL53" s="333">
        <f t="shared" si="126"/>
        <v>0</v>
      </c>
      <c r="BM53" s="333">
        <f t="shared" si="126"/>
        <v>0</v>
      </c>
      <c r="BN53" s="333">
        <f t="shared" si="126"/>
        <v>0</v>
      </c>
      <c r="BO53" s="333">
        <f t="shared" si="126"/>
        <v>0</v>
      </c>
      <c r="BP53" s="333">
        <f t="shared" si="126"/>
        <v>0</v>
      </c>
      <c r="BQ53" s="333">
        <f t="shared" ref="BQ53" si="127">BQ51+BQ52</f>
        <v>0</v>
      </c>
      <c r="BR53" s="208"/>
      <c r="BS53" s="356"/>
      <c r="BT53" s="321"/>
    </row>
    <row r="54" spans="1:72">
      <c r="A54" s="164"/>
      <c r="B54" s="179"/>
      <c r="C54" s="166"/>
      <c r="D54" s="196"/>
      <c r="E54" s="326"/>
      <c r="F54" s="326"/>
      <c r="G54" s="326"/>
      <c r="H54" s="326"/>
      <c r="I54" s="326"/>
      <c r="J54" s="326"/>
      <c r="K54" s="326"/>
      <c r="L54" s="326"/>
      <c r="M54" s="326"/>
      <c r="N54" s="326"/>
      <c r="O54" s="326"/>
      <c r="P54" s="326"/>
      <c r="Q54" s="326"/>
      <c r="R54" s="326"/>
      <c r="S54" s="326"/>
      <c r="T54" s="326"/>
      <c r="U54" s="326"/>
      <c r="V54" s="326"/>
      <c r="W54" s="326"/>
      <c r="X54" s="326"/>
      <c r="Y54" s="326"/>
      <c r="Z54" s="326"/>
      <c r="AA54" s="326"/>
      <c r="AB54" s="326"/>
      <c r="AC54" s="326"/>
      <c r="AD54" s="326"/>
      <c r="AE54" s="326"/>
      <c r="AF54" s="326"/>
      <c r="AG54" s="326"/>
      <c r="AH54" s="326"/>
      <c r="AI54" s="326"/>
      <c r="AJ54" s="326"/>
      <c r="AK54" s="326"/>
      <c r="AL54" s="326"/>
      <c r="AM54" s="326"/>
      <c r="AN54" s="326"/>
      <c r="AO54" s="326"/>
      <c r="AP54" s="326"/>
      <c r="AQ54" s="326"/>
      <c r="AR54" s="326"/>
      <c r="AS54" s="326"/>
      <c r="AT54" s="326"/>
      <c r="AU54" s="326"/>
      <c r="AV54" s="326"/>
      <c r="AW54" s="326"/>
      <c r="AX54" s="326"/>
      <c r="AY54" s="326"/>
      <c r="AZ54" s="326"/>
      <c r="BA54" s="326"/>
      <c r="BB54" s="326"/>
      <c r="BC54" s="326"/>
      <c r="BD54" s="326"/>
      <c r="BE54" s="326"/>
      <c r="BF54" s="326"/>
      <c r="BG54" s="326"/>
      <c r="BH54" s="326"/>
      <c r="BI54" s="326"/>
      <c r="BJ54" s="326"/>
      <c r="BK54" s="326"/>
      <c r="BL54" s="326"/>
      <c r="BM54" s="326"/>
      <c r="BN54" s="326"/>
      <c r="BO54" s="326"/>
      <c r="BP54" s="326"/>
      <c r="BQ54" s="326"/>
      <c r="BR54" s="208"/>
      <c r="BS54" s="356"/>
      <c r="BT54" s="321"/>
    </row>
    <row r="55" spans="1:72" ht="16.5" thickBot="1">
      <c r="A55" s="164"/>
      <c r="B55" s="179"/>
      <c r="C55" s="166"/>
      <c r="D55" s="198" t="s">
        <v>180</v>
      </c>
      <c r="E55" s="381">
        <v>0</v>
      </c>
      <c r="F55" s="381">
        <v>0</v>
      </c>
      <c r="G55" s="381">
        <v>0</v>
      </c>
      <c r="H55" s="381">
        <v>0</v>
      </c>
      <c r="I55" s="381">
        <v>0</v>
      </c>
      <c r="J55" s="381">
        <v>0</v>
      </c>
      <c r="K55" s="381">
        <v>0</v>
      </c>
      <c r="L55" s="381">
        <v>0</v>
      </c>
      <c r="M55" s="381">
        <v>0</v>
      </c>
      <c r="N55" s="381">
        <v>0</v>
      </c>
      <c r="O55" s="381">
        <v>0</v>
      </c>
      <c r="P55" s="381">
        <v>0</v>
      </c>
      <c r="Q55" s="381">
        <v>0</v>
      </c>
      <c r="R55" s="381">
        <v>0</v>
      </c>
      <c r="S55" s="381">
        <v>0</v>
      </c>
      <c r="T55" s="381">
        <v>0</v>
      </c>
      <c r="U55" s="381">
        <v>0</v>
      </c>
      <c r="V55" s="381">
        <v>0</v>
      </c>
      <c r="W55" s="381">
        <v>0</v>
      </c>
      <c r="X55" s="381">
        <v>0</v>
      </c>
      <c r="Y55" s="381">
        <v>0</v>
      </c>
      <c r="Z55" s="381">
        <v>0</v>
      </c>
      <c r="AA55" s="381">
        <v>0</v>
      </c>
      <c r="AB55" s="381">
        <v>0</v>
      </c>
      <c r="AC55" s="381">
        <v>0</v>
      </c>
      <c r="AD55" s="381">
        <v>0</v>
      </c>
      <c r="AE55" s="381">
        <v>0</v>
      </c>
      <c r="AF55" s="381">
        <v>0</v>
      </c>
      <c r="AG55" s="381">
        <v>0</v>
      </c>
      <c r="AH55" s="381">
        <v>0</v>
      </c>
      <c r="AI55" s="381">
        <v>0</v>
      </c>
      <c r="AJ55" s="381">
        <v>0</v>
      </c>
      <c r="AK55" s="381">
        <v>0</v>
      </c>
      <c r="AL55" s="381">
        <v>0</v>
      </c>
      <c r="AM55" s="381">
        <v>0</v>
      </c>
      <c r="AN55" s="381">
        <v>0</v>
      </c>
      <c r="AO55" s="381">
        <v>0</v>
      </c>
      <c r="AP55" s="381">
        <v>0</v>
      </c>
      <c r="AQ55" s="381">
        <v>0</v>
      </c>
      <c r="AR55" s="381">
        <v>0</v>
      </c>
      <c r="AS55" s="381">
        <v>0</v>
      </c>
      <c r="AT55" s="381">
        <v>0</v>
      </c>
      <c r="AU55" s="381">
        <v>0</v>
      </c>
      <c r="AV55" s="381">
        <v>0</v>
      </c>
      <c r="AW55" s="381">
        <v>0</v>
      </c>
      <c r="AX55" s="381">
        <v>0</v>
      </c>
      <c r="AY55" s="381">
        <v>0</v>
      </c>
      <c r="AZ55" s="381">
        <v>0</v>
      </c>
      <c r="BA55" s="381">
        <v>0</v>
      </c>
      <c r="BB55" s="381">
        <v>0</v>
      </c>
      <c r="BC55" s="381">
        <v>0</v>
      </c>
      <c r="BD55" s="381">
        <v>0</v>
      </c>
      <c r="BE55" s="381">
        <v>0</v>
      </c>
      <c r="BF55" s="381">
        <v>0</v>
      </c>
      <c r="BG55" s="381">
        <v>0</v>
      </c>
      <c r="BH55" s="381">
        <v>0</v>
      </c>
      <c r="BI55" s="381">
        <v>0</v>
      </c>
      <c r="BJ55" s="381">
        <v>0</v>
      </c>
      <c r="BK55" s="381">
        <v>0</v>
      </c>
      <c r="BL55" s="381">
        <v>0</v>
      </c>
      <c r="BM55" s="381">
        <v>0</v>
      </c>
      <c r="BN55" s="381">
        <v>0</v>
      </c>
      <c r="BO55" s="381">
        <v>0</v>
      </c>
      <c r="BP55" s="381">
        <v>0</v>
      </c>
      <c r="BQ55" s="381">
        <v>0</v>
      </c>
      <c r="BR55" s="206"/>
      <c r="BS55" s="356"/>
      <c r="BT55" s="321"/>
    </row>
    <row r="56" spans="1:72" ht="16.5" thickBot="1">
      <c r="A56" s="164"/>
      <c r="B56" s="179"/>
      <c r="C56" s="166"/>
      <c r="D56" s="198" t="s">
        <v>81</v>
      </c>
      <c r="E56" s="334">
        <f>IF(ISERROR(VLOOKUP(Inputs!$M$18,'LookUp Ranges'!$A$74:$C$118,3,FALSE)),0,VLOOKUP(Inputs!$M$18,'LookUp Ranges'!$A$74:$C$118,3,FALSE))</f>
        <v>0</v>
      </c>
      <c r="F56" s="334">
        <f>IF(ISERROR(VLOOKUP(Inputs!$M$18,'LookUp Ranges'!$A$74:$C$118,3,FALSE)),0,VLOOKUP(Inputs!$M$18,'LookUp Ranges'!$A$74:$C$118,3,FALSE))</f>
        <v>0</v>
      </c>
      <c r="G56" s="334">
        <f>IF(ISERROR(VLOOKUP(Inputs!$M$18,'LookUp Ranges'!$A$74:$C$118,3,FALSE)),0,VLOOKUP(Inputs!$M$18,'LookUp Ranges'!$A$74:$C$118,3,FALSE))</f>
        <v>0</v>
      </c>
      <c r="H56" s="334">
        <f>IF(ISERROR(VLOOKUP(Inputs!$M$18,'LookUp Ranges'!$A$74:$C$118,3,FALSE)),0,VLOOKUP(Inputs!$M$18,'LookUp Ranges'!$A$74:$C$118,3,FALSE))</f>
        <v>0</v>
      </c>
      <c r="I56" s="334">
        <f>IF(ISERROR(VLOOKUP(Inputs!$M$18,'LookUp Ranges'!$A$74:$C$118,3,FALSE)),0,VLOOKUP(Inputs!$M$18,'LookUp Ranges'!$A$74:$C$118,3,FALSE))</f>
        <v>0</v>
      </c>
      <c r="J56" s="334">
        <f>IF(ISERROR(VLOOKUP(Inputs!$M$18,'LookUp Ranges'!$A$74:$C$118,3,FALSE)),0,VLOOKUP(Inputs!$M$18,'LookUp Ranges'!$A$74:$C$118,3,FALSE))</f>
        <v>0</v>
      </c>
      <c r="K56" s="334">
        <f>IF(ISERROR(VLOOKUP(Inputs!$M$18,'LookUp Ranges'!$A$74:$C$118,3,FALSE)),0,VLOOKUP(Inputs!$M$18,'LookUp Ranges'!$A$74:$C$118,3,FALSE))</f>
        <v>0</v>
      </c>
      <c r="L56" s="334">
        <f>IF(ISERROR(VLOOKUP(Inputs!$M$18,'LookUp Ranges'!$A$74:$C$118,3,FALSE)),0,VLOOKUP(Inputs!$M$18,'LookUp Ranges'!$A$74:$C$118,3,FALSE))</f>
        <v>0</v>
      </c>
      <c r="M56" s="334">
        <f>IF(ISERROR(VLOOKUP(Inputs!$M$18,'LookUp Ranges'!$A$74:$C$118,3,FALSE)),0,VLOOKUP(Inputs!$M$18,'LookUp Ranges'!$A$74:$C$118,3,FALSE))</f>
        <v>0</v>
      </c>
      <c r="N56" s="334">
        <f>IF(ISERROR(VLOOKUP(Inputs!$M$18,'LookUp Ranges'!$A$74:$C$118,3,FALSE)),0,VLOOKUP(Inputs!$M$18,'LookUp Ranges'!$A$74:$C$118,3,FALSE))</f>
        <v>0</v>
      </c>
      <c r="O56" s="334">
        <f>IF(ISERROR(VLOOKUP(Inputs!$M$18,'LookUp Ranges'!$A$74:$C$118,3,FALSE)),0,VLOOKUP(Inputs!$M$18,'LookUp Ranges'!$A$74:$C$118,3,FALSE))</f>
        <v>0</v>
      </c>
      <c r="P56" s="334">
        <f>IF(ISERROR(VLOOKUP(Inputs!$M$18,'LookUp Ranges'!$A$74:$C$118,3,FALSE)),0,VLOOKUP(Inputs!$M$18,'LookUp Ranges'!$A$74:$C$118,3,FALSE))</f>
        <v>0</v>
      </c>
      <c r="Q56" s="334">
        <f>IF(ISERROR(VLOOKUP(Inputs!$M$18,'LookUp Ranges'!$A$74:$C$118,3,FALSE)),0,VLOOKUP(Inputs!$M$18,'LookUp Ranges'!$A$74:$C$118,3,FALSE))</f>
        <v>0</v>
      </c>
      <c r="R56" s="334">
        <f>IF(ISERROR(VLOOKUP(Inputs!$M$18,'LookUp Ranges'!$A$74:$C$118,3,FALSE)),0,VLOOKUP(Inputs!$M$18,'LookUp Ranges'!$A$74:$C$118,3,FALSE))</f>
        <v>0</v>
      </c>
      <c r="S56" s="334">
        <f>IF(ISERROR(VLOOKUP(Inputs!$M$18,'LookUp Ranges'!$A$74:$C$118,3,FALSE)),0,VLOOKUP(Inputs!$M$18,'LookUp Ranges'!$A$74:$C$118,3,FALSE))</f>
        <v>0</v>
      </c>
      <c r="T56" s="334">
        <f>IF(ISERROR(VLOOKUP(Inputs!$M$18,'LookUp Ranges'!$A$74:$C$118,3,FALSE)),0,VLOOKUP(Inputs!$M$18,'LookUp Ranges'!$A$74:$C$118,3,FALSE))</f>
        <v>0</v>
      </c>
      <c r="U56" s="334">
        <f>IF(ISERROR(VLOOKUP(Inputs!$M$18,'LookUp Ranges'!$A$74:$C$118,3,FALSE)),0,VLOOKUP(Inputs!$M$18,'LookUp Ranges'!$A$74:$C$118,3,FALSE))</f>
        <v>0</v>
      </c>
      <c r="V56" s="334">
        <f>IF(ISERROR(VLOOKUP(Inputs!$M$18,'LookUp Ranges'!$A$74:$C$118,3,FALSE)),0,VLOOKUP(Inputs!$M$18,'LookUp Ranges'!$A$74:$C$118,3,FALSE))</f>
        <v>0</v>
      </c>
      <c r="W56" s="334">
        <f>IF(ISERROR(VLOOKUP(Inputs!$M$18,'LookUp Ranges'!$A$74:$C$118,3,FALSE)),0,VLOOKUP(Inputs!$M$18,'LookUp Ranges'!$A$74:$C$118,3,FALSE))</f>
        <v>0</v>
      </c>
      <c r="X56" s="334">
        <f>IF(ISERROR(VLOOKUP(Inputs!$M$18,'LookUp Ranges'!$A$74:$C$118,3,FALSE)),0,VLOOKUP(Inputs!$M$18,'LookUp Ranges'!$A$74:$C$118,3,FALSE))</f>
        <v>0</v>
      </c>
      <c r="Y56" s="334">
        <f>IF(ISERROR(VLOOKUP(Inputs!$M$18,'LookUp Ranges'!$A$74:$C$118,3,FALSE)),0,VLOOKUP(Inputs!$M$18,'LookUp Ranges'!$A$74:$C$118,3,FALSE))</f>
        <v>0</v>
      </c>
      <c r="Z56" s="334">
        <f>IF(ISERROR(VLOOKUP(Inputs!$M$18,'LookUp Ranges'!$A$74:$C$118,3,FALSE)),0,VLOOKUP(Inputs!$M$18,'LookUp Ranges'!$A$74:$C$118,3,FALSE))</f>
        <v>0</v>
      </c>
      <c r="AA56" s="334">
        <f>IF(ISERROR(VLOOKUP(Inputs!$M$18,'LookUp Ranges'!$A$74:$C$118,3,FALSE)),0,VLOOKUP(Inputs!$M$18,'LookUp Ranges'!$A$74:$C$118,3,FALSE))</f>
        <v>0</v>
      </c>
      <c r="AB56" s="334">
        <f>IF(ISERROR(VLOOKUP(Inputs!$M$18,'LookUp Ranges'!$A$74:$C$118,3,FALSE)),0,VLOOKUP(Inputs!$M$18,'LookUp Ranges'!$A$74:$C$118,3,FALSE))</f>
        <v>0</v>
      </c>
      <c r="AC56" s="334">
        <f>IF(ISERROR(VLOOKUP(Inputs!$M$18,'LookUp Ranges'!$A$74:$C$118,3,FALSE)),0,VLOOKUP(Inputs!$M$18,'LookUp Ranges'!$A$74:$C$118,3,FALSE))</f>
        <v>0</v>
      </c>
      <c r="AD56" s="334">
        <f>IF(ISERROR(VLOOKUP(Inputs!$M$18,'LookUp Ranges'!$A$74:$C$118,3,FALSE)),0,VLOOKUP(Inputs!$M$18,'LookUp Ranges'!$A$74:$C$118,3,FALSE))</f>
        <v>0</v>
      </c>
      <c r="AE56" s="334">
        <f>IF(ISERROR(VLOOKUP(Inputs!$M$18,'LookUp Ranges'!$A$74:$C$118,3,FALSE)),0,VLOOKUP(Inputs!$M$18,'LookUp Ranges'!$A$74:$C$118,3,FALSE))</f>
        <v>0</v>
      </c>
      <c r="AF56" s="334">
        <f>IF(ISERROR(VLOOKUP(Inputs!$M$18,'LookUp Ranges'!$A$74:$C$118,3,FALSE)),0,VLOOKUP(Inputs!$M$18,'LookUp Ranges'!$A$74:$C$118,3,FALSE))</f>
        <v>0</v>
      </c>
      <c r="AG56" s="334">
        <f>IF(ISERROR(VLOOKUP(Inputs!$M$18,'LookUp Ranges'!$A$74:$C$118,3,FALSE)),0,VLOOKUP(Inputs!$M$18,'LookUp Ranges'!$A$74:$C$118,3,FALSE))</f>
        <v>0</v>
      </c>
      <c r="AH56" s="334">
        <f>IF(ISERROR(VLOOKUP(Inputs!$M$18,'LookUp Ranges'!$A$74:$C$118,3,FALSE)),0,VLOOKUP(Inputs!$M$18,'LookUp Ranges'!$A$74:$C$118,3,FALSE))</f>
        <v>0</v>
      </c>
      <c r="AI56" s="334">
        <f>IF(ISERROR(VLOOKUP(Inputs!$M$18,'LookUp Ranges'!$A$74:$C$118,3,FALSE)),0,VLOOKUP(Inputs!$M$18,'LookUp Ranges'!$A$74:$C$118,3,FALSE))</f>
        <v>0</v>
      </c>
      <c r="AJ56" s="334">
        <f>IF(ISERROR(VLOOKUP(Inputs!$M$18,'LookUp Ranges'!$A$74:$C$118,3,FALSE)),0,VLOOKUP(Inputs!$M$18,'LookUp Ranges'!$A$74:$C$118,3,FALSE))</f>
        <v>0</v>
      </c>
      <c r="AK56" s="334">
        <f>IF(ISERROR(VLOOKUP(Inputs!$M$18,'LookUp Ranges'!$A$74:$C$118,3,FALSE)),0,VLOOKUP(Inputs!$M$18,'LookUp Ranges'!$A$74:$C$118,3,FALSE))</f>
        <v>0</v>
      </c>
      <c r="AL56" s="334">
        <f>IF(ISERROR(VLOOKUP(Inputs!$M$18,'LookUp Ranges'!$A$74:$C$118,3,FALSE)),0,VLOOKUP(Inputs!$M$18,'LookUp Ranges'!$A$74:$C$118,3,FALSE))</f>
        <v>0</v>
      </c>
      <c r="AM56" s="334">
        <f>IF(ISERROR(VLOOKUP(Inputs!$M$18,'LookUp Ranges'!$A$74:$C$118,3,FALSE)),0,VLOOKUP(Inputs!$M$18,'LookUp Ranges'!$A$74:$C$118,3,FALSE))</f>
        <v>0</v>
      </c>
      <c r="AN56" s="334">
        <f>IF(ISERROR(VLOOKUP(Inputs!$M$18,'LookUp Ranges'!$A$74:$C$118,3,FALSE)),0,VLOOKUP(Inputs!$M$18,'LookUp Ranges'!$A$74:$C$118,3,FALSE))</f>
        <v>0</v>
      </c>
      <c r="AO56" s="334">
        <f>IF(ISERROR(VLOOKUP(Inputs!$M$18,'LookUp Ranges'!$A$74:$C$118,3,FALSE)),0,VLOOKUP(Inputs!$M$18,'LookUp Ranges'!$A$74:$C$118,3,FALSE))</f>
        <v>0</v>
      </c>
      <c r="AP56" s="334">
        <f>IF(ISERROR(VLOOKUP(Inputs!$M$18,'LookUp Ranges'!$A$74:$C$118,3,FALSE)),0,VLOOKUP(Inputs!$M$18,'LookUp Ranges'!$A$74:$C$118,3,FALSE))</f>
        <v>0</v>
      </c>
      <c r="AQ56" s="334">
        <f>IF(ISERROR(VLOOKUP(Inputs!$M$18,'LookUp Ranges'!$A$74:$C$118,3,FALSE)),0,VLOOKUP(Inputs!$M$18,'LookUp Ranges'!$A$74:$C$118,3,FALSE))</f>
        <v>0</v>
      </c>
      <c r="AR56" s="334">
        <f>IF(ISERROR(VLOOKUP(Inputs!$M$18,'LookUp Ranges'!$A$74:$C$118,3,FALSE)),0,VLOOKUP(Inputs!$M$18,'LookUp Ranges'!$A$74:$C$118,3,FALSE))</f>
        <v>0</v>
      </c>
      <c r="AS56" s="334">
        <f>IF(ISERROR(VLOOKUP(Inputs!$M$18,'LookUp Ranges'!$A$74:$C$118,3,FALSE)),0,VLOOKUP(Inputs!$M$18,'LookUp Ranges'!$A$74:$C$118,3,FALSE))</f>
        <v>0</v>
      </c>
      <c r="AT56" s="334">
        <f>IF(ISERROR(VLOOKUP(Inputs!$M$18,'LookUp Ranges'!$A$74:$C$118,3,FALSE)),0,VLOOKUP(Inputs!$M$18,'LookUp Ranges'!$A$74:$C$118,3,FALSE))</f>
        <v>0</v>
      </c>
      <c r="AU56" s="334">
        <f>IF(ISERROR(VLOOKUP(Inputs!$M$18,'LookUp Ranges'!$A$74:$C$118,3,FALSE)),0,VLOOKUP(Inputs!$M$18,'LookUp Ranges'!$A$74:$C$118,3,FALSE))</f>
        <v>0</v>
      </c>
      <c r="AV56" s="334">
        <f>IF(ISERROR(VLOOKUP(Inputs!$M$18,'LookUp Ranges'!$A$74:$C$118,3,FALSE)),0,VLOOKUP(Inputs!$M$18,'LookUp Ranges'!$A$74:$C$118,3,FALSE))</f>
        <v>0</v>
      </c>
      <c r="AW56" s="334">
        <f>IF(ISERROR(VLOOKUP(Inputs!$M$18,'LookUp Ranges'!$A$74:$C$118,3,FALSE)),0,VLOOKUP(Inputs!$M$18,'LookUp Ranges'!$A$74:$C$118,3,FALSE))</f>
        <v>0</v>
      </c>
      <c r="AX56" s="334">
        <f>IF(ISERROR(VLOOKUP(Inputs!$M$18,'LookUp Ranges'!$A$74:$C$118,3,FALSE)),0,VLOOKUP(Inputs!$M$18,'LookUp Ranges'!$A$74:$C$118,3,FALSE))</f>
        <v>0</v>
      </c>
      <c r="AY56" s="334">
        <f>IF(ISERROR(VLOOKUP(Inputs!$M$18,'LookUp Ranges'!$A$74:$C$118,3,FALSE)),0,VLOOKUP(Inputs!$M$18,'LookUp Ranges'!$A$74:$C$118,3,FALSE))</f>
        <v>0</v>
      </c>
      <c r="AZ56" s="334">
        <f>IF(ISERROR(VLOOKUP(Inputs!$M$18,'LookUp Ranges'!$A$74:$C$118,3,FALSE)),0,VLOOKUP(Inputs!$M$18,'LookUp Ranges'!$A$74:$C$118,3,FALSE))</f>
        <v>0</v>
      </c>
      <c r="BA56" s="334">
        <f>IF(ISERROR(VLOOKUP(Inputs!$M$18,'LookUp Ranges'!$A$74:$C$118,3,FALSE)),0,VLOOKUP(Inputs!$M$18,'LookUp Ranges'!$A$74:$C$118,3,FALSE))</f>
        <v>0</v>
      </c>
      <c r="BB56" s="334">
        <f>IF(ISERROR(VLOOKUP(Inputs!$M$18,'LookUp Ranges'!$A$74:$C$118,3,FALSE)),0,VLOOKUP(Inputs!$M$18,'LookUp Ranges'!$A$74:$C$118,3,FALSE))</f>
        <v>0</v>
      </c>
      <c r="BC56" s="334">
        <f>IF(ISERROR(VLOOKUP(Inputs!$M$18,'LookUp Ranges'!$A$74:$C$118,3,FALSE)),0,VLOOKUP(Inputs!$M$18,'LookUp Ranges'!$A$74:$C$118,3,FALSE))</f>
        <v>0</v>
      </c>
      <c r="BD56" s="334">
        <f>IF(ISERROR(VLOOKUP(Inputs!$M$18,'LookUp Ranges'!$A$74:$C$118,3,FALSE)),0,VLOOKUP(Inputs!$M$18,'LookUp Ranges'!$A$74:$C$118,3,FALSE))</f>
        <v>0</v>
      </c>
      <c r="BE56" s="334">
        <f>IF(ISERROR(VLOOKUP(Inputs!$M$18,'LookUp Ranges'!$A$74:$C$118,3,FALSE)),0,VLOOKUP(Inputs!$M$18,'LookUp Ranges'!$A$74:$C$118,3,FALSE))</f>
        <v>0</v>
      </c>
      <c r="BF56" s="334">
        <f>IF(ISERROR(VLOOKUP(Inputs!$M$18,'LookUp Ranges'!$A$74:$C$118,3,FALSE)),0,VLOOKUP(Inputs!$M$18,'LookUp Ranges'!$A$74:$C$118,3,FALSE))</f>
        <v>0</v>
      </c>
      <c r="BG56" s="334">
        <f>IF(ISERROR(VLOOKUP(Inputs!$M$18,'LookUp Ranges'!$A$74:$C$118,3,FALSE)),0,VLOOKUP(Inputs!$M$18,'LookUp Ranges'!$A$74:$C$118,3,FALSE))</f>
        <v>0</v>
      </c>
      <c r="BH56" s="334">
        <f>IF(ISERROR(VLOOKUP(Inputs!$M$18,'LookUp Ranges'!$A$74:$C$118,3,FALSE)),0,VLOOKUP(Inputs!$M$18,'LookUp Ranges'!$A$74:$C$118,3,FALSE))</f>
        <v>0</v>
      </c>
      <c r="BI56" s="334">
        <f>IF(ISERROR(VLOOKUP(Inputs!$M$18,'LookUp Ranges'!$A$74:$C$118,3,FALSE)),0,VLOOKUP(Inputs!$M$18,'LookUp Ranges'!$A$74:$C$118,3,FALSE))</f>
        <v>0</v>
      </c>
      <c r="BJ56" s="334">
        <f>IF(ISERROR(VLOOKUP(Inputs!$M$18,'LookUp Ranges'!$A$74:$C$118,3,FALSE)),0,VLOOKUP(Inputs!$M$18,'LookUp Ranges'!$A$74:$C$118,3,FALSE))</f>
        <v>0</v>
      </c>
      <c r="BK56" s="334">
        <f>IF(ISERROR(VLOOKUP(Inputs!$M$18,'LookUp Ranges'!$A$74:$C$118,3,FALSE)),0,VLOOKUP(Inputs!$M$18,'LookUp Ranges'!$A$74:$C$118,3,FALSE))</f>
        <v>0</v>
      </c>
      <c r="BL56" s="334">
        <f>IF(ISERROR(VLOOKUP(Inputs!$M$18,'LookUp Ranges'!$A$74:$C$118,3,FALSE)),0,VLOOKUP(Inputs!$M$18,'LookUp Ranges'!$A$74:$C$118,3,FALSE))</f>
        <v>0</v>
      </c>
      <c r="BM56" s="334">
        <f>IF(ISERROR(VLOOKUP(Inputs!$M$18,'LookUp Ranges'!$A$74:$C$118,3,FALSE)),0,VLOOKUP(Inputs!$M$18,'LookUp Ranges'!$A$74:$C$118,3,FALSE))</f>
        <v>0</v>
      </c>
      <c r="BN56" s="334">
        <f>IF(ISERROR(VLOOKUP(Inputs!$M$18,'LookUp Ranges'!$A$74:$C$118,3,FALSE)),0,VLOOKUP(Inputs!$M$18,'LookUp Ranges'!$A$74:$C$118,3,FALSE))</f>
        <v>0</v>
      </c>
      <c r="BO56" s="334">
        <f>IF(ISERROR(VLOOKUP(Inputs!$M$18,'LookUp Ranges'!$A$74:$C$118,3,FALSE)),0,VLOOKUP(Inputs!$M$18,'LookUp Ranges'!$A$74:$C$118,3,FALSE))</f>
        <v>0</v>
      </c>
      <c r="BP56" s="334">
        <f>IF(ISERROR(VLOOKUP(Inputs!$M$18,'LookUp Ranges'!$A$74:$C$118,3,FALSE)),0,VLOOKUP(Inputs!$M$18,'LookUp Ranges'!$A$74:$C$118,3,FALSE))</f>
        <v>0</v>
      </c>
      <c r="BQ56" s="334">
        <f>IF(ISERROR(VLOOKUP(Inputs!$M$18,'LookUp Ranges'!$A$74:$C$118,3,FALSE)),0,VLOOKUP(Inputs!$M$18,'LookUp Ranges'!$A$74:$C$118,3,FALSE))</f>
        <v>0</v>
      </c>
      <c r="BR56" s="206"/>
      <c r="BS56" s="356"/>
      <c r="BT56" s="321"/>
    </row>
    <row r="57" spans="1:72" ht="16.5" thickBot="1">
      <c r="A57" s="164"/>
      <c r="B57" s="179"/>
      <c r="C57" s="166"/>
      <c r="D57" s="226" t="s">
        <v>137</v>
      </c>
      <c r="E57" s="203">
        <f t="shared" ref="E57:BP57" si="128">IF(ISERROR(E55*E56),0,E55*E56)</f>
        <v>0</v>
      </c>
      <c r="F57" s="329">
        <f t="shared" si="128"/>
        <v>0</v>
      </c>
      <c r="G57" s="329">
        <f t="shared" si="128"/>
        <v>0</v>
      </c>
      <c r="H57" s="329">
        <f t="shared" si="128"/>
        <v>0</v>
      </c>
      <c r="I57" s="329">
        <f t="shared" si="128"/>
        <v>0</v>
      </c>
      <c r="J57" s="329">
        <f t="shared" si="128"/>
        <v>0</v>
      </c>
      <c r="K57" s="329">
        <f t="shared" si="128"/>
        <v>0</v>
      </c>
      <c r="L57" s="329">
        <f t="shared" si="128"/>
        <v>0</v>
      </c>
      <c r="M57" s="329">
        <f t="shared" si="128"/>
        <v>0</v>
      </c>
      <c r="N57" s="329">
        <f t="shared" si="128"/>
        <v>0</v>
      </c>
      <c r="O57" s="329">
        <f t="shared" si="128"/>
        <v>0</v>
      </c>
      <c r="P57" s="329">
        <f t="shared" si="128"/>
        <v>0</v>
      </c>
      <c r="Q57" s="329">
        <f t="shared" si="128"/>
        <v>0</v>
      </c>
      <c r="R57" s="329">
        <f t="shared" si="128"/>
        <v>0</v>
      </c>
      <c r="S57" s="329">
        <f t="shared" si="128"/>
        <v>0</v>
      </c>
      <c r="T57" s="329">
        <f t="shared" si="128"/>
        <v>0</v>
      </c>
      <c r="U57" s="329">
        <f t="shared" si="128"/>
        <v>0</v>
      </c>
      <c r="V57" s="329">
        <f t="shared" si="128"/>
        <v>0</v>
      </c>
      <c r="W57" s="329">
        <f t="shared" si="128"/>
        <v>0</v>
      </c>
      <c r="X57" s="329">
        <f t="shared" si="128"/>
        <v>0</v>
      </c>
      <c r="Y57" s="329">
        <f t="shared" si="128"/>
        <v>0</v>
      </c>
      <c r="Z57" s="329">
        <f t="shared" si="128"/>
        <v>0</v>
      </c>
      <c r="AA57" s="329">
        <f t="shared" si="128"/>
        <v>0</v>
      </c>
      <c r="AB57" s="329">
        <f t="shared" si="128"/>
        <v>0</v>
      </c>
      <c r="AC57" s="329">
        <f t="shared" si="128"/>
        <v>0</v>
      </c>
      <c r="AD57" s="329">
        <f t="shared" si="128"/>
        <v>0</v>
      </c>
      <c r="AE57" s="329">
        <f t="shared" si="128"/>
        <v>0</v>
      </c>
      <c r="AF57" s="329">
        <f t="shared" si="128"/>
        <v>0</v>
      </c>
      <c r="AG57" s="329">
        <f t="shared" si="128"/>
        <v>0</v>
      </c>
      <c r="AH57" s="329">
        <f t="shared" si="128"/>
        <v>0</v>
      </c>
      <c r="AI57" s="329">
        <f t="shared" si="128"/>
        <v>0</v>
      </c>
      <c r="AJ57" s="329">
        <f t="shared" si="128"/>
        <v>0</v>
      </c>
      <c r="AK57" s="329">
        <f t="shared" si="128"/>
        <v>0</v>
      </c>
      <c r="AL57" s="329">
        <f t="shared" si="128"/>
        <v>0</v>
      </c>
      <c r="AM57" s="329">
        <f t="shared" si="128"/>
        <v>0</v>
      </c>
      <c r="AN57" s="329">
        <f t="shared" si="128"/>
        <v>0</v>
      </c>
      <c r="AO57" s="329">
        <f t="shared" si="128"/>
        <v>0</v>
      </c>
      <c r="AP57" s="329">
        <f t="shared" si="128"/>
        <v>0</v>
      </c>
      <c r="AQ57" s="329">
        <f t="shared" si="128"/>
        <v>0</v>
      </c>
      <c r="AR57" s="329">
        <f t="shared" si="128"/>
        <v>0</v>
      </c>
      <c r="AS57" s="329">
        <f t="shared" si="128"/>
        <v>0</v>
      </c>
      <c r="AT57" s="329">
        <f t="shared" si="128"/>
        <v>0</v>
      </c>
      <c r="AU57" s="329">
        <f t="shared" si="128"/>
        <v>0</v>
      </c>
      <c r="AV57" s="329">
        <f t="shared" si="128"/>
        <v>0</v>
      </c>
      <c r="AW57" s="329">
        <f t="shared" si="128"/>
        <v>0</v>
      </c>
      <c r="AX57" s="329">
        <f t="shared" si="128"/>
        <v>0</v>
      </c>
      <c r="AY57" s="329">
        <f t="shared" si="128"/>
        <v>0</v>
      </c>
      <c r="AZ57" s="329">
        <f t="shared" si="128"/>
        <v>0</v>
      </c>
      <c r="BA57" s="329">
        <f t="shared" si="128"/>
        <v>0</v>
      </c>
      <c r="BB57" s="329">
        <f t="shared" si="128"/>
        <v>0</v>
      </c>
      <c r="BC57" s="329">
        <f t="shared" si="128"/>
        <v>0</v>
      </c>
      <c r="BD57" s="329">
        <f t="shared" si="128"/>
        <v>0</v>
      </c>
      <c r="BE57" s="329">
        <f t="shared" si="128"/>
        <v>0</v>
      </c>
      <c r="BF57" s="329">
        <f t="shared" si="128"/>
        <v>0</v>
      </c>
      <c r="BG57" s="329">
        <f t="shared" si="128"/>
        <v>0</v>
      </c>
      <c r="BH57" s="329">
        <f t="shared" si="128"/>
        <v>0</v>
      </c>
      <c r="BI57" s="329">
        <f t="shared" si="128"/>
        <v>0</v>
      </c>
      <c r="BJ57" s="329">
        <f t="shared" si="128"/>
        <v>0</v>
      </c>
      <c r="BK57" s="329">
        <f t="shared" si="128"/>
        <v>0</v>
      </c>
      <c r="BL57" s="329">
        <f t="shared" si="128"/>
        <v>0</v>
      </c>
      <c r="BM57" s="329">
        <f t="shared" si="128"/>
        <v>0</v>
      </c>
      <c r="BN57" s="329">
        <f t="shared" si="128"/>
        <v>0</v>
      </c>
      <c r="BO57" s="329">
        <f t="shared" si="128"/>
        <v>0</v>
      </c>
      <c r="BP57" s="329">
        <f t="shared" si="128"/>
        <v>0</v>
      </c>
      <c r="BQ57" s="329">
        <f t="shared" ref="BQ57" si="129">IF(ISERROR(BQ55*BQ56),0,BQ55*BQ56)</f>
        <v>0</v>
      </c>
      <c r="BR57" s="206"/>
      <c r="BS57" s="356"/>
      <c r="BT57" s="321"/>
    </row>
    <row r="58" spans="1:72">
      <c r="A58" s="164"/>
      <c r="B58" s="179"/>
      <c r="C58" s="166"/>
      <c r="D58" s="195"/>
      <c r="E58" s="330"/>
      <c r="F58" s="330"/>
      <c r="G58" s="330"/>
      <c r="H58" s="330"/>
      <c r="I58" s="330"/>
      <c r="J58" s="330"/>
      <c r="K58" s="330"/>
      <c r="L58" s="330"/>
      <c r="M58" s="330"/>
      <c r="N58" s="330"/>
      <c r="O58" s="330"/>
      <c r="P58" s="330"/>
      <c r="Q58" s="330"/>
      <c r="R58" s="330"/>
      <c r="S58" s="330"/>
      <c r="T58" s="330"/>
      <c r="U58" s="330"/>
      <c r="V58" s="330"/>
      <c r="W58" s="330"/>
      <c r="X58" s="330"/>
      <c r="Y58" s="330"/>
      <c r="Z58" s="330"/>
      <c r="AA58" s="330"/>
      <c r="AB58" s="330"/>
      <c r="AC58" s="330"/>
      <c r="AD58" s="330"/>
      <c r="AE58" s="330"/>
      <c r="AF58" s="330"/>
      <c r="AG58" s="330"/>
      <c r="AH58" s="330"/>
      <c r="AI58" s="330"/>
      <c r="AJ58" s="330"/>
      <c r="AK58" s="330"/>
      <c r="AL58" s="330"/>
      <c r="AM58" s="330"/>
      <c r="AN58" s="330"/>
      <c r="AO58" s="330"/>
      <c r="AP58" s="330"/>
      <c r="AQ58" s="330"/>
      <c r="AR58" s="330"/>
      <c r="AS58" s="330"/>
      <c r="AT58" s="330"/>
      <c r="AU58" s="330"/>
      <c r="AV58" s="330"/>
      <c r="AW58" s="330"/>
      <c r="AX58" s="330"/>
      <c r="AY58" s="330"/>
      <c r="AZ58" s="330"/>
      <c r="BA58" s="330"/>
      <c r="BB58" s="330"/>
      <c r="BC58" s="330"/>
      <c r="BD58" s="330"/>
      <c r="BE58" s="330"/>
      <c r="BF58" s="330"/>
      <c r="BG58" s="330"/>
      <c r="BH58" s="330"/>
      <c r="BI58" s="330"/>
      <c r="BJ58" s="330"/>
      <c r="BK58" s="330"/>
      <c r="BL58" s="330"/>
      <c r="BM58" s="330"/>
      <c r="BN58" s="330"/>
      <c r="BO58" s="330"/>
      <c r="BP58" s="330"/>
      <c r="BQ58" s="330"/>
      <c r="BR58" s="206"/>
      <c r="BS58" s="356"/>
      <c r="BT58" s="321"/>
    </row>
    <row r="59" spans="1:72" ht="16.5" thickBot="1">
      <c r="A59" s="164"/>
      <c r="B59" s="179"/>
      <c r="C59" s="166"/>
      <c r="D59" s="198" t="s">
        <v>179</v>
      </c>
      <c r="E59" s="372">
        <v>0</v>
      </c>
      <c r="F59" s="372">
        <v>0</v>
      </c>
      <c r="G59" s="372">
        <v>0</v>
      </c>
      <c r="H59" s="372">
        <v>0</v>
      </c>
      <c r="I59" s="372">
        <v>0</v>
      </c>
      <c r="J59" s="372">
        <v>0</v>
      </c>
      <c r="K59" s="372">
        <v>0</v>
      </c>
      <c r="L59" s="372">
        <v>0</v>
      </c>
      <c r="M59" s="372">
        <v>0</v>
      </c>
      <c r="N59" s="372">
        <v>0</v>
      </c>
      <c r="O59" s="372">
        <v>0</v>
      </c>
      <c r="P59" s="372">
        <v>0</v>
      </c>
      <c r="Q59" s="372">
        <v>0</v>
      </c>
      <c r="R59" s="372">
        <v>0</v>
      </c>
      <c r="S59" s="372">
        <v>0</v>
      </c>
      <c r="T59" s="372">
        <v>0</v>
      </c>
      <c r="U59" s="372">
        <v>0</v>
      </c>
      <c r="V59" s="372">
        <v>0</v>
      </c>
      <c r="W59" s="372">
        <v>0</v>
      </c>
      <c r="X59" s="372">
        <v>0</v>
      </c>
      <c r="Y59" s="372">
        <v>0</v>
      </c>
      <c r="Z59" s="372">
        <v>0</v>
      </c>
      <c r="AA59" s="372">
        <v>0</v>
      </c>
      <c r="AB59" s="372">
        <v>0</v>
      </c>
      <c r="AC59" s="372">
        <v>0</v>
      </c>
      <c r="AD59" s="372">
        <v>0</v>
      </c>
      <c r="AE59" s="372">
        <v>0</v>
      </c>
      <c r="AF59" s="372">
        <v>0</v>
      </c>
      <c r="AG59" s="372">
        <v>0</v>
      </c>
      <c r="AH59" s="372">
        <v>0</v>
      </c>
      <c r="AI59" s="372">
        <v>0</v>
      </c>
      <c r="AJ59" s="372">
        <v>0</v>
      </c>
      <c r="AK59" s="372">
        <v>0</v>
      </c>
      <c r="AL59" s="372">
        <v>0</v>
      </c>
      <c r="AM59" s="372">
        <v>0</v>
      </c>
      <c r="AN59" s="372">
        <v>0</v>
      </c>
      <c r="AO59" s="372">
        <v>0</v>
      </c>
      <c r="AP59" s="372">
        <v>0</v>
      </c>
      <c r="AQ59" s="372">
        <v>0</v>
      </c>
      <c r="AR59" s="372">
        <v>0</v>
      </c>
      <c r="AS59" s="372">
        <v>0</v>
      </c>
      <c r="AT59" s="372">
        <v>0</v>
      </c>
      <c r="AU59" s="372">
        <v>0</v>
      </c>
      <c r="AV59" s="372">
        <v>0</v>
      </c>
      <c r="AW59" s="372">
        <v>0</v>
      </c>
      <c r="AX59" s="372">
        <v>0</v>
      </c>
      <c r="AY59" s="372">
        <v>0</v>
      </c>
      <c r="AZ59" s="372">
        <v>0</v>
      </c>
      <c r="BA59" s="372">
        <v>0</v>
      </c>
      <c r="BB59" s="372">
        <v>0</v>
      </c>
      <c r="BC59" s="372">
        <v>0</v>
      </c>
      <c r="BD59" s="372">
        <v>0</v>
      </c>
      <c r="BE59" s="372">
        <v>0</v>
      </c>
      <c r="BF59" s="372">
        <v>0</v>
      </c>
      <c r="BG59" s="372">
        <v>0</v>
      </c>
      <c r="BH59" s="372">
        <v>0</v>
      </c>
      <c r="BI59" s="372">
        <v>0</v>
      </c>
      <c r="BJ59" s="372">
        <v>0</v>
      </c>
      <c r="BK59" s="372">
        <v>0</v>
      </c>
      <c r="BL59" s="372">
        <v>0</v>
      </c>
      <c r="BM59" s="372">
        <v>0</v>
      </c>
      <c r="BN59" s="372">
        <v>0</v>
      </c>
      <c r="BO59" s="372">
        <v>0</v>
      </c>
      <c r="BP59" s="372">
        <v>0</v>
      </c>
      <c r="BQ59" s="372">
        <v>0</v>
      </c>
      <c r="BR59" s="206"/>
      <c r="BS59" s="356"/>
      <c r="BT59" s="321"/>
    </row>
    <row r="60" spans="1:72" ht="16.5" thickBot="1">
      <c r="A60" s="164"/>
      <c r="B60" s="179"/>
      <c r="C60" s="166"/>
      <c r="D60" s="198" t="s">
        <v>174</v>
      </c>
      <c r="E60" s="371">
        <v>0</v>
      </c>
      <c r="F60" s="371">
        <v>0</v>
      </c>
      <c r="G60" s="371">
        <v>0</v>
      </c>
      <c r="H60" s="371">
        <v>0</v>
      </c>
      <c r="I60" s="371">
        <v>0</v>
      </c>
      <c r="J60" s="371">
        <v>0</v>
      </c>
      <c r="K60" s="371">
        <v>0</v>
      </c>
      <c r="L60" s="371">
        <v>0</v>
      </c>
      <c r="M60" s="371">
        <v>0</v>
      </c>
      <c r="N60" s="371">
        <v>0</v>
      </c>
      <c r="O60" s="371">
        <v>0</v>
      </c>
      <c r="P60" s="371">
        <v>0</v>
      </c>
      <c r="Q60" s="371">
        <v>0</v>
      </c>
      <c r="R60" s="371">
        <v>0</v>
      </c>
      <c r="S60" s="371">
        <v>0</v>
      </c>
      <c r="T60" s="371">
        <v>0</v>
      </c>
      <c r="U60" s="371">
        <v>0</v>
      </c>
      <c r="V60" s="371">
        <v>0</v>
      </c>
      <c r="W60" s="371">
        <v>0</v>
      </c>
      <c r="X60" s="371">
        <v>0</v>
      </c>
      <c r="Y60" s="371">
        <v>0</v>
      </c>
      <c r="Z60" s="371">
        <v>0</v>
      </c>
      <c r="AA60" s="371">
        <v>0</v>
      </c>
      <c r="AB60" s="371">
        <v>0</v>
      </c>
      <c r="AC60" s="371">
        <v>0</v>
      </c>
      <c r="AD60" s="371">
        <v>0</v>
      </c>
      <c r="AE60" s="371">
        <v>0</v>
      </c>
      <c r="AF60" s="371">
        <v>0</v>
      </c>
      <c r="AG60" s="371">
        <v>0</v>
      </c>
      <c r="AH60" s="371">
        <v>0</v>
      </c>
      <c r="AI60" s="371">
        <v>0</v>
      </c>
      <c r="AJ60" s="371">
        <v>0</v>
      </c>
      <c r="AK60" s="371">
        <v>0</v>
      </c>
      <c r="AL60" s="371">
        <v>0</v>
      </c>
      <c r="AM60" s="371">
        <v>0</v>
      </c>
      <c r="AN60" s="371">
        <v>0</v>
      </c>
      <c r="AO60" s="371">
        <v>0</v>
      </c>
      <c r="AP60" s="371">
        <v>0</v>
      </c>
      <c r="AQ60" s="371">
        <v>0</v>
      </c>
      <c r="AR60" s="371">
        <v>0</v>
      </c>
      <c r="AS60" s="371">
        <v>0</v>
      </c>
      <c r="AT60" s="371">
        <v>0</v>
      </c>
      <c r="AU60" s="371">
        <v>0</v>
      </c>
      <c r="AV60" s="371">
        <v>0</v>
      </c>
      <c r="AW60" s="371">
        <v>0</v>
      </c>
      <c r="AX60" s="371">
        <v>0</v>
      </c>
      <c r="AY60" s="371">
        <v>0</v>
      </c>
      <c r="AZ60" s="371">
        <v>0</v>
      </c>
      <c r="BA60" s="371">
        <v>0</v>
      </c>
      <c r="BB60" s="371">
        <v>0</v>
      </c>
      <c r="BC60" s="371">
        <v>0</v>
      </c>
      <c r="BD60" s="371">
        <v>0</v>
      </c>
      <c r="BE60" s="371">
        <v>0</v>
      </c>
      <c r="BF60" s="371">
        <v>0</v>
      </c>
      <c r="BG60" s="371">
        <v>0</v>
      </c>
      <c r="BH60" s="371">
        <v>0</v>
      </c>
      <c r="BI60" s="371">
        <v>0</v>
      </c>
      <c r="BJ60" s="371">
        <v>0</v>
      </c>
      <c r="BK60" s="371">
        <v>0</v>
      </c>
      <c r="BL60" s="371">
        <v>0</v>
      </c>
      <c r="BM60" s="371">
        <v>0</v>
      </c>
      <c r="BN60" s="371">
        <v>0</v>
      </c>
      <c r="BO60" s="371">
        <v>0</v>
      </c>
      <c r="BP60" s="371">
        <v>0</v>
      </c>
      <c r="BQ60" s="371">
        <v>0</v>
      </c>
      <c r="BR60" s="209"/>
      <c r="BS60" s="356"/>
      <c r="BT60" s="321"/>
    </row>
    <row r="61" spans="1:72" ht="16.5" thickBot="1">
      <c r="A61" s="164"/>
      <c r="B61" s="179"/>
      <c r="C61" s="166"/>
      <c r="D61" s="198" t="s">
        <v>133</v>
      </c>
      <c r="E61" s="335">
        <f>IF(ISERROR(VLOOKUP(Inputs!$M$18,'LookUp Ranges'!$A$74:$B$118,2,FALSE)),0,VLOOKUP(Inputs!$M$18,'LookUp Ranges'!$A$74:$B$118,2,FALSE))</f>
        <v>0</v>
      </c>
      <c r="F61" s="335">
        <f>IF(ISERROR(VLOOKUP(Inputs!$M$18,'LookUp Ranges'!$A$74:$B$118,2,FALSE)),0,VLOOKUP(Inputs!$M$18,'LookUp Ranges'!$A$74:$B$118,2,FALSE))</f>
        <v>0</v>
      </c>
      <c r="G61" s="335">
        <f>IF(ISERROR(VLOOKUP(Inputs!$M$18,'LookUp Ranges'!$A$74:$B$118,2,FALSE)),0,VLOOKUP(Inputs!$M$18,'LookUp Ranges'!$A$74:$B$118,2,FALSE))</f>
        <v>0</v>
      </c>
      <c r="H61" s="335">
        <f>IF(ISERROR(VLOOKUP(Inputs!$M$18,'LookUp Ranges'!$A$74:$B$118,2,FALSE)),0,VLOOKUP(Inputs!$M$18,'LookUp Ranges'!$A$74:$B$118,2,FALSE))</f>
        <v>0</v>
      </c>
      <c r="I61" s="335">
        <f>IF(ISERROR(VLOOKUP(Inputs!$M$18,'LookUp Ranges'!$A$74:$B$118,2,FALSE)),0,VLOOKUP(Inputs!$M$18,'LookUp Ranges'!$A$74:$B$118,2,FALSE))</f>
        <v>0</v>
      </c>
      <c r="J61" s="335">
        <f>IF(ISERROR(VLOOKUP(Inputs!$M$18,'LookUp Ranges'!$A$74:$B$118,2,FALSE)),0,VLOOKUP(Inputs!$M$18,'LookUp Ranges'!$A$74:$B$118,2,FALSE))</f>
        <v>0</v>
      </c>
      <c r="K61" s="335">
        <f>IF(ISERROR(VLOOKUP(Inputs!$M$18,'LookUp Ranges'!$A$74:$B$118,2,FALSE)),0,VLOOKUP(Inputs!$M$18,'LookUp Ranges'!$A$74:$B$118,2,FALSE))</f>
        <v>0</v>
      </c>
      <c r="L61" s="335">
        <f>IF(ISERROR(VLOOKUP(Inputs!$M$18,'LookUp Ranges'!$A$74:$B$118,2,FALSE)),0,VLOOKUP(Inputs!$M$18,'LookUp Ranges'!$A$74:$B$118,2,FALSE))</f>
        <v>0</v>
      </c>
      <c r="M61" s="335">
        <f>IF(ISERROR(VLOOKUP(Inputs!$M$18,'LookUp Ranges'!$A$74:$B$118,2,FALSE)),0,VLOOKUP(Inputs!$M$18,'LookUp Ranges'!$A$74:$B$118,2,FALSE))</f>
        <v>0</v>
      </c>
      <c r="N61" s="335">
        <f>IF(ISERROR(VLOOKUP(Inputs!$M$18,'LookUp Ranges'!$A$74:$B$118,2,FALSE)),0,VLOOKUP(Inputs!$M$18,'LookUp Ranges'!$A$74:$B$118,2,FALSE))</f>
        <v>0</v>
      </c>
      <c r="O61" s="335">
        <f>IF(ISERROR(VLOOKUP(Inputs!$M$18,'LookUp Ranges'!$A$74:$B$118,2,FALSE)),0,VLOOKUP(Inputs!$M$18,'LookUp Ranges'!$A$74:$B$118,2,FALSE))</f>
        <v>0</v>
      </c>
      <c r="P61" s="335">
        <f>IF(ISERROR(VLOOKUP(Inputs!$M$18,'LookUp Ranges'!$A$74:$B$118,2,FALSE)),0,VLOOKUP(Inputs!$M$18,'LookUp Ranges'!$A$74:$B$118,2,FALSE))</f>
        <v>0</v>
      </c>
      <c r="Q61" s="335">
        <f>IF(ISERROR(VLOOKUP(Inputs!$M$18,'LookUp Ranges'!$A$74:$B$118,2,FALSE)),0,VLOOKUP(Inputs!$M$18,'LookUp Ranges'!$A$74:$B$118,2,FALSE))</f>
        <v>0</v>
      </c>
      <c r="R61" s="335">
        <f>IF(ISERROR(VLOOKUP(Inputs!$M$18,'LookUp Ranges'!$A$74:$B$118,2,FALSE)),0,VLOOKUP(Inputs!$M$18,'LookUp Ranges'!$A$74:$B$118,2,FALSE))</f>
        <v>0</v>
      </c>
      <c r="S61" s="335">
        <f>IF(ISERROR(VLOOKUP(Inputs!$M$18,'LookUp Ranges'!$A$74:$B$118,2,FALSE)),0,VLOOKUP(Inputs!$M$18,'LookUp Ranges'!$A$74:$B$118,2,FALSE))</f>
        <v>0</v>
      </c>
      <c r="T61" s="335">
        <f>IF(ISERROR(VLOOKUP(Inputs!$M$18,'LookUp Ranges'!$A$74:$B$118,2,FALSE)),0,VLOOKUP(Inputs!$M$18,'LookUp Ranges'!$A$74:$B$118,2,FALSE))</f>
        <v>0</v>
      </c>
      <c r="U61" s="335">
        <f>IF(ISERROR(VLOOKUP(Inputs!$M$18,'LookUp Ranges'!$A$74:$B$118,2,FALSE)),0,VLOOKUP(Inputs!$M$18,'LookUp Ranges'!$A$74:$B$118,2,FALSE))</f>
        <v>0</v>
      </c>
      <c r="V61" s="335">
        <f>IF(ISERROR(VLOOKUP(Inputs!$M$18,'LookUp Ranges'!$A$74:$B$118,2,FALSE)),0,VLOOKUP(Inputs!$M$18,'LookUp Ranges'!$A$74:$B$118,2,FALSE))</f>
        <v>0</v>
      </c>
      <c r="W61" s="335">
        <f>IF(ISERROR(VLOOKUP(Inputs!$M$18,'LookUp Ranges'!$A$74:$B$118,2,FALSE)),0,VLOOKUP(Inputs!$M$18,'LookUp Ranges'!$A$74:$B$118,2,FALSE))</f>
        <v>0</v>
      </c>
      <c r="X61" s="335">
        <f>IF(ISERROR(VLOOKUP(Inputs!$M$18,'LookUp Ranges'!$A$74:$B$118,2,FALSE)),0,VLOOKUP(Inputs!$M$18,'LookUp Ranges'!$A$74:$B$118,2,FALSE))</f>
        <v>0</v>
      </c>
      <c r="Y61" s="335">
        <f>IF(ISERROR(VLOOKUP(Inputs!$M$18,'LookUp Ranges'!$A$74:$B$118,2,FALSE)),0,VLOOKUP(Inputs!$M$18,'LookUp Ranges'!$A$74:$B$118,2,FALSE))</f>
        <v>0</v>
      </c>
      <c r="Z61" s="335">
        <f>IF(ISERROR(VLOOKUP(Inputs!$M$18,'LookUp Ranges'!$A$74:$B$118,2,FALSE)),0,VLOOKUP(Inputs!$M$18,'LookUp Ranges'!$A$74:$B$118,2,FALSE))</f>
        <v>0</v>
      </c>
      <c r="AA61" s="335">
        <f>IF(ISERROR(VLOOKUP(Inputs!$M$18,'LookUp Ranges'!$A$74:$B$118,2,FALSE)),0,VLOOKUP(Inputs!$M$18,'LookUp Ranges'!$A$74:$B$118,2,FALSE))</f>
        <v>0</v>
      </c>
      <c r="AB61" s="335">
        <f>IF(ISERROR(VLOOKUP(Inputs!$M$18,'LookUp Ranges'!$A$74:$B$118,2,FALSE)),0,VLOOKUP(Inputs!$M$18,'LookUp Ranges'!$A$74:$B$118,2,FALSE))</f>
        <v>0</v>
      </c>
      <c r="AC61" s="335">
        <f>IF(ISERROR(VLOOKUP(Inputs!$M$18,'LookUp Ranges'!$A$74:$B$118,2,FALSE)),0,VLOOKUP(Inputs!$M$18,'LookUp Ranges'!$A$74:$B$118,2,FALSE))</f>
        <v>0</v>
      </c>
      <c r="AD61" s="335">
        <f>IF(ISERROR(VLOOKUP(Inputs!$M$18,'LookUp Ranges'!$A$74:$B$118,2,FALSE)),0,VLOOKUP(Inputs!$M$18,'LookUp Ranges'!$A$74:$B$118,2,FALSE))</f>
        <v>0</v>
      </c>
      <c r="AE61" s="335">
        <f>IF(ISERROR(VLOOKUP(Inputs!$M$18,'LookUp Ranges'!$A$74:$B$118,2,FALSE)),0,VLOOKUP(Inputs!$M$18,'LookUp Ranges'!$A$74:$B$118,2,FALSE))</f>
        <v>0</v>
      </c>
      <c r="AF61" s="335">
        <f>IF(ISERROR(VLOOKUP(Inputs!$M$18,'LookUp Ranges'!$A$74:$B$118,2,FALSE)),0,VLOOKUP(Inputs!$M$18,'LookUp Ranges'!$A$74:$B$118,2,FALSE))</f>
        <v>0</v>
      </c>
      <c r="AG61" s="335">
        <f>IF(ISERROR(VLOOKUP(Inputs!$M$18,'LookUp Ranges'!$A$74:$B$118,2,FALSE)),0,VLOOKUP(Inputs!$M$18,'LookUp Ranges'!$A$74:$B$118,2,FALSE))</f>
        <v>0</v>
      </c>
      <c r="AH61" s="335">
        <f>IF(ISERROR(VLOOKUP(Inputs!$M$18,'LookUp Ranges'!$A$74:$B$118,2,FALSE)),0,VLOOKUP(Inputs!$M$18,'LookUp Ranges'!$A$74:$B$118,2,FALSE))</f>
        <v>0</v>
      </c>
      <c r="AI61" s="335">
        <f>IF(ISERROR(VLOOKUP(Inputs!$M$18,'LookUp Ranges'!$A$74:$B$118,2,FALSE)),0,VLOOKUP(Inputs!$M$18,'LookUp Ranges'!$A$74:$B$118,2,FALSE))</f>
        <v>0</v>
      </c>
      <c r="AJ61" s="335">
        <f>IF(ISERROR(VLOOKUP(Inputs!$M$18,'LookUp Ranges'!$A$74:$B$118,2,FALSE)),0,VLOOKUP(Inputs!$M$18,'LookUp Ranges'!$A$74:$B$118,2,FALSE))</f>
        <v>0</v>
      </c>
      <c r="AK61" s="335">
        <f>IF(ISERROR(VLOOKUP(Inputs!$M$18,'LookUp Ranges'!$A$74:$B$118,2,FALSE)),0,VLOOKUP(Inputs!$M$18,'LookUp Ranges'!$A$74:$B$118,2,FALSE))</f>
        <v>0</v>
      </c>
      <c r="AL61" s="335">
        <f>IF(ISERROR(VLOOKUP(Inputs!$M$18,'LookUp Ranges'!$A$74:$B$118,2,FALSE)),0,VLOOKUP(Inputs!$M$18,'LookUp Ranges'!$A$74:$B$118,2,FALSE))</f>
        <v>0</v>
      </c>
      <c r="AM61" s="335">
        <f>IF(ISERROR(VLOOKUP(Inputs!$M$18,'LookUp Ranges'!$A$74:$B$118,2,FALSE)),0,VLOOKUP(Inputs!$M$18,'LookUp Ranges'!$A$74:$B$118,2,FALSE))</f>
        <v>0</v>
      </c>
      <c r="AN61" s="335">
        <f>IF(ISERROR(VLOOKUP(Inputs!$M$18,'LookUp Ranges'!$A$74:$B$118,2,FALSE)),0,VLOOKUP(Inputs!$M$18,'LookUp Ranges'!$A$74:$B$118,2,FALSE))</f>
        <v>0</v>
      </c>
      <c r="AO61" s="335">
        <f>IF(ISERROR(VLOOKUP(Inputs!$M$18,'LookUp Ranges'!$A$74:$B$118,2,FALSE)),0,VLOOKUP(Inputs!$M$18,'LookUp Ranges'!$A$74:$B$118,2,FALSE))</f>
        <v>0</v>
      </c>
      <c r="AP61" s="335">
        <f>IF(ISERROR(VLOOKUP(Inputs!$M$18,'LookUp Ranges'!$A$74:$B$118,2,FALSE)),0,VLOOKUP(Inputs!$M$18,'LookUp Ranges'!$A$74:$B$118,2,FALSE))</f>
        <v>0</v>
      </c>
      <c r="AQ61" s="335">
        <f>IF(ISERROR(VLOOKUP(Inputs!$M$18,'LookUp Ranges'!$A$74:$B$118,2,FALSE)),0,VLOOKUP(Inputs!$M$18,'LookUp Ranges'!$A$74:$B$118,2,FALSE))</f>
        <v>0</v>
      </c>
      <c r="AR61" s="335">
        <f>IF(ISERROR(VLOOKUP(Inputs!$M$18,'LookUp Ranges'!$A$74:$B$118,2,FALSE)),0,VLOOKUP(Inputs!$M$18,'LookUp Ranges'!$A$74:$B$118,2,FALSE))</f>
        <v>0</v>
      </c>
      <c r="AS61" s="335">
        <f>IF(ISERROR(VLOOKUP(Inputs!$M$18,'LookUp Ranges'!$A$74:$B$118,2,FALSE)),0,VLOOKUP(Inputs!$M$18,'LookUp Ranges'!$A$74:$B$118,2,FALSE))</f>
        <v>0</v>
      </c>
      <c r="AT61" s="335">
        <f>IF(ISERROR(VLOOKUP(Inputs!$M$18,'LookUp Ranges'!$A$74:$B$118,2,FALSE)),0,VLOOKUP(Inputs!$M$18,'LookUp Ranges'!$A$74:$B$118,2,FALSE))</f>
        <v>0</v>
      </c>
      <c r="AU61" s="335">
        <f>IF(ISERROR(VLOOKUP(Inputs!$M$18,'LookUp Ranges'!$A$74:$B$118,2,FALSE)),0,VLOOKUP(Inputs!$M$18,'LookUp Ranges'!$A$74:$B$118,2,FALSE))</f>
        <v>0</v>
      </c>
      <c r="AV61" s="335">
        <f>IF(ISERROR(VLOOKUP(Inputs!$M$18,'LookUp Ranges'!$A$74:$B$118,2,FALSE)),0,VLOOKUP(Inputs!$M$18,'LookUp Ranges'!$A$74:$B$118,2,FALSE))</f>
        <v>0</v>
      </c>
      <c r="AW61" s="335">
        <f>IF(ISERROR(VLOOKUP(Inputs!$M$18,'LookUp Ranges'!$A$74:$B$118,2,FALSE)),0,VLOOKUP(Inputs!$M$18,'LookUp Ranges'!$A$74:$B$118,2,FALSE))</f>
        <v>0</v>
      </c>
      <c r="AX61" s="335">
        <f>IF(ISERROR(VLOOKUP(Inputs!$M$18,'LookUp Ranges'!$A$74:$B$118,2,FALSE)),0,VLOOKUP(Inputs!$M$18,'LookUp Ranges'!$A$74:$B$118,2,FALSE))</f>
        <v>0</v>
      </c>
      <c r="AY61" s="335">
        <f>IF(ISERROR(VLOOKUP(Inputs!$M$18,'LookUp Ranges'!$A$74:$B$118,2,FALSE)),0,VLOOKUP(Inputs!$M$18,'LookUp Ranges'!$A$74:$B$118,2,FALSE))</f>
        <v>0</v>
      </c>
      <c r="AZ61" s="335">
        <f>IF(ISERROR(VLOOKUP(Inputs!$M$18,'LookUp Ranges'!$A$74:$B$118,2,FALSE)),0,VLOOKUP(Inputs!$M$18,'LookUp Ranges'!$A$74:$B$118,2,FALSE))</f>
        <v>0</v>
      </c>
      <c r="BA61" s="335">
        <f>IF(ISERROR(VLOOKUP(Inputs!$M$18,'LookUp Ranges'!$A$74:$B$118,2,FALSE)),0,VLOOKUP(Inputs!$M$18,'LookUp Ranges'!$A$74:$B$118,2,FALSE))</f>
        <v>0</v>
      </c>
      <c r="BB61" s="335">
        <f>IF(ISERROR(VLOOKUP(Inputs!$M$18,'LookUp Ranges'!$A$74:$B$118,2,FALSE)),0,VLOOKUP(Inputs!$M$18,'LookUp Ranges'!$A$74:$B$118,2,FALSE))</f>
        <v>0</v>
      </c>
      <c r="BC61" s="335">
        <f>IF(ISERROR(VLOOKUP(Inputs!$M$18,'LookUp Ranges'!$A$74:$B$118,2,FALSE)),0,VLOOKUP(Inputs!$M$18,'LookUp Ranges'!$A$74:$B$118,2,FALSE))</f>
        <v>0</v>
      </c>
      <c r="BD61" s="335">
        <f>IF(ISERROR(VLOOKUP(Inputs!$M$18,'LookUp Ranges'!$A$74:$B$118,2,FALSE)),0,VLOOKUP(Inputs!$M$18,'LookUp Ranges'!$A$74:$B$118,2,FALSE))</f>
        <v>0</v>
      </c>
      <c r="BE61" s="335">
        <f>IF(ISERROR(VLOOKUP(Inputs!$M$18,'LookUp Ranges'!$A$74:$B$118,2,FALSE)),0,VLOOKUP(Inputs!$M$18,'LookUp Ranges'!$A$74:$B$118,2,FALSE))</f>
        <v>0</v>
      </c>
      <c r="BF61" s="335">
        <f>IF(ISERROR(VLOOKUP(Inputs!$M$18,'LookUp Ranges'!$A$74:$B$118,2,FALSE)),0,VLOOKUP(Inputs!$M$18,'LookUp Ranges'!$A$74:$B$118,2,FALSE))</f>
        <v>0</v>
      </c>
      <c r="BG61" s="335">
        <f>IF(ISERROR(VLOOKUP(Inputs!$M$18,'LookUp Ranges'!$A$74:$B$118,2,FALSE)),0,VLOOKUP(Inputs!$M$18,'LookUp Ranges'!$A$74:$B$118,2,FALSE))</f>
        <v>0</v>
      </c>
      <c r="BH61" s="335">
        <f>IF(ISERROR(VLOOKUP(Inputs!$M$18,'LookUp Ranges'!$A$74:$B$118,2,FALSE)),0,VLOOKUP(Inputs!$M$18,'LookUp Ranges'!$A$74:$B$118,2,FALSE))</f>
        <v>0</v>
      </c>
      <c r="BI61" s="335">
        <f>IF(ISERROR(VLOOKUP(Inputs!$M$18,'LookUp Ranges'!$A$74:$B$118,2,FALSE)),0,VLOOKUP(Inputs!$M$18,'LookUp Ranges'!$A$74:$B$118,2,FALSE))</f>
        <v>0</v>
      </c>
      <c r="BJ61" s="335">
        <f>IF(ISERROR(VLOOKUP(Inputs!$M$18,'LookUp Ranges'!$A$74:$B$118,2,FALSE)),0,VLOOKUP(Inputs!$M$18,'LookUp Ranges'!$A$74:$B$118,2,FALSE))</f>
        <v>0</v>
      </c>
      <c r="BK61" s="335">
        <f>IF(ISERROR(VLOOKUP(Inputs!$M$18,'LookUp Ranges'!$A$74:$B$118,2,FALSE)),0,VLOOKUP(Inputs!$M$18,'LookUp Ranges'!$A$74:$B$118,2,FALSE))</f>
        <v>0</v>
      </c>
      <c r="BL61" s="335">
        <f>IF(ISERROR(VLOOKUP(Inputs!$M$18,'LookUp Ranges'!$A$74:$B$118,2,FALSE)),0,VLOOKUP(Inputs!$M$18,'LookUp Ranges'!$A$74:$B$118,2,FALSE))</f>
        <v>0</v>
      </c>
      <c r="BM61" s="335">
        <f>IF(ISERROR(VLOOKUP(Inputs!$M$18,'LookUp Ranges'!$A$74:$B$118,2,FALSE)),0,VLOOKUP(Inputs!$M$18,'LookUp Ranges'!$A$74:$B$118,2,FALSE))</f>
        <v>0</v>
      </c>
      <c r="BN61" s="335">
        <f>IF(ISERROR(VLOOKUP(Inputs!$M$18,'LookUp Ranges'!$A$74:$B$118,2,FALSE)),0,VLOOKUP(Inputs!$M$18,'LookUp Ranges'!$A$74:$B$118,2,FALSE))</f>
        <v>0</v>
      </c>
      <c r="BO61" s="335">
        <f>IF(ISERROR(VLOOKUP(Inputs!$M$18,'LookUp Ranges'!$A$74:$B$118,2,FALSE)),0,VLOOKUP(Inputs!$M$18,'LookUp Ranges'!$A$74:$B$118,2,FALSE))</f>
        <v>0</v>
      </c>
      <c r="BP61" s="335">
        <f>IF(ISERROR(VLOOKUP(Inputs!$M$18,'LookUp Ranges'!$A$74:$B$118,2,FALSE)),0,VLOOKUP(Inputs!$M$18,'LookUp Ranges'!$A$74:$B$118,2,FALSE))</f>
        <v>0</v>
      </c>
      <c r="BQ61" s="335">
        <f>IF(ISERROR(VLOOKUP(Inputs!$M$18,'LookUp Ranges'!$A$74:$B$118,2,FALSE)),0,VLOOKUP(Inputs!$M$18,'LookUp Ranges'!$A$74:$B$118,2,FALSE))</f>
        <v>0</v>
      </c>
      <c r="BR61" s="206"/>
      <c r="BS61" s="356"/>
      <c r="BT61" s="321"/>
    </row>
    <row r="62" spans="1:72" ht="16.5" thickBot="1">
      <c r="A62" s="164"/>
      <c r="B62" s="179"/>
      <c r="C62" s="166"/>
      <c r="D62" s="226" t="s">
        <v>136</v>
      </c>
      <c r="E62" s="334">
        <f t="shared" ref="E62:BP62" si="130">IF(ISERROR(E59*E60*E61),0,E59*E60*E61)</f>
        <v>0</v>
      </c>
      <c r="F62" s="334">
        <f t="shared" si="130"/>
        <v>0</v>
      </c>
      <c r="G62" s="334">
        <f t="shared" si="130"/>
        <v>0</v>
      </c>
      <c r="H62" s="334">
        <f t="shared" si="130"/>
        <v>0</v>
      </c>
      <c r="I62" s="334">
        <f t="shared" si="130"/>
        <v>0</v>
      </c>
      <c r="J62" s="334">
        <f t="shared" si="130"/>
        <v>0</v>
      </c>
      <c r="K62" s="334">
        <f t="shared" si="130"/>
        <v>0</v>
      </c>
      <c r="L62" s="334">
        <f t="shared" si="130"/>
        <v>0</v>
      </c>
      <c r="M62" s="334">
        <f t="shared" si="130"/>
        <v>0</v>
      </c>
      <c r="N62" s="334">
        <f t="shared" si="130"/>
        <v>0</v>
      </c>
      <c r="O62" s="334">
        <f t="shared" si="130"/>
        <v>0</v>
      </c>
      <c r="P62" s="334">
        <f t="shared" si="130"/>
        <v>0</v>
      </c>
      <c r="Q62" s="334">
        <f t="shared" si="130"/>
        <v>0</v>
      </c>
      <c r="R62" s="334">
        <f t="shared" si="130"/>
        <v>0</v>
      </c>
      <c r="S62" s="334">
        <f t="shared" si="130"/>
        <v>0</v>
      </c>
      <c r="T62" s="334">
        <f t="shared" si="130"/>
        <v>0</v>
      </c>
      <c r="U62" s="334">
        <f t="shared" si="130"/>
        <v>0</v>
      </c>
      <c r="V62" s="334">
        <f t="shared" si="130"/>
        <v>0</v>
      </c>
      <c r="W62" s="334">
        <f t="shared" si="130"/>
        <v>0</v>
      </c>
      <c r="X62" s="334">
        <f t="shared" si="130"/>
        <v>0</v>
      </c>
      <c r="Y62" s="334">
        <f t="shared" si="130"/>
        <v>0</v>
      </c>
      <c r="Z62" s="334">
        <f t="shared" si="130"/>
        <v>0</v>
      </c>
      <c r="AA62" s="334">
        <f t="shared" si="130"/>
        <v>0</v>
      </c>
      <c r="AB62" s="334">
        <f t="shared" si="130"/>
        <v>0</v>
      </c>
      <c r="AC62" s="334">
        <f t="shared" si="130"/>
        <v>0</v>
      </c>
      <c r="AD62" s="334">
        <f t="shared" si="130"/>
        <v>0</v>
      </c>
      <c r="AE62" s="334">
        <f t="shared" si="130"/>
        <v>0</v>
      </c>
      <c r="AF62" s="334">
        <f t="shared" si="130"/>
        <v>0</v>
      </c>
      <c r="AG62" s="334">
        <f t="shared" si="130"/>
        <v>0</v>
      </c>
      <c r="AH62" s="334">
        <f t="shared" si="130"/>
        <v>0</v>
      </c>
      <c r="AI62" s="334">
        <f t="shared" si="130"/>
        <v>0</v>
      </c>
      <c r="AJ62" s="334">
        <f t="shared" si="130"/>
        <v>0</v>
      </c>
      <c r="AK62" s="334">
        <f t="shared" si="130"/>
        <v>0</v>
      </c>
      <c r="AL62" s="334">
        <f t="shared" si="130"/>
        <v>0</v>
      </c>
      <c r="AM62" s="334">
        <f t="shared" si="130"/>
        <v>0</v>
      </c>
      <c r="AN62" s="334">
        <f t="shared" si="130"/>
        <v>0</v>
      </c>
      <c r="AO62" s="334">
        <f t="shared" si="130"/>
        <v>0</v>
      </c>
      <c r="AP62" s="334">
        <f t="shared" si="130"/>
        <v>0</v>
      </c>
      <c r="AQ62" s="334">
        <f t="shared" si="130"/>
        <v>0</v>
      </c>
      <c r="AR62" s="334">
        <f t="shared" si="130"/>
        <v>0</v>
      </c>
      <c r="AS62" s="334">
        <f t="shared" si="130"/>
        <v>0</v>
      </c>
      <c r="AT62" s="334">
        <f t="shared" si="130"/>
        <v>0</v>
      </c>
      <c r="AU62" s="334">
        <f t="shared" si="130"/>
        <v>0</v>
      </c>
      <c r="AV62" s="334">
        <f t="shared" si="130"/>
        <v>0</v>
      </c>
      <c r="AW62" s="334">
        <f t="shared" si="130"/>
        <v>0</v>
      </c>
      <c r="AX62" s="334">
        <f t="shared" si="130"/>
        <v>0</v>
      </c>
      <c r="AY62" s="334">
        <f t="shared" si="130"/>
        <v>0</v>
      </c>
      <c r="AZ62" s="334">
        <f t="shared" si="130"/>
        <v>0</v>
      </c>
      <c r="BA62" s="334">
        <f t="shared" si="130"/>
        <v>0</v>
      </c>
      <c r="BB62" s="334">
        <f t="shared" si="130"/>
        <v>0</v>
      </c>
      <c r="BC62" s="334">
        <f t="shared" si="130"/>
        <v>0</v>
      </c>
      <c r="BD62" s="334">
        <f t="shared" si="130"/>
        <v>0</v>
      </c>
      <c r="BE62" s="334">
        <f t="shared" si="130"/>
        <v>0</v>
      </c>
      <c r="BF62" s="334">
        <f t="shared" si="130"/>
        <v>0</v>
      </c>
      <c r="BG62" s="334">
        <f t="shared" si="130"/>
        <v>0</v>
      </c>
      <c r="BH62" s="334">
        <f t="shared" si="130"/>
        <v>0</v>
      </c>
      <c r="BI62" s="334">
        <f t="shared" si="130"/>
        <v>0</v>
      </c>
      <c r="BJ62" s="334">
        <f t="shared" si="130"/>
        <v>0</v>
      </c>
      <c r="BK62" s="334">
        <f t="shared" si="130"/>
        <v>0</v>
      </c>
      <c r="BL62" s="334">
        <f t="shared" si="130"/>
        <v>0</v>
      </c>
      <c r="BM62" s="334">
        <f t="shared" si="130"/>
        <v>0</v>
      </c>
      <c r="BN62" s="334">
        <f t="shared" si="130"/>
        <v>0</v>
      </c>
      <c r="BO62" s="334">
        <f t="shared" si="130"/>
        <v>0</v>
      </c>
      <c r="BP62" s="334">
        <f t="shared" si="130"/>
        <v>0</v>
      </c>
      <c r="BQ62" s="334">
        <f t="shared" ref="BQ62" si="131">IF(ISERROR(BQ59*BQ60*BQ61),0,BQ59*BQ60*BQ61)</f>
        <v>0</v>
      </c>
      <c r="BR62" s="206"/>
      <c r="BS62" s="356"/>
      <c r="BT62" s="321"/>
    </row>
    <row r="63" spans="1:72">
      <c r="A63" s="164"/>
      <c r="B63" s="179"/>
      <c r="C63" s="166"/>
      <c r="D63" s="195"/>
      <c r="E63" s="323"/>
      <c r="F63" s="323"/>
      <c r="G63" s="323"/>
      <c r="H63" s="323"/>
      <c r="I63" s="323"/>
      <c r="J63" s="323"/>
      <c r="K63" s="323"/>
      <c r="L63" s="323"/>
      <c r="M63" s="323"/>
      <c r="N63" s="323"/>
      <c r="O63" s="323"/>
      <c r="P63" s="323"/>
      <c r="Q63" s="323"/>
      <c r="R63" s="323"/>
      <c r="S63" s="323"/>
      <c r="T63" s="323"/>
      <c r="U63" s="323"/>
      <c r="V63" s="323"/>
      <c r="W63" s="323"/>
      <c r="X63" s="323"/>
      <c r="Y63" s="323"/>
      <c r="Z63" s="323"/>
      <c r="AA63" s="323"/>
      <c r="AB63" s="323"/>
      <c r="AC63" s="323"/>
      <c r="AD63" s="323"/>
      <c r="AE63" s="323"/>
      <c r="AF63" s="323"/>
      <c r="AG63" s="323"/>
      <c r="AH63" s="323"/>
      <c r="AI63" s="323"/>
      <c r="AJ63" s="323"/>
      <c r="AK63" s="323"/>
      <c r="AL63" s="323"/>
      <c r="AM63" s="323"/>
      <c r="AN63" s="323"/>
      <c r="AO63" s="323"/>
      <c r="AP63" s="323"/>
      <c r="AQ63" s="323"/>
      <c r="AR63" s="323"/>
      <c r="AS63" s="323"/>
      <c r="AT63" s="323"/>
      <c r="AU63" s="323"/>
      <c r="AV63" s="323"/>
      <c r="AW63" s="323"/>
      <c r="AX63" s="323"/>
      <c r="AY63" s="323"/>
      <c r="AZ63" s="323"/>
      <c r="BA63" s="323"/>
      <c r="BB63" s="323"/>
      <c r="BC63" s="323"/>
      <c r="BD63" s="323"/>
      <c r="BE63" s="323"/>
      <c r="BF63" s="323"/>
      <c r="BG63" s="323"/>
      <c r="BH63" s="323"/>
      <c r="BI63" s="323"/>
      <c r="BJ63" s="323"/>
      <c r="BK63" s="323"/>
      <c r="BL63" s="323"/>
      <c r="BM63" s="323"/>
      <c r="BN63" s="323"/>
      <c r="BO63" s="323"/>
      <c r="BP63" s="323"/>
      <c r="BQ63" s="323"/>
      <c r="BR63" s="206"/>
      <c r="BS63" s="356"/>
      <c r="BT63" s="321"/>
    </row>
    <row r="64" spans="1:72">
      <c r="A64" s="164"/>
      <c r="B64" s="179"/>
      <c r="C64" s="166"/>
      <c r="D64" s="228" t="s">
        <v>367</v>
      </c>
      <c r="E64" s="323"/>
      <c r="F64" s="323"/>
      <c r="G64" s="323"/>
      <c r="H64" s="323"/>
      <c r="I64" s="323"/>
      <c r="J64" s="323"/>
      <c r="K64" s="323"/>
      <c r="L64" s="323"/>
      <c r="M64" s="323"/>
      <c r="N64" s="323"/>
      <c r="O64" s="323"/>
      <c r="P64" s="323"/>
      <c r="Q64" s="323"/>
      <c r="R64" s="323"/>
      <c r="S64" s="323"/>
      <c r="T64" s="323"/>
      <c r="U64" s="323"/>
      <c r="V64" s="323"/>
      <c r="W64" s="323"/>
      <c r="X64" s="323"/>
      <c r="Y64" s="323"/>
      <c r="Z64" s="323"/>
      <c r="AA64" s="323"/>
      <c r="AB64" s="323"/>
      <c r="AC64" s="323"/>
      <c r="AD64" s="323"/>
      <c r="AE64" s="323"/>
      <c r="AF64" s="323"/>
      <c r="AG64" s="323"/>
      <c r="AH64" s="323"/>
      <c r="AI64" s="323"/>
      <c r="AJ64" s="323"/>
      <c r="AK64" s="323"/>
      <c r="AL64" s="323"/>
      <c r="AM64" s="323"/>
      <c r="AN64" s="323"/>
      <c r="AO64" s="323"/>
      <c r="AP64" s="323"/>
      <c r="AQ64" s="323"/>
      <c r="AR64" s="323"/>
      <c r="AS64" s="323"/>
      <c r="AT64" s="323"/>
      <c r="AU64" s="323"/>
      <c r="AV64" s="323"/>
      <c r="AW64" s="323"/>
      <c r="AX64" s="323"/>
      <c r="AY64" s="323"/>
      <c r="AZ64" s="323"/>
      <c r="BA64" s="323"/>
      <c r="BB64" s="323"/>
      <c r="BC64" s="323"/>
      <c r="BD64" s="323"/>
      <c r="BE64" s="323"/>
      <c r="BF64" s="323"/>
      <c r="BG64" s="323"/>
      <c r="BH64" s="323"/>
      <c r="BI64" s="323"/>
      <c r="BJ64" s="323"/>
      <c r="BK64" s="323"/>
      <c r="BL64" s="323"/>
      <c r="BM64" s="323"/>
      <c r="BN64" s="323"/>
      <c r="BO64" s="323"/>
      <c r="BP64" s="323"/>
      <c r="BQ64" s="323"/>
      <c r="BR64" s="206"/>
      <c r="BS64" s="356"/>
      <c r="BT64" s="321"/>
    </row>
    <row r="65" spans="1:72" ht="16.5" thickBot="1">
      <c r="A65" s="164"/>
      <c r="B65" s="179"/>
      <c r="C65" s="166"/>
      <c r="D65" s="230" t="s">
        <v>372</v>
      </c>
      <c r="E65" s="381">
        <v>0</v>
      </c>
      <c r="F65" s="381">
        <v>-22121.281189917601</v>
      </c>
      <c r="G65" s="381">
        <v>0</v>
      </c>
      <c r="H65" s="381">
        <v>0</v>
      </c>
      <c r="I65" s="381">
        <v>0</v>
      </c>
      <c r="J65" s="381">
        <v>0</v>
      </c>
      <c r="K65" s="381">
        <v>0</v>
      </c>
      <c r="L65" s="381">
        <v>0</v>
      </c>
      <c r="M65" s="381">
        <v>-25410.398652897955</v>
      </c>
      <c r="N65" s="381">
        <v>0</v>
      </c>
      <c r="O65" s="381">
        <v>0</v>
      </c>
      <c r="P65" s="381">
        <v>0</v>
      </c>
      <c r="Q65" s="381">
        <v>0</v>
      </c>
      <c r="R65" s="381">
        <v>0</v>
      </c>
      <c r="S65" s="381">
        <v>0</v>
      </c>
      <c r="T65" s="381">
        <v>-29188.560741838457</v>
      </c>
      <c r="U65" s="381">
        <v>0</v>
      </c>
      <c r="V65" s="381">
        <v>0</v>
      </c>
      <c r="W65" s="381">
        <v>0</v>
      </c>
      <c r="X65" s="381">
        <v>0</v>
      </c>
      <c r="Y65" s="381">
        <v>0</v>
      </c>
      <c r="Z65" s="381">
        <v>0</v>
      </c>
      <c r="AA65" s="381">
        <v>-33528.481383460268</v>
      </c>
      <c r="AB65" s="381">
        <v>0</v>
      </c>
      <c r="AC65" s="381">
        <v>0</v>
      </c>
      <c r="AD65" s="381">
        <v>0</v>
      </c>
      <c r="AE65" s="381">
        <v>0</v>
      </c>
      <c r="AF65" s="381">
        <v>0</v>
      </c>
      <c r="AG65" s="381">
        <v>0</v>
      </c>
      <c r="AH65" s="381">
        <v>-38513.686023226517</v>
      </c>
      <c r="AI65" s="381">
        <v>0</v>
      </c>
      <c r="AJ65" s="381">
        <v>0</v>
      </c>
      <c r="AK65" s="381">
        <v>0</v>
      </c>
      <c r="AL65" s="381">
        <v>0</v>
      </c>
      <c r="AM65" s="381">
        <v>0</v>
      </c>
      <c r="AN65" s="381">
        <v>0</v>
      </c>
      <c r="AO65" s="381">
        <v>-44240.119143224685</v>
      </c>
      <c r="AP65" s="381">
        <v>0</v>
      </c>
      <c r="AQ65" s="381">
        <v>0</v>
      </c>
      <c r="AR65" s="381">
        <v>0</v>
      </c>
      <c r="AS65" s="381">
        <v>0</v>
      </c>
      <c r="AT65" s="381">
        <v>0</v>
      </c>
      <c r="AU65" s="381">
        <v>0</v>
      </c>
      <c r="AV65" s="381">
        <v>-50817.99079491874</v>
      </c>
      <c r="AW65" s="381">
        <v>0</v>
      </c>
      <c r="AX65" s="381">
        <v>0</v>
      </c>
      <c r="AY65" s="381">
        <v>0</v>
      </c>
      <c r="AZ65" s="381">
        <v>0</v>
      </c>
      <c r="BA65" s="381">
        <v>0</v>
      </c>
      <c r="BB65" s="381">
        <v>0</v>
      </c>
      <c r="BC65" s="381">
        <v>-58373.897684856194</v>
      </c>
      <c r="BD65" s="381">
        <v>0</v>
      </c>
      <c r="BE65" s="381">
        <v>0</v>
      </c>
      <c r="BF65" s="381">
        <v>0</v>
      </c>
      <c r="BG65" s="381">
        <v>0</v>
      </c>
      <c r="BH65" s="381">
        <v>0</v>
      </c>
      <c r="BI65" s="381">
        <v>0</v>
      </c>
      <c r="BJ65" s="381">
        <v>0</v>
      </c>
      <c r="BK65" s="381">
        <v>0</v>
      </c>
      <c r="BL65" s="381">
        <v>0</v>
      </c>
      <c r="BM65" s="381">
        <v>0</v>
      </c>
      <c r="BN65" s="381">
        <v>0</v>
      </c>
      <c r="BO65" s="381">
        <v>0</v>
      </c>
      <c r="BP65" s="381">
        <v>0</v>
      </c>
      <c r="BQ65" s="381">
        <v>0</v>
      </c>
      <c r="BR65" s="206"/>
      <c r="BS65" s="356"/>
      <c r="BT65" s="321"/>
    </row>
    <row r="66" spans="1:72">
      <c r="A66" s="164"/>
      <c r="B66" s="179"/>
      <c r="C66" s="223"/>
      <c r="D66" s="229"/>
      <c r="E66" s="336"/>
      <c r="F66" s="336"/>
      <c r="G66" s="336"/>
      <c r="H66" s="336"/>
      <c r="I66" s="336"/>
      <c r="J66" s="336"/>
      <c r="K66" s="336"/>
      <c r="L66" s="336"/>
      <c r="M66" s="336"/>
      <c r="N66" s="336"/>
      <c r="O66" s="336"/>
      <c r="P66" s="336"/>
      <c r="Q66" s="336"/>
      <c r="R66" s="336"/>
      <c r="S66" s="336"/>
      <c r="T66" s="336"/>
      <c r="U66" s="336"/>
      <c r="V66" s="336"/>
      <c r="W66" s="336"/>
      <c r="X66" s="336"/>
      <c r="Y66" s="336"/>
      <c r="Z66" s="336"/>
      <c r="AA66" s="336"/>
      <c r="AB66" s="336"/>
      <c r="AC66" s="336"/>
      <c r="AD66" s="336"/>
      <c r="AE66" s="336"/>
      <c r="AF66" s="336"/>
      <c r="AG66" s="336"/>
      <c r="AH66" s="336"/>
      <c r="AI66" s="336"/>
      <c r="AJ66" s="336"/>
      <c r="AK66" s="336"/>
      <c r="AL66" s="336"/>
      <c r="AM66" s="336"/>
      <c r="AN66" s="336"/>
      <c r="AO66" s="336"/>
      <c r="AP66" s="336"/>
      <c r="AQ66" s="336"/>
      <c r="AR66" s="336"/>
      <c r="AS66" s="336"/>
      <c r="AT66" s="336"/>
      <c r="AU66" s="336"/>
      <c r="AV66" s="336"/>
      <c r="AW66" s="336"/>
      <c r="AX66" s="336"/>
      <c r="AY66" s="336"/>
      <c r="AZ66" s="336"/>
      <c r="BA66" s="336"/>
      <c r="BB66" s="336"/>
      <c r="BC66" s="336"/>
      <c r="BD66" s="336"/>
      <c r="BE66" s="336"/>
      <c r="BF66" s="336"/>
      <c r="BG66" s="336"/>
      <c r="BH66" s="336"/>
      <c r="BI66" s="336"/>
      <c r="BJ66" s="336"/>
      <c r="BK66" s="336"/>
      <c r="BL66" s="336"/>
      <c r="BM66" s="336"/>
      <c r="BN66" s="336"/>
      <c r="BO66" s="336"/>
      <c r="BP66" s="336"/>
      <c r="BQ66" s="336"/>
      <c r="BR66" s="206"/>
      <c r="BS66" s="356"/>
      <c r="BT66" s="321"/>
    </row>
    <row r="67" spans="1:72" ht="16.5" thickBot="1">
      <c r="A67" s="164"/>
      <c r="B67" s="179"/>
      <c r="C67" s="166"/>
      <c r="D67" s="227" t="s">
        <v>366</v>
      </c>
      <c r="E67" s="335">
        <f t="shared" ref="E67:BP67" si="132">E57+E62+E65</f>
        <v>0</v>
      </c>
      <c r="F67" s="335">
        <f t="shared" si="132"/>
        <v>-22121.281189917601</v>
      </c>
      <c r="G67" s="335">
        <f t="shared" si="132"/>
        <v>0</v>
      </c>
      <c r="H67" s="335">
        <f t="shared" si="132"/>
        <v>0</v>
      </c>
      <c r="I67" s="335">
        <f t="shared" si="132"/>
        <v>0</v>
      </c>
      <c r="J67" s="335">
        <f t="shared" si="132"/>
        <v>0</v>
      </c>
      <c r="K67" s="335">
        <f t="shared" si="132"/>
        <v>0</v>
      </c>
      <c r="L67" s="335">
        <f t="shared" si="132"/>
        <v>0</v>
      </c>
      <c r="M67" s="335">
        <f t="shared" si="132"/>
        <v>-25410.398652897955</v>
      </c>
      <c r="N67" s="335">
        <f t="shared" si="132"/>
        <v>0</v>
      </c>
      <c r="O67" s="335">
        <f t="shared" si="132"/>
        <v>0</v>
      </c>
      <c r="P67" s="335">
        <f t="shared" si="132"/>
        <v>0</v>
      </c>
      <c r="Q67" s="335">
        <f t="shared" si="132"/>
        <v>0</v>
      </c>
      <c r="R67" s="335">
        <f t="shared" si="132"/>
        <v>0</v>
      </c>
      <c r="S67" s="335">
        <f t="shared" si="132"/>
        <v>0</v>
      </c>
      <c r="T67" s="335">
        <f t="shared" si="132"/>
        <v>-29188.560741838457</v>
      </c>
      <c r="U67" s="335">
        <f t="shared" si="132"/>
        <v>0</v>
      </c>
      <c r="V67" s="335">
        <f t="shared" si="132"/>
        <v>0</v>
      </c>
      <c r="W67" s="335">
        <f t="shared" si="132"/>
        <v>0</v>
      </c>
      <c r="X67" s="335">
        <f t="shared" si="132"/>
        <v>0</v>
      </c>
      <c r="Y67" s="335">
        <f t="shared" si="132"/>
        <v>0</v>
      </c>
      <c r="Z67" s="335">
        <f t="shared" si="132"/>
        <v>0</v>
      </c>
      <c r="AA67" s="335">
        <f t="shared" si="132"/>
        <v>-33528.481383460268</v>
      </c>
      <c r="AB67" s="335">
        <f t="shared" si="132"/>
        <v>0</v>
      </c>
      <c r="AC67" s="335">
        <f t="shared" si="132"/>
        <v>0</v>
      </c>
      <c r="AD67" s="335">
        <f t="shared" si="132"/>
        <v>0</v>
      </c>
      <c r="AE67" s="335">
        <f t="shared" si="132"/>
        <v>0</v>
      </c>
      <c r="AF67" s="335">
        <f t="shared" si="132"/>
        <v>0</v>
      </c>
      <c r="AG67" s="335">
        <f t="shared" si="132"/>
        <v>0</v>
      </c>
      <c r="AH67" s="335">
        <f t="shared" si="132"/>
        <v>-38513.686023226517</v>
      </c>
      <c r="AI67" s="335">
        <f t="shared" si="132"/>
        <v>0</v>
      </c>
      <c r="AJ67" s="335">
        <f t="shared" si="132"/>
        <v>0</v>
      </c>
      <c r="AK67" s="335">
        <f t="shared" si="132"/>
        <v>0</v>
      </c>
      <c r="AL67" s="335">
        <f t="shared" si="132"/>
        <v>0</v>
      </c>
      <c r="AM67" s="335">
        <f t="shared" si="132"/>
        <v>0</v>
      </c>
      <c r="AN67" s="335">
        <f t="shared" si="132"/>
        <v>0</v>
      </c>
      <c r="AO67" s="335">
        <f t="shared" si="132"/>
        <v>-44240.119143224685</v>
      </c>
      <c r="AP67" s="335">
        <f t="shared" si="132"/>
        <v>0</v>
      </c>
      <c r="AQ67" s="335">
        <f t="shared" si="132"/>
        <v>0</v>
      </c>
      <c r="AR67" s="335">
        <f t="shared" si="132"/>
        <v>0</v>
      </c>
      <c r="AS67" s="335">
        <f t="shared" si="132"/>
        <v>0</v>
      </c>
      <c r="AT67" s="335">
        <f t="shared" si="132"/>
        <v>0</v>
      </c>
      <c r="AU67" s="335">
        <f t="shared" si="132"/>
        <v>0</v>
      </c>
      <c r="AV67" s="335">
        <f t="shared" si="132"/>
        <v>-50817.99079491874</v>
      </c>
      <c r="AW67" s="335">
        <f t="shared" si="132"/>
        <v>0</v>
      </c>
      <c r="AX67" s="335">
        <f t="shared" si="132"/>
        <v>0</v>
      </c>
      <c r="AY67" s="335">
        <f t="shared" si="132"/>
        <v>0</v>
      </c>
      <c r="AZ67" s="335">
        <f t="shared" si="132"/>
        <v>0</v>
      </c>
      <c r="BA67" s="335">
        <f t="shared" si="132"/>
        <v>0</v>
      </c>
      <c r="BB67" s="335">
        <f t="shared" si="132"/>
        <v>0</v>
      </c>
      <c r="BC67" s="335">
        <f t="shared" si="132"/>
        <v>-58373.897684856194</v>
      </c>
      <c r="BD67" s="335">
        <f t="shared" si="132"/>
        <v>0</v>
      </c>
      <c r="BE67" s="335">
        <f t="shared" si="132"/>
        <v>0</v>
      </c>
      <c r="BF67" s="335">
        <f t="shared" si="132"/>
        <v>0</v>
      </c>
      <c r="BG67" s="335">
        <f t="shared" si="132"/>
        <v>0</v>
      </c>
      <c r="BH67" s="335">
        <f t="shared" si="132"/>
        <v>0</v>
      </c>
      <c r="BI67" s="335">
        <f t="shared" si="132"/>
        <v>0</v>
      </c>
      <c r="BJ67" s="335">
        <f t="shared" si="132"/>
        <v>0</v>
      </c>
      <c r="BK67" s="335">
        <f t="shared" si="132"/>
        <v>0</v>
      </c>
      <c r="BL67" s="335">
        <f t="shared" si="132"/>
        <v>0</v>
      </c>
      <c r="BM67" s="335">
        <f t="shared" si="132"/>
        <v>0</v>
      </c>
      <c r="BN67" s="335">
        <f t="shared" si="132"/>
        <v>0</v>
      </c>
      <c r="BO67" s="335">
        <f t="shared" si="132"/>
        <v>0</v>
      </c>
      <c r="BP67" s="335">
        <f t="shared" si="132"/>
        <v>0</v>
      </c>
      <c r="BQ67" s="335">
        <f t="shared" ref="BQ67" si="133">BQ57+BQ62+BQ65</f>
        <v>0</v>
      </c>
      <c r="BR67" s="206"/>
      <c r="BS67" s="356"/>
      <c r="BT67" s="321"/>
    </row>
    <row r="68" spans="1:72" ht="16.5" thickBot="1">
      <c r="A68" s="164"/>
      <c r="B68" s="179"/>
      <c r="C68" s="207"/>
      <c r="D68" s="175"/>
      <c r="E68" s="211"/>
      <c r="F68" s="211"/>
      <c r="G68" s="211"/>
      <c r="H68" s="211"/>
      <c r="I68" s="211"/>
      <c r="J68" s="211"/>
      <c r="K68" s="211"/>
      <c r="L68" s="211"/>
      <c r="M68" s="211"/>
      <c r="N68" s="211"/>
      <c r="O68" s="211"/>
      <c r="P68" s="211"/>
      <c r="Q68" s="211"/>
      <c r="R68" s="331"/>
      <c r="S68" s="331"/>
      <c r="T68" s="331"/>
      <c r="U68" s="331"/>
      <c r="V68" s="331"/>
      <c r="W68" s="331"/>
      <c r="X68" s="331"/>
      <c r="Y68" s="331"/>
      <c r="Z68" s="331"/>
      <c r="AA68" s="331"/>
      <c r="AB68" s="331"/>
      <c r="AC68" s="331"/>
      <c r="AD68" s="331"/>
      <c r="AE68" s="331"/>
      <c r="AF68" s="331"/>
      <c r="AG68" s="331"/>
      <c r="AH68" s="331"/>
      <c r="AI68" s="331"/>
      <c r="AJ68" s="331"/>
      <c r="AK68" s="331"/>
      <c r="AL68" s="331"/>
      <c r="AM68" s="331"/>
      <c r="AN68" s="331"/>
      <c r="AO68" s="331"/>
      <c r="AP68" s="331"/>
      <c r="AQ68" s="331"/>
      <c r="AR68" s="331"/>
      <c r="AS68" s="331"/>
      <c r="AT68" s="331"/>
      <c r="AU68" s="331"/>
      <c r="AV68" s="331"/>
      <c r="AW68" s="331"/>
      <c r="AX68" s="331"/>
      <c r="AY68" s="331"/>
      <c r="AZ68" s="331"/>
      <c r="BA68" s="331"/>
      <c r="BB68" s="331"/>
      <c r="BC68" s="331"/>
      <c r="BD68" s="331"/>
      <c r="BE68" s="331"/>
      <c r="BF68" s="331"/>
      <c r="BG68" s="331"/>
      <c r="BH68" s="331"/>
      <c r="BI68" s="331"/>
      <c r="BJ68" s="331"/>
      <c r="BK68" s="331"/>
      <c r="BL68" s="331"/>
      <c r="BM68" s="331"/>
      <c r="BN68" s="331"/>
      <c r="BO68" s="331"/>
      <c r="BP68" s="331"/>
      <c r="BQ68" s="331"/>
      <c r="BR68" s="210"/>
      <c r="BS68" s="356"/>
      <c r="BT68" s="321"/>
    </row>
    <row r="69" spans="1:72">
      <c r="A69" s="164"/>
      <c r="B69" s="182"/>
      <c r="C69" s="166"/>
      <c r="D69" s="303"/>
      <c r="E69" s="304"/>
      <c r="F69" s="304"/>
      <c r="G69" s="304"/>
      <c r="H69" s="304"/>
      <c r="I69" s="304"/>
      <c r="J69" s="304"/>
      <c r="K69" s="304"/>
      <c r="L69" s="304"/>
      <c r="M69" s="304"/>
      <c r="N69" s="304"/>
      <c r="O69" s="304"/>
      <c r="P69" s="304"/>
      <c r="Q69" s="304"/>
      <c r="R69" s="339"/>
      <c r="S69" s="339"/>
      <c r="T69" s="339"/>
      <c r="U69" s="339"/>
      <c r="V69" s="339"/>
      <c r="W69" s="339"/>
      <c r="X69" s="339"/>
      <c r="Y69" s="339"/>
      <c r="Z69" s="339"/>
      <c r="AA69" s="339"/>
      <c r="AB69" s="339"/>
      <c r="AC69" s="339"/>
      <c r="AD69" s="339"/>
      <c r="AE69" s="339"/>
      <c r="AF69" s="339"/>
      <c r="AG69" s="339"/>
      <c r="AH69" s="339"/>
      <c r="AI69" s="339"/>
      <c r="AJ69" s="339"/>
      <c r="AK69" s="339"/>
      <c r="AL69" s="339"/>
      <c r="AM69" s="339"/>
      <c r="AN69" s="339"/>
      <c r="AO69" s="339"/>
      <c r="AP69" s="339"/>
      <c r="AQ69" s="339"/>
      <c r="AR69" s="339"/>
      <c r="AS69" s="339"/>
      <c r="AT69" s="339"/>
      <c r="AU69" s="339"/>
      <c r="AV69" s="339"/>
      <c r="AW69" s="339"/>
      <c r="AX69" s="339"/>
      <c r="AY69" s="339"/>
      <c r="AZ69" s="339"/>
      <c r="BA69" s="339"/>
      <c r="BB69" s="339"/>
      <c r="BC69" s="339"/>
      <c r="BD69" s="339"/>
      <c r="BE69" s="339"/>
      <c r="BF69" s="339"/>
      <c r="BG69" s="339"/>
      <c r="BH69" s="339"/>
      <c r="BI69" s="339"/>
      <c r="BJ69" s="339"/>
      <c r="BK69" s="339"/>
      <c r="BL69" s="339"/>
      <c r="BM69" s="339"/>
      <c r="BN69" s="339"/>
      <c r="BO69" s="339"/>
      <c r="BP69" s="339"/>
      <c r="BQ69" s="339"/>
      <c r="BR69" s="346"/>
      <c r="BS69" s="356"/>
      <c r="BT69" s="321"/>
    </row>
    <row r="70" spans="1:72" ht="16.5" thickBot="1">
      <c r="A70" s="164"/>
      <c r="B70" s="182"/>
      <c r="C70" s="305"/>
      <c r="D70" s="306"/>
      <c r="E70" s="307"/>
      <c r="F70" s="307"/>
      <c r="G70" s="307"/>
      <c r="H70" s="307"/>
      <c r="I70" s="307"/>
      <c r="J70" s="307"/>
      <c r="K70" s="307"/>
      <c r="L70" s="307"/>
      <c r="M70" s="307"/>
      <c r="N70" s="307"/>
      <c r="O70" s="307"/>
      <c r="P70" s="307"/>
      <c r="Q70" s="307"/>
      <c r="R70" s="340"/>
      <c r="S70" s="340"/>
      <c r="T70" s="340"/>
      <c r="U70" s="340"/>
      <c r="V70" s="340"/>
      <c r="W70" s="340"/>
      <c r="X70" s="340"/>
      <c r="Y70" s="340"/>
      <c r="Z70" s="340"/>
      <c r="AA70" s="340"/>
      <c r="AB70" s="340"/>
      <c r="AC70" s="340"/>
      <c r="AD70" s="340"/>
      <c r="AE70" s="340"/>
      <c r="AF70" s="340"/>
      <c r="AG70" s="340"/>
      <c r="AH70" s="340"/>
      <c r="AI70" s="340"/>
      <c r="AJ70" s="340"/>
      <c r="AK70" s="340"/>
      <c r="AL70" s="340"/>
      <c r="AM70" s="340"/>
      <c r="AN70" s="340"/>
      <c r="AO70" s="340"/>
      <c r="AP70" s="340"/>
      <c r="AQ70" s="340"/>
      <c r="AR70" s="340"/>
      <c r="AS70" s="340"/>
      <c r="AT70" s="340"/>
      <c r="AU70" s="340"/>
      <c r="AV70" s="340"/>
      <c r="AW70" s="340"/>
      <c r="AX70" s="340"/>
      <c r="AY70" s="340"/>
      <c r="AZ70" s="340"/>
      <c r="BA70" s="340"/>
      <c r="BB70" s="340"/>
      <c r="BC70" s="340"/>
      <c r="BD70" s="340"/>
      <c r="BE70" s="340"/>
      <c r="BF70" s="340"/>
      <c r="BG70" s="340"/>
      <c r="BH70" s="340"/>
      <c r="BI70" s="340"/>
      <c r="BJ70" s="340"/>
      <c r="BK70" s="340"/>
      <c r="BL70" s="340"/>
      <c r="BM70" s="340"/>
      <c r="BN70" s="340"/>
      <c r="BO70" s="340"/>
      <c r="BP70" s="340"/>
      <c r="BQ70" s="340"/>
      <c r="BR70" s="305"/>
      <c r="BS70" s="356"/>
      <c r="BT70" s="321"/>
    </row>
    <row r="71" spans="1:72">
      <c r="A71" s="164"/>
      <c r="B71" s="182"/>
      <c r="C71" s="174"/>
      <c r="D71" s="212"/>
      <c r="E71" s="213"/>
      <c r="F71" s="213"/>
      <c r="G71" s="213"/>
      <c r="H71" s="213"/>
      <c r="I71" s="213"/>
      <c r="J71" s="213"/>
      <c r="K71" s="213"/>
      <c r="L71" s="213"/>
      <c r="M71" s="213"/>
      <c r="N71" s="213"/>
      <c r="O71" s="213"/>
      <c r="P71" s="213"/>
      <c r="Q71" s="213"/>
      <c r="R71" s="312"/>
      <c r="S71" s="312"/>
      <c r="T71" s="312"/>
      <c r="U71" s="312"/>
      <c r="V71" s="312"/>
      <c r="W71" s="312"/>
      <c r="X71" s="312"/>
      <c r="Y71" s="312"/>
      <c r="Z71" s="312"/>
      <c r="AA71" s="312"/>
      <c r="AB71" s="312"/>
      <c r="AC71" s="312"/>
      <c r="AD71" s="312"/>
      <c r="AE71" s="312"/>
      <c r="AF71" s="312"/>
      <c r="AG71" s="312"/>
      <c r="AH71" s="312"/>
      <c r="AI71" s="312"/>
      <c r="AJ71" s="312"/>
      <c r="AK71" s="312"/>
      <c r="AL71" s="312"/>
      <c r="AM71" s="312"/>
      <c r="AN71" s="312"/>
      <c r="AO71" s="312"/>
      <c r="AP71" s="312"/>
      <c r="AQ71" s="312"/>
      <c r="AR71" s="312"/>
      <c r="AS71" s="312"/>
      <c r="AT71" s="312"/>
      <c r="AU71" s="312"/>
      <c r="AV71" s="312"/>
      <c r="AW71" s="312"/>
      <c r="AX71" s="312"/>
      <c r="AY71" s="312"/>
      <c r="AZ71" s="312"/>
      <c r="BA71" s="312"/>
      <c r="BB71" s="312"/>
      <c r="BC71" s="312"/>
      <c r="BD71" s="312"/>
      <c r="BE71" s="312"/>
      <c r="BF71" s="312"/>
      <c r="BG71" s="312"/>
      <c r="BH71" s="312"/>
      <c r="BI71" s="312"/>
      <c r="BJ71" s="312"/>
      <c r="BK71" s="312"/>
      <c r="BL71" s="312"/>
      <c r="BM71" s="312"/>
      <c r="BN71" s="312"/>
      <c r="BO71" s="312"/>
      <c r="BP71" s="312"/>
      <c r="BQ71" s="312"/>
      <c r="BR71" s="349"/>
      <c r="BS71" s="356"/>
      <c r="BT71" s="321"/>
    </row>
    <row r="72" spans="1:72">
      <c r="A72" s="164"/>
      <c r="B72" s="179"/>
      <c r="C72" s="166"/>
      <c r="D72" s="214"/>
      <c r="E72" s="166"/>
      <c r="F72" s="166"/>
      <c r="G72" s="166"/>
      <c r="H72" s="166"/>
      <c r="I72" s="166"/>
      <c r="J72" s="166"/>
      <c r="K72" s="166"/>
      <c r="L72" s="166"/>
      <c r="M72" s="166"/>
      <c r="N72" s="166"/>
      <c r="O72" s="166"/>
      <c r="P72" s="166"/>
      <c r="Q72" s="166"/>
      <c r="R72" s="322"/>
      <c r="S72" s="322"/>
      <c r="T72" s="322"/>
      <c r="U72" s="322"/>
      <c r="V72" s="322"/>
      <c r="W72" s="322"/>
      <c r="X72" s="346"/>
      <c r="Y72" s="346"/>
      <c r="Z72" s="346"/>
      <c r="AA72" s="346"/>
      <c r="AB72" s="346"/>
      <c r="AC72" s="346"/>
      <c r="AD72" s="346"/>
      <c r="AE72" s="346"/>
      <c r="AF72" s="346"/>
      <c r="AG72" s="346"/>
      <c r="AH72" s="346"/>
      <c r="AI72" s="346"/>
      <c r="AJ72" s="346"/>
      <c r="AK72" s="346"/>
      <c r="AL72" s="346"/>
      <c r="AM72" s="346"/>
      <c r="AN72" s="346"/>
      <c r="AO72" s="346"/>
      <c r="AP72" s="346"/>
      <c r="AQ72" s="346"/>
      <c r="AR72" s="346"/>
      <c r="AS72" s="346"/>
      <c r="AT72" s="346"/>
      <c r="AU72" s="346"/>
      <c r="AV72" s="346"/>
      <c r="AW72" s="346"/>
      <c r="AX72" s="346"/>
      <c r="AY72" s="346"/>
      <c r="AZ72" s="346"/>
      <c r="BA72" s="346"/>
      <c r="BB72" s="346"/>
      <c r="BC72" s="346"/>
      <c r="BD72" s="346"/>
      <c r="BE72" s="346"/>
      <c r="BF72" s="346"/>
      <c r="BG72" s="346"/>
      <c r="BH72" s="346"/>
      <c r="BI72" s="346"/>
      <c r="BJ72" s="346"/>
      <c r="BK72" s="346"/>
      <c r="BL72" s="346"/>
      <c r="BM72" s="346"/>
      <c r="BN72" s="346"/>
      <c r="BO72" s="346"/>
      <c r="BP72" s="346"/>
      <c r="BQ72" s="346"/>
      <c r="BR72" s="206"/>
      <c r="BS72" s="356"/>
      <c r="BT72" s="321"/>
    </row>
    <row r="73" spans="1:72" ht="16.5" thickBot="1">
      <c r="A73" s="164"/>
      <c r="B73" s="179"/>
      <c r="C73" s="197"/>
      <c r="D73" s="338" t="s">
        <v>375</v>
      </c>
      <c r="E73" s="221">
        <f>FirstYear</f>
        <v>2019</v>
      </c>
      <c r="F73" s="216">
        <f t="shared" ref="F73:N73" si="134">E73+1</f>
        <v>2020</v>
      </c>
      <c r="G73" s="216">
        <f t="shared" si="134"/>
        <v>2021</v>
      </c>
      <c r="H73" s="216">
        <f t="shared" si="134"/>
        <v>2022</v>
      </c>
      <c r="I73" s="216">
        <f>H73+1</f>
        <v>2023</v>
      </c>
      <c r="J73" s="216">
        <f t="shared" si="134"/>
        <v>2024</v>
      </c>
      <c r="K73" s="216">
        <f t="shared" si="134"/>
        <v>2025</v>
      </c>
      <c r="L73" s="216">
        <f t="shared" si="134"/>
        <v>2026</v>
      </c>
      <c r="M73" s="332">
        <f t="shared" si="134"/>
        <v>2027</v>
      </c>
      <c r="N73" s="332">
        <f t="shared" si="134"/>
        <v>2028</v>
      </c>
      <c r="O73" s="332">
        <f t="shared" ref="O73" si="135">N73+1</f>
        <v>2029</v>
      </c>
      <c r="P73" s="332">
        <f>O73+1</f>
        <v>2030</v>
      </c>
      <c r="Q73" s="332">
        <f t="shared" ref="Q73" si="136">P73+1</f>
        <v>2031</v>
      </c>
      <c r="R73" s="332">
        <f t="shared" ref="R73" si="137">Q73+1</f>
        <v>2032</v>
      </c>
      <c r="S73" s="332">
        <f t="shared" ref="S73" si="138">R73+1</f>
        <v>2033</v>
      </c>
      <c r="T73" s="332">
        <f t="shared" ref="T73" si="139">S73+1</f>
        <v>2034</v>
      </c>
      <c r="U73" s="332">
        <f t="shared" ref="U73" si="140">T73+1</f>
        <v>2035</v>
      </c>
      <c r="V73" s="332">
        <f t="shared" ref="V73" si="141">U73+1</f>
        <v>2036</v>
      </c>
      <c r="W73" s="332">
        <f t="shared" ref="W73" si="142">V73+1</f>
        <v>2037</v>
      </c>
      <c r="X73" s="332">
        <f t="shared" ref="X73" si="143">W73+1</f>
        <v>2038</v>
      </c>
      <c r="Y73" s="332">
        <f t="shared" ref="Y73" si="144">X73+1</f>
        <v>2039</v>
      </c>
      <c r="Z73" s="332">
        <f t="shared" ref="Z73" si="145">Y73+1</f>
        <v>2040</v>
      </c>
      <c r="AA73" s="332">
        <f t="shared" ref="AA73" si="146">Z73+1</f>
        <v>2041</v>
      </c>
      <c r="AB73" s="332">
        <f t="shared" ref="AB73" si="147">AA73+1</f>
        <v>2042</v>
      </c>
      <c r="AC73" s="332">
        <f t="shared" ref="AC73" si="148">AB73+1</f>
        <v>2043</v>
      </c>
      <c r="AD73" s="332">
        <f t="shared" ref="AD73" si="149">AC73+1</f>
        <v>2044</v>
      </c>
      <c r="AE73" s="332">
        <f t="shared" ref="AE73" si="150">AD73+1</f>
        <v>2045</v>
      </c>
      <c r="AF73" s="332">
        <f t="shared" ref="AF73" si="151">AE73+1</f>
        <v>2046</v>
      </c>
      <c r="AG73" s="332">
        <f t="shared" ref="AG73" si="152">AF73+1</f>
        <v>2047</v>
      </c>
      <c r="AH73" s="332">
        <f t="shared" ref="AH73" si="153">AG73+1</f>
        <v>2048</v>
      </c>
      <c r="AI73" s="332">
        <f t="shared" ref="AI73" si="154">AH73+1</f>
        <v>2049</v>
      </c>
      <c r="AJ73" s="332">
        <f t="shared" ref="AJ73" si="155">AI73+1</f>
        <v>2050</v>
      </c>
      <c r="AK73" s="332">
        <f t="shared" ref="AK73" si="156">AJ73+1</f>
        <v>2051</v>
      </c>
      <c r="AL73" s="332">
        <f t="shared" ref="AL73" si="157">AK73+1</f>
        <v>2052</v>
      </c>
      <c r="AM73" s="332">
        <f t="shared" ref="AM73" si="158">AL73+1</f>
        <v>2053</v>
      </c>
      <c r="AN73" s="332">
        <f t="shared" ref="AN73" si="159">AM73+1</f>
        <v>2054</v>
      </c>
      <c r="AO73" s="332">
        <f t="shared" ref="AO73" si="160">AN73+1</f>
        <v>2055</v>
      </c>
      <c r="AP73" s="332">
        <f t="shared" ref="AP73" si="161">AO73+1</f>
        <v>2056</v>
      </c>
      <c r="AQ73" s="332">
        <f t="shared" ref="AQ73" si="162">AP73+1</f>
        <v>2057</v>
      </c>
      <c r="AR73" s="332">
        <f t="shared" ref="AR73" si="163">AQ73+1</f>
        <v>2058</v>
      </c>
      <c r="AS73" s="332">
        <f t="shared" ref="AS73" si="164">AR73+1</f>
        <v>2059</v>
      </c>
      <c r="AT73" s="332">
        <f t="shared" ref="AT73" si="165">AS73+1</f>
        <v>2060</v>
      </c>
      <c r="AU73" s="332">
        <f t="shared" ref="AU73" si="166">AT73+1</f>
        <v>2061</v>
      </c>
      <c r="AV73" s="332">
        <f t="shared" ref="AV73" si="167">AU73+1</f>
        <v>2062</v>
      </c>
      <c r="AW73" s="332">
        <f t="shared" ref="AW73" si="168">AV73+1</f>
        <v>2063</v>
      </c>
      <c r="AX73" s="332">
        <f t="shared" ref="AX73" si="169">AW73+1</f>
        <v>2064</v>
      </c>
      <c r="AY73" s="332">
        <f t="shared" ref="AY73" si="170">AX73+1</f>
        <v>2065</v>
      </c>
      <c r="AZ73" s="332">
        <f t="shared" ref="AZ73" si="171">AY73+1</f>
        <v>2066</v>
      </c>
      <c r="BA73" s="332">
        <f t="shared" ref="BA73" si="172">AZ73+1</f>
        <v>2067</v>
      </c>
      <c r="BB73" s="332">
        <f t="shared" ref="BB73" si="173">BA73+1</f>
        <v>2068</v>
      </c>
      <c r="BC73" s="332">
        <f t="shared" ref="BC73" si="174">BB73+1</f>
        <v>2069</v>
      </c>
      <c r="BD73" s="332">
        <f t="shared" ref="BD73" si="175">BC73+1</f>
        <v>2070</v>
      </c>
      <c r="BE73" s="332">
        <f t="shared" ref="BE73" si="176">BD73+1</f>
        <v>2071</v>
      </c>
      <c r="BF73" s="332">
        <f t="shared" ref="BF73" si="177">BE73+1</f>
        <v>2072</v>
      </c>
      <c r="BG73" s="332">
        <f t="shared" ref="BG73" si="178">BF73+1</f>
        <v>2073</v>
      </c>
      <c r="BH73" s="332">
        <f t="shared" ref="BH73" si="179">BG73+1</f>
        <v>2074</v>
      </c>
      <c r="BI73" s="332">
        <f t="shared" ref="BI73" si="180">BH73+1</f>
        <v>2075</v>
      </c>
      <c r="BJ73" s="332">
        <f t="shared" ref="BJ73" si="181">BI73+1</f>
        <v>2076</v>
      </c>
      <c r="BK73" s="332">
        <f t="shared" ref="BK73" si="182">BJ73+1</f>
        <v>2077</v>
      </c>
      <c r="BL73" s="332">
        <f t="shared" ref="BL73" si="183">BK73+1</f>
        <v>2078</v>
      </c>
      <c r="BM73" s="332">
        <f t="shared" ref="BM73" si="184">BL73+1</f>
        <v>2079</v>
      </c>
      <c r="BN73" s="332">
        <f t="shared" ref="BN73" si="185">BM73+1</f>
        <v>2080</v>
      </c>
      <c r="BO73" s="332">
        <f t="shared" ref="BO73" si="186">BN73+1</f>
        <v>2081</v>
      </c>
      <c r="BP73" s="332">
        <f t="shared" ref="BP73" si="187">BO73+1</f>
        <v>2082</v>
      </c>
      <c r="BQ73" s="332">
        <f t="shared" ref="BQ73" si="188">BP73+1</f>
        <v>2083</v>
      </c>
      <c r="BR73" s="206"/>
      <c r="BS73" s="356"/>
      <c r="BT73" s="321"/>
    </row>
    <row r="74" spans="1:72" ht="16.5" thickBot="1">
      <c r="A74" s="164"/>
      <c r="B74" s="179"/>
      <c r="C74" s="166"/>
      <c r="D74" s="198" t="s">
        <v>171</v>
      </c>
      <c r="E74" s="200">
        <v>1000</v>
      </c>
      <c r="F74" s="200">
        <v>24998</v>
      </c>
      <c r="G74" s="200">
        <v>1000</v>
      </c>
      <c r="H74" s="200">
        <v>0</v>
      </c>
      <c r="I74" s="200">
        <v>0</v>
      </c>
      <c r="J74" s="200">
        <v>0</v>
      </c>
      <c r="K74" s="200">
        <v>0</v>
      </c>
      <c r="L74" s="200">
        <v>0</v>
      </c>
      <c r="M74" s="200">
        <v>0</v>
      </c>
      <c r="N74" s="200">
        <v>0</v>
      </c>
      <c r="O74" s="200">
        <v>0</v>
      </c>
      <c r="P74" s="200">
        <v>0</v>
      </c>
      <c r="Q74" s="200">
        <v>0</v>
      </c>
      <c r="R74" s="200">
        <v>0</v>
      </c>
      <c r="S74" s="200">
        <v>0</v>
      </c>
      <c r="T74" s="200">
        <v>0</v>
      </c>
      <c r="U74" s="200">
        <v>0</v>
      </c>
      <c r="V74" s="200">
        <v>0</v>
      </c>
      <c r="W74" s="200">
        <v>0</v>
      </c>
      <c r="X74" s="200">
        <v>0</v>
      </c>
      <c r="Y74" s="200">
        <v>0</v>
      </c>
      <c r="Z74" s="200">
        <v>0</v>
      </c>
      <c r="AA74" s="200">
        <v>0</v>
      </c>
      <c r="AB74" s="200">
        <v>0</v>
      </c>
      <c r="AC74" s="200">
        <v>0</v>
      </c>
      <c r="AD74" s="200">
        <v>0</v>
      </c>
      <c r="AE74" s="200">
        <v>0</v>
      </c>
      <c r="AF74" s="200">
        <v>0</v>
      </c>
      <c r="AG74" s="200">
        <v>0</v>
      </c>
      <c r="AH74" s="200">
        <v>0</v>
      </c>
      <c r="AI74" s="200">
        <v>0</v>
      </c>
      <c r="AJ74" s="200">
        <v>0</v>
      </c>
      <c r="AK74" s="200">
        <v>0</v>
      </c>
      <c r="AL74" s="200">
        <v>0</v>
      </c>
      <c r="AM74" s="200">
        <v>0</v>
      </c>
      <c r="AN74" s="200">
        <v>0</v>
      </c>
      <c r="AO74" s="200">
        <v>0</v>
      </c>
      <c r="AP74" s="200">
        <v>0</v>
      </c>
      <c r="AQ74" s="200">
        <v>0</v>
      </c>
      <c r="AR74" s="200">
        <v>0</v>
      </c>
      <c r="AS74" s="200">
        <v>0</v>
      </c>
      <c r="AT74" s="200">
        <v>0</v>
      </c>
      <c r="AU74" s="200">
        <v>0</v>
      </c>
      <c r="AV74" s="200">
        <v>0</v>
      </c>
      <c r="AW74" s="200">
        <v>0</v>
      </c>
      <c r="AX74" s="200">
        <v>0</v>
      </c>
      <c r="AY74" s="200">
        <v>0</v>
      </c>
      <c r="AZ74" s="200">
        <v>0</v>
      </c>
      <c r="BA74" s="200">
        <v>0</v>
      </c>
      <c r="BB74" s="200">
        <v>0</v>
      </c>
      <c r="BC74" s="200">
        <v>0</v>
      </c>
      <c r="BD74" s="200">
        <v>0</v>
      </c>
      <c r="BE74" s="200">
        <v>0</v>
      </c>
      <c r="BF74" s="200">
        <v>0</v>
      </c>
      <c r="BG74" s="200">
        <v>0</v>
      </c>
      <c r="BH74" s="200">
        <v>0</v>
      </c>
      <c r="BI74" s="200">
        <v>0</v>
      </c>
      <c r="BJ74" s="200">
        <v>0</v>
      </c>
      <c r="BK74" s="200">
        <v>0</v>
      </c>
      <c r="BL74" s="200">
        <v>0</v>
      </c>
      <c r="BM74" s="200">
        <v>0</v>
      </c>
      <c r="BN74" s="200">
        <v>0</v>
      </c>
      <c r="BO74" s="200">
        <v>0</v>
      </c>
      <c r="BP74" s="200">
        <v>0</v>
      </c>
      <c r="BQ74" s="200">
        <v>0</v>
      </c>
      <c r="BR74" s="208"/>
      <c r="BS74" s="356"/>
      <c r="BT74" s="321"/>
    </row>
    <row r="75" spans="1:72" ht="16.5" thickBot="1">
      <c r="A75" s="164"/>
      <c r="B75" s="179"/>
      <c r="C75" s="166"/>
      <c r="D75" s="198" t="s">
        <v>172</v>
      </c>
      <c r="E75" s="382">
        <v>0</v>
      </c>
      <c r="F75" s="382">
        <v>0</v>
      </c>
      <c r="G75" s="382">
        <v>0</v>
      </c>
      <c r="H75" s="382">
        <v>0</v>
      </c>
      <c r="I75" s="382">
        <v>0</v>
      </c>
      <c r="J75" s="382">
        <v>0</v>
      </c>
      <c r="K75" s="382">
        <v>0</v>
      </c>
      <c r="L75" s="382">
        <v>0</v>
      </c>
      <c r="M75" s="382">
        <v>0</v>
      </c>
      <c r="N75" s="382">
        <v>0</v>
      </c>
      <c r="O75" s="382">
        <v>0</v>
      </c>
      <c r="P75" s="382">
        <v>0</v>
      </c>
      <c r="Q75" s="382">
        <v>0</v>
      </c>
      <c r="R75" s="382">
        <v>0</v>
      </c>
      <c r="S75" s="382">
        <v>0</v>
      </c>
      <c r="T75" s="382">
        <v>0</v>
      </c>
      <c r="U75" s="382">
        <v>0</v>
      </c>
      <c r="V75" s="382">
        <v>0</v>
      </c>
      <c r="W75" s="382">
        <v>0</v>
      </c>
      <c r="X75" s="382">
        <v>0</v>
      </c>
      <c r="Y75" s="382">
        <v>0</v>
      </c>
      <c r="Z75" s="382">
        <v>0</v>
      </c>
      <c r="AA75" s="382">
        <v>0</v>
      </c>
      <c r="AB75" s="382">
        <v>0</v>
      </c>
      <c r="AC75" s="382">
        <v>0</v>
      </c>
      <c r="AD75" s="382">
        <v>0</v>
      </c>
      <c r="AE75" s="382">
        <v>0</v>
      </c>
      <c r="AF75" s="382">
        <v>0</v>
      </c>
      <c r="AG75" s="382">
        <v>0</v>
      </c>
      <c r="AH75" s="382">
        <v>0</v>
      </c>
      <c r="AI75" s="382">
        <v>0</v>
      </c>
      <c r="AJ75" s="382">
        <v>0</v>
      </c>
      <c r="AK75" s="382">
        <v>0</v>
      </c>
      <c r="AL75" s="382">
        <v>0</v>
      </c>
      <c r="AM75" s="382">
        <v>0</v>
      </c>
      <c r="AN75" s="382">
        <v>0</v>
      </c>
      <c r="AO75" s="382">
        <v>0</v>
      </c>
      <c r="AP75" s="382">
        <v>0</v>
      </c>
      <c r="AQ75" s="382">
        <v>0</v>
      </c>
      <c r="AR75" s="382">
        <v>0</v>
      </c>
      <c r="AS75" s="382">
        <v>0</v>
      </c>
      <c r="AT75" s="382">
        <v>0</v>
      </c>
      <c r="AU75" s="382">
        <v>0</v>
      </c>
      <c r="AV75" s="382">
        <v>0</v>
      </c>
      <c r="AW75" s="382">
        <v>0</v>
      </c>
      <c r="AX75" s="382">
        <v>0</v>
      </c>
      <c r="AY75" s="382">
        <v>0</v>
      </c>
      <c r="AZ75" s="382">
        <v>0</v>
      </c>
      <c r="BA75" s="382">
        <v>0</v>
      </c>
      <c r="BB75" s="382">
        <v>0</v>
      </c>
      <c r="BC75" s="382">
        <v>0</v>
      </c>
      <c r="BD75" s="382">
        <v>0</v>
      </c>
      <c r="BE75" s="382">
        <v>0</v>
      </c>
      <c r="BF75" s="382">
        <v>0</v>
      </c>
      <c r="BG75" s="382">
        <v>0</v>
      </c>
      <c r="BH75" s="382">
        <v>0</v>
      </c>
      <c r="BI75" s="382">
        <v>0</v>
      </c>
      <c r="BJ75" s="382">
        <v>0</v>
      </c>
      <c r="BK75" s="382">
        <v>0</v>
      </c>
      <c r="BL75" s="382">
        <v>0</v>
      </c>
      <c r="BM75" s="382">
        <v>0</v>
      </c>
      <c r="BN75" s="382">
        <v>0</v>
      </c>
      <c r="BO75" s="382">
        <v>0</v>
      </c>
      <c r="BP75" s="382">
        <v>0</v>
      </c>
      <c r="BQ75" s="382">
        <v>0</v>
      </c>
      <c r="BR75" s="208"/>
      <c r="BS75" s="356"/>
      <c r="BT75" s="321"/>
    </row>
    <row r="76" spans="1:72">
      <c r="A76" s="164"/>
      <c r="B76" s="179"/>
      <c r="C76" s="166"/>
      <c r="D76" s="227" t="s">
        <v>134</v>
      </c>
      <c r="E76" s="333">
        <f t="shared" ref="E76:BP76" si="189">E74+E75</f>
        <v>1000</v>
      </c>
      <c r="F76" s="333">
        <f t="shared" si="189"/>
        <v>24998</v>
      </c>
      <c r="G76" s="333">
        <f t="shared" si="189"/>
        <v>1000</v>
      </c>
      <c r="H76" s="333">
        <f t="shared" si="189"/>
        <v>0</v>
      </c>
      <c r="I76" s="333">
        <f t="shared" si="189"/>
        <v>0</v>
      </c>
      <c r="J76" s="333">
        <f t="shared" si="189"/>
        <v>0</v>
      </c>
      <c r="K76" s="333">
        <f t="shared" si="189"/>
        <v>0</v>
      </c>
      <c r="L76" s="333">
        <f t="shared" si="189"/>
        <v>0</v>
      </c>
      <c r="M76" s="333">
        <f t="shared" si="189"/>
        <v>0</v>
      </c>
      <c r="N76" s="333">
        <f t="shared" si="189"/>
        <v>0</v>
      </c>
      <c r="O76" s="333">
        <f t="shared" si="189"/>
        <v>0</v>
      </c>
      <c r="P76" s="333">
        <f t="shared" si="189"/>
        <v>0</v>
      </c>
      <c r="Q76" s="333">
        <f t="shared" si="189"/>
        <v>0</v>
      </c>
      <c r="R76" s="333">
        <f t="shared" si="189"/>
        <v>0</v>
      </c>
      <c r="S76" s="333">
        <f t="shared" si="189"/>
        <v>0</v>
      </c>
      <c r="T76" s="333">
        <f t="shared" si="189"/>
        <v>0</v>
      </c>
      <c r="U76" s="333">
        <f t="shared" si="189"/>
        <v>0</v>
      </c>
      <c r="V76" s="333">
        <f t="shared" si="189"/>
        <v>0</v>
      </c>
      <c r="W76" s="333">
        <f t="shared" si="189"/>
        <v>0</v>
      </c>
      <c r="X76" s="333">
        <f t="shared" si="189"/>
        <v>0</v>
      </c>
      <c r="Y76" s="333">
        <f t="shared" si="189"/>
        <v>0</v>
      </c>
      <c r="Z76" s="333">
        <f t="shared" si="189"/>
        <v>0</v>
      </c>
      <c r="AA76" s="333">
        <f t="shared" si="189"/>
        <v>0</v>
      </c>
      <c r="AB76" s="333">
        <f t="shared" si="189"/>
        <v>0</v>
      </c>
      <c r="AC76" s="333">
        <f t="shared" si="189"/>
        <v>0</v>
      </c>
      <c r="AD76" s="333">
        <f t="shared" si="189"/>
        <v>0</v>
      </c>
      <c r="AE76" s="333">
        <f t="shared" si="189"/>
        <v>0</v>
      </c>
      <c r="AF76" s="333">
        <f t="shared" si="189"/>
        <v>0</v>
      </c>
      <c r="AG76" s="333">
        <f t="shared" si="189"/>
        <v>0</v>
      </c>
      <c r="AH76" s="333">
        <f t="shared" si="189"/>
        <v>0</v>
      </c>
      <c r="AI76" s="333">
        <f t="shared" si="189"/>
        <v>0</v>
      </c>
      <c r="AJ76" s="333">
        <f t="shared" si="189"/>
        <v>0</v>
      </c>
      <c r="AK76" s="333">
        <f t="shared" si="189"/>
        <v>0</v>
      </c>
      <c r="AL76" s="333">
        <f t="shared" si="189"/>
        <v>0</v>
      </c>
      <c r="AM76" s="333">
        <f t="shared" si="189"/>
        <v>0</v>
      </c>
      <c r="AN76" s="333">
        <f t="shared" si="189"/>
        <v>0</v>
      </c>
      <c r="AO76" s="333">
        <f t="shared" si="189"/>
        <v>0</v>
      </c>
      <c r="AP76" s="333">
        <f t="shared" si="189"/>
        <v>0</v>
      </c>
      <c r="AQ76" s="333">
        <f t="shared" si="189"/>
        <v>0</v>
      </c>
      <c r="AR76" s="333">
        <f t="shared" si="189"/>
        <v>0</v>
      </c>
      <c r="AS76" s="333">
        <f t="shared" si="189"/>
        <v>0</v>
      </c>
      <c r="AT76" s="333">
        <f t="shared" si="189"/>
        <v>0</v>
      </c>
      <c r="AU76" s="333">
        <f t="shared" si="189"/>
        <v>0</v>
      </c>
      <c r="AV76" s="333">
        <f t="shared" si="189"/>
        <v>0</v>
      </c>
      <c r="AW76" s="333">
        <f t="shared" si="189"/>
        <v>0</v>
      </c>
      <c r="AX76" s="333">
        <f t="shared" si="189"/>
        <v>0</v>
      </c>
      <c r="AY76" s="333">
        <f t="shared" si="189"/>
        <v>0</v>
      </c>
      <c r="AZ76" s="333">
        <f t="shared" si="189"/>
        <v>0</v>
      </c>
      <c r="BA76" s="333">
        <f t="shared" si="189"/>
        <v>0</v>
      </c>
      <c r="BB76" s="333">
        <f t="shared" si="189"/>
        <v>0</v>
      </c>
      <c r="BC76" s="333">
        <f t="shared" si="189"/>
        <v>0</v>
      </c>
      <c r="BD76" s="333">
        <f t="shared" si="189"/>
        <v>0</v>
      </c>
      <c r="BE76" s="333">
        <f t="shared" si="189"/>
        <v>0</v>
      </c>
      <c r="BF76" s="333">
        <f t="shared" si="189"/>
        <v>0</v>
      </c>
      <c r="BG76" s="333">
        <f t="shared" si="189"/>
        <v>0</v>
      </c>
      <c r="BH76" s="333">
        <f t="shared" si="189"/>
        <v>0</v>
      </c>
      <c r="BI76" s="333">
        <f t="shared" si="189"/>
        <v>0</v>
      </c>
      <c r="BJ76" s="333">
        <f t="shared" si="189"/>
        <v>0</v>
      </c>
      <c r="BK76" s="333">
        <f t="shared" si="189"/>
        <v>0</v>
      </c>
      <c r="BL76" s="333">
        <f t="shared" si="189"/>
        <v>0</v>
      </c>
      <c r="BM76" s="333">
        <f t="shared" si="189"/>
        <v>0</v>
      </c>
      <c r="BN76" s="333">
        <f t="shared" si="189"/>
        <v>0</v>
      </c>
      <c r="BO76" s="333">
        <f t="shared" si="189"/>
        <v>0</v>
      </c>
      <c r="BP76" s="333">
        <f t="shared" si="189"/>
        <v>0</v>
      </c>
      <c r="BQ76" s="333">
        <f t="shared" ref="BQ76" si="190">BQ74+BQ75</f>
        <v>0</v>
      </c>
      <c r="BR76" s="208"/>
      <c r="BS76" s="356"/>
      <c r="BT76" s="321"/>
    </row>
    <row r="77" spans="1:72">
      <c r="A77" s="164"/>
      <c r="B77" s="179"/>
      <c r="C77" s="166"/>
      <c r="D77" s="196"/>
      <c r="E77" s="326"/>
      <c r="F77" s="326"/>
      <c r="G77" s="326"/>
      <c r="H77" s="326"/>
      <c r="I77" s="326"/>
      <c r="J77" s="326"/>
      <c r="K77" s="326"/>
      <c r="L77" s="326"/>
      <c r="M77" s="326"/>
      <c r="N77" s="326"/>
      <c r="O77" s="326"/>
      <c r="P77" s="326"/>
      <c r="Q77" s="326"/>
      <c r="R77" s="326"/>
      <c r="S77" s="326"/>
      <c r="T77" s="326"/>
      <c r="U77" s="326"/>
      <c r="V77" s="326"/>
      <c r="W77" s="326"/>
      <c r="X77" s="326"/>
      <c r="Y77" s="326"/>
      <c r="Z77" s="326"/>
      <c r="AA77" s="326"/>
      <c r="AB77" s="326"/>
      <c r="AC77" s="326"/>
      <c r="AD77" s="326"/>
      <c r="AE77" s="326"/>
      <c r="AF77" s="326"/>
      <c r="AG77" s="326"/>
      <c r="AH77" s="326"/>
      <c r="AI77" s="326"/>
      <c r="AJ77" s="326"/>
      <c r="AK77" s="326"/>
      <c r="AL77" s="326"/>
      <c r="AM77" s="326"/>
      <c r="AN77" s="326"/>
      <c r="AO77" s="326"/>
      <c r="AP77" s="326"/>
      <c r="AQ77" s="326"/>
      <c r="AR77" s="326"/>
      <c r="AS77" s="326"/>
      <c r="AT77" s="326"/>
      <c r="AU77" s="326"/>
      <c r="AV77" s="326"/>
      <c r="AW77" s="326"/>
      <c r="AX77" s="326"/>
      <c r="AY77" s="326"/>
      <c r="AZ77" s="326"/>
      <c r="BA77" s="326"/>
      <c r="BB77" s="326"/>
      <c r="BC77" s="326"/>
      <c r="BD77" s="326"/>
      <c r="BE77" s="326"/>
      <c r="BF77" s="326"/>
      <c r="BG77" s="326"/>
      <c r="BH77" s="326"/>
      <c r="BI77" s="326"/>
      <c r="BJ77" s="326"/>
      <c r="BK77" s="326"/>
      <c r="BL77" s="326"/>
      <c r="BM77" s="326"/>
      <c r="BN77" s="326"/>
      <c r="BO77" s="326"/>
      <c r="BP77" s="326"/>
      <c r="BQ77" s="326"/>
      <c r="BR77" s="208"/>
      <c r="BS77" s="356"/>
      <c r="BT77" s="321"/>
    </row>
    <row r="78" spans="1:72" ht="16.5" thickBot="1">
      <c r="A78" s="164"/>
      <c r="B78" s="179"/>
      <c r="C78" s="166"/>
      <c r="D78" s="198" t="s">
        <v>180</v>
      </c>
      <c r="E78" s="381">
        <v>0</v>
      </c>
      <c r="F78" s="381">
        <v>0</v>
      </c>
      <c r="G78" s="381">
        <v>0</v>
      </c>
      <c r="H78" s="381">
        <v>0</v>
      </c>
      <c r="I78" s="381">
        <v>0</v>
      </c>
      <c r="J78" s="381">
        <v>0</v>
      </c>
      <c r="K78" s="381">
        <v>0</v>
      </c>
      <c r="L78" s="381">
        <v>0</v>
      </c>
      <c r="M78" s="381">
        <v>0</v>
      </c>
      <c r="N78" s="381">
        <v>0</v>
      </c>
      <c r="O78" s="381">
        <v>0</v>
      </c>
      <c r="P78" s="381">
        <v>0</v>
      </c>
      <c r="Q78" s="381">
        <v>0</v>
      </c>
      <c r="R78" s="381">
        <v>0</v>
      </c>
      <c r="S78" s="381">
        <v>0</v>
      </c>
      <c r="T78" s="381">
        <v>0</v>
      </c>
      <c r="U78" s="381">
        <v>0</v>
      </c>
      <c r="V78" s="381">
        <v>0</v>
      </c>
      <c r="W78" s="381">
        <v>0</v>
      </c>
      <c r="X78" s="381">
        <v>0</v>
      </c>
      <c r="Y78" s="381">
        <v>0</v>
      </c>
      <c r="Z78" s="381">
        <v>0</v>
      </c>
      <c r="AA78" s="381">
        <v>0</v>
      </c>
      <c r="AB78" s="381">
        <v>0</v>
      </c>
      <c r="AC78" s="381">
        <v>0</v>
      </c>
      <c r="AD78" s="381">
        <v>0</v>
      </c>
      <c r="AE78" s="381">
        <v>0</v>
      </c>
      <c r="AF78" s="381">
        <v>0</v>
      </c>
      <c r="AG78" s="381">
        <v>0</v>
      </c>
      <c r="AH78" s="381">
        <v>0</v>
      </c>
      <c r="AI78" s="381">
        <v>0</v>
      </c>
      <c r="AJ78" s="381">
        <v>0</v>
      </c>
      <c r="AK78" s="381">
        <v>0</v>
      </c>
      <c r="AL78" s="381">
        <v>0</v>
      </c>
      <c r="AM78" s="381">
        <v>0</v>
      </c>
      <c r="AN78" s="381">
        <v>0</v>
      </c>
      <c r="AO78" s="381">
        <v>0</v>
      </c>
      <c r="AP78" s="381">
        <v>0</v>
      </c>
      <c r="AQ78" s="381">
        <v>0</v>
      </c>
      <c r="AR78" s="381">
        <v>0</v>
      </c>
      <c r="AS78" s="381">
        <v>0</v>
      </c>
      <c r="AT78" s="381">
        <v>0</v>
      </c>
      <c r="AU78" s="381">
        <v>0</v>
      </c>
      <c r="AV78" s="381">
        <v>0</v>
      </c>
      <c r="AW78" s="381">
        <v>0</v>
      </c>
      <c r="AX78" s="381">
        <v>0</v>
      </c>
      <c r="AY78" s="381">
        <v>0</v>
      </c>
      <c r="AZ78" s="381">
        <v>0</v>
      </c>
      <c r="BA78" s="381">
        <v>0</v>
      </c>
      <c r="BB78" s="381">
        <v>0</v>
      </c>
      <c r="BC78" s="381">
        <v>0</v>
      </c>
      <c r="BD78" s="381">
        <v>0</v>
      </c>
      <c r="BE78" s="381">
        <v>0</v>
      </c>
      <c r="BF78" s="381">
        <v>0</v>
      </c>
      <c r="BG78" s="381">
        <v>0</v>
      </c>
      <c r="BH78" s="381">
        <v>0</v>
      </c>
      <c r="BI78" s="381">
        <v>0</v>
      </c>
      <c r="BJ78" s="381">
        <v>0</v>
      </c>
      <c r="BK78" s="381">
        <v>0</v>
      </c>
      <c r="BL78" s="381">
        <v>0</v>
      </c>
      <c r="BM78" s="381">
        <v>0</v>
      </c>
      <c r="BN78" s="381">
        <v>0</v>
      </c>
      <c r="BO78" s="381">
        <v>0</v>
      </c>
      <c r="BP78" s="381">
        <v>0</v>
      </c>
      <c r="BQ78" s="381">
        <v>0</v>
      </c>
      <c r="BR78" s="206"/>
      <c r="BS78" s="356"/>
      <c r="BT78" s="321"/>
    </row>
    <row r="79" spans="1:72" ht="16.5" thickBot="1">
      <c r="A79" s="164"/>
      <c r="B79" s="179"/>
      <c r="C79" s="166"/>
      <c r="D79" s="198" t="s">
        <v>81</v>
      </c>
      <c r="E79" s="334">
        <f>IF(ISERROR(VLOOKUP(Inputs!$M$18,'LookUp Ranges'!$A$74:$C$118,3,FALSE)),0,VLOOKUP(Inputs!$M$18,'LookUp Ranges'!$A$74:$C$118,3,FALSE))</f>
        <v>0</v>
      </c>
      <c r="F79" s="334">
        <f>IF(ISERROR(VLOOKUP(Inputs!$M$18,'LookUp Ranges'!$A$74:$C$118,3,FALSE)),0,VLOOKUP(Inputs!$M$18,'LookUp Ranges'!$A$74:$C$118,3,FALSE))</f>
        <v>0</v>
      </c>
      <c r="G79" s="334">
        <f>IF(ISERROR(VLOOKUP(Inputs!$M$18,'LookUp Ranges'!$A$74:$C$118,3,FALSE)),0,VLOOKUP(Inputs!$M$18,'LookUp Ranges'!$A$74:$C$118,3,FALSE))</f>
        <v>0</v>
      </c>
      <c r="H79" s="334">
        <f>IF(ISERROR(VLOOKUP(Inputs!$M$18,'LookUp Ranges'!$A$74:$C$118,3,FALSE)),0,VLOOKUP(Inputs!$M$18,'LookUp Ranges'!$A$74:$C$118,3,FALSE))</f>
        <v>0</v>
      </c>
      <c r="I79" s="334">
        <f>IF(ISERROR(VLOOKUP(Inputs!$M$18,'LookUp Ranges'!$A$74:$C$118,3,FALSE)),0,VLOOKUP(Inputs!$M$18,'LookUp Ranges'!$A$74:$C$118,3,FALSE))</f>
        <v>0</v>
      </c>
      <c r="J79" s="334">
        <f>IF(ISERROR(VLOOKUP(Inputs!$M$18,'LookUp Ranges'!$A$74:$C$118,3,FALSE)),0,VLOOKUP(Inputs!$M$18,'LookUp Ranges'!$A$74:$C$118,3,FALSE))</f>
        <v>0</v>
      </c>
      <c r="K79" s="334">
        <f>IF(ISERROR(VLOOKUP(Inputs!$M$18,'LookUp Ranges'!$A$74:$C$118,3,FALSE)),0,VLOOKUP(Inputs!$M$18,'LookUp Ranges'!$A$74:$C$118,3,FALSE))</f>
        <v>0</v>
      </c>
      <c r="L79" s="334">
        <f>IF(ISERROR(VLOOKUP(Inputs!$M$18,'LookUp Ranges'!$A$74:$C$118,3,FALSE)),0,VLOOKUP(Inputs!$M$18,'LookUp Ranges'!$A$74:$C$118,3,FALSE))</f>
        <v>0</v>
      </c>
      <c r="M79" s="334">
        <f>IF(ISERROR(VLOOKUP(Inputs!$M$18,'LookUp Ranges'!$A$74:$C$118,3,FALSE)),0,VLOOKUP(Inputs!$M$18,'LookUp Ranges'!$A$74:$C$118,3,FALSE))</f>
        <v>0</v>
      </c>
      <c r="N79" s="334">
        <f>IF(ISERROR(VLOOKUP(Inputs!$M$18,'LookUp Ranges'!$A$74:$C$118,3,FALSE)),0,VLOOKUP(Inputs!$M$18,'LookUp Ranges'!$A$74:$C$118,3,FALSE))</f>
        <v>0</v>
      </c>
      <c r="O79" s="334">
        <f>IF(ISERROR(VLOOKUP(Inputs!$M$18,'LookUp Ranges'!$A$74:$C$118,3,FALSE)),0,VLOOKUP(Inputs!$M$18,'LookUp Ranges'!$A$74:$C$118,3,FALSE))</f>
        <v>0</v>
      </c>
      <c r="P79" s="334">
        <f>IF(ISERROR(VLOOKUP(Inputs!$M$18,'LookUp Ranges'!$A$74:$C$118,3,FALSE)),0,VLOOKUP(Inputs!$M$18,'LookUp Ranges'!$A$74:$C$118,3,FALSE))</f>
        <v>0</v>
      </c>
      <c r="Q79" s="334">
        <f>IF(ISERROR(VLOOKUP(Inputs!$M$18,'LookUp Ranges'!$A$74:$C$118,3,FALSE)),0,VLOOKUP(Inputs!$M$18,'LookUp Ranges'!$A$74:$C$118,3,FALSE))</f>
        <v>0</v>
      </c>
      <c r="R79" s="334">
        <f>IF(ISERROR(VLOOKUP(Inputs!$M$18,'LookUp Ranges'!$A$74:$C$118,3,FALSE)),0,VLOOKUP(Inputs!$M$18,'LookUp Ranges'!$A$74:$C$118,3,FALSE))</f>
        <v>0</v>
      </c>
      <c r="S79" s="334">
        <f>IF(ISERROR(VLOOKUP(Inputs!$M$18,'LookUp Ranges'!$A$74:$C$118,3,FALSE)),0,VLOOKUP(Inputs!$M$18,'LookUp Ranges'!$A$74:$C$118,3,FALSE))</f>
        <v>0</v>
      </c>
      <c r="T79" s="334">
        <f>IF(ISERROR(VLOOKUP(Inputs!$M$18,'LookUp Ranges'!$A$74:$C$118,3,FALSE)),0,VLOOKUP(Inputs!$M$18,'LookUp Ranges'!$A$74:$C$118,3,FALSE))</f>
        <v>0</v>
      </c>
      <c r="U79" s="334">
        <f>IF(ISERROR(VLOOKUP(Inputs!$M$18,'LookUp Ranges'!$A$74:$C$118,3,FALSE)),0,VLOOKUP(Inputs!$M$18,'LookUp Ranges'!$A$74:$C$118,3,FALSE))</f>
        <v>0</v>
      </c>
      <c r="V79" s="334">
        <f>IF(ISERROR(VLOOKUP(Inputs!$M$18,'LookUp Ranges'!$A$74:$C$118,3,FALSE)),0,VLOOKUP(Inputs!$M$18,'LookUp Ranges'!$A$74:$C$118,3,FALSE))</f>
        <v>0</v>
      </c>
      <c r="W79" s="334">
        <f>IF(ISERROR(VLOOKUP(Inputs!$M$18,'LookUp Ranges'!$A$74:$C$118,3,FALSE)),0,VLOOKUP(Inputs!$M$18,'LookUp Ranges'!$A$74:$C$118,3,FALSE))</f>
        <v>0</v>
      </c>
      <c r="X79" s="334">
        <f>IF(ISERROR(VLOOKUP(Inputs!$M$18,'LookUp Ranges'!$A$74:$C$118,3,FALSE)),0,VLOOKUP(Inputs!$M$18,'LookUp Ranges'!$A$74:$C$118,3,FALSE))</f>
        <v>0</v>
      </c>
      <c r="Y79" s="334">
        <f>IF(ISERROR(VLOOKUP(Inputs!$M$18,'LookUp Ranges'!$A$74:$C$118,3,FALSE)),0,VLOOKUP(Inputs!$M$18,'LookUp Ranges'!$A$74:$C$118,3,FALSE))</f>
        <v>0</v>
      </c>
      <c r="Z79" s="334">
        <f>IF(ISERROR(VLOOKUP(Inputs!$M$18,'LookUp Ranges'!$A$74:$C$118,3,FALSE)),0,VLOOKUP(Inputs!$M$18,'LookUp Ranges'!$A$74:$C$118,3,FALSE))</f>
        <v>0</v>
      </c>
      <c r="AA79" s="334">
        <f>IF(ISERROR(VLOOKUP(Inputs!$M$18,'LookUp Ranges'!$A$74:$C$118,3,FALSE)),0,VLOOKUP(Inputs!$M$18,'LookUp Ranges'!$A$74:$C$118,3,FALSE))</f>
        <v>0</v>
      </c>
      <c r="AB79" s="334">
        <f>IF(ISERROR(VLOOKUP(Inputs!$M$18,'LookUp Ranges'!$A$74:$C$118,3,FALSE)),0,VLOOKUP(Inputs!$M$18,'LookUp Ranges'!$A$74:$C$118,3,FALSE))</f>
        <v>0</v>
      </c>
      <c r="AC79" s="334">
        <f>IF(ISERROR(VLOOKUP(Inputs!$M$18,'LookUp Ranges'!$A$74:$C$118,3,FALSE)),0,VLOOKUP(Inputs!$M$18,'LookUp Ranges'!$A$74:$C$118,3,FALSE))</f>
        <v>0</v>
      </c>
      <c r="AD79" s="334">
        <f>IF(ISERROR(VLOOKUP(Inputs!$M$18,'LookUp Ranges'!$A$74:$C$118,3,FALSE)),0,VLOOKUP(Inputs!$M$18,'LookUp Ranges'!$A$74:$C$118,3,FALSE))</f>
        <v>0</v>
      </c>
      <c r="AE79" s="334">
        <f>IF(ISERROR(VLOOKUP(Inputs!$M$18,'LookUp Ranges'!$A$74:$C$118,3,FALSE)),0,VLOOKUP(Inputs!$M$18,'LookUp Ranges'!$A$74:$C$118,3,FALSE))</f>
        <v>0</v>
      </c>
      <c r="AF79" s="334">
        <f>IF(ISERROR(VLOOKUP(Inputs!$M$18,'LookUp Ranges'!$A$74:$C$118,3,FALSE)),0,VLOOKUP(Inputs!$M$18,'LookUp Ranges'!$A$74:$C$118,3,FALSE))</f>
        <v>0</v>
      </c>
      <c r="AG79" s="334">
        <f>IF(ISERROR(VLOOKUP(Inputs!$M$18,'LookUp Ranges'!$A$74:$C$118,3,FALSE)),0,VLOOKUP(Inputs!$M$18,'LookUp Ranges'!$A$74:$C$118,3,FALSE))</f>
        <v>0</v>
      </c>
      <c r="AH79" s="334">
        <f>IF(ISERROR(VLOOKUP(Inputs!$M$18,'LookUp Ranges'!$A$74:$C$118,3,FALSE)),0,VLOOKUP(Inputs!$M$18,'LookUp Ranges'!$A$74:$C$118,3,FALSE))</f>
        <v>0</v>
      </c>
      <c r="AI79" s="334">
        <f>IF(ISERROR(VLOOKUP(Inputs!$M$18,'LookUp Ranges'!$A$74:$C$118,3,FALSE)),0,VLOOKUP(Inputs!$M$18,'LookUp Ranges'!$A$74:$C$118,3,FALSE))</f>
        <v>0</v>
      </c>
      <c r="AJ79" s="334">
        <f>IF(ISERROR(VLOOKUP(Inputs!$M$18,'LookUp Ranges'!$A$74:$C$118,3,FALSE)),0,VLOOKUP(Inputs!$M$18,'LookUp Ranges'!$A$74:$C$118,3,FALSE))</f>
        <v>0</v>
      </c>
      <c r="AK79" s="334">
        <f>IF(ISERROR(VLOOKUP(Inputs!$M$18,'LookUp Ranges'!$A$74:$C$118,3,FALSE)),0,VLOOKUP(Inputs!$M$18,'LookUp Ranges'!$A$74:$C$118,3,FALSE))</f>
        <v>0</v>
      </c>
      <c r="AL79" s="334">
        <f>IF(ISERROR(VLOOKUP(Inputs!$M$18,'LookUp Ranges'!$A$74:$C$118,3,FALSE)),0,VLOOKUP(Inputs!$M$18,'LookUp Ranges'!$A$74:$C$118,3,FALSE))</f>
        <v>0</v>
      </c>
      <c r="AM79" s="334">
        <f>IF(ISERROR(VLOOKUP(Inputs!$M$18,'LookUp Ranges'!$A$74:$C$118,3,FALSE)),0,VLOOKUP(Inputs!$M$18,'LookUp Ranges'!$A$74:$C$118,3,FALSE))</f>
        <v>0</v>
      </c>
      <c r="AN79" s="334">
        <f>IF(ISERROR(VLOOKUP(Inputs!$M$18,'LookUp Ranges'!$A$74:$C$118,3,FALSE)),0,VLOOKUP(Inputs!$M$18,'LookUp Ranges'!$A$74:$C$118,3,FALSE))</f>
        <v>0</v>
      </c>
      <c r="AO79" s="334">
        <f>IF(ISERROR(VLOOKUP(Inputs!$M$18,'LookUp Ranges'!$A$74:$C$118,3,FALSE)),0,VLOOKUP(Inputs!$M$18,'LookUp Ranges'!$A$74:$C$118,3,FALSE))</f>
        <v>0</v>
      </c>
      <c r="AP79" s="334">
        <f>IF(ISERROR(VLOOKUP(Inputs!$M$18,'LookUp Ranges'!$A$74:$C$118,3,FALSE)),0,VLOOKUP(Inputs!$M$18,'LookUp Ranges'!$A$74:$C$118,3,FALSE))</f>
        <v>0</v>
      </c>
      <c r="AQ79" s="334">
        <f>IF(ISERROR(VLOOKUP(Inputs!$M$18,'LookUp Ranges'!$A$74:$C$118,3,FALSE)),0,VLOOKUP(Inputs!$M$18,'LookUp Ranges'!$A$74:$C$118,3,FALSE))</f>
        <v>0</v>
      </c>
      <c r="AR79" s="334">
        <f>IF(ISERROR(VLOOKUP(Inputs!$M$18,'LookUp Ranges'!$A$74:$C$118,3,FALSE)),0,VLOOKUP(Inputs!$M$18,'LookUp Ranges'!$A$74:$C$118,3,FALSE))</f>
        <v>0</v>
      </c>
      <c r="AS79" s="334">
        <f>IF(ISERROR(VLOOKUP(Inputs!$M$18,'LookUp Ranges'!$A$74:$C$118,3,FALSE)),0,VLOOKUP(Inputs!$M$18,'LookUp Ranges'!$A$74:$C$118,3,FALSE))</f>
        <v>0</v>
      </c>
      <c r="AT79" s="334">
        <f>IF(ISERROR(VLOOKUP(Inputs!$M$18,'LookUp Ranges'!$A$74:$C$118,3,FALSE)),0,VLOOKUP(Inputs!$M$18,'LookUp Ranges'!$A$74:$C$118,3,FALSE))</f>
        <v>0</v>
      </c>
      <c r="AU79" s="334">
        <f>IF(ISERROR(VLOOKUP(Inputs!$M$18,'LookUp Ranges'!$A$74:$C$118,3,FALSE)),0,VLOOKUP(Inputs!$M$18,'LookUp Ranges'!$A$74:$C$118,3,FALSE))</f>
        <v>0</v>
      </c>
      <c r="AV79" s="334">
        <f>IF(ISERROR(VLOOKUP(Inputs!$M$18,'LookUp Ranges'!$A$74:$C$118,3,FALSE)),0,VLOOKUP(Inputs!$M$18,'LookUp Ranges'!$A$74:$C$118,3,FALSE))</f>
        <v>0</v>
      </c>
      <c r="AW79" s="334">
        <f>IF(ISERROR(VLOOKUP(Inputs!$M$18,'LookUp Ranges'!$A$74:$C$118,3,FALSE)),0,VLOOKUP(Inputs!$M$18,'LookUp Ranges'!$A$74:$C$118,3,FALSE))</f>
        <v>0</v>
      </c>
      <c r="AX79" s="334">
        <f>IF(ISERROR(VLOOKUP(Inputs!$M$18,'LookUp Ranges'!$A$74:$C$118,3,FALSE)),0,VLOOKUP(Inputs!$M$18,'LookUp Ranges'!$A$74:$C$118,3,FALSE))</f>
        <v>0</v>
      </c>
      <c r="AY79" s="334">
        <f>IF(ISERROR(VLOOKUP(Inputs!$M$18,'LookUp Ranges'!$A$74:$C$118,3,FALSE)),0,VLOOKUP(Inputs!$M$18,'LookUp Ranges'!$A$74:$C$118,3,FALSE))</f>
        <v>0</v>
      </c>
      <c r="AZ79" s="334">
        <f>IF(ISERROR(VLOOKUP(Inputs!$M$18,'LookUp Ranges'!$A$74:$C$118,3,FALSE)),0,VLOOKUP(Inputs!$M$18,'LookUp Ranges'!$A$74:$C$118,3,FALSE))</f>
        <v>0</v>
      </c>
      <c r="BA79" s="334">
        <f>IF(ISERROR(VLOOKUP(Inputs!$M$18,'LookUp Ranges'!$A$74:$C$118,3,FALSE)),0,VLOOKUP(Inputs!$M$18,'LookUp Ranges'!$A$74:$C$118,3,FALSE))</f>
        <v>0</v>
      </c>
      <c r="BB79" s="334">
        <f>IF(ISERROR(VLOOKUP(Inputs!$M$18,'LookUp Ranges'!$A$74:$C$118,3,FALSE)),0,VLOOKUP(Inputs!$M$18,'LookUp Ranges'!$A$74:$C$118,3,FALSE))</f>
        <v>0</v>
      </c>
      <c r="BC79" s="334">
        <f>IF(ISERROR(VLOOKUP(Inputs!$M$18,'LookUp Ranges'!$A$74:$C$118,3,FALSE)),0,VLOOKUP(Inputs!$M$18,'LookUp Ranges'!$A$74:$C$118,3,FALSE))</f>
        <v>0</v>
      </c>
      <c r="BD79" s="334">
        <f>IF(ISERROR(VLOOKUP(Inputs!$M$18,'LookUp Ranges'!$A$74:$C$118,3,FALSE)),0,VLOOKUP(Inputs!$M$18,'LookUp Ranges'!$A$74:$C$118,3,FALSE))</f>
        <v>0</v>
      </c>
      <c r="BE79" s="334">
        <f>IF(ISERROR(VLOOKUP(Inputs!$M$18,'LookUp Ranges'!$A$74:$C$118,3,FALSE)),0,VLOOKUP(Inputs!$M$18,'LookUp Ranges'!$A$74:$C$118,3,FALSE))</f>
        <v>0</v>
      </c>
      <c r="BF79" s="334">
        <f>IF(ISERROR(VLOOKUP(Inputs!$M$18,'LookUp Ranges'!$A$74:$C$118,3,FALSE)),0,VLOOKUP(Inputs!$M$18,'LookUp Ranges'!$A$74:$C$118,3,FALSE))</f>
        <v>0</v>
      </c>
      <c r="BG79" s="334">
        <f>IF(ISERROR(VLOOKUP(Inputs!$M$18,'LookUp Ranges'!$A$74:$C$118,3,FALSE)),0,VLOOKUP(Inputs!$M$18,'LookUp Ranges'!$A$74:$C$118,3,FALSE))</f>
        <v>0</v>
      </c>
      <c r="BH79" s="334">
        <f>IF(ISERROR(VLOOKUP(Inputs!$M$18,'LookUp Ranges'!$A$74:$C$118,3,FALSE)),0,VLOOKUP(Inputs!$M$18,'LookUp Ranges'!$A$74:$C$118,3,FALSE))</f>
        <v>0</v>
      </c>
      <c r="BI79" s="334">
        <f>IF(ISERROR(VLOOKUP(Inputs!$M$18,'LookUp Ranges'!$A$74:$C$118,3,FALSE)),0,VLOOKUP(Inputs!$M$18,'LookUp Ranges'!$A$74:$C$118,3,FALSE))</f>
        <v>0</v>
      </c>
      <c r="BJ79" s="334">
        <f>IF(ISERROR(VLOOKUP(Inputs!$M$18,'LookUp Ranges'!$A$74:$C$118,3,FALSE)),0,VLOOKUP(Inputs!$M$18,'LookUp Ranges'!$A$74:$C$118,3,FALSE))</f>
        <v>0</v>
      </c>
      <c r="BK79" s="334">
        <f>IF(ISERROR(VLOOKUP(Inputs!$M$18,'LookUp Ranges'!$A$74:$C$118,3,FALSE)),0,VLOOKUP(Inputs!$M$18,'LookUp Ranges'!$A$74:$C$118,3,FALSE))</f>
        <v>0</v>
      </c>
      <c r="BL79" s="334">
        <f>IF(ISERROR(VLOOKUP(Inputs!$M$18,'LookUp Ranges'!$A$74:$C$118,3,FALSE)),0,VLOOKUP(Inputs!$M$18,'LookUp Ranges'!$A$74:$C$118,3,FALSE))</f>
        <v>0</v>
      </c>
      <c r="BM79" s="334">
        <f>IF(ISERROR(VLOOKUP(Inputs!$M$18,'LookUp Ranges'!$A$74:$C$118,3,FALSE)),0,VLOOKUP(Inputs!$M$18,'LookUp Ranges'!$A$74:$C$118,3,FALSE))</f>
        <v>0</v>
      </c>
      <c r="BN79" s="334">
        <f>IF(ISERROR(VLOOKUP(Inputs!$M$18,'LookUp Ranges'!$A$74:$C$118,3,FALSE)),0,VLOOKUP(Inputs!$M$18,'LookUp Ranges'!$A$74:$C$118,3,FALSE))</f>
        <v>0</v>
      </c>
      <c r="BO79" s="334">
        <f>IF(ISERROR(VLOOKUP(Inputs!$M$18,'LookUp Ranges'!$A$74:$C$118,3,FALSE)),0,VLOOKUP(Inputs!$M$18,'LookUp Ranges'!$A$74:$C$118,3,FALSE))</f>
        <v>0</v>
      </c>
      <c r="BP79" s="334">
        <f>IF(ISERROR(VLOOKUP(Inputs!$M$18,'LookUp Ranges'!$A$74:$C$118,3,FALSE)),0,VLOOKUP(Inputs!$M$18,'LookUp Ranges'!$A$74:$C$118,3,FALSE))</f>
        <v>0</v>
      </c>
      <c r="BQ79" s="334">
        <f>IF(ISERROR(VLOOKUP(Inputs!$M$18,'LookUp Ranges'!$A$74:$C$118,3,FALSE)),0,VLOOKUP(Inputs!$M$18,'LookUp Ranges'!$A$74:$C$118,3,FALSE))</f>
        <v>0</v>
      </c>
      <c r="BR79" s="206"/>
      <c r="BS79" s="356"/>
      <c r="BT79" s="321"/>
    </row>
    <row r="80" spans="1:72" ht="16.5" thickBot="1">
      <c r="A80" s="164"/>
      <c r="B80" s="179"/>
      <c r="C80" s="166"/>
      <c r="D80" s="226" t="s">
        <v>137</v>
      </c>
      <c r="E80" s="203">
        <f t="shared" ref="E80:BP80" si="191">IF(ISERROR(E78*E79),0,E78*E79)</f>
        <v>0</v>
      </c>
      <c r="F80" s="329">
        <f t="shared" si="191"/>
        <v>0</v>
      </c>
      <c r="G80" s="329">
        <f t="shared" si="191"/>
        <v>0</v>
      </c>
      <c r="H80" s="329">
        <f t="shared" si="191"/>
        <v>0</v>
      </c>
      <c r="I80" s="329">
        <f t="shared" si="191"/>
        <v>0</v>
      </c>
      <c r="J80" s="329">
        <f t="shared" si="191"/>
        <v>0</v>
      </c>
      <c r="K80" s="329">
        <f t="shared" si="191"/>
        <v>0</v>
      </c>
      <c r="L80" s="329">
        <f t="shared" si="191"/>
        <v>0</v>
      </c>
      <c r="M80" s="329">
        <f t="shared" si="191"/>
        <v>0</v>
      </c>
      <c r="N80" s="329">
        <f t="shared" si="191"/>
        <v>0</v>
      </c>
      <c r="O80" s="329">
        <f t="shared" si="191"/>
        <v>0</v>
      </c>
      <c r="P80" s="329">
        <f t="shared" si="191"/>
        <v>0</v>
      </c>
      <c r="Q80" s="329">
        <f t="shared" si="191"/>
        <v>0</v>
      </c>
      <c r="R80" s="329">
        <f t="shared" si="191"/>
        <v>0</v>
      </c>
      <c r="S80" s="329">
        <f t="shared" si="191"/>
        <v>0</v>
      </c>
      <c r="T80" s="329">
        <f t="shared" si="191"/>
        <v>0</v>
      </c>
      <c r="U80" s="329">
        <f t="shared" si="191"/>
        <v>0</v>
      </c>
      <c r="V80" s="329">
        <f t="shared" si="191"/>
        <v>0</v>
      </c>
      <c r="W80" s="329">
        <f t="shared" si="191"/>
        <v>0</v>
      </c>
      <c r="X80" s="329">
        <f t="shared" si="191"/>
        <v>0</v>
      </c>
      <c r="Y80" s="329">
        <f t="shared" si="191"/>
        <v>0</v>
      </c>
      <c r="Z80" s="329">
        <f t="shared" si="191"/>
        <v>0</v>
      </c>
      <c r="AA80" s="329">
        <f t="shared" si="191"/>
        <v>0</v>
      </c>
      <c r="AB80" s="329">
        <f t="shared" si="191"/>
        <v>0</v>
      </c>
      <c r="AC80" s="329">
        <f t="shared" si="191"/>
        <v>0</v>
      </c>
      <c r="AD80" s="329">
        <f t="shared" si="191"/>
        <v>0</v>
      </c>
      <c r="AE80" s="329">
        <f t="shared" si="191"/>
        <v>0</v>
      </c>
      <c r="AF80" s="329">
        <f t="shared" si="191"/>
        <v>0</v>
      </c>
      <c r="AG80" s="329">
        <f t="shared" si="191"/>
        <v>0</v>
      </c>
      <c r="AH80" s="329">
        <f t="shared" si="191"/>
        <v>0</v>
      </c>
      <c r="AI80" s="329">
        <f t="shared" si="191"/>
        <v>0</v>
      </c>
      <c r="AJ80" s="329">
        <f t="shared" si="191"/>
        <v>0</v>
      </c>
      <c r="AK80" s="329">
        <f t="shared" si="191"/>
        <v>0</v>
      </c>
      <c r="AL80" s="329">
        <f t="shared" si="191"/>
        <v>0</v>
      </c>
      <c r="AM80" s="329">
        <f t="shared" si="191"/>
        <v>0</v>
      </c>
      <c r="AN80" s="329">
        <f t="shared" si="191"/>
        <v>0</v>
      </c>
      <c r="AO80" s="329">
        <f t="shared" si="191"/>
        <v>0</v>
      </c>
      <c r="AP80" s="329">
        <f t="shared" si="191"/>
        <v>0</v>
      </c>
      <c r="AQ80" s="329">
        <f t="shared" si="191"/>
        <v>0</v>
      </c>
      <c r="AR80" s="329">
        <f t="shared" si="191"/>
        <v>0</v>
      </c>
      <c r="AS80" s="329">
        <f t="shared" si="191"/>
        <v>0</v>
      </c>
      <c r="AT80" s="329">
        <f t="shared" si="191"/>
        <v>0</v>
      </c>
      <c r="AU80" s="329">
        <f t="shared" si="191"/>
        <v>0</v>
      </c>
      <c r="AV80" s="329">
        <f t="shared" si="191"/>
        <v>0</v>
      </c>
      <c r="AW80" s="329">
        <f t="shared" si="191"/>
        <v>0</v>
      </c>
      <c r="AX80" s="329">
        <f t="shared" si="191"/>
        <v>0</v>
      </c>
      <c r="AY80" s="329">
        <f t="shared" si="191"/>
        <v>0</v>
      </c>
      <c r="AZ80" s="329">
        <f t="shared" si="191"/>
        <v>0</v>
      </c>
      <c r="BA80" s="329">
        <f t="shared" si="191"/>
        <v>0</v>
      </c>
      <c r="BB80" s="329">
        <f t="shared" si="191"/>
        <v>0</v>
      </c>
      <c r="BC80" s="329">
        <f t="shared" si="191"/>
        <v>0</v>
      </c>
      <c r="BD80" s="329">
        <f t="shared" si="191"/>
        <v>0</v>
      </c>
      <c r="BE80" s="329">
        <f t="shared" si="191"/>
        <v>0</v>
      </c>
      <c r="BF80" s="329">
        <f t="shared" si="191"/>
        <v>0</v>
      </c>
      <c r="BG80" s="329">
        <f t="shared" si="191"/>
        <v>0</v>
      </c>
      <c r="BH80" s="329">
        <f t="shared" si="191"/>
        <v>0</v>
      </c>
      <c r="BI80" s="329">
        <f t="shared" si="191"/>
        <v>0</v>
      </c>
      <c r="BJ80" s="329">
        <f t="shared" si="191"/>
        <v>0</v>
      </c>
      <c r="BK80" s="329">
        <f t="shared" si="191"/>
        <v>0</v>
      </c>
      <c r="BL80" s="329">
        <f t="shared" si="191"/>
        <v>0</v>
      </c>
      <c r="BM80" s="329">
        <f t="shared" si="191"/>
        <v>0</v>
      </c>
      <c r="BN80" s="329">
        <f t="shared" si="191"/>
        <v>0</v>
      </c>
      <c r="BO80" s="329">
        <f t="shared" si="191"/>
        <v>0</v>
      </c>
      <c r="BP80" s="329">
        <f t="shared" si="191"/>
        <v>0</v>
      </c>
      <c r="BQ80" s="329">
        <f t="shared" ref="BQ80" si="192">IF(ISERROR(BQ78*BQ79),0,BQ78*BQ79)</f>
        <v>0</v>
      </c>
      <c r="BR80" s="206"/>
      <c r="BS80" s="356"/>
      <c r="BT80" s="321"/>
    </row>
    <row r="81" spans="1:72">
      <c r="A81" s="164"/>
      <c r="B81" s="179"/>
      <c r="C81" s="166"/>
      <c r="D81" s="195"/>
      <c r="E81" s="330"/>
      <c r="F81" s="330"/>
      <c r="G81" s="330"/>
      <c r="H81" s="330"/>
      <c r="I81" s="330"/>
      <c r="J81" s="330"/>
      <c r="K81" s="330"/>
      <c r="L81" s="330"/>
      <c r="M81" s="330"/>
      <c r="N81" s="330"/>
      <c r="O81" s="330"/>
      <c r="P81" s="330"/>
      <c r="Q81" s="330"/>
      <c r="R81" s="330"/>
      <c r="S81" s="330"/>
      <c r="T81" s="330"/>
      <c r="U81" s="330"/>
      <c r="V81" s="330"/>
      <c r="W81" s="330"/>
      <c r="X81" s="330"/>
      <c r="Y81" s="330"/>
      <c r="Z81" s="330"/>
      <c r="AA81" s="330"/>
      <c r="AB81" s="330"/>
      <c r="AC81" s="330"/>
      <c r="AD81" s="330"/>
      <c r="AE81" s="330"/>
      <c r="AF81" s="330"/>
      <c r="AG81" s="330"/>
      <c r="AH81" s="330"/>
      <c r="AI81" s="330"/>
      <c r="AJ81" s="330"/>
      <c r="AK81" s="330"/>
      <c r="AL81" s="330"/>
      <c r="AM81" s="330"/>
      <c r="AN81" s="330"/>
      <c r="AO81" s="330"/>
      <c r="AP81" s="330"/>
      <c r="AQ81" s="330"/>
      <c r="AR81" s="330"/>
      <c r="AS81" s="330"/>
      <c r="AT81" s="330"/>
      <c r="AU81" s="330"/>
      <c r="AV81" s="330"/>
      <c r="AW81" s="330"/>
      <c r="AX81" s="330"/>
      <c r="AY81" s="330"/>
      <c r="AZ81" s="330"/>
      <c r="BA81" s="330"/>
      <c r="BB81" s="330"/>
      <c r="BC81" s="330"/>
      <c r="BD81" s="330"/>
      <c r="BE81" s="330"/>
      <c r="BF81" s="330"/>
      <c r="BG81" s="330"/>
      <c r="BH81" s="330"/>
      <c r="BI81" s="330"/>
      <c r="BJ81" s="330"/>
      <c r="BK81" s="330"/>
      <c r="BL81" s="330"/>
      <c r="BM81" s="330"/>
      <c r="BN81" s="330"/>
      <c r="BO81" s="330"/>
      <c r="BP81" s="330"/>
      <c r="BQ81" s="330"/>
      <c r="BR81" s="206"/>
      <c r="BS81" s="356"/>
      <c r="BT81" s="321"/>
    </row>
    <row r="82" spans="1:72" ht="16.5" thickBot="1">
      <c r="A82" s="164"/>
      <c r="B82" s="179"/>
      <c r="C82" s="166"/>
      <c r="D82" s="198" t="s">
        <v>179</v>
      </c>
      <c r="E82" s="372">
        <v>0</v>
      </c>
      <c r="F82" s="372">
        <v>0</v>
      </c>
      <c r="G82" s="372">
        <v>0</v>
      </c>
      <c r="H82" s="372">
        <v>0</v>
      </c>
      <c r="I82" s="372">
        <v>0</v>
      </c>
      <c r="J82" s="372">
        <v>0</v>
      </c>
      <c r="K82" s="372">
        <v>0</v>
      </c>
      <c r="L82" s="372">
        <v>0</v>
      </c>
      <c r="M82" s="372">
        <v>0</v>
      </c>
      <c r="N82" s="372">
        <v>0</v>
      </c>
      <c r="O82" s="372">
        <v>0</v>
      </c>
      <c r="P82" s="372">
        <v>0</v>
      </c>
      <c r="Q82" s="372">
        <v>0</v>
      </c>
      <c r="R82" s="372">
        <v>0</v>
      </c>
      <c r="S82" s="372">
        <v>0</v>
      </c>
      <c r="T82" s="372">
        <v>0</v>
      </c>
      <c r="U82" s="372">
        <v>0</v>
      </c>
      <c r="V82" s="372">
        <v>0</v>
      </c>
      <c r="W82" s="372">
        <v>0</v>
      </c>
      <c r="X82" s="372">
        <v>0</v>
      </c>
      <c r="Y82" s="372">
        <v>0</v>
      </c>
      <c r="Z82" s="372">
        <v>0</v>
      </c>
      <c r="AA82" s="372">
        <v>0</v>
      </c>
      <c r="AB82" s="372">
        <v>0</v>
      </c>
      <c r="AC82" s="372">
        <v>0</v>
      </c>
      <c r="AD82" s="372">
        <v>0</v>
      </c>
      <c r="AE82" s="372">
        <v>0</v>
      </c>
      <c r="AF82" s="372">
        <v>0</v>
      </c>
      <c r="AG82" s="372">
        <v>0</v>
      </c>
      <c r="AH82" s="372">
        <v>0</v>
      </c>
      <c r="AI82" s="372">
        <v>0</v>
      </c>
      <c r="AJ82" s="372">
        <v>0</v>
      </c>
      <c r="AK82" s="372">
        <v>0</v>
      </c>
      <c r="AL82" s="372">
        <v>0</v>
      </c>
      <c r="AM82" s="372">
        <v>0</v>
      </c>
      <c r="AN82" s="372">
        <v>0</v>
      </c>
      <c r="AO82" s="372">
        <v>0</v>
      </c>
      <c r="AP82" s="372">
        <v>0</v>
      </c>
      <c r="AQ82" s="372">
        <v>0</v>
      </c>
      <c r="AR82" s="372">
        <v>0</v>
      </c>
      <c r="AS82" s="372">
        <v>0</v>
      </c>
      <c r="AT82" s="372">
        <v>0</v>
      </c>
      <c r="AU82" s="372">
        <v>0</v>
      </c>
      <c r="AV82" s="372">
        <v>0</v>
      </c>
      <c r="AW82" s="372">
        <v>0</v>
      </c>
      <c r="AX82" s="372">
        <v>0</v>
      </c>
      <c r="AY82" s="372">
        <v>0</v>
      </c>
      <c r="AZ82" s="372">
        <v>0</v>
      </c>
      <c r="BA82" s="372">
        <v>0</v>
      </c>
      <c r="BB82" s="372">
        <v>0</v>
      </c>
      <c r="BC82" s="372">
        <v>0</v>
      </c>
      <c r="BD82" s="372">
        <v>0</v>
      </c>
      <c r="BE82" s="372">
        <v>0</v>
      </c>
      <c r="BF82" s="372">
        <v>0</v>
      </c>
      <c r="BG82" s="372">
        <v>0</v>
      </c>
      <c r="BH82" s="372">
        <v>0</v>
      </c>
      <c r="BI82" s="372">
        <v>0</v>
      </c>
      <c r="BJ82" s="372">
        <v>0</v>
      </c>
      <c r="BK82" s="372">
        <v>0</v>
      </c>
      <c r="BL82" s="372">
        <v>0</v>
      </c>
      <c r="BM82" s="372">
        <v>0</v>
      </c>
      <c r="BN82" s="372">
        <v>0</v>
      </c>
      <c r="BO82" s="372">
        <v>0</v>
      </c>
      <c r="BP82" s="372">
        <v>0</v>
      </c>
      <c r="BQ82" s="372">
        <v>0</v>
      </c>
      <c r="BR82" s="206"/>
      <c r="BS82" s="356"/>
      <c r="BT82" s="321"/>
    </row>
    <row r="83" spans="1:72" ht="16.5" thickBot="1">
      <c r="A83" s="164"/>
      <c r="B83" s="179"/>
      <c r="C83" s="166"/>
      <c r="D83" s="198" t="s">
        <v>174</v>
      </c>
      <c r="E83" s="371">
        <v>0</v>
      </c>
      <c r="F83" s="371">
        <v>0</v>
      </c>
      <c r="G83" s="371">
        <v>0</v>
      </c>
      <c r="H83" s="371">
        <v>0</v>
      </c>
      <c r="I83" s="371">
        <v>0</v>
      </c>
      <c r="J83" s="371">
        <v>0</v>
      </c>
      <c r="K83" s="371">
        <v>0</v>
      </c>
      <c r="L83" s="371">
        <v>0</v>
      </c>
      <c r="M83" s="371">
        <v>0</v>
      </c>
      <c r="N83" s="371">
        <v>0</v>
      </c>
      <c r="O83" s="371">
        <v>0</v>
      </c>
      <c r="P83" s="371">
        <v>0</v>
      </c>
      <c r="Q83" s="371">
        <v>0</v>
      </c>
      <c r="R83" s="371">
        <v>0</v>
      </c>
      <c r="S83" s="371">
        <v>0</v>
      </c>
      <c r="T83" s="371">
        <v>0</v>
      </c>
      <c r="U83" s="371">
        <v>0</v>
      </c>
      <c r="V83" s="371">
        <v>0</v>
      </c>
      <c r="W83" s="371">
        <v>0</v>
      </c>
      <c r="X83" s="371">
        <v>0</v>
      </c>
      <c r="Y83" s="371">
        <v>0</v>
      </c>
      <c r="Z83" s="371">
        <v>0</v>
      </c>
      <c r="AA83" s="371">
        <v>0</v>
      </c>
      <c r="AB83" s="371">
        <v>0</v>
      </c>
      <c r="AC83" s="371">
        <v>0</v>
      </c>
      <c r="AD83" s="371">
        <v>0</v>
      </c>
      <c r="AE83" s="371">
        <v>0</v>
      </c>
      <c r="AF83" s="371">
        <v>0</v>
      </c>
      <c r="AG83" s="371">
        <v>0</v>
      </c>
      <c r="AH83" s="371">
        <v>0</v>
      </c>
      <c r="AI83" s="371">
        <v>0</v>
      </c>
      <c r="AJ83" s="371">
        <v>0</v>
      </c>
      <c r="AK83" s="371">
        <v>0</v>
      </c>
      <c r="AL83" s="371">
        <v>0</v>
      </c>
      <c r="AM83" s="371">
        <v>0</v>
      </c>
      <c r="AN83" s="371">
        <v>0</v>
      </c>
      <c r="AO83" s="371">
        <v>0</v>
      </c>
      <c r="AP83" s="371">
        <v>0</v>
      </c>
      <c r="AQ83" s="371">
        <v>0</v>
      </c>
      <c r="AR83" s="371">
        <v>0</v>
      </c>
      <c r="AS83" s="371">
        <v>0</v>
      </c>
      <c r="AT83" s="371">
        <v>0</v>
      </c>
      <c r="AU83" s="371">
        <v>0</v>
      </c>
      <c r="AV83" s="371">
        <v>0</v>
      </c>
      <c r="AW83" s="371">
        <v>0</v>
      </c>
      <c r="AX83" s="371">
        <v>0</v>
      </c>
      <c r="AY83" s="371">
        <v>0</v>
      </c>
      <c r="AZ83" s="371">
        <v>0</v>
      </c>
      <c r="BA83" s="371">
        <v>0</v>
      </c>
      <c r="BB83" s="371">
        <v>0</v>
      </c>
      <c r="BC83" s="371">
        <v>0</v>
      </c>
      <c r="BD83" s="371">
        <v>0</v>
      </c>
      <c r="BE83" s="371">
        <v>0</v>
      </c>
      <c r="BF83" s="371">
        <v>0</v>
      </c>
      <c r="BG83" s="371">
        <v>0</v>
      </c>
      <c r="BH83" s="371">
        <v>0</v>
      </c>
      <c r="BI83" s="371">
        <v>0</v>
      </c>
      <c r="BJ83" s="371">
        <v>0</v>
      </c>
      <c r="BK83" s="371">
        <v>0</v>
      </c>
      <c r="BL83" s="371">
        <v>0</v>
      </c>
      <c r="BM83" s="371">
        <v>0</v>
      </c>
      <c r="BN83" s="371">
        <v>0</v>
      </c>
      <c r="BO83" s="371">
        <v>0</v>
      </c>
      <c r="BP83" s="371">
        <v>0</v>
      </c>
      <c r="BQ83" s="371">
        <v>0</v>
      </c>
      <c r="BR83" s="209"/>
      <c r="BS83" s="356"/>
      <c r="BT83" s="321"/>
    </row>
    <row r="84" spans="1:72" ht="16.5" thickBot="1">
      <c r="A84" s="164"/>
      <c r="B84" s="179"/>
      <c r="C84" s="166"/>
      <c r="D84" s="198" t="s">
        <v>133</v>
      </c>
      <c r="E84" s="335">
        <f>IF(ISERROR(VLOOKUP(Inputs!$M$18,'LookUp Ranges'!$A$74:$B$118,2,FALSE)),0,VLOOKUP(Inputs!$M$18,'LookUp Ranges'!$A$74:$B$118,2,FALSE))</f>
        <v>0</v>
      </c>
      <c r="F84" s="335">
        <f>IF(ISERROR(VLOOKUP(Inputs!$M$18,'LookUp Ranges'!$A$74:$B$118,2,FALSE)),0,VLOOKUP(Inputs!$M$18,'LookUp Ranges'!$A$74:$B$118,2,FALSE))</f>
        <v>0</v>
      </c>
      <c r="G84" s="335">
        <f>IF(ISERROR(VLOOKUP(Inputs!$M$18,'LookUp Ranges'!$A$74:$B$118,2,FALSE)),0,VLOOKUP(Inputs!$M$18,'LookUp Ranges'!$A$74:$B$118,2,FALSE))</f>
        <v>0</v>
      </c>
      <c r="H84" s="335">
        <f>IF(ISERROR(VLOOKUP(Inputs!$M$18,'LookUp Ranges'!$A$74:$B$118,2,FALSE)),0,VLOOKUP(Inputs!$M$18,'LookUp Ranges'!$A$74:$B$118,2,FALSE))</f>
        <v>0</v>
      </c>
      <c r="I84" s="335">
        <f>IF(ISERROR(VLOOKUP(Inputs!$M$18,'LookUp Ranges'!$A$74:$B$118,2,FALSE)),0,VLOOKUP(Inputs!$M$18,'LookUp Ranges'!$A$74:$B$118,2,FALSE))</f>
        <v>0</v>
      </c>
      <c r="J84" s="335">
        <f>IF(ISERROR(VLOOKUP(Inputs!$M$18,'LookUp Ranges'!$A$74:$B$118,2,FALSE)),0,VLOOKUP(Inputs!$M$18,'LookUp Ranges'!$A$74:$B$118,2,FALSE))</f>
        <v>0</v>
      </c>
      <c r="K84" s="335">
        <f>IF(ISERROR(VLOOKUP(Inputs!$M$18,'LookUp Ranges'!$A$74:$B$118,2,FALSE)),0,VLOOKUP(Inputs!$M$18,'LookUp Ranges'!$A$74:$B$118,2,FALSE))</f>
        <v>0</v>
      </c>
      <c r="L84" s="335">
        <f>IF(ISERROR(VLOOKUP(Inputs!$M$18,'LookUp Ranges'!$A$74:$B$118,2,FALSE)),0,VLOOKUP(Inputs!$M$18,'LookUp Ranges'!$A$74:$B$118,2,FALSE))</f>
        <v>0</v>
      </c>
      <c r="M84" s="335">
        <f>IF(ISERROR(VLOOKUP(Inputs!$M$18,'LookUp Ranges'!$A$74:$B$118,2,FALSE)),0,VLOOKUP(Inputs!$M$18,'LookUp Ranges'!$A$74:$B$118,2,FALSE))</f>
        <v>0</v>
      </c>
      <c r="N84" s="335">
        <f>IF(ISERROR(VLOOKUP(Inputs!$M$18,'LookUp Ranges'!$A$74:$B$118,2,FALSE)),0,VLOOKUP(Inputs!$M$18,'LookUp Ranges'!$A$74:$B$118,2,FALSE))</f>
        <v>0</v>
      </c>
      <c r="O84" s="335">
        <f>IF(ISERROR(VLOOKUP(Inputs!$M$18,'LookUp Ranges'!$A$74:$B$118,2,FALSE)),0,VLOOKUP(Inputs!$M$18,'LookUp Ranges'!$A$74:$B$118,2,FALSE))</f>
        <v>0</v>
      </c>
      <c r="P84" s="335">
        <f>IF(ISERROR(VLOOKUP(Inputs!$M$18,'LookUp Ranges'!$A$74:$B$118,2,FALSE)),0,VLOOKUP(Inputs!$M$18,'LookUp Ranges'!$A$74:$B$118,2,FALSE))</f>
        <v>0</v>
      </c>
      <c r="Q84" s="335">
        <f>IF(ISERROR(VLOOKUP(Inputs!$M$18,'LookUp Ranges'!$A$74:$B$118,2,FALSE)),0,VLOOKUP(Inputs!$M$18,'LookUp Ranges'!$A$74:$B$118,2,FALSE))</f>
        <v>0</v>
      </c>
      <c r="R84" s="335">
        <f>IF(ISERROR(VLOOKUP(Inputs!$M$18,'LookUp Ranges'!$A$74:$B$118,2,FALSE)),0,VLOOKUP(Inputs!$M$18,'LookUp Ranges'!$A$74:$B$118,2,FALSE))</f>
        <v>0</v>
      </c>
      <c r="S84" s="335">
        <f>IF(ISERROR(VLOOKUP(Inputs!$M$18,'LookUp Ranges'!$A$74:$B$118,2,FALSE)),0,VLOOKUP(Inputs!$M$18,'LookUp Ranges'!$A$74:$B$118,2,FALSE))</f>
        <v>0</v>
      </c>
      <c r="T84" s="335">
        <f>IF(ISERROR(VLOOKUP(Inputs!$M$18,'LookUp Ranges'!$A$74:$B$118,2,FALSE)),0,VLOOKUP(Inputs!$M$18,'LookUp Ranges'!$A$74:$B$118,2,FALSE))</f>
        <v>0</v>
      </c>
      <c r="U84" s="335">
        <f>IF(ISERROR(VLOOKUP(Inputs!$M$18,'LookUp Ranges'!$A$74:$B$118,2,FALSE)),0,VLOOKUP(Inputs!$M$18,'LookUp Ranges'!$A$74:$B$118,2,FALSE))</f>
        <v>0</v>
      </c>
      <c r="V84" s="335">
        <f>IF(ISERROR(VLOOKUP(Inputs!$M$18,'LookUp Ranges'!$A$74:$B$118,2,FALSE)),0,VLOOKUP(Inputs!$M$18,'LookUp Ranges'!$A$74:$B$118,2,FALSE))</f>
        <v>0</v>
      </c>
      <c r="W84" s="335">
        <f>IF(ISERROR(VLOOKUP(Inputs!$M$18,'LookUp Ranges'!$A$74:$B$118,2,FALSE)),0,VLOOKUP(Inputs!$M$18,'LookUp Ranges'!$A$74:$B$118,2,FALSE))</f>
        <v>0</v>
      </c>
      <c r="X84" s="335">
        <f>IF(ISERROR(VLOOKUP(Inputs!$M$18,'LookUp Ranges'!$A$74:$B$118,2,FALSE)),0,VLOOKUP(Inputs!$M$18,'LookUp Ranges'!$A$74:$B$118,2,FALSE))</f>
        <v>0</v>
      </c>
      <c r="Y84" s="335">
        <f>IF(ISERROR(VLOOKUP(Inputs!$M$18,'LookUp Ranges'!$A$74:$B$118,2,FALSE)),0,VLOOKUP(Inputs!$M$18,'LookUp Ranges'!$A$74:$B$118,2,FALSE))</f>
        <v>0</v>
      </c>
      <c r="Z84" s="335">
        <f>IF(ISERROR(VLOOKUP(Inputs!$M$18,'LookUp Ranges'!$A$74:$B$118,2,FALSE)),0,VLOOKUP(Inputs!$M$18,'LookUp Ranges'!$A$74:$B$118,2,FALSE))</f>
        <v>0</v>
      </c>
      <c r="AA84" s="335">
        <f>IF(ISERROR(VLOOKUP(Inputs!$M$18,'LookUp Ranges'!$A$74:$B$118,2,FALSE)),0,VLOOKUP(Inputs!$M$18,'LookUp Ranges'!$A$74:$B$118,2,FALSE))</f>
        <v>0</v>
      </c>
      <c r="AB84" s="335">
        <f>IF(ISERROR(VLOOKUP(Inputs!$M$18,'LookUp Ranges'!$A$74:$B$118,2,FALSE)),0,VLOOKUP(Inputs!$M$18,'LookUp Ranges'!$A$74:$B$118,2,FALSE))</f>
        <v>0</v>
      </c>
      <c r="AC84" s="335">
        <f>IF(ISERROR(VLOOKUP(Inputs!$M$18,'LookUp Ranges'!$A$74:$B$118,2,FALSE)),0,VLOOKUP(Inputs!$M$18,'LookUp Ranges'!$A$74:$B$118,2,FALSE))</f>
        <v>0</v>
      </c>
      <c r="AD84" s="335">
        <f>IF(ISERROR(VLOOKUP(Inputs!$M$18,'LookUp Ranges'!$A$74:$B$118,2,FALSE)),0,VLOOKUP(Inputs!$M$18,'LookUp Ranges'!$A$74:$B$118,2,FALSE))</f>
        <v>0</v>
      </c>
      <c r="AE84" s="335">
        <f>IF(ISERROR(VLOOKUP(Inputs!$M$18,'LookUp Ranges'!$A$74:$B$118,2,FALSE)),0,VLOOKUP(Inputs!$M$18,'LookUp Ranges'!$A$74:$B$118,2,FALSE))</f>
        <v>0</v>
      </c>
      <c r="AF84" s="335">
        <f>IF(ISERROR(VLOOKUP(Inputs!$M$18,'LookUp Ranges'!$A$74:$B$118,2,FALSE)),0,VLOOKUP(Inputs!$M$18,'LookUp Ranges'!$A$74:$B$118,2,FALSE))</f>
        <v>0</v>
      </c>
      <c r="AG84" s="335">
        <f>IF(ISERROR(VLOOKUP(Inputs!$M$18,'LookUp Ranges'!$A$74:$B$118,2,FALSE)),0,VLOOKUP(Inputs!$M$18,'LookUp Ranges'!$A$74:$B$118,2,FALSE))</f>
        <v>0</v>
      </c>
      <c r="AH84" s="335">
        <f>IF(ISERROR(VLOOKUP(Inputs!$M$18,'LookUp Ranges'!$A$74:$B$118,2,FALSE)),0,VLOOKUP(Inputs!$M$18,'LookUp Ranges'!$A$74:$B$118,2,FALSE))</f>
        <v>0</v>
      </c>
      <c r="AI84" s="335">
        <f>IF(ISERROR(VLOOKUP(Inputs!$M$18,'LookUp Ranges'!$A$74:$B$118,2,FALSE)),0,VLOOKUP(Inputs!$M$18,'LookUp Ranges'!$A$74:$B$118,2,FALSE))</f>
        <v>0</v>
      </c>
      <c r="AJ84" s="335">
        <f>IF(ISERROR(VLOOKUP(Inputs!$M$18,'LookUp Ranges'!$A$74:$B$118,2,FALSE)),0,VLOOKUP(Inputs!$M$18,'LookUp Ranges'!$A$74:$B$118,2,FALSE))</f>
        <v>0</v>
      </c>
      <c r="AK84" s="335">
        <f>IF(ISERROR(VLOOKUP(Inputs!$M$18,'LookUp Ranges'!$A$74:$B$118,2,FALSE)),0,VLOOKUP(Inputs!$M$18,'LookUp Ranges'!$A$74:$B$118,2,FALSE))</f>
        <v>0</v>
      </c>
      <c r="AL84" s="335">
        <f>IF(ISERROR(VLOOKUP(Inputs!$M$18,'LookUp Ranges'!$A$74:$B$118,2,FALSE)),0,VLOOKUP(Inputs!$M$18,'LookUp Ranges'!$A$74:$B$118,2,FALSE))</f>
        <v>0</v>
      </c>
      <c r="AM84" s="335">
        <f>IF(ISERROR(VLOOKUP(Inputs!$M$18,'LookUp Ranges'!$A$74:$B$118,2,FALSE)),0,VLOOKUP(Inputs!$M$18,'LookUp Ranges'!$A$74:$B$118,2,FALSE))</f>
        <v>0</v>
      </c>
      <c r="AN84" s="335">
        <f>IF(ISERROR(VLOOKUP(Inputs!$M$18,'LookUp Ranges'!$A$74:$B$118,2,FALSE)),0,VLOOKUP(Inputs!$M$18,'LookUp Ranges'!$A$74:$B$118,2,FALSE))</f>
        <v>0</v>
      </c>
      <c r="AO84" s="335">
        <f>IF(ISERROR(VLOOKUP(Inputs!$M$18,'LookUp Ranges'!$A$74:$B$118,2,FALSE)),0,VLOOKUP(Inputs!$M$18,'LookUp Ranges'!$A$74:$B$118,2,FALSE))</f>
        <v>0</v>
      </c>
      <c r="AP84" s="335">
        <f>IF(ISERROR(VLOOKUP(Inputs!$M$18,'LookUp Ranges'!$A$74:$B$118,2,FALSE)),0,VLOOKUP(Inputs!$M$18,'LookUp Ranges'!$A$74:$B$118,2,FALSE))</f>
        <v>0</v>
      </c>
      <c r="AQ84" s="335">
        <f>IF(ISERROR(VLOOKUP(Inputs!$M$18,'LookUp Ranges'!$A$74:$B$118,2,FALSE)),0,VLOOKUP(Inputs!$M$18,'LookUp Ranges'!$A$74:$B$118,2,FALSE))</f>
        <v>0</v>
      </c>
      <c r="AR84" s="335">
        <f>IF(ISERROR(VLOOKUP(Inputs!$M$18,'LookUp Ranges'!$A$74:$B$118,2,FALSE)),0,VLOOKUP(Inputs!$M$18,'LookUp Ranges'!$A$74:$B$118,2,FALSE))</f>
        <v>0</v>
      </c>
      <c r="AS84" s="335">
        <f>IF(ISERROR(VLOOKUP(Inputs!$M$18,'LookUp Ranges'!$A$74:$B$118,2,FALSE)),0,VLOOKUP(Inputs!$M$18,'LookUp Ranges'!$A$74:$B$118,2,FALSE))</f>
        <v>0</v>
      </c>
      <c r="AT84" s="335">
        <f>IF(ISERROR(VLOOKUP(Inputs!$M$18,'LookUp Ranges'!$A$74:$B$118,2,FALSE)),0,VLOOKUP(Inputs!$M$18,'LookUp Ranges'!$A$74:$B$118,2,FALSE))</f>
        <v>0</v>
      </c>
      <c r="AU84" s="335">
        <f>IF(ISERROR(VLOOKUP(Inputs!$M$18,'LookUp Ranges'!$A$74:$B$118,2,FALSE)),0,VLOOKUP(Inputs!$M$18,'LookUp Ranges'!$A$74:$B$118,2,FALSE))</f>
        <v>0</v>
      </c>
      <c r="AV84" s="335">
        <f>IF(ISERROR(VLOOKUP(Inputs!$M$18,'LookUp Ranges'!$A$74:$B$118,2,FALSE)),0,VLOOKUP(Inputs!$M$18,'LookUp Ranges'!$A$74:$B$118,2,FALSE))</f>
        <v>0</v>
      </c>
      <c r="AW84" s="335">
        <f>IF(ISERROR(VLOOKUP(Inputs!$M$18,'LookUp Ranges'!$A$74:$B$118,2,FALSE)),0,VLOOKUP(Inputs!$M$18,'LookUp Ranges'!$A$74:$B$118,2,FALSE))</f>
        <v>0</v>
      </c>
      <c r="AX84" s="335">
        <f>IF(ISERROR(VLOOKUP(Inputs!$M$18,'LookUp Ranges'!$A$74:$B$118,2,FALSE)),0,VLOOKUP(Inputs!$M$18,'LookUp Ranges'!$A$74:$B$118,2,FALSE))</f>
        <v>0</v>
      </c>
      <c r="AY84" s="335">
        <f>IF(ISERROR(VLOOKUP(Inputs!$M$18,'LookUp Ranges'!$A$74:$B$118,2,FALSE)),0,VLOOKUP(Inputs!$M$18,'LookUp Ranges'!$A$74:$B$118,2,FALSE))</f>
        <v>0</v>
      </c>
      <c r="AZ84" s="335">
        <f>IF(ISERROR(VLOOKUP(Inputs!$M$18,'LookUp Ranges'!$A$74:$B$118,2,FALSE)),0,VLOOKUP(Inputs!$M$18,'LookUp Ranges'!$A$74:$B$118,2,FALSE))</f>
        <v>0</v>
      </c>
      <c r="BA84" s="335">
        <f>IF(ISERROR(VLOOKUP(Inputs!$M$18,'LookUp Ranges'!$A$74:$B$118,2,FALSE)),0,VLOOKUP(Inputs!$M$18,'LookUp Ranges'!$A$74:$B$118,2,FALSE))</f>
        <v>0</v>
      </c>
      <c r="BB84" s="335">
        <f>IF(ISERROR(VLOOKUP(Inputs!$M$18,'LookUp Ranges'!$A$74:$B$118,2,FALSE)),0,VLOOKUP(Inputs!$M$18,'LookUp Ranges'!$A$74:$B$118,2,FALSE))</f>
        <v>0</v>
      </c>
      <c r="BC84" s="335">
        <f>IF(ISERROR(VLOOKUP(Inputs!$M$18,'LookUp Ranges'!$A$74:$B$118,2,FALSE)),0,VLOOKUP(Inputs!$M$18,'LookUp Ranges'!$A$74:$B$118,2,FALSE))</f>
        <v>0</v>
      </c>
      <c r="BD84" s="335">
        <f>IF(ISERROR(VLOOKUP(Inputs!$M$18,'LookUp Ranges'!$A$74:$B$118,2,FALSE)),0,VLOOKUP(Inputs!$M$18,'LookUp Ranges'!$A$74:$B$118,2,FALSE))</f>
        <v>0</v>
      </c>
      <c r="BE84" s="335">
        <f>IF(ISERROR(VLOOKUP(Inputs!$M$18,'LookUp Ranges'!$A$74:$B$118,2,FALSE)),0,VLOOKUP(Inputs!$M$18,'LookUp Ranges'!$A$74:$B$118,2,FALSE))</f>
        <v>0</v>
      </c>
      <c r="BF84" s="335">
        <f>IF(ISERROR(VLOOKUP(Inputs!$M$18,'LookUp Ranges'!$A$74:$B$118,2,FALSE)),0,VLOOKUP(Inputs!$M$18,'LookUp Ranges'!$A$74:$B$118,2,FALSE))</f>
        <v>0</v>
      </c>
      <c r="BG84" s="335">
        <f>IF(ISERROR(VLOOKUP(Inputs!$M$18,'LookUp Ranges'!$A$74:$B$118,2,FALSE)),0,VLOOKUP(Inputs!$M$18,'LookUp Ranges'!$A$74:$B$118,2,FALSE))</f>
        <v>0</v>
      </c>
      <c r="BH84" s="335">
        <f>IF(ISERROR(VLOOKUP(Inputs!$M$18,'LookUp Ranges'!$A$74:$B$118,2,FALSE)),0,VLOOKUP(Inputs!$M$18,'LookUp Ranges'!$A$74:$B$118,2,FALSE))</f>
        <v>0</v>
      </c>
      <c r="BI84" s="335">
        <f>IF(ISERROR(VLOOKUP(Inputs!$M$18,'LookUp Ranges'!$A$74:$B$118,2,FALSE)),0,VLOOKUP(Inputs!$M$18,'LookUp Ranges'!$A$74:$B$118,2,FALSE))</f>
        <v>0</v>
      </c>
      <c r="BJ84" s="335">
        <f>IF(ISERROR(VLOOKUP(Inputs!$M$18,'LookUp Ranges'!$A$74:$B$118,2,FALSE)),0,VLOOKUP(Inputs!$M$18,'LookUp Ranges'!$A$74:$B$118,2,FALSE))</f>
        <v>0</v>
      </c>
      <c r="BK84" s="335">
        <f>IF(ISERROR(VLOOKUP(Inputs!$M$18,'LookUp Ranges'!$A$74:$B$118,2,FALSE)),0,VLOOKUP(Inputs!$M$18,'LookUp Ranges'!$A$74:$B$118,2,FALSE))</f>
        <v>0</v>
      </c>
      <c r="BL84" s="335">
        <f>IF(ISERROR(VLOOKUP(Inputs!$M$18,'LookUp Ranges'!$A$74:$B$118,2,FALSE)),0,VLOOKUP(Inputs!$M$18,'LookUp Ranges'!$A$74:$B$118,2,FALSE))</f>
        <v>0</v>
      </c>
      <c r="BM84" s="335">
        <f>IF(ISERROR(VLOOKUP(Inputs!$M$18,'LookUp Ranges'!$A$74:$B$118,2,FALSE)),0,VLOOKUP(Inputs!$M$18,'LookUp Ranges'!$A$74:$B$118,2,FALSE))</f>
        <v>0</v>
      </c>
      <c r="BN84" s="335">
        <f>IF(ISERROR(VLOOKUP(Inputs!$M$18,'LookUp Ranges'!$A$74:$B$118,2,FALSE)),0,VLOOKUP(Inputs!$M$18,'LookUp Ranges'!$A$74:$B$118,2,FALSE))</f>
        <v>0</v>
      </c>
      <c r="BO84" s="335">
        <f>IF(ISERROR(VLOOKUP(Inputs!$M$18,'LookUp Ranges'!$A$74:$B$118,2,FALSE)),0,VLOOKUP(Inputs!$M$18,'LookUp Ranges'!$A$74:$B$118,2,FALSE))</f>
        <v>0</v>
      </c>
      <c r="BP84" s="335">
        <f>IF(ISERROR(VLOOKUP(Inputs!$M$18,'LookUp Ranges'!$A$74:$B$118,2,FALSE)),0,VLOOKUP(Inputs!$M$18,'LookUp Ranges'!$A$74:$B$118,2,FALSE))</f>
        <v>0</v>
      </c>
      <c r="BQ84" s="335">
        <f>IF(ISERROR(VLOOKUP(Inputs!$M$18,'LookUp Ranges'!$A$74:$B$118,2,FALSE)),0,VLOOKUP(Inputs!$M$18,'LookUp Ranges'!$A$74:$B$118,2,FALSE))</f>
        <v>0</v>
      </c>
      <c r="BR84" s="206"/>
      <c r="BS84" s="356"/>
      <c r="BT84" s="321"/>
    </row>
    <row r="85" spans="1:72" ht="16.5" thickBot="1">
      <c r="A85" s="164"/>
      <c r="B85" s="179"/>
      <c r="C85" s="166"/>
      <c r="D85" s="226" t="s">
        <v>136</v>
      </c>
      <c r="E85" s="334">
        <f t="shared" ref="E85:BP85" si="193">IF(ISERROR(E82*E83*E84),0,E82*E83*E84)</f>
        <v>0</v>
      </c>
      <c r="F85" s="334">
        <f t="shared" si="193"/>
        <v>0</v>
      </c>
      <c r="G85" s="334">
        <f t="shared" si="193"/>
        <v>0</v>
      </c>
      <c r="H85" s="334">
        <f t="shared" si="193"/>
        <v>0</v>
      </c>
      <c r="I85" s="334">
        <f t="shared" si="193"/>
        <v>0</v>
      </c>
      <c r="J85" s="334">
        <f t="shared" si="193"/>
        <v>0</v>
      </c>
      <c r="K85" s="334">
        <f t="shared" si="193"/>
        <v>0</v>
      </c>
      <c r="L85" s="334">
        <f t="shared" si="193"/>
        <v>0</v>
      </c>
      <c r="M85" s="334">
        <f t="shared" si="193"/>
        <v>0</v>
      </c>
      <c r="N85" s="334">
        <f t="shared" si="193"/>
        <v>0</v>
      </c>
      <c r="O85" s="334">
        <f t="shared" si="193"/>
        <v>0</v>
      </c>
      <c r="P85" s="334">
        <f t="shared" si="193"/>
        <v>0</v>
      </c>
      <c r="Q85" s="334">
        <f t="shared" si="193"/>
        <v>0</v>
      </c>
      <c r="R85" s="334">
        <f t="shared" si="193"/>
        <v>0</v>
      </c>
      <c r="S85" s="334">
        <f t="shared" si="193"/>
        <v>0</v>
      </c>
      <c r="T85" s="334">
        <f t="shared" si="193"/>
        <v>0</v>
      </c>
      <c r="U85" s="334">
        <f t="shared" si="193"/>
        <v>0</v>
      </c>
      <c r="V85" s="334">
        <f t="shared" si="193"/>
        <v>0</v>
      </c>
      <c r="W85" s="334">
        <f t="shared" si="193"/>
        <v>0</v>
      </c>
      <c r="X85" s="334">
        <f t="shared" si="193"/>
        <v>0</v>
      </c>
      <c r="Y85" s="334">
        <f t="shared" si="193"/>
        <v>0</v>
      </c>
      <c r="Z85" s="334">
        <f t="shared" si="193"/>
        <v>0</v>
      </c>
      <c r="AA85" s="334">
        <f t="shared" si="193"/>
        <v>0</v>
      </c>
      <c r="AB85" s="334">
        <f t="shared" si="193"/>
        <v>0</v>
      </c>
      <c r="AC85" s="334">
        <f t="shared" si="193"/>
        <v>0</v>
      </c>
      <c r="AD85" s="334">
        <f t="shared" si="193"/>
        <v>0</v>
      </c>
      <c r="AE85" s="334">
        <f t="shared" si="193"/>
        <v>0</v>
      </c>
      <c r="AF85" s="334">
        <f t="shared" si="193"/>
        <v>0</v>
      </c>
      <c r="AG85" s="334">
        <f t="shared" si="193"/>
        <v>0</v>
      </c>
      <c r="AH85" s="334">
        <f t="shared" si="193"/>
        <v>0</v>
      </c>
      <c r="AI85" s="334">
        <f t="shared" si="193"/>
        <v>0</v>
      </c>
      <c r="AJ85" s="334">
        <f t="shared" si="193"/>
        <v>0</v>
      </c>
      <c r="AK85" s="334">
        <f t="shared" si="193"/>
        <v>0</v>
      </c>
      <c r="AL85" s="334">
        <f t="shared" si="193"/>
        <v>0</v>
      </c>
      <c r="AM85" s="334">
        <f t="shared" si="193"/>
        <v>0</v>
      </c>
      <c r="AN85" s="334">
        <f t="shared" si="193"/>
        <v>0</v>
      </c>
      <c r="AO85" s="334">
        <f t="shared" si="193"/>
        <v>0</v>
      </c>
      <c r="AP85" s="334">
        <f t="shared" si="193"/>
        <v>0</v>
      </c>
      <c r="AQ85" s="334">
        <f t="shared" si="193"/>
        <v>0</v>
      </c>
      <c r="AR85" s="334">
        <f t="shared" si="193"/>
        <v>0</v>
      </c>
      <c r="AS85" s="334">
        <f t="shared" si="193"/>
        <v>0</v>
      </c>
      <c r="AT85" s="334">
        <f t="shared" si="193"/>
        <v>0</v>
      </c>
      <c r="AU85" s="334">
        <f t="shared" si="193"/>
        <v>0</v>
      </c>
      <c r="AV85" s="334">
        <f t="shared" si="193"/>
        <v>0</v>
      </c>
      <c r="AW85" s="334">
        <f t="shared" si="193"/>
        <v>0</v>
      </c>
      <c r="AX85" s="334">
        <f t="shared" si="193"/>
        <v>0</v>
      </c>
      <c r="AY85" s="334">
        <f t="shared" si="193"/>
        <v>0</v>
      </c>
      <c r="AZ85" s="334">
        <f t="shared" si="193"/>
        <v>0</v>
      </c>
      <c r="BA85" s="334">
        <f t="shared" si="193"/>
        <v>0</v>
      </c>
      <c r="BB85" s="334">
        <f t="shared" si="193"/>
        <v>0</v>
      </c>
      <c r="BC85" s="334">
        <f t="shared" si="193"/>
        <v>0</v>
      </c>
      <c r="BD85" s="334">
        <f t="shared" si="193"/>
        <v>0</v>
      </c>
      <c r="BE85" s="334">
        <f t="shared" si="193"/>
        <v>0</v>
      </c>
      <c r="BF85" s="334">
        <f t="shared" si="193"/>
        <v>0</v>
      </c>
      <c r="BG85" s="334">
        <f t="shared" si="193"/>
        <v>0</v>
      </c>
      <c r="BH85" s="334">
        <f t="shared" si="193"/>
        <v>0</v>
      </c>
      <c r="BI85" s="334">
        <f t="shared" si="193"/>
        <v>0</v>
      </c>
      <c r="BJ85" s="334">
        <f t="shared" si="193"/>
        <v>0</v>
      </c>
      <c r="BK85" s="334">
        <f t="shared" si="193"/>
        <v>0</v>
      </c>
      <c r="BL85" s="334">
        <f t="shared" si="193"/>
        <v>0</v>
      </c>
      <c r="BM85" s="334">
        <f t="shared" si="193"/>
        <v>0</v>
      </c>
      <c r="BN85" s="334">
        <f t="shared" si="193"/>
        <v>0</v>
      </c>
      <c r="BO85" s="334">
        <f t="shared" si="193"/>
        <v>0</v>
      </c>
      <c r="BP85" s="334">
        <f t="shared" si="193"/>
        <v>0</v>
      </c>
      <c r="BQ85" s="334">
        <f t="shared" ref="BQ85" si="194">IF(ISERROR(BQ82*BQ83*BQ84),0,BQ82*BQ83*BQ84)</f>
        <v>0</v>
      </c>
      <c r="BR85" s="206"/>
      <c r="BS85" s="356"/>
      <c r="BT85" s="321"/>
    </row>
    <row r="86" spans="1:72">
      <c r="A86" s="164"/>
      <c r="B86" s="179"/>
      <c r="C86" s="166"/>
      <c r="D86" s="195"/>
      <c r="E86" s="323"/>
      <c r="F86" s="323"/>
      <c r="G86" s="323"/>
      <c r="H86" s="323"/>
      <c r="I86" s="323"/>
      <c r="J86" s="323"/>
      <c r="K86" s="323"/>
      <c r="L86" s="323"/>
      <c r="M86" s="323"/>
      <c r="N86" s="323"/>
      <c r="O86" s="323"/>
      <c r="P86" s="323"/>
      <c r="Q86" s="323"/>
      <c r="R86" s="323"/>
      <c r="S86" s="323"/>
      <c r="T86" s="323"/>
      <c r="U86" s="323"/>
      <c r="V86" s="323"/>
      <c r="W86" s="323"/>
      <c r="X86" s="323"/>
      <c r="Y86" s="323"/>
      <c r="Z86" s="323"/>
      <c r="AA86" s="323"/>
      <c r="AB86" s="323"/>
      <c r="AC86" s="323"/>
      <c r="AD86" s="323"/>
      <c r="AE86" s="323"/>
      <c r="AF86" s="323"/>
      <c r="AG86" s="323"/>
      <c r="AH86" s="323"/>
      <c r="AI86" s="323"/>
      <c r="AJ86" s="323"/>
      <c r="AK86" s="323"/>
      <c r="AL86" s="323"/>
      <c r="AM86" s="323"/>
      <c r="AN86" s="323"/>
      <c r="AO86" s="323"/>
      <c r="AP86" s="323"/>
      <c r="AQ86" s="323"/>
      <c r="AR86" s="323"/>
      <c r="AS86" s="323"/>
      <c r="AT86" s="323"/>
      <c r="AU86" s="323"/>
      <c r="AV86" s="323"/>
      <c r="AW86" s="323"/>
      <c r="AX86" s="323"/>
      <c r="AY86" s="323"/>
      <c r="AZ86" s="323"/>
      <c r="BA86" s="323"/>
      <c r="BB86" s="323"/>
      <c r="BC86" s="323"/>
      <c r="BD86" s="323"/>
      <c r="BE86" s="323"/>
      <c r="BF86" s="323"/>
      <c r="BG86" s="323"/>
      <c r="BH86" s="323"/>
      <c r="BI86" s="323"/>
      <c r="BJ86" s="323"/>
      <c r="BK86" s="323"/>
      <c r="BL86" s="323"/>
      <c r="BM86" s="323"/>
      <c r="BN86" s="323"/>
      <c r="BO86" s="323"/>
      <c r="BP86" s="323"/>
      <c r="BQ86" s="323"/>
      <c r="BR86" s="206"/>
      <c r="BS86" s="356"/>
      <c r="BT86" s="321"/>
    </row>
    <row r="87" spans="1:72">
      <c r="A87" s="164"/>
      <c r="B87" s="179"/>
      <c r="C87" s="166"/>
      <c r="D87" s="228" t="s">
        <v>367</v>
      </c>
      <c r="E87" s="323"/>
      <c r="F87" s="323"/>
      <c r="G87" s="323"/>
      <c r="H87" s="323"/>
      <c r="I87" s="323"/>
      <c r="J87" s="323"/>
      <c r="K87" s="323"/>
      <c r="L87" s="323"/>
      <c r="M87" s="323"/>
      <c r="N87" s="323"/>
      <c r="O87" s="323"/>
      <c r="P87" s="323"/>
      <c r="Q87" s="323"/>
      <c r="R87" s="323"/>
      <c r="S87" s="323"/>
      <c r="T87" s="323"/>
      <c r="U87" s="323"/>
      <c r="V87" s="323"/>
      <c r="W87" s="323"/>
      <c r="X87" s="323"/>
      <c r="Y87" s="323"/>
      <c r="Z87" s="323"/>
      <c r="AA87" s="323"/>
      <c r="AB87" s="323"/>
      <c r="AC87" s="323"/>
      <c r="AD87" s="323"/>
      <c r="AE87" s="323"/>
      <c r="AF87" s="323"/>
      <c r="AG87" s="323"/>
      <c r="AH87" s="323"/>
      <c r="AI87" s="323"/>
      <c r="AJ87" s="323"/>
      <c r="AK87" s="323"/>
      <c r="AL87" s="323"/>
      <c r="AM87" s="323"/>
      <c r="AN87" s="323"/>
      <c r="AO87" s="323"/>
      <c r="AP87" s="323"/>
      <c r="AQ87" s="323"/>
      <c r="AR87" s="323"/>
      <c r="AS87" s="323"/>
      <c r="AT87" s="323"/>
      <c r="AU87" s="323"/>
      <c r="AV87" s="323"/>
      <c r="AW87" s="323"/>
      <c r="AX87" s="323"/>
      <c r="AY87" s="323"/>
      <c r="AZ87" s="323"/>
      <c r="BA87" s="323"/>
      <c r="BB87" s="323"/>
      <c r="BC87" s="323"/>
      <c r="BD87" s="323"/>
      <c r="BE87" s="323"/>
      <c r="BF87" s="323"/>
      <c r="BG87" s="323"/>
      <c r="BH87" s="323"/>
      <c r="BI87" s="323"/>
      <c r="BJ87" s="323"/>
      <c r="BK87" s="323"/>
      <c r="BL87" s="323"/>
      <c r="BM87" s="323"/>
      <c r="BN87" s="323"/>
      <c r="BO87" s="323"/>
      <c r="BP87" s="323"/>
      <c r="BQ87" s="323"/>
      <c r="BR87" s="206"/>
      <c r="BS87" s="356"/>
      <c r="BT87" s="321"/>
    </row>
    <row r="88" spans="1:72" ht="16.5" thickBot="1">
      <c r="A88" s="164"/>
      <c r="B88" s="179"/>
      <c r="C88" s="166"/>
      <c r="D88" s="230" t="s">
        <v>372</v>
      </c>
      <c r="E88" s="381">
        <v>0</v>
      </c>
      <c r="F88" s="381">
        <v>-1322.1654219132001</v>
      </c>
      <c r="G88" s="381">
        <v>0</v>
      </c>
      <c r="H88" s="381">
        <v>-1605.8515260479999</v>
      </c>
      <c r="I88" s="381">
        <v>0</v>
      </c>
      <c r="J88" s="381">
        <v>0</v>
      </c>
      <c r="K88" s="381">
        <v>0</v>
      </c>
      <c r="L88" s="381">
        <v>0</v>
      </c>
      <c r="M88" s="381">
        <v>-3121.3512151542873</v>
      </c>
      <c r="N88" s="381">
        <v>0</v>
      </c>
      <c r="O88" s="381">
        <v>0</v>
      </c>
      <c r="P88" s="381">
        <v>0</v>
      </c>
      <c r="Q88" s="381">
        <v>0</v>
      </c>
      <c r="R88" s="381">
        <v>0</v>
      </c>
      <c r="S88" s="381">
        <v>0</v>
      </c>
      <c r="T88" s="381">
        <v>-3585.4514045473934</v>
      </c>
      <c r="U88" s="381">
        <v>0</v>
      </c>
      <c r="V88" s="381">
        <v>0</v>
      </c>
      <c r="W88" s="381">
        <v>0</v>
      </c>
      <c r="X88" s="381">
        <v>0</v>
      </c>
      <c r="Y88" s="381">
        <v>0</v>
      </c>
      <c r="Z88" s="381">
        <v>0</v>
      </c>
      <c r="AA88" s="381">
        <v>-4118.5566404565716</v>
      </c>
      <c r="AB88" s="381">
        <v>0</v>
      </c>
      <c r="AC88" s="381">
        <v>0</v>
      </c>
      <c r="AD88" s="381">
        <v>0</v>
      </c>
      <c r="AE88" s="381">
        <v>0</v>
      </c>
      <c r="AF88" s="381">
        <v>0</v>
      </c>
      <c r="AG88" s="381">
        <v>0</v>
      </c>
      <c r="AH88" s="381">
        <v>-4730.9269842942322</v>
      </c>
      <c r="AI88" s="381">
        <v>0</v>
      </c>
      <c r="AJ88" s="381">
        <v>0</v>
      </c>
      <c r="AK88" s="381">
        <v>0</v>
      </c>
      <c r="AL88" s="381">
        <v>0</v>
      </c>
      <c r="AM88" s="381">
        <v>0</v>
      </c>
      <c r="AN88" s="381">
        <v>0</v>
      </c>
      <c r="AO88" s="381">
        <v>-5434.3480215540148</v>
      </c>
      <c r="AP88" s="381">
        <v>0</v>
      </c>
      <c r="AQ88" s="381">
        <v>0</v>
      </c>
      <c r="AR88" s="381">
        <v>0</v>
      </c>
      <c r="AS88" s="381">
        <v>0</v>
      </c>
      <c r="AT88" s="381">
        <v>0</v>
      </c>
      <c r="AU88" s="381">
        <v>0</v>
      </c>
      <c r="AV88" s="381">
        <v>-6242.3576853773175</v>
      </c>
      <c r="AW88" s="381">
        <v>0</v>
      </c>
      <c r="AX88" s="381">
        <v>0</v>
      </c>
      <c r="AY88" s="381">
        <v>0</v>
      </c>
      <c r="AZ88" s="381">
        <v>0</v>
      </c>
      <c r="BA88" s="381">
        <v>0</v>
      </c>
      <c r="BB88" s="381">
        <v>0</v>
      </c>
      <c r="BC88" s="381">
        <v>-7170.5068055332576</v>
      </c>
      <c r="BD88" s="381">
        <v>0</v>
      </c>
      <c r="BE88" s="381">
        <v>0</v>
      </c>
      <c r="BF88" s="381">
        <v>0</v>
      </c>
      <c r="BG88" s="381">
        <v>0</v>
      </c>
      <c r="BH88" s="381">
        <v>0</v>
      </c>
      <c r="BI88" s="381">
        <v>0</v>
      </c>
      <c r="BJ88" s="381">
        <v>0</v>
      </c>
      <c r="BK88" s="381">
        <v>0</v>
      </c>
      <c r="BL88" s="381">
        <v>0</v>
      </c>
      <c r="BM88" s="381">
        <v>0</v>
      </c>
      <c r="BN88" s="381">
        <v>0</v>
      </c>
      <c r="BO88" s="381">
        <v>0</v>
      </c>
      <c r="BP88" s="381">
        <v>0</v>
      </c>
      <c r="BQ88" s="381">
        <v>0</v>
      </c>
      <c r="BR88" s="206"/>
      <c r="BS88" s="356"/>
      <c r="BT88" s="321"/>
    </row>
    <row r="89" spans="1:72">
      <c r="A89" s="164"/>
      <c r="B89" s="179"/>
      <c r="C89" s="223"/>
      <c r="D89" s="229"/>
      <c r="E89" s="336"/>
      <c r="F89" s="336"/>
      <c r="G89" s="336"/>
      <c r="H89" s="336"/>
      <c r="I89" s="336"/>
      <c r="J89" s="336"/>
      <c r="K89" s="336"/>
      <c r="L89" s="336"/>
      <c r="M89" s="336"/>
      <c r="N89" s="336"/>
      <c r="O89" s="336"/>
      <c r="P89" s="336"/>
      <c r="Q89" s="336"/>
      <c r="R89" s="336"/>
      <c r="S89" s="336"/>
      <c r="T89" s="336"/>
      <c r="U89" s="336"/>
      <c r="V89" s="336"/>
      <c r="W89" s="336"/>
      <c r="X89" s="336"/>
      <c r="Y89" s="336"/>
      <c r="Z89" s="336"/>
      <c r="AA89" s="336"/>
      <c r="AB89" s="336"/>
      <c r="AC89" s="336"/>
      <c r="AD89" s="336"/>
      <c r="AE89" s="336"/>
      <c r="AF89" s="336"/>
      <c r="AG89" s="336"/>
      <c r="AH89" s="336"/>
      <c r="AI89" s="336"/>
      <c r="AJ89" s="336"/>
      <c r="AK89" s="336"/>
      <c r="AL89" s="336"/>
      <c r="AM89" s="336"/>
      <c r="AN89" s="336"/>
      <c r="AO89" s="336"/>
      <c r="AP89" s="336"/>
      <c r="AQ89" s="336"/>
      <c r="AR89" s="336"/>
      <c r="AS89" s="336"/>
      <c r="AT89" s="336"/>
      <c r="AU89" s="336"/>
      <c r="AV89" s="336"/>
      <c r="AW89" s="336"/>
      <c r="AX89" s="336"/>
      <c r="AY89" s="336"/>
      <c r="AZ89" s="336"/>
      <c r="BA89" s="336"/>
      <c r="BB89" s="336"/>
      <c r="BC89" s="336"/>
      <c r="BD89" s="336"/>
      <c r="BE89" s="336"/>
      <c r="BF89" s="336"/>
      <c r="BG89" s="336"/>
      <c r="BH89" s="336"/>
      <c r="BI89" s="336"/>
      <c r="BJ89" s="336"/>
      <c r="BK89" s="336"/>
      <c r="BL89" s="336"/>
      <c r="BM89" s="336"/>
      <c r="BN89" s="336"/>
      <c r="BO89" s="336"/>
      <c r="BP89" s="336"/>
      <c r="BQ89" s="336"/>
      <c r="BR89" s="206"/>
      <c r="BS89" s="356"/>
      <c r="BT89" s="321"/>
    </row>
    <row r="90" spans="1:72" ht="16.5" thickBot="1">
      <c r="A90" s="164"/>
      <c r="B90" s="179"/>
      <c r="C90" s="166"/>
      <c r="D90" s="227" t="s">
        <v>366</v>
      </c>
      <c r="E90" s="335">
        <f t="shared" ref="E90:BP90" si="195">E80+E85+E88</f>
        <v>0</v>
      </c>
      <c r="F90" s="335">
        <f t="shared" si="195"/>
        <v>-1322.1654219132001</v>
      </c>
      <c r="G90" s="335">
        <f t="shared" si="195"/>
        <v>0</v>
      </c>
      <c r="H90" s="335">
        <f t="shared" si="195"/>
        <v>-1605.8515260479999</v>
      </c>
      <c r="I90" s="335">
        <f t="shared" si="195"/>
        <v>0</v>
      </c>
      <c r="J90" s="335">
        <f t="shared" si="195"/>
        <v>0</v>
      </c>
      <c r="K90" s="335">
        <f t="shared" si="195"/>
        <v>0</v>
      </c>
      <c r="L90" s="335">
        <f t="shared" si="195"/>
        <v>0</v>
      </c>
      <c r="M90" s="335">
        <f t="shared" si="195"/>
        <v>-3121.3512151542873</v>
      </c>
      <c r="N90" s="335">
        <f t="shared" si="195"/>
        <v>0</v>
      </c>
      <c r="O90" s="335">
        <f t="shared" si="195"/>
        <v>0</v>
      </c>
      <c r="P90" s="335">
        <f t="shared" si="195"/>
        <v>0</v>
      </c>
      <c r="Q90" s="335">
        <f t="shared" si="195"/>
        <v>0</v>
      </c>
      <c r="R90" s="335">
        <f t="shared" si="195"/>
        <v>0</v>
      </c>
      <c r="S90" s="335">
        <f t="shared" si="195"/>
        <v>0</v>
      </c>
      <c r="T90" s="335">
        <f t="shared" si="195"/>
        <v>-3585.4514045473934</v>
      </c>
      <c r="U90" s="335">
        <f t="shared" si="195"/>
        <v>0</v>
      </c>
      <c r="V90" s="335">
        <f t="shared" si="195"/>
        <v>0</v>
      </c>
      <c r="W90" s="335">
        <f t="shared" si="195"/>
        <v>0</v>
      </c>
      <c r="X90" s="335">
        <f t="shared" si="195"/>
        <v>0</v>
      </c>
      <c r="Y90" s="335">
        <f t="shared" si="195"/>
        <v>0</v>
      </c>
      <c r="Z90" s="335">
        <f t="shared" si="195"/>
        <v>0</v>
      </c>
      <c r="AA90" s="335">
        <f t="shared" si="195"/>
        <v>-4118.5566404565716</v>
      </c>
      <c r="AB90" s="335">
        <f t="shared" si="195"/>
        <v>0</v>
      </c>
      <c r="AC90" s="335">
        <f t="shared" si="195"/>
        <v>0</v>
      </c>
      <c r="AD90" s="335">
        <f t="shared" si="195"/>
        <v>0</v>
      </c>
      <c r="AE90" s="335">
        <f t="shared" si="195"/>
        <v>0</v>
      </c>
      <c r="AF90" s="335">
        <f t="shared" si="195"/>
        <v>0</v>
      </c>
      <c r="AG90" s="335">
        <f t="shared" si="195"/>
        <v>0</v>
      </c>
      <c r="AH90" s="335">
        <f t="shared" si="195"/>
        <v>-4730.9269842942322</v>
      </c>
      <c r="AI90" s="335">
        <f t="shared" si="195"/>
        <v>0</v>
      </c>
      <c r="AJ90" s="335">
        <f t="shared" si="195"/>
        <v>0</v>
      </c>
      <c r="AK90" s="335">
        <f t="shared" si="195"/>
        <v>0</v>
      </c>
      <c r="AL90" s="335">
        <f t="shared" si="195"/>
        <v>0</v>
      </c>
      <c r="AM90" s="335">
        <f t="shared" si="195"/>
        <v>0</v>
      </c>
      <c r="AN90" s="335">
        <f t="shared" si="195"/>
        <v>0</v>
      </c>
      <c r="AO90" s="335">
        <f t="shared" si="195"/>
        <v>-5434.3480215540148</v>
      </c>
      <c r="AP90" s="335">
        <f t="shared" si="195"/>
        <v>0</v>
      </c>
      <c r="AQ90" s="335">
        <f t="shared" si="195"/>
        <v>0</v>
      </c>
      <c r="AR90" s="335">
        <f t="shared" si="195"/>
        <v>0</v>
      </c>
      <c r="AS90" s="335">
        <f t="shared" si="195"/>
        <v>0</v>
      </c>
      <c r="AT90" s="335">
        <f t="shared" si="195"/>
        <v>0</v>
      </c>
      <c r="AU90" s="335">
        <f t="shared" si="195"/>
        <v>0</v>
      </c>
      <c r="AV90" s="335">
        <f t="shared" si="195"/>
        <v>-6242.3576853773175</v>
      </c>
      <c r="AW90" s="335">
        <f t="shared" si="195"/>
        <v>0</v>
      </c>
      <c r="AX90" s="335">
        <f t="shared" si="195"/>
        <v>0</v>
      </c>
      <c r="AY90" s="335">
        <f t="shared" si="195"/>
        <v>0</v>
      </c>
      <c r="AZ90" s="335">
        <f t="shared" si="195"/>
        <v>0</v>
      </c>
      <c r="BA90" s="335">
        <f t="shared" si="195"/>
        <v>0</v>
      </c>
      <c r="BB90" s="335">
        <f t="shared" si="195"/>
        <v>0</v>
      </c>
      <c r="BC90" s="335">
        <f t="shared" si="195"/>
        <v>-7170.5068055332576</v>
      </c>
      <c r="BD90" s="335">
        <f t="shared" si="195"/>
        <v>0</v>
      </c>
      <c r="BE90" s="335">
        <f t="shared" si="195"/>
        <v>0</v>
      </c>
      <c r="BF90" s="335">
        <f t="shared" si="195"/>
        <v>0</v>
      </c>
      <c r="BG90" s="335">
        <f t="shared" si="195"/>
        <v>0</v>
      </c>
      <c r="BH90" s="335">
        <f t="shared" si="195"/>
        <v>0</v>
      </c>
      <c r="BI90" s="335">
        <f t="shared" si="195"/>
        <v>0</v>
      </c>
      <c r="BJ90" s="335">
        <f t="shared" si="195"/>
        <v>0</v>
      </c>
      <c r="BK90" s="335">
        <f t="shared" si="195"/>
        <v>0</v>
      </c>
      <c r="BL90" s="335">
        <f t="shared" si="195"/>
        <v>0</v>
      </c>
      <c r="BM90" s="335">
        <f t="shared" si="195"/>
        <v>0</v>
      </c>
      <c r="BN90" s="335">
        <f t="shared" si="195"/>
        <v>0</v>
      </c>
      <c r="BO90" s="335">
        <f t="shared" si="195"/>
        <v>0</v>
      </c>
      <c r="BP90" s="335">
        <f t="shared" si="195"/>
        <v>0</v>
      </c>
      <c r="BQ90" s="335">
        <f t="shared" ref="BQ90" si="196">BQ80+BQ85+BQ88</f>
        <v>0</v>
      </c>
      <c r="BR90" s="206"/>
      <c r="BS90" s="356"/>
      <c r="BT90" s="321"/>
    </row>
    <row r="91" spans="1:72" ht="16.5" thickBot="1">
      <c r="A91" s="164"/>
      <c r="B91" s="179"/>
      <c r="C91" s="207"/>
      <c r="D91" s="175"/>
      <c r="E91" s="211"/>
      <c r="F91" s="211"/>
      <c r="G91" s="211"/>
      <c r="H91" s="211"/>
      <c r="I91" s="211"/>
      <c r="J91" s="211"/>
      <c r="K91" s="211"/>
      <c r="L91" s="211"/>
      <c r="M91" s="211"/>
      <c r="N91" s="211"/>
      <c r="O91" s="211"/>
      <c r="P91" s="211"/>
      <c r="Q91" s="211"/>
      <c r="R91" s="331"/>
      <c r="S91" s="331"/>
      <c r="T91" s="331"/>
      <c r="U91" s="331"/>
      <c r="V91" s="331"/>
      <c r="W91" s="331"/>
      <c r="X91" s="331"/>
      <c r="Y91" s="331"/>
      <c r="Z91" s="331"/>
      <c r="AA91" s="331"/>
      <c r="AB91" s="331"/>
      <c r="AC91" s="331"/>
      <c r="AD91" s="331"/>
      <c r="AE91" s="331"/>
      <c r="AF91" s="331"/>
      <c r="AG91" s="331"/>
      <c r="AH91" s="331"/>
      <c r="AI91" s="331"/>
      <c r="AJ91" s="331"/>
      <c r="AK91" s="331"/>
      <c r="AL91" s="331"/>
      <c r="AM91" s="331"/>
      <c r="AN91" s="331"/>
      <c r="AO91" s="331"/>
      <c r="AP91" s="331"/>
      <c r="AQ91" s="331"/>
      <c r="AR91" s="331"/>
      <c r="AS91" s="331"/>
      <c r="AT91" s="331"/>
      <c r="AU91" s="331"/>
      <c r="AV91" s="331"/>
      <c r="AW91" s="331"/>
      <c r="AX91" s="331"/>
      <c r="AY91" s="331"/>
      <c r="AZ91" s="331"/>
      <c r="BA91" s="331"/>
      <c r="BB91" s="331"/>
      <c r="BC91" s="331"/>
      <c r="BD91" s="331"/>
      <c r="BE91" s="331"/>
      <c r="BF91" s="331"/>
      <c r="BG91" s="331"/>
      <c r="BH91" s="331"/>
      <c r="BI91" s="331"/>
      <c r="BJ91" s="331"/>
      <c r="BK91" s="331"/>
      <c r="BL91" s="331"/>
      <c r="BM91" s="331"/>
      <c r="BN91" s="331"/>
      <c r="BO91" s="331"/>
      <c r="BP91" s="331"/>
      <c r="BQ91" s="331"/>
      <c r="BR91" s="210"/>
      <c r="BS91" s="356"/>
      <c r="BT91" s="321"/>
    </row>
    <row r="92" spans="1:72">
      <c r="A92" s="164"/>
      <c r="B92" s="182"/>
      <c r="C92" s="166"/>
      <c r="D92" s="303"/>
      <c r="E92" s="304"/>
      <c r="F92" s="304"/>
      <c r="G92" s="304"/>
      <c r="H92" s="304"/>
      <c r="I92" s="304"/>
      <c r="J92" s="304"/>
      <c r="K92" s="304"/>
      <c r="L92" s="304"/>
      <c r="M92" s="304"/>
      <c r="N92" s="304"/>
      <c r="O92" s="304"/>
      <c r="P92" s="304"/>
      <c r="Q92" s="304"/>
      <c r="R92" s="339"/>
      <c r="S92" s="339"/>
      <c r="T92" s="339"/>
      <c r="U92" s="339"/>
      <c r="V92" s="339"/>
      <c r="W92" s="339"/>
      <c r="X92" s="339"/>
      <c r="Y92" s="339"/>
      <c r="Z92" s="339"/>
      <c r="AA92" s="339"/>
      <c r="AB92" s="339"/>
      <c r="AC92" s="339"/>
      <c r="AD92" s="339"/>
      <c r="AE92" s="339"/>
      <c r="AF92" s="339"/>
      <c r="AG92" s="339"/>
      <c r="AH92" s="339"/>
      <c r="AI92" s="339"/>
      <c r="AJ92" s="339"/>
      <c r="AK92" s="339"/>
      <c r="AL92" s="339"/>
      <c r="AM92" s="339"/>
      <c r="AN92" s="339"/>
      <c r="AO92" s="339"/>
      <c r="AP92" s="339"/>
      <c r="AQ92" s="339"/>
      <c r="AR92" s="339"/>
      <c r="AS92" s="339"/>
      <c r="AT92" s="339"/>
      <c r="AU92" s="339"/>
      <c r="AV92" s="339"/>
      <c r="AW92" s="339"/>
      <c r="AX92" s="339"/>
      <c r="AY92" s="339"/>
      <c r="AZ92" s="339"/>
      <c r="BA92" s="339"/>
      <c r="BB92" s="339"/>
      <c r="BC92" s="339"/>
      <c r="BD92" s="339"/>
      <c r="BE92" s="339"/>
      <c r="BF92" s="339"/>
      <c r="BG92" s="339"/>
      <c r="BH92" s="339"/>
      <c r="BI92" s="339"/>
      <c r="BJ92" s="339"/>
      <c r="BK92" s="339"/>
      <c r="BL92" s="339"/>
      <c r="BM92" s="339"/>
      <c r="BN92" s="339"/>
      <c r="BO92" s="339"/>
      <c r="BP92" s="339"/>
      <c r="BQ92" s="339"/>
      <c r="BR92" s="346"/>
      <c r="BS92" s="356"/>
      <c r="BT92" s="321"/>
    </row>
    <row r="93" spans="1:72" ht="16.5" thickBot="1">
      <c r="A93" s="164"/>
      <c r="B93" s="182"/>
      <c r="C93" s="305"/>
      <c r="D93" s="306"/>
      <c r="E93" s="307"/>
      <c r="F93" s="307"/>
      <c r="G93" s="307"/>
      <c r="H93" s="307"/>
      <c r="I93" s="307"/>
      <c r="J93" s="307"/>
      <c r="K93" s="307"/>
      <c r="L93" s="307"/>
      <c r="M93" s="307"/>
      <c r="N93" s="307"/>
      <c r="O93" s="307"/>
      <c r="P93" s="307"/>
      <c r="Q93" s="307"/>
      <c r="R93" s="340"/>
      <c r="S93" s="340"/>
      <c r="T93" s="340"/>
      <c r="U93" s="340"/>
      <c r="V93" s="340"/>
      <c r="W93" s="340"/>
      <c r="X93" s="340"/>
      <c r="Y93" s="340"/>
      <c r="Z93" s="340"/>
      <c r="AA93" s="340"/>
      <c r="AB93" s="340"/>
      <c r="AC93" s="340"/>
      <c r="AD93" s="340"/>
      <c r="AE93" s="340"/>
      <c r="AF93" s="340"/>
      <c r="AG93" s="340"/>
      <c r="AH93" s="340"/>
      <c r="AI93" s="340"/>
      <c r="AJ93" s="340"/>
      <c r="AK93" s="340"/>
      <c r="AL93" s="340"/>
      <c r="AM93" s="340"/>
      <c r="AN93" s="340"/>
      <c r="AO93" s="340"/>
      <c r="AP93" s="340"/>
      <c r="AQ93" s="340"/>
      <c r="AR93" s="340"/>
      <c r="AS93" s="340"/>
      <c r="AT93" s="340"/>
      <c r="AU93" s="340"/>
      <c r="AV93" s="340"/>
      <c r="AW93" s="340"/>
      <c r="AX93" s="340"/>
      <c r="AY93" s="340"/>
      <c r="AZ93" s="340"/>
      <c r="BA93" s="340"/>
      <c r="BB93" s="340"/>
      <c r="BC93" s="340"/>
      <c r="BD93" s="340"/>
      <c r="BE93" s="340"/>
      <c r="BF93" s="340"/>
      <c r="BG93" s="340"/>
      <c r="BH93" s="340"/>
      <c r="BI93" s="340"/>
      <c r="BJ93" s="340"/>
      <c r="BK93" s="340"/>
      <c r="BL93" s="340"/>
      <c r="BM93" s="340"/>
      <c r="BN93" s="340"/>
      <c r="BO93" s="340"/>
      <c r="BP93" s="340"/>
      <c r="BQ93" s="340"/>
      <c r="BR93" s="305"/>
      <c r="BS93" s="356"/>
      <c r="BT93" s="321"/>
    </row>
    <row r="94" spans="1:72">
      <c r="A94" s="164"/>
      <c r="B94" s="182"/>
      <c r="C94" s="174"/>
      <c r="D94" s="212"/>
      <c r="E94" s="213"/>
      <c r="F94" s="213"/>
      <c r="G94" s="213"/>
      <c r="H94" s="213"/>
      <c r="I94" s="213"/>
      <c r="J94" s="213"/>
      <c r="K94" s="213"/>
      <c r="L94" s="213"/>
      <c r="M94" s="213"/>
      <c r="N94" s="213"/>
      <c r="O94" s="213"/>
      <c r="P94" s="213"/>
      <c r="Q94" s="213"/>
      <c r="R94" s="312"/>
      <c r="S94" s="312"/>
      <c r="T94" s="312"/>
      <c r="U94" s="312"/>
      <c r="V94" s="312"/>
      <c r="W94" s="312"/>
      <c r="X94" s="312"/>
      <c r="Y94" s="312"/>
      <c r="Z94" s="312"/>
      <c r="AA94" s="312"/>
      <c r="AB94" s="312"/>
      <c r="AC94" s="312"/>
      <c r="AD94" s="312"/>
      <c r="AE94" s="312"/>
      <c r="AF94" s="312"/>
      <c r="AG94" s="312"/>
      <c r="AH94" s="312"/>
      <c r="AI94" s="312"/>
      <c r="AJ94" s="312"/>
      <c r="AK94" s="312"/>
      <c r="AL94" s="312"/>
      <c r="AM94" s="312"/>
      <c r="AN94" s="312"/>
      <c r="AO94" s="312"/>
      <c r="AP94" s="312"/>
      <c r="AQ94" s="312"/>
      <c r="AR94" s="312"/>
      <c r="AS94" s="312"/>
      <c r="AT94" s="312"/>
      <c r="AU94" s="312"/>
      <c r="AV94" s="312"/>
      <c r="AW94" s="312"/>
      <c r="AX94" s="312"/>
      <c r="AY94" s="312"/>
      <c r="AZ94" s="312"/>
      <c r="BA94" s="312"/>
      <c r="BB94" s="312"/>
      <c r="BC94" s="312"/>
      <c r="BD94" s="312"/>
      <c r="BE94" s="312"/>
      <c r="BF94" s="312"/>
      <c r="BG94" s="312"/>
      <c r="BH94" s="312"/>
      <c r="BI94" s="312"/>
      <c r="BJ94" s="312"/>
      <c r="BK94" s="312"/>
      <c r="BL94" s="312"/>
      <c r="BM94" s="312"/>
      <c r="BN94" s="312"/>
      <c r="BO94" s="312"/>
      <c r="BP94" s="312"/>
      <c r="BQ94" s="312"/>
      <c r="BR94" s="349"/>
      <c r="BS94" s="356"/>
      <c r="BT94" s="321"/>
    </row>
    <row r="95" spans="1:72">
      <c r="A95" s="164"/>
      <c r="B95" s="179"/>
      <c r="C95" s="166"/>
      <c r="D95" s="214"/>
      <c r="E95" s="166"/>
      <c r="F95" s="166"/>
      <c r="G95" s="166"/>
      <c r="H95" s="166"/>
      <c r="I95" s="166"/>
      <c r="J95" s="166"/>
      <c r="K95" s="166"/>
      <c r="L95" s="166"/>
      <c r="M95" s="166"/>
      <c r="N95" s="166"/>
      <c r="O95" s="166"/>
      <c r="P95" s="166"/>
      <c r="Q95" s="166"/>
      <c r="R95" s="322"/>
      <c r="S95" s="322"/>
      <c r="T95" s="322"/>
      <c r="U95" s="322"/>
      <c r="V95" s="322"/>
      <c r="W95" s="322"/>
      <c r="X95" s="346"/>
      <c r="Y95" s="346"/>
      <c r="Z95" s="346"/>
      <c r="AA95" s="346"/>
      <c r="AB95" s="346"/>
      <c r="AC95" s="346"/>
      <c r="AD95" s="346"/>
      <c r="AE95" s="346"/>
      <c r="AF95" s="346"/>
      <c r="AG95" s="346"/>
      <c r="AH95" s="346"/>
      <c r="AI95" s="346"/>
      <c r="AJ95" s="346"/>
      <c r="AK95" s="346"/>
      <c r="AL95" s="346"/>
      <c r="AM95" s="346"/>
      <c r="AN95" s="346"/>
      <c r="AO95" s="346"/>
      <c r="AP95" s="346"/>
      <c r="AQ95" s="346"/>
      <c r="AR95" s="346"/>
      <c r="AS95" s="346"/>
      <c r="AT95" s="346"/>
      <c r="AU95" s="346"/>
      <c r="AV95" s="346"/>
      <c r="AW95" s="346"/>
      <c r="AX95" s="346"/>
      <c r="AY95" s="346"/>
      <c r="AZ95" s="346"/>
      <c r="BA95" s="346"/>
      <c r="BB95" s="346"/>
      <c r="BC95" s="346"/>
      <c r="BD95" s="346"/>
      <c r="BE95" s="346"/>
      <c r="BF95" s="346"/>
      <c r="BG95" s="346"/>
      <c r="BH95" s="346"/>
      <c r="BI95" s="346"/>
      <c r="BJ95" s="346"/>
      <c r="BK95" s="346"/>
      <c r="BL95" s="346"/>
      <c r="BM95" s="346"/>
      <c r="BN95" s="346"/>
      <c r="BO95" s="346"/>
      <c r="BP95" s="346"/>
      <c r="BQ95" s="346"/>
      <c r="BR95" s="206"/>
      <c r="BS95" s="356"/>
      <c r="BT95" s="321"/>
    </row>
    <row r="96" spans="1:72" ht="16.5" thickBot="1">
      <c r="A96" s="164"/>
      <c r="B96" s="179"/>
      <c r="C96" s="197"/>
      <c r="D96" s="222" t="s">
        <v>249</v>
      </c>
      <c r="E96" s="221">
        <f>FirstYear</f>
        <v>2019</v>
      </c>
      <c r="F96" s="216">
        <f t="shared" ref="F96:N96" si="197">E96+1</f>
        <v>2020</v>
      </c>
      <c r="G96" s="216">
        <f t="shared" si="197"/>
        <v>2021</v>
      </c>
      <c r="H96" s="216">
        <f t="shared" si="197"/>
        <v>2022</v>
      </c>
      <c r="I96" s="216">
        <f>H96+1</f>
        <v>2023</v>
      </c>
      <c r="J96" s="216">
        <f t="shared" si="197"/>
        <v>2024</v>
      </c>
      <c r="K96" s="216">
        <f t="shared" si="197"/>
        <v>2025</v>
      </c>
      <c r="L96" s="216">
        <f t="shared" si="197"/>
        <v>2026</v>
      </c>
      <c r="M96" s="216">
        <f t="shared" si="197"/>
        <v>2027</v>
      </c>
      <c r="N96" s="332">
        <f t="shared" si="197"/>
        <v>2028</v>
      </c>
      <c r="O96" s="332">
        <f t="shared" ref="O96" si="198">N96+1</f>
        <v>2029</v>
      </c>
      <c r="P96" s="332">
        <f>O96+1</f>
        <v>2030</v>
      </c>
      <c r="Q96" s="332">
        <f t="shared" ref="Q96" si="199">P96+1</f>
        <v>2031</v>
      </c>
      <c r="R96" s="332">
        <f t="shared" ref="R96" si="200">Q96+1</f>
        <v>2032</v>
      </c>
      <c r="S96" s="332">
        <f t="shared" ref="S96" si="201">R96+1</f>
        <v>2033</v>
      </c>
      <c r="T96" s="332">
        <f t="shared" ref="T96" si="202">S96+1</f>
        <v>2034</v>
      </c>
      <c r="U96" s="332">
        <f t="shared" ref="U96" si="203">T96+1</f>
        <v>2035</v>
      </c>
      <c r="V96" s="332">
        <f t="shared" ref="V96" si="204">U96+1</f>
        <v>2036</v>
      </c>
      <c r="W96" s="332">
        <f t="shared" ref="W96" si="205">V96+1</f>
        <v>2037</v>
      </c>
      <c r="X96" s="332">
        <f t="shared" ref="X96" si="206">W96+1</f>
        <v>2038</v>
      </c>
      <c r="Y96" s="332">
        <f t="shared" ref="Y96" si="207">X96+1</f>
        <v>2039</v>
      </c>
      <c r="Z96" s="332">
        <f t="shared" ref="Z96" si="208">Y96+1</f>
        <v>2040</v>
      </c>
      <c r="AA96" s="332">
        <f t="shared" ref="AA96" si="209">Z96+1</f>
        <v>2041</v>
      </c>
      <c r="AB96" s="332">
        <f t="shared" ref="AB96" si="210">AA96+1</f>
        <v>2042</v>
      </c>
      <c r="AC96" s="332">
        <f t="shared" ref="AC96" si="211">AB96+1</f>
        <v>2043</v>
      </c>
      <c r="AD96" s="332">
        <f t="shared" ref="AD96" si="212">AC96+1</f>
        <v>2044</v>
      </c>
      <c r="AE96" s="332">
        <f t="shared" ref="AE96" si="213">AD96+1</f>
        <v>2045</v>
      </c>
      <c r="AF96" s="332">
        <f t="shared" ref="AF96" si="214">AE96+1</f>
        <v>2046</v>
      </c>
      <c r="AG96" s="332">
        <f t="shared" ref="AG96" si="215">AF96+1</f>
        <v>2047</v>
      </c>
      <c r="AH96" s="332">
        <f t="shared" ref="AH96" si="216">AG96+1</f>
        <v>2048</v>
      </c>
      <c r="AI96" s="332">
        <f t="shared" ref="AI96" si="217">AH96+1</f>
        <v>2049</v>
      </c>
      <c r="AJ96" s="332">
        <f t="shared" ref="AJ96" si="218">AI96+1</f>
        <v>2050</v>
      </c>
      <c r="AK96" s="332">
        <f t="shared" ref="AK96" si="219">AJ96+1</f>
        <v>2051</v>
      </c>
      <c r="AL96" s="332">
        <f t="shared" ref="AL96" si="220">AK96+1</f>
        <v>2052</v>
      </c>
      <c r="AM96" s="332">
        <f t="shared" ref="AM96" si="221">AL96+1</f>
        <v>2053</v>
      </c>
      <c r="AN96" s="332">
        <f t="shared" ref="AN96" si="222">AM96+1</f>
        <v>2054</v>
      </c>
      <c r="AO96" s="332">
        <f t="shared" ref="AO96" si="223">AN96+1</f>
        <v>2055</v>
      </c>
      <c r="AP96" s="332">
        <f t="shared" ref="AP96" si="224">AO96+1</f>
        <v>2056</v>
      </c>
      <c r="AQ96" s="332">
        <f t="shared" ref="AQ96" si="225">AP96+1</f>
        <v>2057</v>
      </c>
      <c r="AR96" s="332">
        <f t="shared" ref="AR96" si="226">AQ96+1</f>
        <v>2058</v>
      </c>
      <c r="AS96" s="332">
        <f t="shared" ref="AS96" si="227">AR96+1</f>
        <v>2059</v>
      </c>
      <c r="AT96" s="332">
        <f t="shared" ref="AT96" si="228">AS96+1</f>
        <v>2060</v>
      </c>
      <c r="AU96" s="332">
        <f t="shared" ref="AU96" si="229">AT96+1</f>
        <v>2061</v>
      </c>
      <c r="AV96" s="332">
        <f t="shared" ref="AV96" si="230">AU96+1</f>
        <v>2062</v>
      </c>
      <c r="AW96" s="332">
        <f t="shared" ref="AW96" si="231">AV96+1</f>
        <v>2063</v>
      </c>
      <c r="AX96" s="332">
        <f t="shared" ref="AX96" si="232">AW96+1</f>
        <v>2064</v>
      </c>
      <c r="AY96" s="332">
        <f t="shared" ref="AY96" si="233">AX96+1</f>
        <v>2065</v>
      </c>
      <c r="AZ96" s="332">
        <f t="shared" ref="AZ96" si="234">AY96+1</f>
        <v>2066</v>
      </c>
      <c r="BA96" s="332">
        <f t="shared" ref="BA96" si="235">AZ96+1</f>
        <v>2067</v>
      </c>
      <c r="BB96" s="332">
        <f t="shared" ref="BB96" si="236">BA96+1</f>
        <v>2068</v>
      </c>
      <c r="BC96" s="332">
        <f t="shared" ref="BC96" si="237">BB96+1</f>
        <v>2069</v>
      </c>
      <c r="BD96" s="332">
        <f t="shared" ref="BD96" si="238">BC96+1</f>
        <v>2070</v>
      </c>
      <c r="BE96" s="332">
        <f t="shared" ref="BE96" si="239">BD96+1</f>
        <v>2071</v>
      </c>
      <c r="BF96" s="332">
        <f t="shared" ref="BF96" si="240">BE96+1</f>
        <v>2072</v>
      </c>
      <c r="BG96" s="332">
        <f t="shared" ref="BG96" si="241">BF96+1</f>
        <v>2073</v>
      </c>
      <c r="BH96" s="332">
        <f t="shared" ref="BH96" si="242">BG96+1</f>
        <v>2074</v>
      </c>
      <c r="BI96" s="332">
        <f t="shared" ref="BI96" si="243">BH96+1</f>
        <v>2075</v>
      </c>
      <c r="BJ96" s="332">
        <f t="shared" ref="BJ96" si="244">BI96+1</f>
        <v>2076</v>
      </c>
      <c r="BK96" s="332">
        <f t="shared" ref="BK96" si="245">BJ96+1</f>
        <v>2077</v>
      </c>
      <c r="BL96" s="332">
        <f t="shared" ref="BL96" si="246">BK96+1</f>
        <v>2078</v>
      </c>
      <c r="BM96" s="332">
        <f t="shared" ref="BM96" si="247">BL96+1</f>
        <v>2079</v>
      </c>
      <c r="BN96" s="332">
        <f t="shared" ref="BN96" si="248">BM96+1</f>
        <v>2080</v>
      </c>
      <c r="BO96" s="332">
        <f t="shared" ref="BO96" si="249">BN96+1</f>
        <v>2081</v>
      </c>
      <c r="BP96" s="332">
        <f t="shared" ref="BP96" si="250">BO96+1</f>
        <v>2082</v>
      </c>
      <c r="BQ96" s="332">
        <f t="shared" ref="BQ96" si="251">BP96+1</f>
        <v>2083</v>
      </c>
      <c r="BR96" s="206"/>
      <c r="BS96" s="356"/>
      <c r="BT96" s="321"/>
    </row>
    <row r="97" spans="1:72" ht="16.5" thickBot="1">
      <c r="A97" s="164"/>
      <c r="B97" s="179"/>
      <c r="C97" s="166"/>
      <c r="D97" s="198" t="s">
        <v>171</v>
      </c>
      <c r="E97" s="200">
        <v>0</v>
      </c>
      <c r="F97" s="200">
        <v>0</v>
      </c>
      <c r="G97" s="200">
        <v>0</v>
      </c>
      <c r="H97" s="200">
        <v>0</v>
      </c>
      <c r="I97" s="200">
        <v>0</v>
      </c>
      <c r="J97" s="200">
        <v>0</v>
      </c>
      <c r="K97" s="200">
        <v>0</v>
      </c>
      <c r="L97" s="200">
        <v>0</v>
      </c>
      <c r="M97" s="200">
        <v>0</v>
      </c>
      <c r="N97" s="200">
        <v>0</v>
      </c>
      <c r="O97" s="200">
        <v>0</v>
      </c>
      <c r="P97" s="200">
        <v>0</v>
      </c>
      <c r="Q97" s="200">
        <v>0</v>
      </c>
      <c r="R97" s="200">
        <v>0</v>
      </c>
      <c r="S97" s="200">
        <v>0</v>
      </c>
      <c r="T97" s="200">
        <v>0</v>
      </c>
      <c r="U97" s="200">
        <v>0</v>
      </c>
      <c r="V97" s="200">
        <v>0</v>
      </c>
      <c r="W97" s="200">
        <v>0</v>
      </c>
      <c r="X97" s="200">
        <v>0</v>
      </c>
      <c r="Y97" s="200">
        <v>0</v>
      </c>
      <c r="Z97" s="200">
        <v>0</v>
      </c>
      <c r="AA97" s="200">
        <v>0</v>
      </c>
      <c r="AB97" s="200">
        <v>0</v>
      </c>
      <c r="AC97" s="200">
        <v>0</v>
      </c>
      <c r="AD97" s="200">
        <v>0</v>
      </c>
      <c r="AE97" s="200">
        <v>0</v>
      </c>
      <c r="AF97" s="200">
        <v>0</v>
      </c>
      <c r="AG97" s="200">
        <v>0</v>
      </c>
      <c r="AH97" s="200">
        <v>0</v>
      </c>
      <c r="AI97" s="200">
        <v>0</v>
      </c>
      <c r="AJ97" s="200">
        <v>0</v>
      </c>
      <c r="AK97" s="200">
        <v>0</v>
      </c>
      <c r="AL97" s="200">
        <v>0</v>
      </c>
      <c r="AM97" s="200">
        <v>0</v>
      </c>
      <c r="AN97" s="200">
        <v>0</v>
      </c>
      <c r="AO97" s="200">
        <v>0</v>
      </c>
      <c r="AP97" s="200">
        <v>0</v>
      </c>
      <c r="AQ97" s="200">
        <v>0</v>
      </c>
      <c r="AR97" s="200">
        <v>0</v>
      </c>
      <c r="AS97" s="200">
        <v>0</v>
      </c>
      <c r="AT97" s="200">
        <v>0</v>
      </c>
      <c r="AU97" s="200">
        <v>0</v>
      </c>
      <c r="AV97" s="200">
        <v>0</v>
      </c>
      <c r="AW97" s="200">
        <v>0</v>
      </c>
      <c r="AX97" s="200">
        <v>0</v>
      </c>
      <c r="AY97" s="200">
        <v>0</v>
      </c>
      <c r="AZ97" s="200">
        <v>0</v>
      </c>
      <c r="BA97" s="200">
        <v>0</v>
      </c>
      <c r="BB97" s="200">
        <v>0</v>
      </c>
      <c r="BC97" s="200">
        <v>0</v>
      </c>
      <c r="BD97" s="200">
        <v>0</v>
      </c>
      <c r="BE97" s="200">
        <v>0</v>
      </c>
      <c r="BF97" s="200">
        <v>0</v>
      </c>
      <c r="BG97" s="200">
        <v>0</v>
      </c>
      <c r="BH97" s="200">
        <v>0</v>
      </c>
      <c r="BI97" s="200">
        <v>0</v>
      </c>
      <c r="BJ97" s="200">
        <v>0</v>
      </c>
      <c r="BK97" s="200">
        <v>0</v>
      </c>
      <c r="BL97" s="200">
        <v>0</v>
      </c>
      <c r="BM97" s="200">
        <v>0</v>
      </c>
      <c r="BN97" s="200">
        <v>0</v>
      </c>
      <c r="BO97" s="200">
        <v>0</v>
      </c>
      <c r="BP97" s="200">
        <v>0</v>
      </c>
      <c r="BQ97" s="200">
        <v>0</v>
      </c>
      <c r="BR97" s="208"/>
      <c r="BS97" s="356"/>
      <c r="BT97" s="321"/>
    </row>
    <row r="98" spans="1:72" ht="16.5" thickBot="1">
      <c r="A98" s="164"/>
      <c r="B98" s="179"/>
      <c r="C98" s="166"/>
      <c r="D98" s="198" t="s">
        <v>172</v>
      </c>
      <c r="E98" s="382">
        <v>0</v>
      </c>
      <c r="F98" s="382">
        <v>0</v>
      </c>
      <c r="G98" s="382">
        <v>0</v>
      </c>
      <c r="H98" s="382">
        <v>0</v>
      </c>
      <c r="I98" s="382">
        <v>0</v>
      </c>
      <c r="J98" s="382">
        <v>0</v>
      </c>
      <c r="K98" s="382">
        <v>0</v>
      </c>
      <c r="L98" s="382">
        <v>0</v>
      </c>
      <c r="M98" s="382">
        <v>0</v>
      </c>
      <c r="N98" s="382">
        <v>0</v>
      </c>
      <c r="O98" s="382">
        <v>0</v>
      </c>
      <c r="P98" s="382">
        <v>0</v>
      </c>
      <c r="Q98" s="382">
        <v>0</v>
      </c>
      <c r="R98" s="382">
        <v>0</v>
      </c>
      <c r="S98" s="382">
        <v>0</v>
      </c>
      <c r="T98" s="382">
        <v>0</v>
      </c>
      <c r="U98" s="382">
        <v>0</v>
      </c>
      <c r="V98" s="382">
        <v>0</v>
      </c>
      <c r="W98" s="382">
        <v>0</v>
      </c>
      <c r="X98" s="382">
        <v>0</v>
      </c>
      <c r="Y98" s="382">
        <v>0</v>
      </c>
      <c r="Z98" s="382">
        <v>0</v>
      </c>
      <c r="AA98" s="382">
        <v>0</v>
      </c>
      <c r="AB98" s="382">
        <v>0</v>
      </c>
      <c r="AC98" s="382">
        <v>0</v>
      </c>
      <c r="AD98" s="382">
        <v>0</v>
      </c>
      <c r="AE98" s="382">
        <v>0</v>
      </c>
      <c r="AF98" s="382">
        <v>0</v>
      </c>
      <c r="AG98" s="382">
        <v>0</v>
      </c>
      <c r="AH98" s="382">
        <v>0</v>
      </c>
      <c r="AI98" s="382">
        <v>0</v>
      </c>
      <c r="AJ98" s="382">
        <v>0</v>
      </c>
      <c r="AK98" s="382">
        <v>0</v>
      </c>
      <c r="AL98" s="382">
        <v>0</v>
      </c>
      <c r="AM98" s="382">
        <v>0</v>
      </c>
      <c r="AN98" s="382">
        <v>0</v>
      </c>
      <c r="AO98" s="382">
        <v>0</v>
      </c>
      <c r="AP98" s="382">
        <v>0</v>
      </c>
      <c r="AQ98" s="382">
        <v>0</v>
      </c>
      <c r="AR98" s="382">
        <v>0</v>
      </c>
      <c r="AS98" s="382">
        <v>0</v>
      </c>
      <c r="AT98" s="382">
        <v>0</v>
      </c>
      <c r="AU98" s="382">
        <v>0</v>
      </c>
      <c r="AV98" s="382">
        <v>0</v>
      </c>
      <c r="AW98" s="382">
        <v>0</v>
      </c>
      <c r="AX98" s="382">
        <v>0</v>
      </c>
      <c r="AY98" s="382">
        <v>0</v>
      </c>
      <c r="AZ98" s="382">
        <v>0</v>
      </c>
      <c r="BA98" s="382">
        <v>0</v>
      </c>
      <c r="BB98" s="382">
        <v>0</v>
      </c>
      <c r="BC98" s="382">
        <v>0</v>
      </c>
      <c r="BD98" s="382">
        <v>0</v>
      </c>
      <c r="BE98" s="382">
        <v>0</v>
      </c>
      <c r="BF98" s="382">
        <v>0</v>
      </c>
      <c r="BG98" s="382">
        <v>0</v>
      </c>
      <c r="BH98" s="382">
        <v>0</v>
      </c>
      <c r="BI98" s="382">
        <v>0</v>
      </c>
      <c r="BJ98" s="382">
        <v>0</v>
      </c>
      <c r="BK98" s="382">
        <v>0</v>
      </c>
      <c r="BL98" s="382">
        <v>0</v>
      </c>
      <c r="BM98" s="382">
        <v>0</v>
      </c>
      <c r="BN98" s="382">
        <v>0</v>
      </c>
      <c r="BO98" s="382">
        <v>0</v>
      </c>
      <c r="BP98" s="382">
        <v>0</v>
      </c>
      <c r="BQ98" s="382">
        <v>0</v>
      </c>
      <c r="BR98" s="208"/>
      <c r="BS98" s="356"/>
      <c r="BT98" s="321"/>
    </row>
    <row r="99" spans="1:72">
      <c r="A99" s="164"/>
      <c r="B99" s="179"/>
      <c r="C99" s="166"/>
      <c r="D99" s="227" t="s">
        <v>134</v>
      </c>
      <c r="E99" s="333">
        <f t="shared" ref="E99:BP99" si="252">E97+E98</f>
        <v>0</v>
      </c>
      <c r="F99" s="333">
        <f t="shared" si="252"/>
        <v>0</v>
      </c>
      <c r="G99" s="333">
        <f t="shared" si="252"/>
        <v>0</v>
      </c>
      <c r="H99" s="333">
        <f t="shared" si="252"/>
        <v>0</v>
      </c>
      <c r="I99" s="333">
        <f t="shared" si="252"/>
        <v>0</v>
      </c>
      <c r="J99" s="333">
        <f t="shared" si="252"/>
        <v>0</v>
      </c>
      <c r="K99" s="333">
        <f t="shared" si="252"/>
        <v>0</v>
      </c>
      <c r="L99" s="333">
        <f t="shared" si="252"/>
        <v>0</v>
      </c>
      <c r="M99" s="333">
        <f t="shared" si="252"/>
        <v>0</v>
      </c>
      <c r="N99" s="333">
        <f t="shared" si="252"/>
        <v>0</v>
      </c>
      <c r="O99" s="333">
        <f t="shared" si="252"/>
        <v>0</v>
      </c>
      <c r="P99" s="333">
        <f t="shared" si="252"/>
        <v>0</v>
      </c>
      <c r="Q99" s="333">
        <f t="shared" si="252"/>
        <v>0</v>
      </c>
      <c r="R99" s="333">
        <f t="shared" si="252"/>
        <v>0</v>
      </c>
      <c r="S99" s="333">
        <f t="shared" si="252"/>
        <v>0</v>
      </c>
      <c r="T99" s="333">
        <f t="shared" si="252"/>
        <v>0</v>
      </c>
      <c r="U99" s="333">
        <f t="shared" si="252"/>
        <v>0</v>
      </c>
      <c r="V99" s="333">
        <f t="shared" si="252"/>
        <v>0</v>
      </c>
      <c r="W99" s="333">
        <f t="shared" si="252"/>
        <v>0</v>
      </c>
      <c r="X99" s="333">
        <f t="shared" si="252"/>
        <v>0</v>
      </c>
      <c r="Y99" s="333">
        <f t="shared" si="252"/>
        <v>0</v>
      </c>
      <c r="Z99" s="333">
        <f t="shared" si="252"/>
        <v>0</v>
      </c>
      <c r="AA99" s="333">
        <f t="shared" si="252"/>
        <v>0</v>
      </c>
      <c r="AB99" s="333">
        <f t="shared" si="252"/>
        <v>0</v>
      </c>
      <c r="AC99" s="333">
        <f t="shared" si="252"/>
        <v>0</v>
      </c>
      <c r="AD99" s="333">
        <f t="shared" si="252"/>
        <v>0</v>
      </c>
      <c r="AE99" s="333">
        <f t="shared" si="252"/>
        <v>0</v>
      </c>
      <c r="AF99" s="333">
        <f t="shared" si="252"/>
        <v>0</v>
      </c>
      <c r="AG99" s="333">
        <f t="shared" si="252"/>
        <v>0</v>
      </c>
      <c r="AH99" s="333">
        <f t="shared" si="252"/>
        <v>0</v>
      </c>
      <c r="AI99" s="333">
        <f t="shared" si="252"/>
        <v>0</v>
      </c>
      <c r="AJ99" s="333">
        <f t="shared" si="252"/>
        <v>0</v>
      </c>
      <c r="AK99" s="333">
        <f t="shared" si="252"/>
        <v>0</v>
      </c>
      <c r="AL99" s="333">
        <f t="shared" si="252"/>
        <v>0</v>
      </c>
      <c r="AM99" s="333">
        <f t="shared" si="252"/>
        <v>0</v>
      </c>
      <c r="AN99" s="333">
        <f t="shared" si="252"/>
        <v>0</v>
      </c>
      <c r="AO99" s="333">
        <f t="shared" si="252"/>
        <v>0</v>
      </c>
      <c r="AP99" s="333">
        <f t="shared" si="252"/>
        <v>0</v>
      </c>
      <c r="AQ99" s="333">
        <f t="shared" si="252"/>
        <v>0</v>
      </c>
      <c r="AR99" s="333">
        <f t="shared" si="252"/>
        <v>0</v>
      </c>
      <c r="AS99" s="333">
        <f t="shared" si="252"/>
        <v>0</v>
      </c>
      <c r="AT99" s="333">
        <f t="shared" si="252"/>
        <v>0</v>
      </c>
      <c r="AU99" s="333">
        <f t="shared" si="252"/>
        <v>0</v>
      </c>
      <c r="AV99" s="333">
        <f t="shared" si="252"/>
        <v>0</v>
      </c>
      <c r="AW99" s="333">
        <f t="shared" si="252"/>
        <v>0</v>
      </c>
      <c r="AX99" s="333">
        <f t="shared" si="252"/>
        <v>0</v>
      </c>
      <c r="AY99" s="333">
        <f t="shared" si="252"/>
        <v>0</v>
      </c>
      <c r="AZ99" s="333">
        <f t="shared" si="252"/>
        <v>0</v>
      </c>
      <c r="BA99" s="333">
        <f t="shared" si="252"/>
        <v>0</v>
      </c>
      <c r="BB99" s="333">
        <f t="shared" si="252"/>
        <v>0</v>
      </c>
      <c r="BC99" s="333">
        <f t="shared" si="252"/>
        <v>0</v>
      </c>
      <c r="BD99" s="333">
        <f t="shared" si="252"/>
        <v>0</v>
      </c>
      <c r="BE99" s="333">
        <f t="shared" si="252"/>
        <v>0</v>
      </c>
      <c r="BF99" s="333">
        <f t="shared" si="252"/>
        <v>0</v>
      </c>
      <c r="BG99" s="333">
        <f t="shared" si="252"/>
        <v>0</v>
      </c>
      <c r="BH99" s="333">
        <f t="shared" si="252"/>
        <v>0</v>
      </c>
      <c r="BI99" s="333">
        <f t="shared" si="252"/>
        <v>0</v>
      </c>
      <c r="BJ99" s="333">
        <f t="shared" si="252"/>
        <v>0</v>
      </c>
      <c r="BK99" s="333">
        <f t="shared" si="252"/>
        <v>0</v>
      </c>
      <c r="BL99" s="333">
        <f t="shared" si="252"/>
        <v>0</v>
      </c>
      <c r="BM99" s="333">
        <f t="shared" si="252"/>
        <v>0</v>
      </c>
      <c r="BN99" s="333">
        <f t="shared" si="252"/>
        <v>0</v>
      </c>
      <c r="BO99" s="333">
        <f t="shared" si="252"/>
        <v>0</v>
      </c>
      <c r="BP99" s="333">
        <f t="shared" si="252"/>
        <v>0</v>
      </c>
      <c r="BQ99" s="333">
        <f t="shared" ref="BQ99" si="253">BQ97+BQ98</f>
        <v>0</v>
      </c>
      <c r="BR99" s="208"/>
      <c r="BS99" s="356"/>
      <c r="BT99" s="321"/>
    </row>
    <row r="100" spans="1:72">
      <c r="A100" s="164"/>
      <c r="B100" s="179"/>
      <c r="C100" s="166"/>
      <c r="D100" s="196"/>
      <c r="E100" s="326"/>
      <c r="F100" s="326"/>
      <c r="G100" s="326"/>
      <c r="H100" s="326"/>
      <c r="I100" s="326"/>
      <c r="J100" s="326"/>
      <c r="K100" s="326"/>
      <c r="L100" s="326"/>
      <c r="M100" s="326"/>
      <c r="N100" s="326"/>
      <c r="O100" s="326"/>
      <c r="P100" s="326"/>
      <c r="Q100" s="326"/>
      <c r="R100" s="326"/>
      <c r="S100" s="326"/>
      <c r="T100" s="326"/>
      <c r="U100" s="326"/>
      <c r="V100" s="326"/>
      <c r="W100" s="326"/>
      <c r="X100" s="326"/>
      <c r="Y100" s="326"/>
      <c r="Z100" s="326"/>
      <c r="AA100" s="326"/>
      <c r="AB100" s="326"/>
      <c r="AC100" s="326"/>
      <c r="AD100" s="326"/>
      <c r="AE100" s="326"/>
      <c r="AF100" s="326"/>
      <c r="AG100" s="326"/>
      <c r="AH100" s="326"/>
      <c r="AI100" s="326"/>
      <c r="AJ100" s="326"/>
      <c r="AK100" s="326"/>
      <c r="AL100" s="326"/>
      <c r="AM100" s="326"/>
      <c r="AN100" s="326"/>
      <c r="AO100" s="326"/>
      <c r="AP100" s="326"/>
      <c r="AQ100" s="326"/>
      <c r="AR100" s="326"/>
      <c r="AS100" s="326"/>
      <c r="AT100" s="326"/>
      <c r="AU100" s="326"/>
      <c r="AV100" s="326"/>
      <c r="AW100" s="326"/>
      <c r="AX100" s="326"/>
      <c r="AY100" s="326"/>
      <c r="AZ100" s="326"/>
      <c r="BA100" s="326"/>
      <c r="BB100" s="326"/>
      <c r="BC100" s="326"/>
      <c r="BD100" s="326"/>
      <c r="BE100" s="326"/>
      <c r="BF100" s="326"/>
      <c r="BG100" s="326"/>
      <c r="BH100" s="326"/>
      <c r="BI100" s="326"/>
      <c r="BJ100" s="326"/>
      <c r="BK100" s="326"/>
      <c r="BL100" s="326"/>
      <c r="BM100" s="326"/>
      <c r="BN100" s="326"/>
      <c r="BO100" s="326"/>
      <c r="BP100" s="326"/>
      <c r="BQ100" s="326"/>
      <c r="BR100" s="208"/>
      <c r="BS100" s="356"/>
      <c r="BT100" s="321"/>
    </row>
    <row r="101" spans="1:72" ht="16.5" thickBot="1">
      <c r="A101" s="164"/>
      <c r="B101" s="179"/>
      <c r="C101" s="166"/>
      <c r="D101" s="198" t="s">
        <v>180</v>
      </c>
      <c r="E101" s="381">
        <v>0</v>
      </c>
      <c r="F101" s="381">
        <v>0</v>
      </c>
      <c r="G101" s="381">
        <v>0</v>
      </c>
      <c r="H101" s="381">
        <v>0</v>
      </c>
      <c r="I101" s="381">
        <v>0</v>
      </c>
      <c r="J101" s="381">
        <v>0</v>
      </c>
      <c r="K101" s="381">
        <v>0</v>
      </c>
      <c r="L101" s="381">
        <v>0</v>
      </c>
      <c r="M101" s="381">
        <v>0</v>
      </c>
      <c r="N101" s="381">
        <v>0</v>
      </c>
      <c r="O101" s="381">
        <v>0</v>
      </c>
      <c r="P101" s="381">
        <v>0</v>
      </c>
      <c r="Q101" s="381">
        <v>0</v>
      </c>
      <c r="R101" s="381">
        <v>0</v>
      </c>
      <c r="S101" s="381">
        <v>0</v>
      </c>
      <c r="T101" s="381">
        <v>0</v>
      </c>
      <c r="U101" s="381">
        <v>0</v>
      </c>
      <c r="V101" s="381">
        <v>0</v>
      </c>
      <c r="W101" s="381">
        <v>0</v>
      </c>
      <c r="X101" s="381">
        <v>0</v>
      </c>
      <c r="Y101" s="381">
        <v>0</v>
      </c>
      <c r="Z101" s="381">
        <v>0</v>
      </c>
      <c r="AA101" s="381">
        <v>0</v>
      </c>
      <c r="AB101" s="381">
        <v>0</v>
      </c>
      <c r="AC101" s="381">
        <v>0</v>
      </c>
      <c r="AD101" s="381">
        <v>0</v>
      </c>
      <c r="AE101" s="381">
        <v>0</v>
      </c>
      <c r="AF101" s="381">
        <v>0</v>
      </c>
      <c r="AG101" s="381">
        <v>0</v>
      </c>
      <c r="AH101" s="381">
        <v>0</v>
      </c>
      <c r="AI101" s="381">
        <v>0</v>
      </c>
      <c r="AJ101" s="381">
        <v>0</v>
      </c>
      <c r="AK101" s="381">
        <v>0</v>
      </c>
      <c r="AL101" s="381">
        <v>0</v>
      </c>
      <c r="AM101" s="381">
        <v>0</v>
      </c>
      <c r="AN101" s="381">
        <v>0</v>
      </c>
      <c r="AO101" s="381">
        <v>0</v>
      </c>
      <c r="AP101" s="381">
        <v>0</v>
      </c>
      <c r="AQ101" s="381">
        <v>0</v>
      </c>
      <c r="AR101" s="381">
        <v>0</v>
      </c>
      <c r="AS101" s="381">
        <v>0</v>
      </c>
      <c r="AT101" s="381">
        <v>0</v>
      </c>
      <c r="AU101" s="381">
        <v>0</v>
      </c>
      <c r="AV101" s="381">
        <v>0</v>
      </c>
      <c r="AW101" s="381">
        <v>0</v>
      </c>
      <c r="AX101" s="381">
        <v>0</v>
      </c>
      <c r="AY101" s="381">
        <v>0</v>
      </c>
      <c r="AZ101" s="381">
        <v>0</v>
      </c>
      <c r="BA101" s="381">
        <v>0</v>
      </c>
      <c r="BB101" s="381">
        <v>0</v>
      </c>
      <c r="BC101" s="381">
        <v>0</v>
      </c>
      <c r="BD101" s="381">
        <v>0</v>
      </c>
      <c r="BE101" s="381">
        <v>0</v>
      </c>
      <c r="BF101" s="381">
        <v>0</v>
      </c>
      <c r="BG101" s="381">
        <v>0</v>
      </c>
      <c r="BH101" s="381">
        <v>0</v>
      </c>
      <c r="BI101" s="381">
        <v>0</v>
      </c>
      <c r="BJ101" s="381">
        <v>0</v>
      </c>
      <c r="BK101" s="381">
        <v>0</v>
      </c>
      <c r="BL101" s="381">
        <v>0</v>
      </c>
      <c r="BM101" s="381">
        <v>0</v>
      </c>
      <c r="BN101" s="381">
        <v>0</v>
      </c>
      <c r="BO101" s="381">
        <v>0</v>
      </c>
      <c r="BP101" s="381">
        <v>0</v>
      </c>
      <c r="BQ101" s="381">
        <v>0</v>
      </c>
      <c r="BR101" s="206"/>
      <c r="BS101" s="356"/>
      <c r="BT101" s="321"/>
    </row>
    <row r="102" spans="1:72" ht="16.5" thickBot="1">
      <c r="A102" s="164"/>
      <c r="B102" s="179"/>
      <c r="C102" s="166"/>
      <c r="D102" s="198" t="s">
        <v>81</v>
      </c>
      <c r="E102" s="334">
        <f>IF(ISERROR(VLOOKUP(Inputs!$M$18,'LookUp Ranges'!$A$74:$C$118,3,FALSE)),0,VLOOKUP(Inputs!$M$18,'LookUp Ranges'!$A$74:$C$118,3,FALSE))</f>
        <v>0</v>
      </c>
      <c r="F102" s="334">
        <f>IF(ISERROR(VLOOKUP(Inputs!$M$18,'LookUp Ranges'!$A$74:$C$118,3,FALSE)),0,VLOOKUP(Inputs!$M$18,'LookUp Ranges'!$A$74:$C$118,3,FALSE))</f>
        <v>0</v>
      </c>
      <c r="G102" s="334">
        <f>IF(ISERROR(VLOOKUP(Inputs!$M$18,'LookUp Ranges'!$A$74:$C$118,3,FALSE)),0,VLOOKUP(Inputs!$M$18,'LookUp Ranges'!$A$74:$C$118,3,FALSE))</f>
        <v>0</v>
      </c>
      <c r="H102" s="334">
        <f>IF(ISERROR(VLOOKUP(Inputs!$M$18,'LookUp Ranges'!$A$74:$C$118,3,FALSE)),0,VLOOKUP(Inputs!$M$18,'LookUp Ranges'!$A$74:$C$118,3,FALSE))</f>
        <v>0</v>
      </c>
      <c r="I102" s="334">
        <f>IF(ISERROR(VLOOKUP(Inputs!$M$18,'LookUp Ranges'!$A$74:$C$118,3,FALSE)),0,VLOOKUP(Inputs!$M$18,'LookUp Ranges'!$A$74:$C$118,3,FALSE))</f>
        <v>0</v>
      </c>
      <c r="J102" s="334">
        <f>IF(ISERROR(VLOOKUP(Inputs!$M$18,'LookUp Ranges'!$A$74:$C$118,3,FALSE)),0,VLOOKUP(Inputs!$M$18,'LookUp Ranges'!$A$74:$C$118,3,FALSE))</f>
        <v>0</v>
      </c>
      <c r="K102" s="334">
        <f>IF(ISERROR(VLOOKUP(Inputs!$M$18,'LookUp Ranges'!$A$74:$C$118,3,FALSE)),0,VLOOKUP(Inputs!$M$18,'LookUp Ranges'!$A$74:$C$118,3,FALSE))</f>
        <v>0</v>
      </c>
      <c r="L102" s="334">
        <f>IF(ISERROR(VLOOKUP(Inputs!$M$18,'LookUp Ranges'!$A$74:$C$118,3,FALSE)),0,VLOOKUP(Inputs!$M$18,'LookUp Ranges'!$A$74:$C$118,3,FALSE))</f>
        <v>0</v>
      </c>
      <c r="M102" s="334">
        <f>IF(ISERROR(VLOOKUP(Inputs!$M$18,'LookUp Ranges'!$A$74:$C$118,3,FALSE)),0,VLOOKUP(Inputs!$M$18,'LookUp Ranges'!$A$74:$C$118,3,FALSE))</f>
        <v>0</v>
      </c>
      <c r="N102" s="334">
        <f>IF(ISERROR(VLOOKUP(Inputs!$M$18,'LookUp Ranges'!$A$74:$C$118,3,FALSE)),0,VLOOKUP(Inputs!$M$18,'LookUp Ranges'!$A$74:$C$118,3,FALSE))</f>
        <v>0</v>
      </c>
      <c r="O102" s="334">
        <f>IF(ISERROR(VLOOKUP(Inputs!$M$18,'LookUp Ranges'!$A$74:$C$118,3,FALSE)),0,VLOOKUP(Inputs!$M$18,'LookUp Ranges'!$A$74:$C$118,3,FALSE))</f>
        <v>0</v>
      </c>
      <c r="P102" s="334">
        <f>IF(ISERROR(VLOOKUP(Inputs!$M$18,'LookUp Ranges'!$A$74:$C$118,3,FALSE)),0,VLOOKUP(Inputs!$M$18,'LookUp Ranges'!$A$74:$C$118,3,FALSE))</f>
        <v>0</v>
      </c>
      <c r="Q102" s="334">
        <f>IF(ISERROR(VLOOKUP(Inputs!$M$18,'LookUp Ranges'!$A$74:$C$118,3,FALSE)),0,VLOOKUP(Inputs!$M$18,'LookUp Ranges'!$A$74:$C$118,3,FALSE))</f>
        <v>0</v>
      </c>
      <c r="R102" s="334">
        <f>IF(ISERROR(VLOOKUP(Inputs!$M$18,'LookUp Ranges'!$A$74:$C$118,3,FALSE)),0,VLOOKUP(Inputs!$M$18,'LookUp Ranges'!$A$74:$C$118,3,FALSE))</f>
        <v>0</v>
      </c>
      <c r="S102" s="334">
        <f>IF(ISERROR(VLOOKUP(Inputs!$M$18,'LookUp Ranges'!$A$74:$C$118,3,FALSE)),0,VLOOKUP(Inputs!$M$18,'LookUp Ranges'!$A$74:$C$118,3,FALSE))</f>
        <v>0</v>
      </c>
      <c r="T102" s="334">
        <f>IF(ISERROR(VLOOKUP(Inputs!$M$18,'LookUp Ranges'!$A$74:$C$118,3,FALSE)),0,VLOOKUP(Inputs!$M$18,'LookUp Ranges'!$A$74:$C$118,3,FALSE))</f>
        <v>0</v>
      </c>
      <c r="U102" s="334">
        <f>IF(ISERROR(VLOOKUP(Inputs!$M$18,'LookUp Ranges'!$A$74:$C$118,3,FALSE)),0,VLOOKUP(Inputs!$M$18,'LookUp Ranges'!$A$74:$C$118,3,FALSE))</f>
        <v>0</v>
      </c>
      <c r="V102" s="334">
        <f>IF(ISERROR(VLOOKUP(Inputs!$M$18,'LookUp Ranges'!$A$74:$C$118,3,FALSE)),0,VLOOKUP(Inputs!$M$18,'LookUp Ranges'!$A$74:$C$118,3,FALSE))</f>
        <v>0</v>
      </c>
      <c r="W102" s="334">
        <f>IF(ISERROR(VLOOKUP(Inputs!$M$18,'LookUp Ranges'!$A$74:$C$118,3,FALSE)),0,VLOOKUP(Inputs!$M$18,'LookUp Ranges'!$A$74:$C$118,3,FALSE))</f>
        <v>0</v>
      </c>
      <c r="X102" s="334">
        <f>IF(ISERROR(VLOOKUP(Inputs!$M$18,'LookUp Ranges'!$A$74:$C$118,3,FALSE)),0,VLOOKUP(Inputs!$M$18,'LookUp Ranges'!$A$74:$C$118,3,FALSE))</f>
        <v>0</v>
      </c>
      <c r="Y102" s="334">
        <f>IF(ISERROR(VLOOKUP(Inputs!$M$18,'LookUp Ranges'!$A$74:$C$118,3,FALSE)),0,VLOOKUP(Inputs!$M$18,'LookUp Ranges'!$A$74:$C$118,3,FALSE))</f>
        <v>0</v>
      </c>
      <c r="Z102" s="334">
        <f>IF(ISERROR(VLOOKUP(Inputs!$M$18,'LookUp Ranges'!$A$74:$C$118,3,FALSE)),0,VLOOKUP(Inputs!$M$18,'LookUp Ranges'!$A$74:$C$118,3,FALSE))</f>
        <v>0</v>
      </c>
      <c r="AA102" s="334">
        <f>IF(ISERROR(VLOOKUP(Inputs!$M$18,'LookUp Ranges'!$A$74:$C$118,3,FALSE)),0,VLOOKUP(Inputs!$M$18,'LookUp Ranges'!$A$74:$C$118,3,FALSE))</f>
        <v>0</v>
      </c>
      <c r="AB102" s="334">
        <f>IF(ISERROR(VLOOKUP(Inputs!$M$18,'LookUp Ranges'!$A$74:$C$118,3,FALSE)),0,VLOOKUP(Inputs!$M$18,'LookUp Ranges'!$A$74:$C$118,3,FALSE))</f>
        <v>0</v>
      </c>
      <c r="AC102" s="334">
        <f>IF(ISERROR(VLOOKUP(Inputs!$M$18,'LookUp Ranges'!$A$74:$C$118,3,FALSE)),0,VLOOKUP(Inputs!$M$18,'LookUp Ranges'!$A$74:$C$118,3,FALSE))</f>
        <v>0</v>
      </c>
      <c r="AD102" s="334">
        <f>IF(ISERROR(VLOOKUP(Inputs!$M$18,'LookUp Ranges'!$A$74:$C$118,3,FALSE)),0,VLOOKUP(Inputs!$M$18,'LookUp Ranges'!$A$74:$C$118,3,FALSE))</f>
        <v>0</v>
      </c>
      <c r="AE102" s="334">
        <f>IF(ISERROR(VLOOKUP(Inputs!$M$18,'LookUp Ranges'!$A$74:$C$118,3,FALSE)),0,VLOOKUP(Inputs!$M$18,'LookUp Ranges'!$A$74:$C$118,3,FALSE))</f>
        <v>0</v>
      </c>
      <c r="AF102" s="334">
        <f>IF(ISERROR(VLOOKUP(Inputs!$M$18,'LookUp Ranges'!$A$74:$C$118,3,FALSE)),0,VLOOKUP(Inputs!$M$18,'LookUp Ranges'!$A$74:$C$118,3,FALSE))</f>
        <v>0</v>
      </c>
      <c r="AG102" s="334">
        <f>IF(ISERROR(VLOOKUP(Inputs!$M$18,'LookUp Ranges'!$A$74:$C$118,3,FALSE)),0,VLOOKUP(Inputs!$M$18,'LookUp Ranges'!$A$74:$C$118,3,FALSE))</f>
        <v>0</v>
      </c>
      <c r="AH102" s="334">
        <f>IF(ISERROR(VLOOKUP(Inputs!$M$18,'LookUp Ranges'!$A$74:$C$118,3,FALSE)),0,VLOOKUP(Inputs!$M$18,'LookUp Ranges'!$A$74:$C$118,3,FALSE))</f>
        <v>0</v>
      </c>
      <c r="AI102" s="334">
        <f>IF(ISERROR(VLOOKUP(Inputs!$M$18,'LookUp Ranges'!$A$74:$C$118,3,FALSE)),0,VLOOKUP(Inputs!$M$18,'LookUp Ranges'!$A$74:$C$118,3,FALSE))</f>
        <v>0</v>
      </c>
      <c r="AJ102" s="334">
        <f>IF(ISERROR(VLOOKUP(Inputs!$M$18,'LookUp Ranges'!$A$74:$C$118,3,FALSE)),0,VLOOKUP(Inputs!$M$18,'LookUp Ranges'!$A$74:$C$118,3,FALSE))</f>
        <v>0</v>
      </c>
      <c r="AK102" s="334">
        <f>IF(ISERROR(VLOOKUP(Inputs!$M$18,'LookUp Ranges'!$A$74:$C$118,3,FALSE)),0,VLOOKUP(Inputs!$M$18,'LookUp Ranges'!$A$74:$C$118,3,FALSE))</f>
        <v>0</v>
      </c>
      <c r="AL102" s="334">
        <f>IF(ISERROR(VLOOKUP(Inputs!$M$18,'LookUp Ranges'!$A$74:$C$118,3,FALSE)),0,VLOOKUP(Inputs!$M$18,'LookUp Ranges'!$A$74:$C$118,3,FALSE))</f>
        <v>0</v>
      </c>
      <c r="AM102" s="334">
        <f>IF(ISERROR(VLOOKUP(Inputs!$M$18,'LookUp Ranges'!$A$74:$C$118,3,FALSE)),0,VLOOKUP(Inputs!$M$18,'LookUp Ranges'!$A$74:$C$118,3,FALSE))</f>
        <v>0</v>
      </c>
      <c r="AN102" s="334">
        <f>IF(ISERROR(VLOOKUP(Inputs!$M$18,'LookUp Ranges'!$A$74:$C$118,3,FALSE)),0,VLOOKUP(Inputs!$M$18,'LookUp Ranges'!$A$74:$C$118,3,FALSE))</f>
        <v>0</v>
      </c>
      <c r="AO102" s="334">
        <f>IF(ISERROR(VLOOKUP(Inputs!$M$18,'LookUp Ranges'!$A$74:$C$118,3,FALSE)),0,VLOOKUP(Inputs!$M$18,'LookUp Ranges'!$A$74:$C$118,3,FALSE))</f>
        <v>0</v>
      </c>
      <c r="AP102" s="334">
        <f>IF(ISERROR(VLOOKUP(Inputs!$M$18,'LookUp Ranges'!$A$74:$C$118,3,FALSE)),0,VLOOKUP(Inputs!$M$18,'LookUp Ranges'!$A$74:$C$118,3,FALSE))</f>
        <v>0</v>
      </c>
      <c r="AQ102" s="334">
        <f>IF(ISERROR(VLOOKUP(Inputs!$M$18,'LookUp Ranges'!$A$74:$C$118,3,FALSE)),0,VLOOKUP(Inputs!$M$18,'LookUp Ranges'!$A$74:$C$118,3,FALSE))</f>
        <v>0</v>
      </c>
      <c r="AR102" s="334">
        <f>IF(ISERROR(VLOOKUP(Inputs!$M$18,'LookUp Ranges'!$A$74:$C$118,3,FALSE)),0,VLOOKUP(Inputs!$M$18,'LookUp Ranges'!$A$74:$C$118,3,FALSE))</f>
        <v>0</v>
      </c>
      <c r="AS102" s="334">
        <f>IF(ISERROR(VLOOKUP(Inputs!$M$18,'LookUp Ranges'!$A$74:$C$118,3,FALSE)),0,VLOOKUP(Inputs!$M$18,'LookUp Ranges'!$A$74:$C$118,3,FALSE))</f>
        <v>0</v>
      </c>
      <c r="AT102" s="334">
        <f>IF(ISERROR(VLOOKUP(Inputs!$M$18,'LookUp Ranges'!$A$74:$C$118,3,FALSE)),0,VLOOKUP(Inputs!$M$18,'LookUp Ranges'!$A$74:$C$118,3,FALSE))</f>
        <v>0</v>
      </c>
      <c r="AU102" s="334">
        <f>IF(ISERROR(VLOOKUP(Inputs!$M$18,'LookUp Ranges'!$A$74:$C$118,3,FALSE)),0,VLOOKUP(Inputs!$M$18,'LookUp Ranges'!$A$74:$C$118,3,FALSE))</f>
        <v>0</v>
      </c>
      <c r="AV102" s="334">
        <f>IF(ISERROR(VLOOKUP(Inputs!$M$18,'LookUp Ranges'!$A$74:$C$118,3,FALSE)),0,VLOOKUP(Inputs!$M$18,'LookUp Ranges'!$A$74:$C$118,3,FALSE))</f>
        <v>0</v>
      </c>
      <c r="AW102" s="334">
        <f>IF(ISERROR(VLOOKUP(Inputs!$M$18,'LookUp Ranges'!$A$74:$C$118,3,FALSE)),0,VLOOKUP(Inputs!$M$18,'LookUp Ranges'!$A$74:$C$118,3,FALSE))</f>
        <v>0</v>
      </c>
      <c r="AX102" s="334">
        <f>IF(ISERROR(VLOOKUP(Inputs!$M$18,'LookUp Ranges'!$A$74:$C$118,3,FALSE)),0,VLOOKUP(Inputs!$M$18,'LookUp Ranges'!$A$74:$C$118,3,FALSE))</f>
        <v>0</v>
      </c>
      <c r="AY102" s="334">
        <f>IF(ISERROR(VLOOKUP(Inputs!$M$18,'LookUp Ranges'!$A$74:$C$118,3,FALSE)),0,VLOOKUP(Inputs!$M$18,'LookUp Ranges'!$A$74:$C$118,3,FALSE))</f>
        <v>0</v>
      </c>
      <c r="AZ102" s="334">
        <f>IF(ISERROR(VLOOKUP(Inputs!$M$18,'LookUp Ranges'!$A$74:$C$118,3,FALSE)),0,VLOOKUP(Inputs!$M$18,'LookUp Ranges'!$A$74:$C$118,3,FALSE))</f>
        <v>0</v>
      </c>
      <c r="BA102" s="334">
        <f>IF(ISERROR(VLOOKUP(Inputs!$M$18,'LookUp Ranges'!$A$74:$C$118,3,FALSE)),0,VLOOKUP(Inputs!$M$18,'LookUp Ranges'!$A$74:$C$118,3,FALSE))</f>
        <v>0</v>
      </c>
      <c r="BB102" s="334">
        <f>IF(ISERROR(VLOOKUP(Inputs!$M$18,'LookUp Ranges'!$A$74:$C$118,3,FALSE)),0,VLOOKUP(Inputs!$M$18,'LookUp Ranges'!$A$74:$C$118,3,FALSE))</f>
        <v>0</v>
      </c>
      <c r="BC102" s="334">
        <f>IF(ISERROR(VLOOKUP(Inputs!$M$18,'LookUp Ranges'!$A$74:$C$118,3,FALSE)),0,VLOOKUP(Inputs!$M$18,'LookUp Ranges'!$A$74:$C$118,3,FALSE))</f>
        <v>0</v>
      </c>
      <c r="BD102" s="334">
        <f>IF(ISERROR(VLOOKUP(Inputs!$M$18,'LookUp Ranges'!$A$74:$C$118,3,FALSE)),0,VLOOKUP(Inputs!$M$18,'LookUp Ranges'!$A$74:$C$118,3,FALSE))</f>
        <v>0</v>
      </c>
      <c r="BE102" s="334">
        <f>IF(ISERROR(VLOOKUP(Inputs!$M$18,'LookUp Ranges'!$A$74:$C$118,3,FALSE)),0,VLOOKUP(Inputs!$M$18,'LookUp Ranges'!$A$74:$C$118,3,FALSE))</f>
        <v>0</v>
      </c>
      <c r="BF102" s="334">
        <f>IF(ISERROR(VLOOKUP(Inputs!$M$18,'LookUp Ranges'!$A$74:$C$118,3,FALSE)),0,VLOOKUP(Inputs!$M$18,'LookUp Ranges'!$A$74:$C$118,3,FALSE))</f>
        <v>0</v>
      </c>
      <c r="BG102" s="334">
        <f>IF(ISERROR(VLOOKUP(Inputs!$M$18,'LookUp Ranges'!$A$74:$C$118,3,FALSE)),0,VLOOKUP(Inputs!$M$18,'LookUp Ranges'!$A$74:$C$118,3,FALSE))</f>
        <v>0</v>
      </c>
      <c r="BH102" s="334">
        <f>IF(ISERROR(VLOOKUP(Inputs!$M$18,'LookUp Ranges'!$A$74:$C$118,3,FALSE)),0,VLOOKUP(Inputs!$M$18,'LookUp Ranges'!$A$74:$C$118,3,FALSE))</f>
        <v>0</v>
      </c>
      <c r="BI102" s="334">
        <f>IF(ISERROR(VLOOKUP(Inputs!$M$18,'LookUp Ranges'!$A$74:$C$118,3,FALSE)),0,VLOOKUP(Inputs!$M$18,'LookUp Ranges'!$A$74:$C$118,3,FALSE))</f>
        <v>0</v>
      </c>
      <c r="BJ102" s="334">
        <f>IF(ISERROR(VLOOKUP(Inputs!$M$18,'LookUp Ranges'!$A$74:$C$118,3,FALSE)),0,VLOOKUP(Inputs!$M$18,'LookUp Ranges'!$A$74:$C$118,3,FALSE))</f>
        <v>0</v>
      </c>
      <c r="BK102" s="334">
        <f>IF(ISERROR(VLOOKUP(Inputs!$M$18,'LookUp Ranges'!$A$74:$C$118,3,FALSE)),0,VLOOKUP(Inputs!$M$18,'LookUp Ranges'!$A$74:$C$118,3,FALSE))</f>
        <v>0</v>
      </c>
      <c r="BL102" s="334">
        <f>IF(ISERROR(VLOOKUP(Inputs!$M$18,'LookUp Ranges'!$A$74:$C$118,3,FALSE)),0,VLOOKUP(Inputs!$M$18,'LookUp Ranges'!$A$74:$C$118,3,FALSE))</f>
        <v>0</v>
      </c>
      <c r="BM102" s="334">
        <f>IF(ISERROR(VLOOKUP(Inputs!$M$18,'LookUp Ranges'!$A$74:$C$118,3,FALSE)),0,VLOOKUP(Inputs!$M$18,'LookUp Ranges'!$A$74:$C$118,3,FALSE))</f>
        <v>0</v>
      </c>
      <c r="BN102" s="334">
        <f>IF(ISERROR(VLOOKUP(Inputs!$M$18,'LookUp Ranges'!$A$74:$C$118,3,FALSE)),0,VLOOKUP(Inputs!$M$18,'LookUp Ranges'!$A$74:$C$118,3,FALSE))</f>
        <v>0</v>
      </c>
      <c r="BO102" s="334">
        <f>IF(ISERROR(VLOOKUP(Inputs!$M$18,'LookUp Ranges'!$A$74:$C$118,3,FALSE)),0,VLOOKUP(Inputs!$M$18,'LookUp Ranges'!$A$74:$C$118,3,FALSE))</f>
        <v>0</v>
      </c>
      <c r="BP102" s="334">
        <f>IF(ISERROR(VLOOKUP(Inputs!$M$18,'LookUp Ranges'!$A$74:$C$118,3,FALSE)),0,VLOOKUP(Inputs!$M$18,'LookUp Ranges'!$A$74:$C$118,3,FALSE))</f>
        <v>0</v>
      </c>
      <c r="BQ102" s="334">
        <f>IF(ISERROR(VLOOKUP(Inputs!$M$18,'LookUp Ranges'!$A$74:$C$118,3,FALSE)),0,VLOOKUP(Inputs!$M$18,'LookUp Ranges'!$A$74:$C$118,3,FALSE))</f>
        <v>0</v>
      </c>
      <c r="BR102" s="206"/>
      <c r="BS102" s="356"/>
      <c r="BT102" s="321"/>
    </row>
    <row r="103" spans="1:72" ht="16.5" thickBot="1">
      <c r="A103" s="164"/>
      <c r="B103" s="179"/>
      <c r="C103" s="166"/>
      <c r="D103" s="226" t="s">
        <v>137</v>
      </c>
      <c r="E103" s="203">
        <f t="shared" ref="E103:BP103" si="254">IF(ISERROR(E101*E102),0,E101*E102)</f>
        <v>0</v>
      </c>
      <c r="F103" s="329">
        <f t="shared" si="254"/>
        <v>0</v>
      </c>
      <c r="G103" s="329">
        <f t="shared" si="254"/>
        <v>0</v>
      </c>
      <c r="H103" s="329">
        <f t="shared" si="254"/>
        <v>0</v>
      </c>
      <c r="I103" s="329">
        <f t="shared" si="254"/>
        <v>0</v>
      </c>
      <c r="J103" s="329">
        <f t="shared" si="254"/>
        <v>0</v>
      </c>
      <c r="K103" s="329">
        <f t="shared" si="254"/>
        <v>0</v>
      </c>
      <c r="L103" s="329">
        <f t="shared" si="254"/>
        <v>0</v>
      </c>
      <c r="M103" s="329">
        <f t="shared" si="254"/>
        <v>0</v>
      </c>
      <c r="N103" s="329">
        <f t="shared" si="254"/>
        <v>0</v>
      </c>
      <c r="O103" s="329">
        <f t="shared" si="254"/>
        <v>0</v>
      </c>
      <c r="P103" s="329">
        <f t="shared" si="254"/>
        <v>0</v>
      </c>
      <c r="Q103" s="329">
        <f t="shared" si="254"/>
        <v>0</v>
      </c>
      <c r="R103" s="329">
        <f t="shared" si="254"/>
        <v>0</v>
      </c>
      <c r="S103" s="329">
        <f t="shared" si="254"/>
        <v>0</v>
      </c>
      <c r="T103" s="329">
        <f t="shared" si="254"/>
        <v>0</v>
      </c>
      <c r="U103" s="329">
        <f t="shared" si="254"/>
        <v>0</v>
      </c>
      <c r="V103" s="329">
        <f t="shared" si="254"/>
        <v>0</v>
      </c>
      <c r="W103" s="329">
        <f t="shared" si="254"/>
        <v>0</v>
      </c>
      <c r="X103" s="329">
        <f t="shared" si="254"/>
        <v>0</v>
      </c>
      <c r="Y103" s="329">
        <f t="shared" si="254"/>
        <v>0</v>
      </c>
      <c r="Z103" s="329">
        <f t="shared" si="254"/>
        <v>0</v>
      </c>
      <c r="AA103" s="329">
        <f t="shared" si="254"/>
        <v>0</v>
      </c>
      <c r="AB103" s="329">
        <f t="shared" si="254"/>
        <v>0</v>
      </c>
      <c r="AC103" s="329">
        <f t="shared" si="254"/>
        <v>0</v>
      </c>
      <c r="AD103" s="329">
        <f t="shared" si="254"/>
        <v>0</v>
      </c>
      <c r="AE103" s="329">
        <f t="shared" si="254"/>
        <v>0</v>
      </c>
      <c r="AF103" s="329">
        <f t="shared" si="254"/>
        <v>0</v>
      </c>
      <c r="AG103" s="329">
        <f t="shared" si="254"/>
        <v>0</v>
      </c>
      <c r="AH103" s="329">
        <f t="shared" si="254"/>
        <v>0</v>
      </c>
      <c r="AI103" s="329">
        <f t="shared" si="254"/>
        <v>0</v>
      </c>
      <c r="AJ103" s="329">
        <f t="shared" si="254"/>
        <v>0</v>
      </c>
      <c r="AK103" s="329">
        <f t="shared" si="254"/>
        <v>0</v>
      </c>
      <c r="AL103" s="329">
        <f t="shared" si="254"/>
        <v>0</v>
      </c>
      <c r="AM103" s="329">
        <f t="shared" si="254"/>
        <v>0</v>
      </c>
      <c r="AN103" s="329">
        <f t="shared" si="254"/>
        <v>0</v>
      </c>
      <c r="AO103" s="329">
        <f t="shared" si="254"/>
        <v>0</v>
      </c>
      <c r="AP103" s="329">
        <f t="shared" si="254"/>
        <v>0</v>
      </c>
      <c r="AQ103" s="329">
        <f t="shared" si="254"/>
        <v>0</v>
      </c>
      <c r="AR103" s="329">
        <f t="shared" si="254"/>
        <v>0</v>
      </c>
      <c r="AS103" s="329">
        <f t="shared" si="254"/>
        <v>0</v>
      </c>
      <c r="AT103" s="329">
        <f t="shared" si="254"/>
        <v>0</v>
      </c>
      <c r="AU103" s="329">
        <f t="shared" si="254"/>
        <v>0</v>
      </c>
      <c r="AV103" s="329">
        <f t="shared" si="254"/>
        <v>0</v>
      </c>
      <c r="AW103" s="329">
        <f t="shared" si="254"/>
        <v>0</v>
      </c>
      <c r="AX103" s="329">
        <f t="shared" si="254"/>
        <v>0</v>
      </c>
      <c r="AY103" s="329">
        <f t="shared" si="254"/>
        <v>0</v>
      </c>
      <c r="AZ103" s="329">
        <f t="shared" si="254"/>
        <v>0</v>
      </c>
      <c r="BA103" s="329">
        <f t="shared" si="254"/>
        <v>0</v>
      </c>
      <c r="BB103" s="329">
        <f t="shared" si="254"/>
        <v>0</v>
      </c>
      <c r="BC103" s="329">
        <f t="shared" si="254"/>
        <v>0</v>
      </c>
      <c r="BD103" s="329">
        <f t="shared" si="254"/>
        <v>0</v>
      </c>
      <c r="BE103" s="329">
        <f t="shared" si="254"/>
        <v>0</v>
      </c>
      <c r="BF103" s="329">
        <f t="shared" si="254"/>
        <v>0</v>
      </c>
      <c r="BG103" s="329">
        <f t="shared" si="254"/>
        <v>0</v>
      </c>
      <c r="BH103" s="329">
        <f t="shared" si="254"/>
        <v>0</v>
      </c>
      <c r="BI103" s="329">
        <f t="shared" si="254"/>
        <v>0</v>
      </c>
      <c r="BJ103" s="329">
        <f t="shared" si="254"/>
        <v>0</v>
      </c>
      <c r="BK103" s="329">
        <f t="shared" si="254"/>
        <v>0</v>
      </c>
      <c r="BL103" s="329">
        <f t="shared" si="254"/>
        <v>0</v>
      </c>
      <c r="BM103" s="329">
        <f t="shared" si="254"/>
        <v>0</v>
      </c>
      <c r="BN103" s="329">
        <f t="shared" si="254"/>
        <v>0</v>
      </c>
      <c r="BO103" s="329">
        <f t="shared" si="254"/>
        <v>0</v>
      </c>
      <c r="BP103" s="329">
        <f t="shared" si="254"/>
        <v>0</v>
      </c>
      <c r="BQ103" s="329">
        <f t="shared" ref="BQ103" si="255">IF(ISERROR(BQ101*BQ102),0,BQ101*BQ102)</f>
        <v>0</v>
      </c>
      <c r="BR103" s="206"/>
      <c r="BS103" s="356"/>
      <c r="BT103" s="321"/>
    </row>
    <row r="104" spans="1:72">
      <c r="A104" s="164"/>
      <c r="B104" s="179"/>
      <c r="C104" s="166"/>
      <c r="D104" s="195"/>
      <c r="E104" s="330"/>
      <c r="F104" s="330"/>
      <c r="G104" s="330"/>
      <c r="H104" s="330"/>
      <c r="I104" s="330"/>
      <c r="J104" s="330"/>
      <c r="K104" s="330"/>
      <c r="L104" s="330"/>
      <c r="M104" s="330"/>
      <c r="N104" s="330"/>
      <c r="O104" s="330"/>
      <c r="P104" s="330"/>
      <c r="Q104" s="330"/>
      <c r="R104" s="330"/>
      <c r="S104" s="330"/>
      <c r="T104" s="330"/>
      <c r="U104" s="330"/>
      <c r="V104" s="330"/>
      <c r="W104" s="330"/>
      <c r="X104" s="330"/>
      <c r="Y104" s="330"/>
      <c r="Z104" s="330"/>
      <c r="AA104" s="330"/>
      <c r="AB104" s="330"/>
      <c r="AC104" s="330"/>
      <c r="AD104" s="330"/>
      <c r="AE104" s="330"/>
      <c r="AF104" s="330"/>
      <c r="AG104" s="330"/>
      <c r="AH104" s="330"/>
      <c r="AI104" s="330"/>
      <c r="AJ104" s="330"/>
      <c r="AK104" s="330"/>
      <c r="AL104" s="330"/>
      <c r="AM104" s="330"/>
      <c r="AN104" s="330"/>
      <c r="AO104" s="330"/>
      <c r="AP104" s="330"/>
      <c r="AQ104" s="330"/>
      <c r="AR104" s="330"/>
      <c r="AS104" s="330"/>
      <c r="AT104" s="330"/>
      <c r="AU104" s="330"/>
      <c r="AV104" s="330"/>
      <c r="AW104" s="330"/>
      <c r="AX104" s="330"/>
      <c r="AY104" s="330"/>
      <c r="AZ104" s="330"/>
      <c r="BA104" s="330"/>
      <c r="BB104" s="330"/>
      <c r="BC104" s="330"/>
      <c r="BD104" s="330"/>
      <c r="BE104" s="330"/>
      <c r="BF104" s="330"/>
      <c r="BG104" s="330"/>
      <c r="BH104" s="330"/>
      <c r="BI104" s="330"/>
      <c r="BJ104" s="330"/>
      <c r="BK104" s="330"/>
      <c r="BL104" s="330"/>
      <c r="BM104" s="330"/>
      <c r="BN104" s="330"/>
      <c r="BO104" s="330"/>
      <c r="BP104" s="330"/>
      <c r="BQ104" s="330"/>
      <c r="BR104" s="206"/>
      <c r="BS104" s="356"/>
      <c r="BT104" s="321"/>
    </row>
    <row r="105" spans="1:72" ht="16.5" thickBot="1">
      <c r="A105" s="164"/>
      <c r="B105" s="179"/>
      <c r="C105" s="166"/>
      <c r="D105" s="198" t="s">
        <v>179</v>
      </c>
      <c r="E105" s="372">
        <v>0</v>
      </c>
      <c r="F105" s="372">
        <v>0</v>
      </c>
      <c r="G105" s="372">
        <v>0</v>
      </c>
      <c r="H105" s="372">
        <v>0</v>
      </c>
      <c r="I105" s="372">
        <v>0</v>
      </c>
      <c r="J105" s="372">
        <v>0</v>
      </c>
      <c r="K105" s="372">
        <v>0</v>
      </c>
      <c r="L105" s="372">
        <v>0</v>
      </c>
      <c r="M105" s="372">
        <v>0</v>
      </c>
      <c r="N105" s="372">
        <v>0</v>
      </c>
      <c r="O105" s="372">
        <v>0</v>
      </c>
      <c r="P105" s="372">
        <v>0</v>
      </c>
      <c r="Q105" s="372">
        <v>0</v>
      </c>
      <c r="R105" s="372">
        <v>0</v>
      </c>
      <c r="S105" s="372">
        <v>0</v>
      </c>
      <c r="T105" s="372">
        <v>0</v>
      </c>
      <c r="U105" s="372">
        <v>0</v>
      </c>
      <c r="V105" s="372">
        <v>0</v>
      </c>
      <c r="W105" s="372">
        <v>0</v>
      </c>
      <c r="X105" s="372">
        <v>0</v>
      </c>
      <c r="Y105" s="372">
        <v>0</v>
      </c>
      <c r="Z105" s="372">
        <v>0</v>
      </c>
      <c r="AA105" s="372">
        <v>0</v>
      </c>
      <c r="AB105" s="372">
        <v>0</v>
      </c>
      <c r="AC105" s="372">
        <v>0</v>
      </c>
      <c r="AD105" s="372">
        <v>0</v>
      </c>
      <c r="AE105" s="372">
        <v>0</v>
      </c>
      <c r="AF105" s="372">
        <v>0</v>
      </c>
      <c r="AG105" s="372">
        <v>0</v>
      </c>
      <c r="AH105" s="372">
        <v>0</v>
      </c>
      <c r="AI105" s="372">
        <v>0</v>
      </c>
      <c r="AJ105" s="372">
        <v>0</v>
      </c>
      <c r="AK105" s="372">
        <v>0</v>
      </c>
      <c r="AL105" s="372">
        <v>0</v>
      </c>
      <c r="AM105" s="372">
        <v>0</v>
      </c>
      <c r="AN105" s="372">
        <v>0</v>
      </c>
      <c r="AO105" s="372">
        <v>0</v>
      </c>
      <c r="AP105" s="372">
        <v>0</v>
      </c>
      <c r="AQ105" s="372">
        <v>0</v>
      </c>
      <c r="AR105" s="372">
        <v>0</v>
      </c>
      <c r="AS105" s="372">
        <v>0</v>
      </c>
      <c r="AT105" s="372">
        <v>0</v>
      </c>
      <c r="AU105" s="372">
        <v>0</v>
      </c>
      <c r="AV105" s="372">
        <v>0</v>
      </c>
      <c r="AW105" s="372">
        <v>0</v>
      </c>
      <c r="AX105" s="372">
        <v>0</v>
      </c>
      <c r="AY105" s="372">
        <v>0</v>
      </c>
      <c r="AZ105" s="372">
        <v>0</v>
      </c>
      <c r="BA105" s="372">
        <v>0</v>
      </c>
      <c r="BB105" s="372">
        <v>0</v>
      </c>
      <c r="BC105" s="372">
        <v>0</v>
      </c>
      <c r="BD105" s="372">
        <v>0</v>
      </c>
      <c r="BE105" s="372">
        <v>0</v>
      </c>
      <c r="BF105" s="372">
        <v>0</v>
      </c>
      <c r="BG105" s="372">
        <v>0</v>
      </c>
      <c r="BH105" s="372">
        <v>0</v>
      </c>
      <c r="BI105" s="372">
        <v>0</v>
      </c>
      <c r="BJ105" s="372">
        <v>0</v>
      </c>
      <c r="BK105" s="372">
        <v>0</v>
      </c>
      <c r="BL105" s="372">
        <v>0</v>
      </c>
      <c r="BM105" s="372">
        <v>0</v>
      </c>
      <c r="BN105" s="372">
        <v>0</v>
      </c>
      <c r="BO105" s="372">
        <v>0</v>
      </c>
      <c r="BP105" s="372">
        <v>0</v>
      </c>
      <c r="BQ105" s="372">
        <v>0</v>
      </c>
      <c r="BR105" s="206"/>
      <c r="BS105" s="356"/>
      <c r="BT105" s="321"/>
    </row>
    <row r="106" spans="1:72" ht="16.5" thickBot="1">
      <c r="A106" s="164"/>
      <c r="B106" s="179"/>
      <c r="C106" s="166"/>
      <c r="D106" s="198" t="s">
        <v>174</v>
      </c>
      <c r="E106" s="371">
        <v>0</v>
      </c>
      <c r="F106" s="371">
        <v>0</v>
      </c>
      <c r="G106" s="371">
        <v>0</v>
      </c>
      <c r="H106" s="371">
        <v>0</v>
      </c>
      <c r="I106" s="371">
        <v>0</v>
      </c>
      <c r="J106" s="371">
        <v>0</v>
      </c>
      <c r="K106" s="371">
        <v>0</v>
      </c>
      <c r="L106" s="371">
        <v>0</v>
      </c>
      <c r="M106" s="371">
        <v>0</v>
      </c>
      <c r="N106" s="371">
        <v>0</v>
      </c>
      <c r="O106" s="371">
        <v>0</v>
      </c>
      <c r="P106" s="371">
        <v>0</v>
      </c>
      <c r="Q106" s="371">
        <v>0</v>
      </c>
      <c r="R106" s="371">
        <v>0</v>
      </c>
      <c r="S106" s="371">
        <v>0</v>
      </c>
      <c r="T106" s="371">
        <v>0</v>
      </c>
      <c r="U106" s="371">
        <v>0</v>
      </c>
      <c r="V106" s="371">
        <v>0</v>
      </c>
      <c r="W106" s="371">
        <v>0</v>
      </c>
      <c r="X106" s="371">
        <v>0</v>
      </c>
      <c r="Y106" s="371">
        <v>0</v>
      </c>
      <c r="Z106" s="371">
        <v>0</v>
      </c>
      <c r="AA106" s="371">
        <v>0</v>
      </c>
      <c r="AB106" s="371">
        <v>0</v>
      </c>
      <c r="AC106" s="371">
        <v>0</v>
      </c>
      <c r="AD106" s="371">
        <v>0</v>
      </c>
      <c r="AE106" s="371">
        <v>0</v>
      </c>
      <c r="AF106" s="371">
        <v>0</v>
      </c>
      <c r="AG106" s="371">
        <v>0</v>
      </c>
      <c r="AH106" s="371">
        <v>0</v>
      </c>
      <c r="AI106" s="371">
        <v>0</v>
      </c>
      <c r="AJ106" s="371">
        <v>0</v>
      </c>
      <c r="AK106" s="371">
        <v>0</v>
      </c>
      <c r="AL106" s="371">
        <v>0</v>
      </c>
      <c r="AM106" s="371">
        <v>0</v>
      </c>
      <c r="AN106" s="371">
        <v>0</v>
      </c>
      <c r="AO106" s="371">
        <v>0</v>
      </c>
      <c r="AP106" s="371">
        <v>0</v>
      </c>
      <c r="AQ106" s="371">
        <v>0</v>
      </c>
      <c r="AR106" s="371">
        <v>0</v>
      </c>
      <c r="AS106" s="371">
        <v>0</v>
      </c>
      <c r="AT106" s="371">
        <v>0</v>
      </c>
      <c r="AU106" s="371">
        <v>0</v>
      </c>
      <c r="AV106" s="371">
        <v>0</v>
      </c>
      <c r="AW106" s="371">
        <v>0</v>
      </c>
      <c r="AX106" s="371">
        <v>0</v>
      </c>
      <c r="AY106" s="371">
        <v>0</v>
      </c>
      <c r="AZ106" s="371">
        <v>0</v>
      </c>
      <c r="BA106" s="371">
        <v>0</v>
      </c>
      <c r="BB106" s="371">
        <v>0</v>
      </c>
      <c r="BC106" s="371">
        <v>0</v>
      </c>
      <c r="BD106" s="371">
        <v>0</v>
      </c>
      <c r="BE106" s="371">
        <v>0</v>
      </c>
      <c r="BF106" s="371">
        <v>0</v>
      </c>
      <c r="BG106" s="371">
        <v>0</v>
      </c>
      <c r="BH106" s="371">
        <v>0</v>
      </c>
      <c r="BI106" s="371">
        <v>0</v>
      </c>
      <c r="BJ106" s="371">
        <v>0</v>
      </c>
      <c r="BK106" s="371">
        <v>0</v>
      </c>
      <c r="BL106" s="371">
        <v>0</v>
      </c>
      <c r="BM106" s="371">
        <v>0</v>
      </c>
      <c r="BN106" s="371">
        <v>0</v>
      </c>
      <c r="BO106" s="371">
        <v>0</v>
      </c>
      <c r="BP106" s="371">
        <v>0</v>
      </c>
      <c r="BQ106" s="371">
        <v>0</v>
      </c>
      <c r="BR106" s="209"/>
      <c r="BS106" s="356"/>
      <c r="BT106" s="321"/>
    </row>
    <row r="107" spans="1:72" ht="16.5" thickBot="1">
      <c r="A107" s="164"/>
      <c r="B107" s="179"/>
      <c r="C107" s="166"/>
      <c r="D107" s="198" t="s">
        <v>133</v>
      </c>
      <c r="E107" s="335">
        <f>IF(ISERROR(VLOOKUP(Inputs!$M$18,'LookUp Ranges'!$A$74:$B$118,2,FALSE)),0,VLOOKUP(Inputs!$M$18,'LookUp Ranges'!$A$74:$B$118,2,FALSE))</f>
        <v>0</v>
      </c>
      <c r="F107" s="335">
        <f>IF(ISERROR(VLOOKUP(Inputs!$M$18,'LookUp Ranges'!$A$74:$B$118,2,FALSE)),0,VLOOKUP(Inputs!$M$18,'LookUp Ranges'!$A$74:$B$118,2,FALSE))</f>
        <v>0</v>
      </c>
      <c r="G107" s="335">
        <f>IF(ISERROR(VLOOKUP(Inputs!$M$18,'LookUp Ranges'!$A$74:$B$118,2,FALSE)),0,VLOOKUP(Inputs!$M$18,'LookUp Ranges'!$A$74:$B$118,2,FALSE))</f>
        <v>0</v>
      </c>
      <c r="H107" s="335">
        <f>IF(ISERROR(VLOOKUP(Inputs!$M$18,'LookUp Ranges'!$A$74:$B$118,2,FALSE)),0,VLOOKUP(Inputs!$M$18,'LookUp Ranges'!$A$74:$B$118,2,FALSE))</f>
        <v>0</v>
      </c>
      <c r="I107" s="335">
        <f>IF(ISERROR(VLOOKUP(Inputs!$M$18,'LookUp Ranges'!$A$74:$B$118,2,FALSE)),0,VLOOKUP(Inputs!$M$18,'LookUp Ranges'!$A$74:$B$118,2,FALSE))</f>
        <v>0</v>
      </c>
      <c r="J107" s="335">
        <f>IF(ISERROR(VLOOKUP(Inputs!$M$18,'LookUp Ranges'!$A$74:$B$118,2,FALSE)),0,VLOOKUP(Inputs!$M$18,'LookUp Ranges'!$A$74:$B$118,2,FALSE))</f>
        <v>0</v>
      </c>
      <c r="K107" s="335">
        <f>IF(ISERROR(VLOOKUP(Inputs!$M$18,'LookUp Ranges'!$A$74:$B$118,2,FALSE)),0,VLOOKUP(Inputs!$M$18,'LookUp Ranges'!$A$74:$B$118,2,FALSE))</f>
        <v>0</v>
      </c>
      <c r="L107" s="335">
        <f>IF(ISERROR(VLOOKUP(Inputs!$M$18,'LookUp Ranges'!$A$74:$B$118,2,FALSE)),0,VLOOKUP(Inputs!$M$18,'LookUp Ranges'!$A$74:$B$118,2,FALSE))</f>
        <v>0</v>
      </c>
      <c r="M107" s="335">
        <f>IF(ISERROR(VLOOKUP(Inputs!$M$18,'LookUp Ranges'!$A$74:$B$118,2,FALSE)),0,VLOOKUP(Inputs!$M$18,'LookUp Ranges'!$A$74:$B$118,2,FALSE))</f>
        <v>0</v>
      </c>
      <c r="N107" s="335">
        <f>IF(ISERROR(VLOOKUP(Inputs!$M$18,'LookUp Ranges'!$A$74:$B$118,2,FALSE)),0,VLOOKUP(Inputs!$M$18,'LookUp Ranges'!$A$74:$B$118,2,FALSE))</f>
        <v>0</v>
      </c>
      <c r="O107" s="335">
        <f>IF(ISERROR(VLOOKUP(Inputs!$M$18,'LookUp Ranges'!$A$74:$B$118,2,FALSE)),0,VLOOKUP(Inputs!$M$18,'LookUp Ranges'!$A$74:$B$118,2,FALSE))</f>
        <v>0</v>
      </c>
      <c r="P107" s="335">
        <f>IF(ISERROR(VLOOKUP(Inputs!$M$18,'LookUp Ranges'!$A$74:$B$118,2,FALSE)),0,VLOOKUP(Inputs!$M$18,'LookUp Ranges'!$A$74:$B$118,2,FALSE))</f>
        <v>0</v>
      </c>
      <c r="Q107" s="335">
        <f>IF(ISERROR(VLOOKUP(Inputs!$M$18,'LookUp Ranges'!$A$74:$B$118,2,FALSE)),0,VLOOKUP(Inputs!$M$18,'LookUp Ranges'!$A$74:$B$118,2,FALSE))</f>
        <v>0</v>
      </c>
      <c r="R107" s="335">
        <f>IF(ISERROR(VLOOKUP(Inputs!$M$18,'LookUp Ranges'!$A$74:$B$118,2,FALSE)),0,VLOOKUP(Inputs!$M$18,'LookUp Ranges'!$A$74:$B$118,2,FALSE))</f>
        <v>0</v>
      </c>
      <c r="S107" s="335">
        <f>IF(ISERROR(VLOOKUP(Inputs!$M$18,'LookUp Ranges'!$A$74:$B$118,2,FALSE)),0,VLOOKUP(Inputs!$M$18,'LookUp Ranges'!$A$74:$B$118,2,FALSE))</f>
        <v>0</v>
      </c>
      <c r="T107" s="335">
        <f>IF(ISERROR(VLOOKUP(Inputs!$M$18,'LookUp Ranges'!$A$74:$B$118,2,FALSE)),0,VLOOKUP(Inputs!$M$18,'LookUp Ranges'!$A$74:$B$118,2,FALSE))</f>
        <v>0</v>
      </c>
      <c r="U107" s="335">
        <f>IF(ISERROR(VLOOKUP(Inputs!$M$18,'LookUp Ranges'!$A$74:$B$118,2,FALSE)),0,VLOOKUP(Inputs!$M$18,'LookUp Ranges'!$A$74:$B$118,2,FALSE))</f>
        <v>0</v>
      </c>
      <c r="V107" s="335">
        <f>IF(ISERROR(VLOOKUP(Inputs!$M$18,'LookUp Ranges'!$A$74:$B$118,2,FALSE)),0,VLOOKUP(Inputs!$M$18,'LookUp Ranges'!$A$74:$B$118,2,FALSE))</f>
        <v>0</v>
      </c>
      <c r="W107" s="335">
        <f>IF(ISERROR(VLOOKUP(Inputs!$M$18,'LookUp Ranges'!$A$74:$B$118,2,FALSE)),0,VLOOKUP(Inputs!$M$18,'LookUp Ranges'!$A$74:$B$118,2,FALSE))</f>
        <v>0</v>
      </c>
      <c r="X107" s="335">
        <f>IF(ISERROR(VLOOKUP(Inputs!$M$18,'LookUp Ranges'!$A$74:$B$118,2,FALSE)),0,VLOOKUP(Inputs!$M$18,'LookUp Ranges'!$A$74:$B$118,2,FALSE))</f>
        <v>0</v>
      </c>
      <c r="Y107" s="335">
        <f>IF(ISERROR(VLOOKUP(Inputs!$M$18,'LookUp Ranges'!$A$74:$B$118,2,FALSE)),0,VLOOKUP(Inputs!$M$18,'LookUp Ranges'!$A$74:$B$118,2,FALSE))</f>
        <v>0</v>
      </c>
      <c r="Z107" s="335">
        <f>IF(ISERROR(VLOOKUP(Inputs!$M$18,'LookUp Ranges'!$A$74:$B$118,2,FALSE)),0,VLOOKUP(Inputs!$M$18,'LookUp Ranges'!$A$74:$B$118,2,FALSE))</f>
        <v>0</v>
      </c>
      <c r="AA107" s="335">
        <f>IF(ISERROR(VLOOKUP(Inputs!$M$18,'LookUp Ranges'!$A$74:$B$118,2,FALSE)),0,VLOOKUP(Inputs!$M$18,'LookUp Ranges'!$A$74:$B$118,2,FALSE))</f>
        <v>0</v>
      </c>
      <c r="AB107" s="335">
        <f>IF(ISERROR(VLOOKUP(Inputs!$M$18,'LookUp Ranges'!$A$74:$B$118,2,FALSE)),0,VLOOKUP(Inputs!$M$18,'LookUp Ranges'!$A$74:$B$118,2,FALSE))</f>
        <v>0</v>
      </c>
      <c r="AC107" s="335">
        <f>IF(ISERROR(VLOOKUP(Inputs!$M$18,'LookUp Ranges'!$A$74:$B$118,2,FALSE)),0,VLOOKUP(Inputs!$M$18,'LookUp Ranges'!$A$74:$B$118,2,FALSE))</f>
        <v>0</v>
      </c>
      <c r="AD107" s="335">
        <f>IF(ISERROR(VLOOKUP(Inputs!$M$18,'LookUp Ranges'!$A$74:$B$118,2,FALSE)),0,VLOOKUP(Inputs!$M$18,'LookUp Ranges'!$A$74:$B$118,2,FALSE))</f>
        <v>0</v>
      </c>
      <c r="AE107" s="335">
        <f>IF(ISERROR(VLOOKUP(Inputs!$M$18,'LookUp Ranges'!$A$74:$B$118,2,FALSE)),0,VLOOKUP(Inputs!$M$18,'LookUp Ranges'!$A$74:$B$118,2,FALSE))</f>
        <v>0</v>
      </c>
      <c r="AF107" s="335">
        <f>IF(ISERROR(VLOOKUP(Inputs!$M$18,'LookUp Ranges'!$A$74:$B$118,2,FALSE)),0,VLOOKUP(Inputs!$M$18,'LookUp Ranges'!$A$74:$B$118,2,FALSE))</f>
        <v>0</v>
      </c>
      <c r="AG107" s="335">
        <f>IF(ISERROR(VLOOKUP(Inputs!$M$18,'LookUp Ranges'!$A$74:$B$118,2,FALSE)),0,VLOOKUP(Inputs!$M$18,'LookUp Ranges'!$A$74:$B$118,2,FALSE))</f>
        <v>0</v>
      </c>
      <c r="AH107" s="335">
        <f>IF(ISERROR(VLOOKUP(Inputs!$M$18,'LookUp Ranges'!$A$74:$B$118,2,FALSE)),0,VLOOKUP(Inputs!$M$18,'LookUp Ranges'!$A$74:$B$118,2,FALSE))</f>
        <v>0</v>
      </c>
      <c r="AI107" s="335">
        <f>IF(ISERROR(VLOOKUP(Inputs!$M$18,'LookUp Ranges'!$A$74:$B$118,2,FALSE)),0,VLOOKUP(Inputs!$M$18,'LookUp Ranges'!$A$74:$B$118,2,FALSE))</f>
        <v>0</v>
      </c>
      <c r="AJ107" s="335">
        <f>IF(ISERROR(VLOOKUP(Inputs!$M$18,'LookUp Ranges'!$A$74:$B$118,2,FALSE)),0,VLOOKUP(Inputs!$M$18,'LookUp Ranges'!$A$74:$B$118,2,FALSE))</f>
        <v>0</v>
      </c>
      <c r="AK107" s="335">
        <f>IF(ISERROR(VLOOKUP(Inputs!$M$18,'LookUp Ranges'!$A$74:$B$118,2,FALSE)),0,VLOOKUP(Inputs!$M$18,'LookUp Ranges'!$A$74:$B$118,2,FALSE))</f>
        <v>0</v>
      </c>
      <c r="AL107" s="335">
        <f>IF(ISERROR(VLOOKUP(Inputs!$M$18,'LookUp Ranges'!$A$74:$B$118,2,FALSE)),0,VLOOKUP(Inputs!$M$18,'LookUp Ranges'!$A$74:$B$118,2,FALSE))</f>
        <v>0</v>
      </c>
      <c r="AM107" s="335">
        <f>IF(ISERROR(VLOOKUP(Inputs!$M$18,'LookUp Ranges'!$A$74:$B$118,2,FALSE)),0,VLOOKUP(Inputs!$M$18,'LookUp Ranges'!$A$74:$B$118,2,FALSE))</f>
        <v>0</v>
      </c>
      <c r="AN107" s="335">
        <f>IF(ISERROR(VLOOKUP(Inputs!$M$18,'LookUp Ranges'!$A$74:$B$118,2,FALSE)),0,VLOOKUP(Inputs!$M$18,'LookUp Ranges'!$A$74:$B$118,2,FALSE))</f>
        <v>0</v>
      </c>
      <c r="AO107" s="335">
        <f>IF(ISERROR(VLOOKUP(Inputs!$M$18,'LookUp Ranges'!$A$74:$B$118,2,FALSE)),0,VLOOKUP(Inputs!$M$18,'LookUp Ranges'!$A$74:$B$118,2,FALSE))</f>
        <v>0</v>
      </c>
      <c r="AP107" s="335">
        <f>IF(ISERROR(VLOOKUP(Inputs!$M$18,'LookUp Ranges'!$A$74:$B$118,2,FALSE)),0,VLOOKUP(Inputs!$M$18,'LookUp Ranges'!$A$74:$B$118,2,FALSE))</f>
        <v>0</v>
      </c>
      <c r="AQ107" s="335">
        <f>IF(ISERROR(VLOOKUP(Inputs!$M$18,'LookUp Ranges'!$A$74:$B$118,2,FALSE)),0,VLOOKUP(Inputs!$M$18,'LookUp Ranges'!$A$74:$B$118,2,FALSE))</f>
        <v>0</v>
      </c>
      <c r="AR107" s="335">
        <f>IF(ISERROR(VLOOKUP(Inputs!$M$18,'LookUp Ranges'!$A$74:$B$118,2,FALSE)),0,VLOOKUP(Inputs!$M$18,'LookUp Ranges'!$A$74:$B$118,2,FALSE))</f>
        <v>0</v>
      </c>
      <c r="AS107" s="335">
        <f>IF(ISERROR(VLOOKUP(Inputs!$M$18,'LookUp Ranges'!$A$74:$B$118,2,FALSE)),0,VLOOKUP(Inputs!$M$18,'LookUp Ranges'!$A$74:$B$118,2,FALSE))</f>
        <v>0</v>
      </c>
      <c r="AT107" s="335">
        <f>IF(ISERROR(VLOOKUP(Inputs!$M$18,'LookUp Ranges'!$A$74:$B$118,2,FALSE)),0,VLOOKUP(Inputs!$M$18,'LookUp Ranges'!$A$74:$B$118,2,FALSE))</f>
        <v>0</v>
      </c>
      <c r="AU107" s="335">
        <f>IF(ISERROR(VLOOKUP(Inputs!$M$18,'LookUp Ranges'!$A$74:$B$118,2,FALSE)),0,VLOOKUP(Inputs!$M$18,'LookUp Ranges'!$A$74:$B$118,2,FALSE))</f>
        <v>0</v>
      </c>
      <c r="AV107" s="335">
        <f>IF(ISERROR(VLOOKUP(Inputs!$M$18,'LookUp Ranges'!$A$74:$B$118,2,FALSE)),0,VLOOKUP(Inputs!$M$18,'LookUp Ranges'!$A$74:$B$118,2,FALSE))</f>
        <v>0</v>
      </c>
      <c r="AW107" s="335">
        <f>IF(ISERROR(VLOOKUP(Inputs!$M$18,'LookUp Ranges'!$A$74:$B$118,2,FALSE)),0,VLOOKUP(Inputs!$M$18,'LookUp Ranges'!$A$74:$B$118,2,FALSE))</f>
        <v>0</v>
      </c>
      <c r="AX107" s="335">
        <f>IF(ISERROR(VLOOKUP(Inputs!$M$18,'LookUp Ranges'!$A$74:$B$118,2,FALSE)),0,VLOOKUP(Inputs!$M$18,'LookUp Ranges'!$A$74:$B$118,2,FALSE))</f>
        <v>0</v>
      </c>
      <c r="AY107" s="335">
        <f>IF(ISERROR(VLOOKUP(Inputs!$M$18,'LookUp Ranges'!$A$74:$B$118,2,FALSE)),0,VLOOKUP(Inputs!$M$18,'LookUp Ranges'!$A$74:$B$118,2,FALSE))</f>
        <v>0</v>
      </c>
      <c r="AZ107" s="335">
        <f>IF(ISERROR(VLOOKUP(Inputs!$M$18,'LookUp Ranges'!$A$74:$B$118,2,FALSE)),0,VLOOKUP(Inputs!$M$18,'LookUp Ranges'!$A$74:$B$118,2,FALSE))</f>
        <v>0</v>
      </c>
      <c r="BA107" s="335">
        <f>IF(ISERROR(VLOOKUP(Inputs!$M$18,'LookUp Ranges'!$A$74:$B$118,2,FALSE)),0,VLOOKUP(Inputs!$M$18,'LookUp Ranges'!$A$74:$B$118,2,FALSE))</f>
        <v>0</v>
      </c>
      <c r="BB107" s="335">
        <f>IF(ISERROR(VLOOKUP(Inputs!$M$18,'LookUp Ranges'!$A$74:$B$118,2,FALSE)),0,VLOOKUP(Inputs!$M$18,'LookUp Ranges'!$A$74:$B$118,2,FALSE))</f>
        <v>0</v>
      </c>
      <c r="BC107" s="335">
        <f>IF(ISERROR(VLOOKUP(Inputs!$M$18,'LookUp Ranges'!$A$74:$B$118,2,FALSE)),0,VLOOKUP(Inputs!$M$18,'LookUp Ranges'!$A$74:$B$118,2,FALSE))</f>
        <v>0</v>
      </c>
      <c r="BD107" s="335">
        <f>IF(ISERROR(VLOOKUP(Inputs!$M$18,'LookUp Ranges'!$A$74:$B$118,2,FALSE)),0,VLOOKUP(Inputs!$M$18,'LookUp Ranges'!$A$74:$B$118,2,FALSE))</f>
        <v>0</v>
      </c>
      <c r="BE107" s="335">
        <f>IF(ISERROR(VLOOKUP(Inputs!$M$18,'LookUp Ranges'!$A$74:$B$118,2,FALSE)),0,VLOOKUP(Inputs!$M$18,'LookUp Ranges'!$A$74:$B$118,2,FALSE))</f>
        <v>0</v>
      </c>
      <c r="BF107" s="335">
        <f>IF(ISERROR(VLOOKUP(Inputs!$M$18,'LookUp Ranges'!$A$74:$B$118,2,FALSE)),0,VLOOKUP(Inputs!$M$18,'LookUp Ranges'!$A$74:$B$118,2,FALSE))</f>
        <v>0</v>
      </c>
      <c r="BG107" s="335">
        <f>IF(ISERROR(VLOOKUP(Inputs!$M$18,'LookUp Ranges'!$A$74:$B$118,2,FALSE)),0,VLOOKUP(Inputs!$M$18,'LookUp Ranges'!$A$74:$B$118,2,FALSE))</f>
        <v>0</v>
      </c>
      <c r="BH107" s="335">
        <f>IF(ISERROR(VLOOKUP(Inputs!$M$18,'LookUp Ranges'!$A$74:$B$118,2,FALSE)),0,VLOOKUP(Inputs!$M$18,'LookUp Ranges'!$A$74:$B$118,2,FALSE))</f>
        <v>0</v>
      </c>
      <c r="BI107" s="335">
        <f>IF(ISERROR(VLOOKUP(Inputs!$M$18,'LookUp Ranges'!$A$74:$B$118,2,FALSE)),0,VLOOKUP(Inputs!$M$18,'LookUp Ranges'!$A$74:$B$118,2,FALSE))</f>
        <v>0</v>
      </c>
      <c r="BJ107" s="335">
        <f>IF(ISERROR(VLOOKUP(Inputs!$M$18,'LookUp Ranges'!$A$74:$B$118,2,FALSE)),0,VLOOKUP(Inputs!$M$18,'LookUp Ranges'!$A$74:$B$118,2,FALSE))</f>
        <v>0</v>
      </c>
      <c r="BK107" s="335">
        <f>IF(ISERROR(VLOOKUP(Inputs!$M$18,'LookUp Ranges'!$A$74:$B$118,2,FALSE)),0,VLOOKUP(Inputs!$M$18,'LookUp Ranges'!$A$74:$B$118,2,FALSE))</f>
        <v>0</v>
      </c>
      <c r="BL107" s="335">
        <f>IF(ISERROR(VLOOKUP(Inputs!$M$18,'LookUp Ranges'!$A$74:$B$118,2,FALSE)),0,VLOOKUP(Inputs!$M$18,'LookUp Ranges'!$A$74:$B$118,2,FALSE))</f>
        <v>0</v>
      </c>
      <c r="BM107" s="335">
        <f>IF(ISERROR(VLOOKUP(Inputs!$M$18,'LookUp Ranges'!$A$74:$B$118,2,FALSE)),0,VLOOKUP(Inputs!$M$18,'LookUp Ranges'!$A$74:$B$118,2,FALSE))</f>
        <v>0</v>
      </c>
      <c r="BN107" s="335">
        <f>IF(ISERROR(VLOOKUP(Inputs!$M$18,'LookUp Ranges'!$A$74:$B$118,2,FALSE)),0,VLOOKUP(Inputs!$M$18,'LookUp Ranges'!$A$74:$B$118,2,FALSE))</f>
        <v>0</v>
      </c>
      <c r="BO107" s="335">
        <f>IF(ISERROR(VLOOKUP(Inputs!$M$18,'LookUp Ranges'!$A$74:$B$118,2,FALSE)),0,VLOOKUP(Inputs!$M$18,'LookUp Ranges'!$A$74:$B$118,2,FALSE))</f>
        <v>0</v>
      </c>
      <c r="BP107" s="335">
        <f>IF(ISERROR(VLOOKUP(Inputs!$M$18,'LookUp Ranges'!$A$74:$B$118,2,FALSE)),0,VLOOKUP(Inputs!$M$18,'LookUp Ranges'!$A$74:$B$118,2,FALSE))</f>
        <v>0</v>
      </c>
      <c r="BQ107" s="335">
        <f>IF(ISERROR(VLOOKUP(Inputs!$M$18,'LookUp Ranges'!$A$74:$B$118,2,FALSE)),0,VLOOKUP(Inputs!$M$18,'LookUp Ranges'!$A$74:$B$118,2,FALSE))</f>
        <v>0</v>
      </c>
      <c r="BR107" s="206"/>
      <c r="BS107" s="356"/>
      <c r="BT107" s="321"/>
    </row>
    <row r="108" spans="1:72" ht="16.5" thickBot="1">
      <c r="A108" s="164"/>
      <c r="B108" s="179"/>
      <c r="C108" s="166"/>
      <c r="D108" s="226" t="s">
        <v>136</v>
      </c>
      <c r="E108" s="334">
        <f t="shared" ref="E108:BP108" si="256">IF(ISERROR(E105*E106*E107),0,E105*E106*E107)</f>
        <v>0</v>
      </c>
      <c r="F108" s="334">
        <f t="shared" si="256"/>
        <v>0</v>
      </c>
      <c r="G108" s="334">
        <f t="shared" si="256"/>
        <v>0</v>
      </c>
      <c r="H108" s="334">
        <f t="shared" si="256"/>
        <v>0</v>
      </c>
      <c r="I108" s="334">
        <f t="shared" si="256"/>
        <v>0</v>
      </c>
      <c r="J108" s="334">
        <f t="shared" si="256"/>
        <v>0</v>
      </c>
      <c r="K108" s="334">
        <f t="shared" si="256"/>
        <v>0</v>
      </c>
      <c r="L108" s="334">
        <f t="shared" si="256"/>
        <v>0</v>
      </c>
      <c r="M108" s="334">
        <f t="shared" si="256"/>
        <v>0</v>
      </c>
      <c r="N108" s="334">
        <f t="shared" si="256"/>
        <v>0</v>
      </c>
      <c r="O108" s="334">
        <f t="shared" si="256"/>
        <v>0</v>
      </c>
      <c r="P108" s="334">
        <f t="shared" si="256"/>
        <v>0</v>
      </c>
      <c r="Q108" s="334">
        <f t="shared" si="256"/>
        <v>0</v>
      </c>
      <c r="R108" s="334">
        <f t="shared" si="256"/>
        <v>0</v>
      </c>
      <c r="S108" s="334">
        <f t="shared" si="256"/>
        <v>0</v>
      </c>
      <c r="T108" s="334">
        <f t="shared" si="256"/>
        <v>0</v>
      </c>
      <c r="U108" s="334">
        <f t="shared" si="256"/>
        <v>0</v>
      </c>
      <c r="V108" s="334">
        <f t="shared" si="256"/>
        <v>0</v>
      </c>
      <c r="W108" s="334">
        <f t="shared" si="256"/>
        <v>0</v>
      </c>
      <c r="X108" s="334">
        <f t="shared" si="256"/>
        <v>0</v>
      </c>
      <c r="Y108" s="334">
        <f t="shared" si="256"/>
        <v>0</v>
      </c>
      <c r="Z108" s="334">
        <f t="shared" si="256"/>
        <v>0</v>
      </c>
      <c r="AA108" s="334">
        <f t="shared" si="256"/>
        <v>0</v>
      </c>
      <c r="AB108" s="334">
        <f t="shared" si="256"/>
        <v>0</v>
      </c>
      <c r="AC108" s="334">
        <f t="shared" si="256"/>
        <v>0</v>
      </c>
      <c r="AD108" s="334">
        <f t="shared" si="256"/>
        <v>0</v>
      </c>
      <c r="AE108" s="334">
        <f t="shared" si="256"/>
        <v>0</v>
      </c>
      <c r="AF108" s="334">
        <f t="shared" si="256"/>
        <v>0</v>
      </c>
      <c r="AG108" s="334">
        <f t="shared" si="256"/>
        <v>0</v>
      </c>
      <c r="AH108" s="334">
        <f t="shared" si="256"/>
        <v>0</v>
      </c>
      <c r="AI108" s="334">
        <f t="shared" si="256"/>
        <v>0</v>
      </c>
      <c r="AJ108" s="334">
        <f t="shared" si="256"/>
        <v>0</v>
      </c>
      <c r="AK108" s="334">
        <f t="shared" si="256"/>
        <v>0</v>
      </c>
      <c r="AL108" s="334">
        <f t="shared" si="256"/>
        <v>0</v>
      </c>
      <c r="AM108" s="334">
        <f t="shared" si="256"/>
        <v>0</v>
      </c>
      <c r="AN108" s="334">
        <f t="shared" si="256"/>
        <v>0</v>
      </c>
      <c r="AO108" s="334">
        <f t="shared" si="256"/>
        <v>0</v>
      </c>
      <c r="AP108" s="334">
        <f t="shared" si="256"/>
        <v>0</v>
      </c>
      <c r="AQ108" s="334">
        <f t="shared" si="256"/>
        <v>0</v>
      </c>
      <c r="AR108" s="334">
        <f t="shared" si="256"/>
        <v>0</v>
      </c>
      <c r="AS108" s="334">
        <f t="shared" si="256"/>
        <v>0</v>
      </c>
      <c r="AT108" s="334">
        <f t="shared" si="256"/>
        <v>0</v>
      </c>
      <c r="AU108" s="334">
        <f t="shared" si="256"/>
        <v>0</v>
      </c>
      <c r="AV108" s="334">
        <f t="shared" si="256"/>
        <v>0</v>
      </c>
      <c r="AW108" s="334">
        <f t="shared" si="256"/>
        <v>0</v>
      </c>
      <c r="AX108" s="334">
        <f t="shared" si="256"/>
        <v>0</v>
      </c>
      <c r="AY108" s="334">
        <f t="shared" si="256"/>
        <v>0</v>
      </c>
      <c r="AZ108" s="334">
        <f t="shared" si="256"/>
        <v>0</v>
      </c>
      <c r="BA108" s="334">
        <f t="shared" si="256"/>
        <v>0</v>
      </c>
      <c r="BB108" s="334">
        <f t="shared" si="256"/>
        <v>0</v>
      </c>
      <c r="BC108" s="334">
        <f t="shared" si="256"/>
        <v>0</v>
      </c>
      <c r="BD108" s="334">
        <f t="shared" si="256"/>
        <v>0</v>
      </c>
      <c r="BE108" s="334">
        <f t="shared" si="256"/>
        <v>0</v>
      </c>
      <c r="BF108" s="334">
        <f t="shared" si="256"/>
        <v>0</v>
      </c>
      <c r="BG108" s="334">
        <f t="shared" si="256"/>
        <v>0</v>
      </c>
      <c r="BH108" s="334">
        <f t="shared" si="256"/>
        <v>0</v>
      </c>
      <c r="BI108" s="334">
        <f t="shared" si="256"/>
        <v>0</v>
      </c>
      <c r="BJ108" s="334">
        <f t="shared" si="256"/>
        <v>0</v>
      </c>
      <c r="BK108" s="334">
        <f t="shared" si="256"/>
        <v>0</v>
      </c>
      <c r="BL108" s="334">
        <f t="shared" si="256"/>
        <v>0</v>
      </c>
      <c r="BM108" s="334">
        <f t="shared" si="256"/>
        <v>0</v>
      </c>
      <c r="BN108" s="334">
        <f t="shared" si="256"/>
        <v>0</v>
      </c>
      <c r="BO108" s="334">
        <f t="shared" si="256"/>
        <v>0</v>
      </c>
      <c r="BP108" s="334">
        <f t="shared" si="256"/>
        <v>0</v>
      </c>
      <c r="BQ108" s="334">
        <f t="shared" ref="BQ108" si="257">IF(ISERROR(BQ105*BQ106*BQ107),0,BQ105*BQ106*BQ107)</f>
        <v>0</v>
      </c>
      <c r="BR108" s="206"/>
      <c r="BS108" s="356"/>
      <c r="BT108" s="321"/>
    </row>
    <row r="109" spans="1:72">
      <c r="A109" s="164"/>
      <c r="B109" s="179"/>
      <c r="C109" s="166"/>
      <c r="D109" s="195"/>
      <c r="E109" s="323"/>
      <c r="F109" s="323"/>
      <c r="G109" s="323"/>
      <c r="H109" s="323"/>
      <c r="I109" s="323"/>
      <c r="J109" s="323"/>
      <c r="K109" s="323"/>
      <c r="L109" s="323"/>
      <c r="M109" s="323"/>
      <c r="N109" s="323"/>
      <c r="O109" s="323"/>
      <c r="P109" s="323"/>
      <c r="Q109" s="323"/>
      <c r="R109" s="323"/>
      <c r="S109" s="323"/>
      <c r="T109" s="323"/>
      <c r="U109" s="323"/>
      <c r="V109" s="323"/>
      <c r="W109" s="323"/>
      <c r="X109" s="323"/>
      <c r="Y109" s="323"/>
      <c r="Z109" s="323"/>
      <c r="AA109" s="323"/>
      <c r="AB109" s="323"/>
      <c r="AC109" s="323"/>
      <c r="AD109" s="323"/>
      <c r="AE109" s="323"/>
      <c r="AF109" s="323"/>
      <c r="AG109" s="323"/>
      <c r="AH109" s="323"/>
      <c r="AI109" s="323"/>
      <c r="AJ109" s="323"/>
      <c r="AK109" s="323"/>
      <c r="AL109" s="323"/>
      <c r="AM109" s="323"/>
      <c r="AN109" s="323"/>
      <c r="AO109" s="323"/>
      <c r="AP109" s="323"/>
      <c r="AQ109" s="323"/>
      <c r="AR109" s="323"/>
      <c r="AS109" s="323"/>
      <c r="AT109" s="323"/>
      <c r="AU109" s="323"/>
      <c r="AV109" s="323"/>
      <c r="AW109" s="323"/>
      <c r="AX109" s="323"/>
      <c r="AY109" s="323"/>
      <c r="AZ109" s="323"/>
      <c r="BA109" s="323"/>
      <c r="BB109" s="323"/>
      <c r="BC109" s="323"/>
      <c r="BD109" s="323"/>
      <c r="BE109" s="323"/>
      <c r="BF109" s="323"/>
      <c r="BG109" s="323"/>
      <c r="BH109" s="323"/>
      <c r="BI109" s="323"/>
      <c r="BJ109" s="323"/>
      <c r="BK109" s="323"/>
      <c r="BL109" s="323"/>
      <c r="BM109" s="323"/>
      <c r="BN109" s="323"/>
      <c r="BO109" s="323"/>
      <c r="BP109" s="323"/>
      <c r="BQ109" s="323"/>
      <c r="BR109" s="206"/>
      <c r="BS109" s="356"/>
      <c r="BT109" s="321"/>
    </row>
    <row r="110" spans="1:72">
      <c r="A110" s="164"/>
      <c r="B110" s="179"/>
      <c r="C110" s="166"/>
      <c r="D110" s="228" t="s">
        <v>367</v>
      </c>
      <c r="E110" s="323"/>
      <c r="F110" s="323"/>
      <c r="G110" s="323"/>
      <c r="H110" s="323"/>
      <c r="I110" s="323"/>
      <c r="J110" s="323"/>
      <c r="K110" s="323"/>
      <c r="L110" s="323"/>
      <c r="M110" s="323"/>
      <c r="N110" s="323"/>
      <c r="O110" s="323"/>
      <c r="P110" s="323"/>
      <c r="Q110" s="323"/>
      <c r="R110" s="323"/>
      <c r="S110" s="323"/>
      <c r="T110" s="323"/>
      <c r="U110" s="323"/>
      <c r="V110" s="323"/>
      <c r="W110" s="323"/>
      <c r="X110" s="323"/>
      <c r="Y110" s="323"/>
      <c r="Z110" s="323"/>
      <c r="AA110" s="323"/>
      <c r="AB110" s="323"/>
      <c r="AC110" s="323"/>
      <c r="AD110" s="323"/>
      <c r="AE110" s="323"/>
      <c r="AF110" s="323"/>
      <c r="AG110" s="323"/>
      <c r="AH110" s="323"/>
      <c r="AI110" s="323"/>
      <c r="AJ110" s="323"/>
      <c r="AK110" s="323"/>
      <c r="AL110" s="323"/>
      <c r="AM110" s="323"/>
      <c r="AN110" s="323"/>
      <c r="AO110" s="323"/>
      <c r="AP110" s="323"/>
      <c r="AQ110" s="323"/>
      <c r="AR110" s="323"/>
      <c r="AS110" s="323"/>
      <c r="AT110" s="323"/>
      <c r="AU110" s="323"/>
      <c r="AV110" s="323"/>
      <c r="AW110" s="323"/>
      <c r="AX110" s="323"/>
      <c r="AY110" s="323"/>
      <c r="AZ110" s="323"/>
      <c r="BA110" s="323"/>
      <c r="BB110" s="323"/>
      <c r="BC110" s="323"/>
      <c r="BD110" s="323"/>
      <c r="BE110" s="323"/>
      <c r="BF110" s="323"/>
      <c r="BG110" s="323"/>
      <c r="BH110" s="323"/>
      <c r="BI110" s="323"/>
      <c r="BJ110" s="323"/>
      <c r="BK110" s="323"/>
      <c r="BL110" s="323"/>
      <c r="BM110" s="323"/>
      <c r="BN110" s="323"/>
      <c r="BO110" s="323"/>
      <c r="BP110" s="323"/>
      <c r="BQ110" s="323"/>
      <c r="BR110" s="206"/>
      <c r="BS110" s="356"/>
      <c r="BT110" s="321"/>
    </row>
    <row r="111" spans="1:72" ht="16.5" thickBot="1">
      <c r="A111" s="164"/>
      <c r="B111" s="179"/>
      <c r="C111" s="166"/>
      <c r="D111" s="230" t="s">
        <v>207</v>
      </c>
      <c r="E111" s="381">
        <v>0</v>
      </c>
      <c r="F111" s="381">
        <v>0</v>
      </c>
      <c r="G111" s="381">
        <v>0</v>
      </c>
      <c r="H111" s="381">
        <v>0</v>
      </c>
      <c r="I111" s="381">
        <v>0</v>
      </c>
      <c r="J111" s="381">
        <v>0</v>
      </c>
      <c r="K111" s="381">
        <v>0</v>
      </c>
      <c r="L111" s="381">
        <v>0</v>
      </c>
      <c r="M111" s="381">
        <v>0</v>
      </c>
      <c r="N111" s="381">
        <v>0</v>
      </c>
      <c r="O111" s="381">
        <v>0</v>
      </c>
      <c r="P111" s="381">
        <v>0</v>
      </c>
      <c r="Q111" s="381">
        <v>0</v>
      </c>
      <c r="R111" s="381">
        <v>0</v>
      </c>
      <c r="S111" s="381">
        <v>0</v>
      </c>
      <c r="T111" s="381">
        <v>0</v>
      </c>
      <c r="U111" s="381">
        <v>0</v>
      </c>
      <c r="V111" s="381">
        <v>0</v>
      </c>
      <c r="W111" s="381">
        <v>0</v>
      </c>
      <c r="X111" s="381">
        <v>0</v>
      </c>
      <c r="Y111" s="381">
        <v>0</v>
      </c>
      <c r="Z111" s="381">
        <v>0</v>
      </c>
      <c r="AA111" s="381">
        <v>0</v>
      </c>
      <c r="AB111" s="381">
        <v>0</v>
      </c>
      <c r="AC111" s="381">
        <v>0</v>
      </c>
      <c r="AD111" s="381">
        <v>0</v>
      </c>
      <c r="AE111" s="381">
        <v>0</v>
      </c>
      <c r="AF111" s="381">
        <v>0</v>
      </c>
      <c r="AG111" s="381">
        <v>0</v>
      </c>
      <c r="AH111" s="381">
        <v>0</v>
      </c>
      <c r="AI111" s="381">
        <v>0</v>
      </c>
      <c r="AJ111" s="381">
        <v>0</v>
      </c>
      <c r="AK111" s="381">
        <v>0</v>
      </c>
      <c r="AL111" s="381">
        <v>0</v>
      </c>
      <c r="AM111" s="381">
        <v>0</v>
      </c>
      <c r="AN111" s="381">
        <v>0</v>
      </c>
      <c r="AO111" s="381">
        <v>0</v>
      </c>
      <c r="AP111" s="381">
        <v>0</v>
      </c>
      <c r="AQ111" s="381">
        <v>0</v>
      </c>
      <c r="AR111" s="381">
        <v>0</v>
      </c>
      <c r="AS111" s="381">
        <v>0</v>
      </c>
      <c r="AT111" s="381">
        <v>0</v>
      </c>
      <c r="AU111" s="381">
        <v>0</v>
      </c>
      <c r="AV111" s="381">
        <v>0</v>
      </c>
      <c r="AW111" s="381">
        <v>0</v>
      </c>
      <c r="AX111" s="381">
        <v>0</v>
      </c>
      <c r="AY111" s="381">
        <v>0</v>
      </c>
      <c r="AZ111" s="381">
        <v>0</v>
      </c>
      <c r="BA111" s="381">
        <v>0</v>
      </c>
      <c r="BB111" s="381">
        <v>0</v>
      </c>
      <c r="BC111" s="381">
        <v>0</v>
      </c>
      <c r="BD111" s="381">
        <v>0</v>
      </c>
      <c r="BE111" s="381">
        <v>0</v>
      </c>
      <c r="BF111" s="381">
        <v>0</v>
      </c>
      <c r="BG111" s="381">
        <v>0</v>
      </c>
      <c r="BH111" s="381">
        <v>0</v>
      </c>
      <c r="BI111" s="381">
        <v>0</v>
      </c>
      <c r="BJ111" s="381">
        <v>0</v>
      </c>
      <c r="BK111" s="381">
        <v>0</v>
      </c>
      <c r="BL111" s="381">
        <v>0</v>
      </c>
      <c r="BM111" s="381">
        <v>0</v>
      </c>
      <c r="BN111" s="381">
        <v>0</v>
      </c>
      <c r="BO111" s="381">
        <v>0</v>
      </c>
      <c r="BP111" s="381">
        <v>0</v>
      </c>
      <c r="BQ111" s="381">
        <v>0</v>
      </c>
      <c r="BR111" s="206"/>
      <c r="BS111" s="356"/>
      <c r="BT111" s="321"/>
    </row>
    <row r="112" spans="1:72">
      <c r="A112" s="164"/>
      <c r="B112" s="179"/>
      <c r="C112" s="223"/>
      <c r="D112" s="229"/>
      <c r="E112" s="336"/>
      <c r="F112" s="336"/>
      <c r="G112" s="336"/>
      <c r="H112" s="336"/>
      <c r="I112" s="336"/>
      <c r="J112" s="336"/>
      <c r="K112" s="336"/>
      <c r="L112" s="336"/>
      <c r="M112" s="336"/>
      <c r="N112" s="336"/>
      <c r="O112" s="336"/>
      <c r="P112" s="336"/>
      <c r="Q112" s="336"/>
      <c r="R112" s="336"/>
      <c r="S112" s="336"/>
      <c r="T112" s="336"/>
      <c r="U112" s="336"/>
      <c r="V112" s="336"/>
      <c r="W112" s="336"/>
      <c r="X112" s="336"/>
      <c r="Y112" s="336"/>
      <c r="Z112" s="336"/>
      <c r="AA112" s="336"/>
      <c r="AB112" s="336"/>
      <c r="AC112" s="336"/>
      <c r="AD112" s="336"/>
      <c r="AE112" s="336"/>
      <c r="AF112" s="336"/>
      <c r="AG112" s="336"/>
      <c r="AH112" s="336"/>
      <c r="AI112" s="336"/>
      <c r="AJ112" s="336"/>
      <c r="AK112" s="336"/>
      <c r="AL112" s="336"/>
      <c r="AM112" s="336"/>
      <c r="AN112" s="336"/>
      <c r="AO112" s="336"/>
      <c r="AP112" s="336"/>
      <c r="AQ112" s="336"/>
      <c r="AR112" s="336"/>
      <c r="AS112" s="336"/>
      <c r="AT112" s="336"/>
      <c r="AU112" s="336"/>
      <c r="AV112" s="336"/>
      <c r="AW112" s="336"/>
      <c r="AX112" s="336"/>
      <c r="AY112" s="336"/>
      <c r="AZ112" s="336"/>
      <c r="BA112" s="336"/>
      <c r="BB112" s="336"/>
      <c r="BC112" s="336"/>
      <c r="BD112" s="336"/>
      <c r="BE112" s="336"/>
      <c r="BF112" s="336"/>
      <c r="BG112" s="336"/>
      <c r="BH112" s="336"/>
      <c r="BI112" s="336"/>
      <c r="BJ112" s="336"/>
      <c r="BK112" s="336"/>
      <c r="BL112" s="336"/>
      <c r="BM112" s="336"/>
      <c r="BN112" s="336"/>
      <c r="BO112" s="336"/>
      <c r="BP112" s="336"/>
      <c r="BQ112" s="336"/>
      <c r="BR112" s="206"/>
      <c r="BS112" s="356"/>
      <c r="BT112" s="321"/>
    </row>
    <row r="113" spans="1:72" ht="16.5" thickBot="1">
      <c r="A113" s="164"/>
      <c r="B113" s="179"/>
      <c r="C113" s="166"/>
      <c r="D113" s="227" t="s">
        <v>366</v>
      </c>
      <c r="E113" s="335">
        <f t="shared" ref="E113:BP113" si="258">E103+E108+E111</f>
        <v>0</v>
      </c>
      <c r="F113" s="335">
        <f t="shared" si="258"/>
        <v>0</v>
      </c>
      <c r="G113" s="335">
        <f t="shared" si="258"/>
        <v>0</v>
      </c>
      <c r="H113" s="335">
        <f t="shared" si="258"/>
        <v>0</v>
      </c>
      <c r="I113" s="335">
        <f t="shared" si="258"/>
        <v>0</v>
      </c>
      <c r="J113" s="335">
        <f t="shared" si="258"/>
        <v>0</v>
      </c>
      <c r="K113" s="335">
        <f t="shared" si="258"/>
        <v>0</v>
      </c>
      <c r="L113" s="335">
        <f t="shared" si="258"/>
        <v>0</v>
      </c>
      <c r="M113" s="335">
        <f t="shared" si="258"/>
        <v>0</v>
      </c>
      <c r="N113" s="335">
        <f t="shared" si="258"/>
        <v>0</v>
      </c>
      <c r="O113" s="335">
        <f t="shared" si="258"/>
        <v>0</v>
      </c>
      <c r="P113" s="335">
        <f t="shared" si="258"/>
        <v>0</v>
      </c>
      <c r="Q113" s="335">
        <f t="shared" si="258"/>
        <v>0</v>
      </c>
      <c r="R113" s="335">
        <f t="shared" si="258"/>
        <v>0</v>
      </c>
      <c r="S113" s="335">
        <f t="shared" si="258"/>
        <v>0</v>
      </c>
      <c r="T113" s="335">
        <f t="shared" si="258"/>
        <v>0</v>
      </c>
      <c r="U113" s="335">
        <f t="shared" si="258"/>
        <v>0</v>
      </c>
      <c r="V113" s="335">
        <f t="shared" si="258"/>
        <v>0</v>
      </c>
      <c r="W113" s="335">
        <f t="shared" si="258"/>
        <v>0</v>
      </c>
      <c r="X113" s="335">
        <f t="shared" si="258"/>
        <v>0</v>
      </c>
      <c r="Y113" s="335">
        <f t="shared" si="258"/>
        <v>0</v>
      </c>
      <c r="Z113" s="335">
        <f t="shared" si="258"/>
        <v>0</v>
      </c>
      <c r="AA113" s="335">
        <f t="shared" si="258"/>
        <v>0</v>
      </c>
      <c r="AB113" s="335">
        <f t="shared" si="258"/>
        <v>0</v>
      </c>
      <c r="AC113" s="335">
        <f t="shared" si="258"/>
        <v>0</v>
      </c>
      <c r="AD113" s="335">
        <f t="shared" si="258"/>
        <v>0</v>
      </c>
      <c r="AE113" s="335">
        <f t="shared" si="258"/>
        <v>0</v>
      </c>
      <c r="AF113" s="335">
        <f t="shared" si="258"/>
        <v>0</v>
      </c>
      <c r="AG113" s="335">
        <f t="shared" si="258"/>
        <v>0</v>
      </c>
      <c r="AH113" s="335">
        <f t="shared" si="258"/>
        <v>0</v>
      </c>
      <c r="AI113" s="335">
        <f t="shared" si="258"/>
        <v>0</v>
      </c>
      <c r="AJ113" s="335">
        <f t="shared" si="258"/>
        <v>0</v>
      </c>
      <c r="AK113" s="335">
        <f t="shared" si="258"/>
        <v>0</v>
      </c>
      <c r="AL113" s="335">
        <f t="shared" si="258"/>
        <v>0</v>
      </c>
      <c r="AM113" s="335">
        <f t="shared" si="258"/>
        <v>0</v>
      </c>
      <c r="AN113" s="335">
        <f t="shared" si="258"/>
        <v>0</v>
      </c>
      <c r="AO113" s="335">
        <f t="shared" si="258"/>
        <v>0</v>
      </c>
      <c r="AP113" s="335">
        <f t="shared" si="258"/>
        <v>0</v>
      </c>
      <c r="AQ113" s="335">
        <f t="shared" si="258"/>
        <v>0</v>
      </c>
      <c r="AR113" s="335">
        <f t="shared" si="258"/>
        <v>0</v>
      </c>
      <c r="AS113" s="335">
        <f t="shared" si="258"/>
        <v>0</v>
      </c>
      <c r="AT113" s="335">
        <f t="shared" si="258"/>
        <v>0</v>
      </c>
      <c r="AU113" s="335">
        <f t="shared" si="258"/>
        <v>0</v>
      </c>
      <c r="AV113" s="335">
        <f t="shared" si="258"/>
        <v>0</v>
      </c>
      <c r="AW113" s="335">
        <f t="shared" si="258"/>
        <v>0</v>
      </c>
      <c r="AX113" s="335">
        <f t="shared" si="258"/>
        <v>0</v>
      </c>
      <c r="AY113" s="335">
        <f t="shared" si="258"/>
        <v>0</v>
      </c>
      <c r="AZ113" s="335">
        <f t="shared" si="258"/>
        <v>0</v>
      </c>
      <c r="BA113" s="335">
        <f t="shared" si="258"/>
        <v>0</v>
      </c>
      <c r="BB113" s="335">
        <f t="shared" si="258"/>
        <v>0</v>
      </c>
      <c r="BC113" s="335">
        <f t="shared" si="258"/>
        <v>0</v>
      </c>
      <c r="BD113" s="335">
        <f t="shared" si="258"/>
        <v>0</v>
      </c>
      <c r="BE113" s="335">
        <f t="shared" si="258"/>
        <v>0</v>
      </c>
      <c r="BF113" s="335">
        <f t="shared" si="258"/>
        <v>0</v>
      </c>
      <c r="BG113" s="335">
        <f t="shared" si="258"/>
        <v>0</v>
      </c>
      <c r="BH113" s="335">
        <f t="shared" si="258"/>
        <v>0</v>
      </c>
      <c r="BI113" s="335">
        <f t="shared" si="258"/>
        <v>0</v>
      </c>
      <c r="BJ113" s="335">
        <f t="shared" si="258"/>
        <v>0</v>
      </c>
      <c r="BK113" s="335">
        <f t="shared" si="258"/>
        <v>0</v>
      </c>
      <c r="BL113" s="335">
        <f t="shared" si="258"/>
        <v>0</v>
      </c>
      <c r="BM113" s="335">
        <f t="shared" si="258"/>
        <v>0</v>
      </c>
      <c r="BN113" s="335">
        <f t="shared" si="258"/>
        <v>0</v>
      </c>
      <c r="BO113" s="335">
        <f t="shared" si="258"/>
        <v>0</v>
      </c>
      <c r="BP113" s="335">
        <f t="shared" si="258"/>
        <v>0</v>
      </c>
      <c r="BQ113" s="335">
        <f t="shared" ref="BQ113" si="259">BQ103+BQ108+BQ111</f>
        <v>0</v>
      </c>
      <c r="BR113" s="206"/>
      <c r="BS113" s="356"/>
      <c r="BT113" s="321"/>
    </row>
    <row r="114" spans="1:72" ht="16.5" thickBot="1">
      <c r="A114" s="164"/>
      <c r="B114" s="179"/>
      <c r="C114" s="207"/>
      <c r="D114" s="175"/>
      <c r="E114" s="211"/>
      <c r="F114" s="211"/>
      <c r="G114" s="211"/>
      <c r="H114" s="211"/>
      <c r="I114" s="211"/>
      <c r="J114" s="211"/>
      <c r="K114" s="211"/>
      <c r="L114" s="211"/>
      <c r="M114" s="211"/>
      <c r="N114" s="211"/>
      <c r="O114" s="211"/>
      <c r="P114" s="211"/>
      <c r="Q114" s="211"/>
      <c r="R114" s="331"/>
      <c r="S114" s="331"/>
      <c r="T114" s="331"/>
      <c r="U114" s="331"/>
      <c r="V114" s="331"/>
      <c r="W114" s="331"/>
      <c r="X114" s="331"/>
      <c r="Y114" s="331"/>
      <c r="Z114" s="331"/>
      <c r="AA114" s="331"/>
      <c r="AB114" s="331"/>
      <c r="AC114" s="331"/>
      <c r="AD114" s="331"/>
      <c r="AE114" s="331"/>
      <c r="AF114" s="331"/>
      <c r="AG114" s="331"/>
      <c r="AH114" s="331"/>
      <c r="AI114" s="331"/>
      <c r="AJ114" s="331"/>
      <c r="AK114" s="331"/>
      <c r="AL114" s="331"/>
      <c r="AM114" s="331"/>
      <c r="AN114" s="331"/>
      <c r="AO114" s="331"/>
      <c r="AP114" s="331"/>
      <c r="AQ114" s="331"/>
      <c r="AR114" s="331"/>
      <c r="AS114" s="331"/>
      <c r="AT114" s="331"/>
      <c r="AU114" s="331"/>
      <c r="AV114" s="331"/>
      <c r="AW114" s="331"/>
      <c r="AX114" s="331"/>
      <c r="AY114" s="331"/>
      <c r="AZ114" s="331"/>
      <c r="BA114" s="331"/>
      <c r="BB114" s="331"/>
      <c r="BC114" s="331"/>
      <c r="BD114" s="331"/>
      <c r="BE114" s="331"/>
      <c r="BF114" s="331"/>
      <c r="BG114" s="331"/>
      <c r="BH114" s="331"/>
      <c r="BI114" s="331"/>
      <c r="BJ114" s="331"/>
      <c r="BK114" s="331"/>
      <c r="BL114" s="331"/>
      <c r="BM114" s="331"/>
      <c r="BN114" s="331"/>
      <c r="BO114" s="331"/>
      <c r="BP114" s="331"/>
      <c r="BQ114" s="331"/>
      <c r="BR114" s="210"/>
      <c r="BS114" s="356"/>
      <c r="BT114" s="321"/>
    </row>
    <row r="115" spans="1:72">
      <c r="A115" s="164"/>
      <c r="B115" s="182"/>
      <c r="C115" s="166"/>
      <c r="D115" s="303"/>
      <c r="E115" s="309"/>
      <c r="F115" s="309"/>
      <c r="G115" s="309"/>
      <c r="H115" s="309"/>
      <c r="I115" s="309"/>
      <c r="J115" s="309"/>
      <c r="K115" s="309"/>
      <c r="L115" s="309"/>
      <c r="M115" s="309"/>
      <c r="N115" s="309"/>
      <c r="O115" s="309"/>
      <c r="P115" s="309"/>
      <c r="Q115" s="309"/>
      <c r="R115" s="341"/>
      <c r="S115" s="341"/>
      <c r="T115" s="341"/>
      <c r="U115" s="341"/>
      <c r="V115" s="341"/>
      <c r="W115" s="341"/>
      <c r="X115" s="341"/>
      <c r="Y115" s="341"/>
      <c r="Z115" s="341"/>
      <c r="AA115" s="341"/>
      <c r="AB115" s="341"/>
      <c r="AC115" s="341"/>
      <c r="AD115" s="341"/>
      <c r="AE115" s="341"/>
      <c r="AF115" s="341"/>
      <c r="AG115" s="341"/>
      <c r="AH115" s="341"/>
      <c r="AI115" s="341"/>
      <c r="AJ115" s="341"/>
      <c r="AK115" s="341"/>
      <c r="AL115" s="341"/>
      <c r="AM115" s="341"/>
      <c r="AN115" s="341"/>
      <c r="AO115" s="341"/>
      <c r="AP115" s="341"/>
      <c r="AQ115" s="341"/>
      <c r="AR115" s="341"/>
      <c r="AS115" s="341"/>
      <c r="AT115" s="341"/>
      <c r="AU115" s="341"/>
      <c r="AV115" s="341"/>
      <c r="AW115" s="341"/>
      <c r="AX115" s="341"/>
      <c r="AY115" s="341"/>
      <c r="AZ115" s="341"/>
      <c r="BA115" s="341"/>
      <c r="BB115" s="341"/>
      <c r="BC115" s="341"/>
      <c r="BD115" s="341"/>
      <c r="BE115" s="341"/>
      <c r="BF115" s="341"/>
      <c r="BG115" s="341"/>
      <c r="BH115" s="341"/>
      <c r="BI115" s="341"/>
      <c r="BJ115" s="341"/>
      <c r="BK115" s="341"/>
      <c r="BL115" s="341"/>
      <c r="BM115" s="341"/>
      <c r="BN115" s="341"/>
      <c r="BO115" s="341"/>
      <c r="BP115" s="341"/>
      <c r="BQ115" s="341"/>
      <c r="BR115" s="346"/>
      <c r="BS115" s="356"/>
      <c r="BT115" s="321"/>
    </row>
    <row r="116" spans="1:72" ht="16.5" thickBot="1">
      <c r="A116" s="164"/>
      <c r="B116" s="183"/>
      <c r="C116" s="184"/>
      <c r="D116" s="185"/>
      <c r="E116" s="186"/>
      <c r="F116" s="186"/>
      <c r="G116" s="186"/>
      <c r="H116" s="186"/>
      <c r="I116" s="186"/>
      <c r="J116" s="186"/>
      <c r="K116" s="186"/>
      <c r="L116" s="186"/>
      <c r="M116" s="186"/>
      <c r="N116" s="186"/>
      <c r="O116" s="186"/>
      <c r="P116" s="186"/>
      <c r="Q116" s="186"/>
      <c r="R116" s="325"/>
      <c r="S116" s="325"/>
      <c r="T116" s="325"/>
      <c r="U116" s="325"/>
      <c r="V116" s="325"/>
      <c r="W116" s="325"/>
      <c r="X116" s="325"/>
      <c r="Y116" s="325"/>
      <c r="Z116" s="325"/>
      <c r="AA116" s="325"/>
      <c r="AB116" s="325"/>
      <c r="AC116" s="325"/>
      <c r="AD116" s="325"/>
      <c r="AE116" s="325"/>
      <c r="AF116" s="325"/>
      <c r="AG116" s="325"/>
      <c r="AH116" s="325"/>
      <c r="AI116" s="325"/>
      <c r="AJ116" s="325"/>
      <c r="AK116" s="325"/>
      <c r="AL116" s="325"/>
      <c r="AM116" s="325"/>
      <c r="AN116" s="325"/>
      <c r="AO116" s="325"/>
      <c r="AP116" s="325"/>
      <c r="AQ116" s="325"/>
      <c r="AR116" s="325"/>
      <c r="AS116" s="325"/>
      <c r="AT116" s="325"/>
      <c r="AU116" s="325"/>
      <c r="AV116" s="325"/>
      <c r="AW116" s="325"/>
      <c r="AX116" s="325"/>
      <c r="AY116" s="325"/>
      <c r="AZ116" s="325"/>
      <c r="BA116" s="325"/>
      <c r="BB116" s="325"/>
      <c r="BC116" s="325"/>
      <c r="BD116" s="325"/>
      <c r="BE116" s="325"/>
      <c r="BF116" s="325"/>
      <c r="BG116" s="325"/>
      <c r="BH116" s="325"/>
      <c r="BI116" s="325"/>
      <c r="BJ116" s="325"/>
      <c r="BK116" s="325"/>
      <c r="BL116" s="325"/>
      <c r="BM116" s="325"/>
      <c r="BN116" s="325"/>
      <c r="BO116" s="325"/>
      <c r="BP116" s="325"/>
      <c r="BQ116" s="325"/>
      <c r="BR116" s="184"/>
      <c r="BS116" s="189"/>
      <c r="BT116" s="321"/>
    </row>
    <row r="117" spans="1:72">
      <c r="A117" s="164"/>
      <c r="B117" s="164"/>
      <c r="C117" s="164"/>
      <c r="D117" s="164"/>
      <c r="E117" s="164"/>
      <c r="F117" s="164"/>
      <c r="G117" s="164"/>
      <c r="H117" s="164"/>
      <c r="I117" s="164"/>
      <c r="J117" s="164"/>
      <c r="K117" s="164"/>
      <c r="L117" s="164"/>
      <c r="M117" s="164"/>
      <c r="N117" s="164"/>
      <c r="O117" s="164"/>
      <c r="P117" s="164"/>
      <c r="Q117" s="164"/>
      <c r="R117" s="321"/>
      <c r="S117" s="321"/>
      <c r="T117" s="321"/>
      <c r="U117" s="321"/>
      <c r="V117" s="321"/>
      <c r="W117" s="321"/>
      <c r="X117" s="321"/>
      <c r="Y117" s="321"/>
      <c r="Z117" s="321"/>
      <c r="AA117" s="321"/>
      <c r="AB117" s="321"/>
      <c r="AC117" s="321"/>
      <c r="AD117" s="321"/>
      <c r="AE117" s="321"/>
      <c r="AF117" s="321"/>
      <c r="AG117" s="321"/>
      <c r="AH117" s="321"/>
      <c r="AI117" s="321"/>
      <c r="AJ117" s="321"/>
      <c r="AK117" s="321"/>
      <c r="AL117" s="321"/>
      <c r="AM117" s="321"/>
      <c r="AN117" s="321"/>
      <c r="AO117" s="321"/>
      <c r="AP117" s="321"/>
      <c r="AQ117" s="321"/>
      <c r="AR117" s="321"/>
      <c r="AS117" s="321"/>
      <c r="AT117" s="321"/>
      <c r="AU117" s="321"/>
      <c r="AV117" s="321"/>
      <c r="AW117" s="321"/>
      <c r="AX117" s="321"/>
      <c r="AY117" s="321"/>
      <c r="AZ117" s="321"/>
      <c r="BA117" s="321"/>
      <c r="BB117" s="321"/>
      <c r="BC117" s="321"/>
      <c r="BD117" s="321"/>
      <c r="BE117" s="321"/>
      <c r="BF117" s="321"/>
      <c r="BG117" s="321"/>
      <c r="BH117" s="321"/>
      <c r="BI117" s="321"/>
      <c r="BJ117" s="321"/>
      <c r="BK117" s="321"/>
      <c r="BL117" s="321"/>
      <c r="BM117" s="321"/>
      <c r="BN117" s="321"/>
      <c r="BO117" s="321"/>
      <c r="BP117" s="321"/>
      <c r="BQ117" s="321"/>
      <c r="BR117" s="321"/>
      <c r="BS117" s="321"/>
      <c r="BT117" s="321"/>
    </row>
    <row r="118" spans="1:72" hidden="1">
      <c r="A118" s="164"/>
      <c r="B118" s="164"/>
      <c r="C118" s="164"/>
      <c r="D118" s="233" t="s">
        <v>139</v>
      </c>
      <c r="E118" s="234">
        <f>FirstYear</f>
        <v>2019</v>
      </c>
      <c r="F118" s="234">
        <f t="shared" ref="F118:Q118" si="260">E118+1</f>
        <v>2020</v>
      </c>
      <c r="G118" s="234">
        <f t="shared" si="260"/>
        <v>2021</v>
      </c>
      <c r="H118" s="234">
        <f t="shared" si="260"/>
        <v>2022</v>
      </c>
      <c r="I118" s="234">
        <f>H118+1</f>
        <v>2023</v>
      </c>
      <c r="J118" s="234">
        <f t="shared" si="260"/>
        <v>2024</v>
      </c>
      <c r="K118" s="234">
        <f t="shared" si="260"/>
        <v>2025</v>
      </c>
      <c r="L118" s="234">
        <f t="shared" si="260"/>
        <v>2026</v>
      </c>
      <c r="M118" s="234">
        <f t="shared" si="260"/>
        <v>2027</v>
      </c>
      <c r="N118" s="234">
        <f t="shared" si="260"/>
        <v>2028</v>
      </c>
      <c r="O118" s="234">
        <f t="shared" si="260"/>
        <v>2029</v>
      </c>
      <c r="P118" s="234">
        <f>O118+1</f>
        <v>2030</v>
      </c>
      <c r="Q118" s="234">
        <f t="shared" si="260"/>
        <v>2031</v>
      </c>
      <c r="R118" s="311"/>
      <c r="S118" s="311"/>
      <c r="T118" s="311"/>
      <c r="U118" s="311"/>
      <c r="V118" s="311"/>
      <c r="W118" s="311"/>
      <c r="X118" s="311"/>
      <c r="Y118" s="311"/>
      <c r="Z118" s="311"/>
      <c r="AA118" s="311"/>
      <c r="AB118" s="311"/>
      <c r="AC118" s="311"/>
      <c r="AD118" s="311"/>
      <c r="AE118" s="311"/>
      <c r="AF118" s="311"/>
      <c r="AG118" s="311"/>
      <c r="AH118" s="311"/>
      <c r="AI118" s="311"/>
      <c r="AJ118" s="311"/>
      <c r="AK118" s="311"/>
      <c r="AL118" s="311"/>
      <c r="AM118" s="311"/>
      <c r="AN118" s="311"/>
      <c r="AO118" s="311"/>
      <c r="AP118" s="311"/>
      <c r="AQ118" s="311"/>
      <c r="AR118" s="311"/>
      <c r="AS118" s="311">
        <f>IF('LookUp Ranges'!A148=Inputs!D50,2,IF('LookUp Ranges'!A148=Inputs!D73,3,IF('LookUp Ranges'!A148=Inputs!D96,4,1)))</f>
        <v>1</v>
      </c>
      <c r="AT118" s="311"/>
      <c r="AU118" s="311"/>
      <c r="AV118" s="311"/>
      <c r="AW118" s="311"/>
      <c r="AX118" s="311"/>
      <c r="AY118" s="311"/>
      <c r="AZ118" s="311"/>
      <c r="BA118" s="311"/>
      <c r="BB118" s="311"/>
      <c r="BC118" s="311"/>
      <c r="BD118" s="311"/>
      <c r="BE118" s="311"/>
      <c r="BF118" s="311"/>
      <c r="BG118" s="311"/>
      <c r="BH118" s="311"/>
      <c r="BI118" s="311"/>
      <c r="BJ118" s="311"/>
      <c r="BK118" s="311"/>
      <c r="BL118" s="311"/>
      <c r="BM118" s="311"/>
      <c r="BN118" s="311"/>
      <c r="BO118" s="311"/>
      <c r="BP118" s="311"/>
      <c r="BQ118" s="311"/>
      <c r="BR118" s="194"/>
      <c r="BS118" s="321"/>
      <c r="BT118" s="321"/>
    </row>
    <row r="119" spans="1:72" hidden="1">
      <c r="A119" s="164"/>
      <c r="B119" s="164"/>
      <c r="C119" s="164"/>
      <c r="D119" s="235" t="s">
        <v>171</v>
      </c>
      <c r="E119" s="151">
        <f t="shared" ref="E119:Q119" si="261">CHOOSE($AS$118,E29,E51,E74,E97)</f>
        <v>75</v>
      </c>
      <c r="F119" s="151">
        <f t="shared" si="261"/>
        <v>1362</v>
      </c>
      <c r="G119" s="151">
        <f t="shared" si="261"/>
        <v>3718</v>
      </c>
      <c r="H119" s="151">
        <f t="shared" si="261"/>
        <v>216</v>
      </c>
      <c r="I119" s="151">
        <f t="shared" si="261"/>
        <v>0</v>
      </c>
      <c r="J119" s="151">
        <f t="shared" si="261"/>
        <v>0</v>
      </c>
      <c r="K119" s="151">
        <f t="shared" si="261"/>
        <v>0</v>
      </c>
      <c r="L119" s="151">
        <f t="shared" si="261"/>
        <v>0</v>
      </c>
      <c r="M119" s="151">
        <f t="shared" si="261"/>
        <v>0</v>
      </c>
      <c r="N119" s="151">
        <f t="shared" si="261"/>
        <v>0</v>
      </c>
      <c r="O119" s="151">
        <f t="shared" si="261"/>
        <v>0</v>
      </c>
      <c r="P119" s="151">
        <f t="shared" si="261"/>
        <v>0</v>
      </c>
      <c r="Q119" s="151">
        <f t="shared" si="261"/>
        <v>0</v>
      </c>
      <c r="R119" s="315"/>
      <c r="S119" s="315"/>
      <c r="T119" s="315"/>
      <c r="U119" s="315"/>
      <c r="V119" s="315"/>
      <c r="W119" s="315"/>
      <c r="X119" s="315"/>
      <c r="Y119" s="315"/>
      <c r="Z119" s="315"/>
      <c r="AA119" s="315"/>
      <c r="AB119" s="315"/>
      <c r="AC119" s="315"/>
      <c r="AD119" s="315"/>
      <c r="AE119" s="315"/>
      <c r="AF119" s="315"/>
      <c r="AG119" s="315"/>
      <c r="AH119" s="315"/>
      <c r="AI119" s="315"/>
      <c r="AJ119" s="315"/>
      <c r="AK119" s="315"/>
      <c r="AL119" s="315"/>
      <c r="AM119" s="315"/>
      <c r="AN119" s="315"/>
      <c r="AO119" s="315"/>
      <c r="AP119" s="315"/>
      <c r="AQ119" s="315"/>
      <c r="AR119" s="315"/>
      <c r="AS119" s="315"/>
      <c r="AT119" s="315"/>
      <c r="AU119" s="315"/>
      <c r="AV119" s="315"/>
      <c r="AW119" s="315"/>
      <c r="AX119" s="315"/>
      <c r="AY119" s="315"/>
      <c r="AZ119" s="315"/>
      <c r="BA119" s="315"/>
      <c r="BB119" s="315"/>
      <c r="BC119" s="315"/>
      <c r="BD119" s="315"/>
      <c r="BE119" s="315"/>
      <c r="BF119" s="315"/>
      <c r="BG119" s="315"/>
      <c r="BH119" s="315"/>
      <c r="BI119" s="315"/>
      <c r="BJ119" s="315"/>
      <c r="BK119" s="315"/>
      <c r="BL119" s="315"/>
      <c r="BM119" s="315"/>
      <c r="BN119" s="315"/>
      <c r="BO119" s="315"/>
      <c r="BP119" s="315"/>
      <c r="BQ119" s="315"/>
      <c r="BR119" s="321"/>
      <c r="BS119" s="321"/>
      <c r="BT119" s="321"/>
    </row>
    <row r="120" spans="1:72" hidden="1">
      <c r="A120" s="164"/>
      <c r="B120" s="164"/>
      <c r="C120" s="164"/>
      <c r="D120" s="235" t="s">
        <v>172</v>
      </c>
      <c r="E120" s="152">
        <f t="shared" ref="E120:Q120" si="262">CHOOSE($AS$118,E30,E52,E75,E98)</f>
        <v>0</v>
      </c>
      <c r="F120" s="152">
        <f t="shared" si="262"/>
        <v>0</v>
      </c>
      <c r="G120" s="152">
        <f t="shared" si="262"/>
        <v>0</v>
      </c>
      <c r="H120" s="152">
        <f t="shared" si="262"/>
        <v>0</v>
      </c>
      <c r="I120" s="152">
        <f t="shared" si="262"/>
        <v>0</v>
      </c>
      <c r="J120" s="152">
        <f t="shared" si="262"/>
        <v>0</v>
      </c>
      <c r="K120" s="152">
        <f t="shared" si="262"/>
        <v>0</v>
      </c>
      <c r="L120" s="152">
        <f t="shared" si="262"/>
        <v>0</v>
      </c>
      <c r="M120" s="152">
        <f t="shared" si="262"/>
        <v>0</v>
      </c>
      <c r="N120" s="152">
        <f t="shared" si="262"/>
        <v>0</v>
      </c>
      <c r="O120" s="152">
        <f t="shared" si="262"/>
        <v>0</v>
      </c>
      <c r="P120" s="152">
        <f t="shared" si="262"/>
        <v>0</v>
      </c>
      <c r="Q120" s="152">
        <f t="shared" si="262"/>
        <v>0</v>
      </c>
      <c r="R120" s="315"/>
      <c r="S120" s="315"/>
      <c r="T120" s="315"/>
      <c r="U120" s="315"/>
      <c r="V120" s="315"/>
      <c r="W120" s="315"/>
      <c r="X120" s="315"/>
      <c r="Y120" s="315"/>
      <c r="Z120" s="315"/>
      <c r="AA120" s="315"/>
      <c r="AB120" s="315"/>
      <c r="AC120" s="315"/>
      <c r="AD120" s="315"/>
      <c r="AE120" s="315"/>
      <c r="AF120" s="315"/>
      <c r="AG120" s="315"/>
      <c r="AH120" s="315"/>
      <c r="AI120" s="315"/>
      <c r="AJ120" s="315"/>
      <c r="AK120" s="315"/>
      <c r="AL120" s="315"/>
      <c r="AM120" s="315"/>
      <c r="AN120" s="315"/>
      <c r="AO120" s="315"/>
      <c r="AP120" s="315"/>
      <c r="AQ120" s="315"/>
      <c r="AR120" s="315"/>
      <c r="AS120" s="315"/>
      <c r="AT120" s="315"/>
      <c r="AU120" s="315"/>
      <c r="AV120" s="315"/>
      <c r="AW120" s="315"/>
      <c r="AX120" s="315"/>
      <c r="AY120" s="315"/>
      <c r="AZ120" s="315"/>
      <c r="BA120" s="315"/>
      <c r="BB120" s="315"/>
      <c r="BC120" s="315"/>
      <c r="BD120" s="315"/>
      <c r="BE120" s="315"/>
      <c r="BF120" s="315"/>
      <c r="BG120" s="315"/>
      <c r="BH120" s="315"/>
      <c r="BI120" s="315"/>
      <c r="BJ120" s="315"/>
      <c r="BK120" s="315"/>
      <c r="BL120" s="315"/>
      <c r="BM120" s="315"/>
      <c r="BN120" s="315"/>
      <c r="BO120" s="315"/>
      <c r="BP120" s="315"/>
      <c r="BQ120" s="315"/>
      <c r="BR120" s="321"/>
      <c r="BS120" s="321"/>
      <c r="BT120" s="321"/>
    </row>
    <row r="121" spans="1:72" hidden="1">
      <c r="A121" s="164"/>
      <c r="B121" s="164"/>
      <c r="C121" s="164"/>
      <c r="D121" s="236" t="s">
        <v>134</v>
      </c>
      <c r="E121" s="153">
        <f t="shared" ref="E121:Q121" si="263">CHOOSE($AS$118,E31,E53,E76,E99)</f>
        <v>75</v>
      </c>
      <c r="F121" s="153">
        <f t="shared" si="263"/>
        <v>1362</v>
      </c>
      <c r="G121" s="153">
        <f t="shared" si="263"/>
        <v>3718</v>
      </c>
      <c r="H121" s="153">
        <f t="shared" si="263"/>
        <v>216</v>
      </c>
      <c r="I121" s="153">
        <f t="shared" si="263"/>
        <v>0</v>
      </c>
      <c r="J121" s="153">
        <f t="shared" si="263"/>
        <v>0</v>
      </c>
      <c r="K121" s="153">
        <f t="shared" si="263"/>
        <v>0</v>
      </c>
      <c r="L121" s="153">
        <f t="shared" si="263"/>
        <v>0</v>
      </c>
      <c r="M121" s="153">
        <f t="shared" si="263"/>
        <v>0</v>
      </c>
      <c r="N121" s="153">
        <f t="shared" si="263"/>
        <v>0</v>
      </c>
      <c r="O121" s="153">
        <f t="shared" si="263"/>
        <v>0</v>
      </c>
      <c r="P121" s="153">
        <f t="shared" si="263"/>
        <v>0</v>
      </c>
      <c r="Q121" s="153">
        <f t="shared" si="263"/>
        <v>0</v>
      </c>
      <c r="R121" s="315"/>
      <c r="S121" s="315"/>
      <c r="T121" s="315"/>
      <c r="U121" s="315"/>
      <c r="V121" s="315"/>
      <c r="W121" s="315"/>
      <c r="X121" s="315"/>
      <c r="Y121" s="315"/>
      <c r="Z121" s="315"/>
      <c r="AA121" s="315"/>
      <c r="AB121" s="315"/>
      <c r="AC121" s="315"/>
      <c r="AD121" s="315"/>
      <c r="AE121" s="315"/>
      <c r="AF121" s="315"/>
      <c r="AG121" s="315"/>
      <c r="AH121" s="315"/>
      <c r="AI121" s="315"/>
      <c r="AJ121" s="315"/>
      <c r="AK121" s="315"/>
      <c r="AL121" s="315"/>
      <c r="AM121" s="315"/>
      <c r="AN121" s="315"/>
      <c r="AO121" s="315"/>
      <c r="AP121" s="315"/>
      <c r="AQ121" s="315"/>
      <c r="AR121" s="315"/>
      <c r="AS121" s="315"/>
      <c r="AT121" s="315"/>
      <c r="AU121" s="315"/>
      <c r="AV121" s="315"/>
      <c r="AW121" s="315"/>
      <c r="AX121" s="315"/>
      <c r="AY121" s="315"/>
      <c r="AZ121" s="315"/>
      <c r="BA121" s="315"/>
      <c r="BB121" s="315"/>
      <c r="BC121" s="315"/>
      <c r="BD121" s="315"/>
      <c r="BE121" s="315"/>
      <c r="BF121" s="315"/>
      <c r="BG121" s="315"/>
      <c r="BH121" s="315"/>
      <c r="BI121" s="315"/>
      <c r="BJ121" s="315"/>
      <c r="BK121" s="315"/>
      <c r="BL121" s="315"/>
      <c r="BM121" s="315"/>
      <c r="BN121" s="315"/>
      <c r="BO121" s="315"/>
      <c r="BP121" s="315"/>
      <c r="BQ121" s="315"/>
      <c r="BR121" s="321"/>
      <c r="BS121" s="321"/>
      <c r="BT121" s="321"/>
    </row>
    <row r="122" spans="1:72" hidden="1">
      <c r="A122" s="164"/>
      <c r="B122" s="164"/>
      <c r="C122" s="164"/>
      <c r="D122" s="237"/>
      <c r="E122" s="151"/>
      <c r="F122" s="151"/>
      <c r="G122" s="151"/>
      <c r="H122" s="151"/>
      <c r="I122" s="151"/>
      <c r="J122" s="151"/>
      <c r="K122" s="151"/>
      <c r="L122" s="151"/>
      <c r="M122" s="151"/>
      <c r="N122" s="151"/>
      <c r="O122" s="151"/>
      <c r="P122" s="151"/>
      <c r="Q122" s="151"/>
      <c r="R122" s="315"/>
      <c r="S122" s="315"/>
      <c r="T122" s="315"/>
      <c r="U122" s="315"/>
      <c r="V122" s="315"/>
      <c r="W122" s="315"/>
      <c r="X122" s="315"/>
      <c r="Y122" s="315"/>
      <c r="Z122" s="315"/>
      <c r="AA122" s="315"/>
      <c r="AB122" s="315"/>
      <c r="AC122" s="315"/>
      <c r="AD122" s="315"/>
      <c r="AE122" s="315"/>
      <c r="AF122" s="315"/>
      <c r="AG122" s="315"/>
      <c r="AH122" s="315"/>
      <c r="AI122" s="315"/>
      <c r="AJ122" s="315"/>
      <c r="AK122" s="315"/>
      <c r="AL122" s="315"/>
      <c r="AM122" s="315"/>
      <c r="AN122" s="315"/>
      <c r="AO122" s="315"/>
      <c r="AP122" s="315"/>
      <c r="AQ122" s="315"/>
      <c r="AR122" s="315"/>
      <c r="AS122" s="315"/>
      <c r="AT122" s="315"/>
      <c r="AU122" s="315"/>
      <c r="AV122" s="315"/>
      <c r="AW122" s="315"/>
      <c r="AX122" s="315"/>
      <c r="AY122" s="315"/>
      <c r="AZ122" s="315"/>
      <c r="BA122" s="315"/>
      <c r="BB122" s="315"/>
      <c r="BC122" s="315"/>
      <c r="BD122" s="315"/>
      <c r="BE122" s="315"/>
      <c r="BF122" s="315"/>
      <c r="BG122" s="315"/>
      <c r="BH122" s="315"/>
      <c r="BI122" s="315"/>
      <c r="BJ122" s="315"/>
      <c r="BK122" s="315"/>
      <c r="BL122" s="315"/>
      <c r="BM122" s="315"/>
      <c r="BN122" s="315"/>
      <c r="BO122" s="315"/>
      <c r="BP122" s="315"/>
      <c r="BQ122" s="315"/>
      <c r="BR122" s="321"/>
      <c r="BS122" s="321"/>
      <c r="BT122" s="321"/>
    </row>
    <row r="123" spans="1:72" hidden="1">
      <c r="A123" s="164"/>
      <c r="B123" s="164"/>
      <c r="C123" s="164"/>
      <c r="D123" s="235" t="s">
        <v>180</v>
      </c>
      <c r="E123" s="154">
        <f t="shared" ref="E123:Q123" si="264">CHOOSE($AS$118,E33,E55,E78,E101)</f>
        <v>0</v>
      </c>
      <c r="F123" s="154">
        <f t="shared" si="264"/>
        <v>0</v>
      </c>
      <c r="G123" s="154">
        <f t="shared" si="264"/>
        <v>0</v>
      </c>
      <c r="H123" s="154">
        <f t="shared" si="264"/>
        <v>0</v>
      </c>
      <c r="I123" s="154">
        <f t="shared" si="264"/>
        <v>0</v>
      </c>
      <c r="J123" s="154">
        <f t="shared" si="264"/>
        <v>0</v>
      </c>
      <c r="K123" s="154">
        <f t="shared" si="264"/>
        <v>0</v>
      </c>
      <c r="L123" s="154">
        <f t="shared" si="264"/>
        <v>0</v>
      </c>
      <c r="M123" s="154">
        <f t="shared" si="264"/>
        <v>0</v>
      </c>
      <c r="N123" s="154">
        <f t="shared" si="264"/>
        <v>0</v>
      </c>
      <c r="O123" s="154">
        <f t="shared" si="264"/>
        <v>0</v>
      </c>
      <c r="P123" s="154">
        <f t="shared" si="264"/>
        <v>0</v>
      </c>
      <c r="Q123" s="154">
        <f t="shared" si="264"/>
        <v>0</v>
      </c>
      <c r="R123" s="316"/>
      <c r="S123" s="316"/>
      <c r="T123" s="316"/>
      <c r="U123" s="316"/>
      <c r="V123" s="316"/>
      <c r="W123" s="316"/>
      <c r="X123" s="316"/>
      <c r="Y123" s="316"/>
      <c r="Z123" s="316"/>
      <c r="AA123" s="316"/>
      <c r="AB123" s="316"/>
      <c r="AC123" s="316"/>
      <c r="AD123" s="316"/>
      <c r="AE123" s="316"/>
      <c r="AF123" s="316"/>
      <c r="AG123" s="316"/>
      <c r="AH123" s="316"/>
      <c r="AI123" s="316"/>
      <c r="AJ123" s="316"/>
      <c r="AK123" s="316"/>
      <c r="AL123" s="316"/>
      <c r="AM123" s="316"/>
      <c r="AN123" s="316"/>
      <c r="AO123" s="316"/>
      <c r="AP123" s="316"/>
      <c r="AQ123" s="316"/>
      <c r="AR123" s="316"/>
      <c r="AS123" s="316"/>
      <c r="AT123" s="316"/>
      <c r="AU123" s="316"/>
      <c r="AV123" s="316"/>
      <c r="AW123" s="316"/>
      <c r="AX123" s="316"/>
      <c r="AY123" s="316"/>
      <c r="AZ123" s="316"/>
      <c r="BA123" s="316"/>
      <c r="BB123" s="316"/>
      <c r="BC123" s="316"/>
      <c r="BD123" s="316"/>
      <c r="BE123" s="316"/>
      <c r="BF123" s="316"/>
      <c r="BG123" s="316"/>
      <c r="BH123" s="316"/>
      <c r="BI123" s="316"/>
      <c r="BJ123" s="316"/>
      <c r="BK123" s="316"/>
      <c r="BL123" s="316"/>
      <c r="BM123" s="316"/>
      <c r="BN123" s="316"/>
      <c r="BO123" s="316"/>
      <c r="BP123" s="316"/>
      <c r="BQ123" s="316"/>
      <c r="BR123" s="321"/>
      <c r="BS123" s="321"/>
      <c r="BT123" s="321"/>
    </row>
    <row r="124" spans="1:72" hidden="1">
      <c r="A124" s="164"/>
      <c r="B124" s="164"/>
      <c r="C124" s="164"/>
      <c r="D124" s="235" t="s">
        <v>81</v>
      </c>
      <c r="E124" s="155">
        <f t="shared" ref="E124:Q124" si="265">CHOOSE($AS$118,E34,E56,E79,E102)</f>
        <v>0</v>
      </c>
      <c r="F124" s="155">
        <f t="shared" si="265"/>
        <v>0</v>
      </c>
      <c r="G124" s="155">
        <f t="shared" si="265"/>
        <v>0</v>
      </c>
      <c r="H124" s="155">
        <f t="shared" si="265"/>
        <v>0</v>
      </c>
      <c r="I124" s="155">
        <f t="shared" si="265"/>
        <v>0</v>
      </c>
      <c r="J124" s="155">
        <f t="shared" si="265"/>
        <v>0</v>
      </c>
      <c r="K124" s="155">
        <f t="shared" si="265"/>
        <v>0</v>
      </c>
      <c r="L124" s="155">
        <f t="shared" si="265"/>
        <v>0</v>
      </c>
      <c r="M124" s="155">
        <f t="shared" si="265"/>
        <v>0</v>
      </c>
      <c r="N124" s="155">
        <f t="shared" si="265"/>
        <v>0</v>
      </c>
      <c r="O124" s="155">
        <f t="shared" si="265"/>
        <v>0</v>
      </c>
      <c r="P124" s="155">
        <f t="shared" si="265"/>
        <v>0</v>
      </c>
      <c r="Q124" s="155">
        <f t="shared" si="265"/>
        <v>0</v>
      </c>
      <c r="R124" s="313"/>
      <c r="S124" s="313"/>
      <c r="T124" s="313"/>
      <c r="U124" s="313"/>
      <c r="V124" s="313"/>
      <c r="W124" s="313"/>
      <c r="X124" s="313"/>
      <c r="Y124" s="313"/>
      <c r="Z124" s="313"/>
      <c r="AA124" s="313"/>
      <c r="AB124" s="313"/>
      <c r="AC124" s="313"/>
      <c r="AD124" s="313"/>
      <c r="AE124" s="313"/>
      <c r="AF124" s="313"/>
      <c r="AG124" s="313"/>
      <c r="AH124" s="313"/>
      <c r="AI124" s="313"/>
      <c r="AJ124" s="313"/>
      <c r="AK124" s="313"/>
      <c r="AL124" s="313"/>
      <c r="AM124" s="313"/>
      <c r="AN124" s="313"/>
      <c r="AO124" s="313"/>
      <c r="AP124" s="313"/>
      <c r="AQ124" s="313"/>
      <c r="AR124" s="313"/>
      <c r="AS124" s="313"/>
      <c r="AT124" s="313"/>
      <c r="AU124" s="313"/>
      <c r="AV124" s="313"/>
      <c r="AW124" s="313"/>
      <c r="AX124" s="313"/>
      <c r="AY124" s="313"/>
      <c r="AZ124" s="313"/>
      <c r="BA124" s="313"/>
      <c r="BB124" s="313"/>
      <c r="BC124" s="313"/>
      <c r="BD124" s="313"/>
      <c r="BE124" s="313"/>
      <c r="BF124" s="313"/>
      <c r="BG124" s="313"/>
      <c r="BH124" s="313"/>
      <c r="BI124" s="313"/>
      <c r="BJ124" s="313"/>
      <c r="BK124" s="313"/>
      <c r="BL124" s="313"/>
      <c r="BM124" s="313"/>
      <c r="BN124" s="313"/>
      <c r="BO124" s="313"/>
      <c r="BP124" s="313"/>
      <c r="BQ124" s="313"/>
      <c r="BR124" s="321"/>
      <c r="BS124" s="321"/>
      <c r="BT124" s="321"/>
    </row>
    <row r="125" spans="1:72" hidden="1">
      <c r="A125" s="164"/>
      <c r="B125" s="164"/>
      <c r="C125" s="164"/>
      <c r="D125" s="238" t="s">
        <v>137</v>
      </c>
      <c r="E125" s="153">
        <f t="shared" ref="E125:Q125" si="266">CHOOSE($AS$118,E35,E57,E80,E103)</f>
        <v>0</v>
      </c>
      <c r="F125" s="153">
        <f t="shared" si="266"/>
        <v>0</v>
      </c>
      <c r="G125" s="153">
        <f t="shared" si="266"/>
        <v>0</v>
      </c>
      <c r="H125" s="153">
        <f t="shared" si="266"/>
        <v>0</v>
      </c>
      <c r="I125" s="153">
        <f t="shared" si="266"/>
        <v>0</v>
      </c>
      <c r="J125" s="153">
        <f t="shared" si="266"/>
        <v>0</v>
      </c>
      <c r="K125" s="153">
        <f t="shared" si="266"/>
        <v>0</v>
      </c>
      <c r="L125" s="153">
        <f t="shared" si="266"/>
        <v>0</v>
      </c>
      <c r="M125" s="153">
        <f t="shared" si="266"/>
        <v>0</v>
      </c>
      <c r="N125" s="153">
        <f t="shared" si="266"/>
        <v>0</v>
      </c>
      <c r="O125" s="153">
        <f t="shared" si="266"/>
        <v>0</v>
      </c>
      <c r="P125" s="153">
        <f t="shared" si="266"/>
        <v>0</v>
      </c>
      <c r="Q125" s="153">
        <f t="shared" si="266"/>
        <v>0</v>
      </c>
      <c r="R125" s="315"/>
      <c r="S125" s="315"/>
      <c r="T125" s="315"/>
      <c r="U125" s="315"/>
      <c r="V125" s="315"/>
      <c r="W125" s="315"/>
      <c r="X125" s="315"/>
      <c r="Y125" s="315"/>
      <c r="Z125" s="315"/>
      <c r="AA125" s="315"/>
      <c r="AB125" s="315"/>
      <c r="AC125" s="315"/>
      <c r="AD125" s="315"/>
      <c r="AE125" s="315"/>
      <c r="AF125" s="315"/>
      <c r="AG125" s="315"/>
      <c r="AH125" s="315"/>
      <c r="AI125" s="315"/>
      <c r="AJ125" s="315"/>
      <c r="AK125" s="315"/>
      <c r="AL125" s="315"/>
      <c r="AM125" s="315"/>
      <c r="AN125" s="315"/>
      <c r="AO125" s="315"/>
      <c r="AP125" s="315"/>
      <c r="AQ125" s="315"/>
      <c r="AR125" s="315"/>
      <c r="AS125" s="315"/>
      <c r="AT125" s="315"/>
      <c r="AU125" s="315"/>
      <c r="AV125" s="315"/>
      <c r="AW125" s="315"/>
      <c r="AX125" s="315"/>
      <c r="AY125" s="315"/>
      <c r="AZ125" s="315"/>
      <c r="BA125" s="315"/>
      <c r="BB125" s="315"/>
      <c r="BC125" s="315"/>
      <c r="BD125" s="315"/>
      <c r="BE125" s="315"/>
      <c r="BF125" s="315"/>
      <c r="BG125" s="315"/>
      <c r="BH125" s="315"/>
      <c r="BI125" s="315"/>
      <c r="BJ125" s="315"/>
      <c r="BK125" s="315"/>
      <c r="BL125" s="315"/>
      <c r="BM125" s="315"/>
      <c r="BN125" s="315"/>
      <c r="BO125" s="315"/>
      <c r="BP125" s="315"/>
      <c r="BQ125" s="315"/>
      <c r="BR125" s="321"/>
      <c r="BS125" s="321"/>
      <c r="BT125" s="321"/>
    </row>
    <row r="126" spans="1:72" hidden="1">
      <c r="A126" s="164"/>
      <c r="B126" s="164"/>
      <c r="C126" s="164"/>
      <c r="D126" s="235"/>
      <c r="E126" s="151"/>
      <c r="F126" s="151"/>
      <c r="G126" s="151"/>
      <c r="H126" s="151"/>
      <c r="I126" s="151"/>
      <c r="J126" s="151"/>
      <c r="K126" s="151"/>
      <c r="L126" s="151"/>
      <c r="M126" s="151"/>
      <c r="N126" s="151"/>
      <c r="O126" s="151"/>
      <c r="P126" s="151"/>
      <c r="Q126" s="151"/>
      <c r="R126" s="315"/>
      <c r="S126" s="315"/>
      <c r="T126" s="315"/>
      <c r="U126" s="315"/>
      <c r="V126" s="315"/>
      <c r="W126" s="315"/>
      <c r="X126" s="315"/>
      <c r="Y126" s="315"/>
      <c r="Z126" s="315"/>
      <c r="AA126" s="315"/>
      <c r="AB126" s="315"/>
      <c r="AC126" s="315"/>
      <c r="AD126" s="315"/>
      <c r="AE126" s="315"/>
      <c r="AF126" s="315"/>
      <c r="AG126" s="315"/>
      <c r="AH126" s="315"/>
      <c r="AI126" s="315"/>
      <c r="AJ126" s="315"/>
      <c r="AK126" s="315"/>
      <c r="AL126" s="315"/>
      <c r="AM126" s="315"/>
      <c r="AN126" s="315"/>
      <c r="AO126" s="315"/>
      <c r="AP126" s="315"/>
      <c r="AQ126" s="315"/>
      <c r="AR126" s="315"/>
      <c r="AS126" s="315"/>
      <c r="AT126" s="315"/>
      <c r="AU126" s="315"/>
      <c r="AV126" s="315"/>
      <c r="AW126" s="315"/>
      <c r="AX126" s="315"/>
      <c r="AY126" s="315"/>
      <c r="AZ126" s="315"/>
      <c r="BA126" s="315"/>
      <c r="BB126" s="315"/>
      <c r="BC126" s="315"/>
      <c r="BD126" s="315"/>
      <c r="BE126" s="315"/>
      <c r="BF126" s="315"/>
      <c r="BG126" s="315"/>
      <c r="BH126" s="315"/>
      <c r="BI126" s="315"/>
      <c r="BJ126" s="315"/>
      <c r="BK126" s="315"/>
      <c r="BL126" s="315"/>
      <c r="BM126" s="315"/>
      <c r="BN126" s="315"/>
      <c r="BO126" s="315"/>
      <c r="BP126" s="315"/>
      <c r="BQ126" s="315"/>
      <c r="BR126" s="321"/>
      <c r="BS126" s="321"/>
      <c r="BT126" s="321"/>
    </row>
    <row r="127" spans="1:72" hidden="1">
      <c r="A127" s="164"/>
      <c r="B127" s="164"/>
      <c r="C127" s="164"/>
      <c r="D127" s="235" t="s">
        <v>179</v>
      </c>
      <c r="E127" s="156">
        <f t="shared" ref="E127:Q127" si="267">CHOOSE($AS$118,E37,E59,E82,E105)</f>
        <v>0</v>
      </c>
      <c r="F127" s="156">
        <f t="shared" si="267"/>
        <v>0</v>
      </c>
      <c r="G127" s="156">
        <f t="shared" si="267"/>
        <v>0</v>
      </c>
      <c r="H127" s="156">
        <f t="shared" si="267"/>
        <v>0</v>
      </c>
      <c r="I127" s="156">
        <f t="shared" si="267"/>
        <v>0</v>
      </c>
      <c r="J127" s="156">
        <f t="shared" si="267"/>
        <v>0</v>
      </c>
      <c r="K127" s="156">
        <f t="shared" si="267"/>
        <v>0</v>
      </c>
      <c r="L127" s="156">
        <f t="shared" si="267"/>
        <v>0</v>
      </c>
      <c r="M127" s="156">
        <f t="shared" si="267"/>
        <v>0</v>
      </c>
      <c r="N127" s="156">
        <f t="shared" si="267"/>
        <v>0</v>
      </c>
      <c r="O127" s="156">
        <f t="shared" si="267"/>
        <v>0</v>
      </c>
      <c r="P127" s="156">
        <f t="shared" si="267"/>
        <v>0</v>
      </c>
      <c r="Q127" s="156">
        <f t="shared" si="267"/>
        <v>0</v>
      </c>
      <c r="R127" s="317"/>
      <c r="S127" s="317"/>
      <c r="T127" s="317"/>
      <c r="U127" s="317"/>
      <c r="V127" s="317"/>
      <c r="W127" s="317"/>
      <c r="X127" s="317"/>
      <c r="Y127" s="317"/>
      <c r="Z127" s="317"/>
      <c r="AA127" s="317"/>
      <c r="AB127" s="317"/>
      <c r="AC127" s="317"/>
      <c r="AD127" s="317"/>
      <c r="AE127" s="317"/>
      <c r="AF127" s="317"/>
      <c r="AG127" s="317"/>
      <c r="AH127" s="317"/>
      <c r="AI127" s="317"/>
      <c r="AJ127" s="317"/>
      <c r="AK127" s="317"/>
      <c r="AL127" s="317"/>
      <c r="AM127" s="317"/>
      <c r="AN127" s="317"/>
      <c r="AO127" s="317"/>
      <c r="AP127" s="317"/>
      <c r="AQ127" s="317"/>
      <c r="AR127" s="317"/>
      <c r="AS127" s="317"/>
      <c r="AT127" s="317"/>
      <c r="AU127" s="317"/>
      <c r="AV127" s="317"/>
      <c r="AW127" s="317"/>
      <c r="AX127" s="317"/>
      <c r="AY127" s="317"/>
      <c r="AZ127" s="317"/>
      <c r="BA127" s="317"/>
      <c r="BB127" s="317"/>
      <c r="BC127" s="317"/>
      <c r="BD127" s="317"/>
      <c r="BE127" s="317"/>
      <c r="BF127" s="317"/>
      <c r="BG127" s="317"/>
      <c r="BH127" s="317"/>
      <c r="BI127" s="317"/>
      <c r="BJ127" s="317"/>
      <c r="BK127" s="317"/>
      <c r="BL127" s="317"/>
      <c r="BM127" s="317"/>
      <c r="BN127" s="317"/>
      <c r="BO127" s="317"/>
      <c r="BP127" s="317"/>
      <c r="BQ127" s="317"/>
      <c r="BR127" s="321"/>
      <c r="BS127" s="321"/>
      <c r="BT127" s="321"/>
    </row>
    <row r="128" spans="1:72" hidden="1">
      <c r="A128" s="164"/>
      <c r="B128" s="164"/>
      <c r="C128" s="164"/>
      <c r="D128" s="235" t="s">
        <v>174</v>
      </c>
      <c r="E128" s="157">
        <f t="shared" ref="E128:Q128" si="268">CHOOSE($AS$118,E38,E60,E83,E106)</f>
        <v>0</v>
      </c>
      <c r="F128" s="157">
        <f t="shared" si="268"/>
        <v>0</v>
      </c>
      <c r="G128" s="157">
        <f t="shared" si="268"/>
        <v>0</v>
      </c>
      <c r="H128" s="157">
        <f t="shared" si="268"/>
        <v>0</v>
      </c>
      <c r="I128" s="157">
        <f t="shared" si="268"/>
        <v>0</v>
      </c>
      <c r="J128" s="157">
        <f t="shared" si="268"/>
        <v>0</v>
      </c>
      <c r="K128" s="157">
        <f t="shared" si="268"/>
        <v>0</v>
      </c>
      <c r="L128" s="157">
        <f t="shared" si="268"/>
        <v>0</v>
      </c>
      <c r="M128" s="157">
        <f t="shared" si="268"/>
        <v>0</v>
      </c>
      <c r="N128" s="157">
        <f t="shared" si="268"/>
        <v>0</v>
      </c>
      <c r="O128" s="157">
        <f t="shared" si="268"/>
        <v>0</v>
      </c>
      <c r="P128" s="157">
        <f t="shared" si="268"/>
        <v>0</v>
      </c>
      <c r="Q128" s="157">
        <f t="shared" si="268"/>
        <v>0</v>
      </c>
      <c r="R128" s="318"/>
      <c r="S128" s="318"/>
      <c r="T128" s="318"/>
      <c r="U128" s="318"/>
      <c r="V128" s="318"/>
      <c r="W128" s="318"/>
      <c r="X128" s="318"/>
      <c r="Y128" s="318"/>
      <c r="Z128" s="318"/>
      <c r="AA128" s="318"/>
      <c r="AB128" s="318"/>
      <c r="AC128" s="318"/>
      <c r="AD128" s="318"/>
      <c r="AE128" s="318"/>
      <c r="AF128" s="318"/>
      <c r="AG128" s="318"/>
      <c r="AH128" s="318"/>
      <c r="AI128" s="318"/>
      <c r="AJ128" s="318"/>
      <c r="AK128" s="318"/>
      <c r="AL128" s="318"/>
      <c r="AM128" s="318"/>
      <c r="AN128" s="318"/>
      <c r="AO128" s="318"/>
      <c r="AP128" s="318"/>
      <c r="AQ128" s="318"/>
      <c r="AR128" s="318"/>
      <c r="AS128" s="318"/>
      <c r="AT128" s="318"/>
      <c r="AU128" s="318"/>
      <c r="AV128" s="318"/>
      <c r="AW128" s="318"/>
      <c r="AX128" s="318"/>
      <c r="AY128" s="318"/>
      <c r="AZ128" s="318"/>
      <c r="BA128" s="318"/>
      <c r="BB128" s="318"/>
      <c r="BC128" s="318"/>
      <c r="BD128" s="318"/>
      <c r="BE128" s="318"/>
      <c r="BF128" s="318"/>
      <c r="BG128" s="318"/>
      <c r="BH128" s="318"/>
      <c r="BI128" s="318"/>
      <c r="BJ128" s="318"/>
      <c r="BK128" s="318"/>
      <c r="BL128" s="318"/>
      <c r="BM128" s="318"/>
      <c r="BN128" s="318"/>
      <c r="BO128" s="318"/>
      <c r="BP128" s="318"/>
      <c r="BQ128" s="318"/>
      <c r="BR128" s="321"/>
      <c r="BS128" s="321"/>
      <c r="BT128" s="321"/>
    </row>
    <row r="129" spans="1:72" hidden="1">
      <c r="A129" s="164"/>
      <c r="B129" s="164"/>
      <c r="C129" s="164"/>
      <c r="D129" s="239" t="s">
        <v>133</v>
      </c>
      <c r="E129" s="155">
        <f t="shared" ref="E129:Q129" si="269">CHOOSE($AS$118,E39,E61,E84,E107)</f>
        <v>0</v>
      </c>
      <c r="F129" s="155">
        <f t="shared" si="269"/>
        <v>0</v>
      </c>
      <c r="G129" s="155">
        <f t="shared" si="269"/>
        <v>0</v>
      </c>
      <c r="H129" s="155">
        <f t="shared" si="269"/>
        <v>0</v>
      </c>
      <c r="I129" s="155">
        <f t="shared" si="269"/>
        <v>0</v>
      </c>
      <c r="J129" s="155">
        <f t="shared" si="269"/>
        <v>0</v>
      </c>
      <c r="K129" s="155">
        <f t="shared" si="269"/>
        <v>0</v>
      </c>
      <c r="L129" s="155">
        <f t="shared" si="269"/>
        <v>0</v>
      </c>
      <c r="M129" s="155">
        <f t="shared" si="269"/>
        <v>0</v>
      </c>
      <c r="N129" s="155">
        <f t="shared" si="269"/>
        <v>0</v>
      </c>
      <c r="O129" s="155">
        <f t="shared" si="269"/>
        <v>0</v>
      </c>
      <c r="P129" s="155">
        <f t="shared" si="269"/>
        <v>0</v>
      </c>
      <c r="Q129" s="155">
        <f t="shared" si="269"/>
        <v>0</v>
      </c>
      <c r="R129" s="313"/>
      <c r="S129" s="313"/>
      <c r="T129" s="313"/>
      <c r="U129" s="313"/>
      <c r="V129" s="313"/>
      <c r="W129" s="313"/>
      <c r="X129" s="313"/>
      <c r="Y129" s="313"/>
      <c r="Z129" s="313"/>
      <c r="AA129" s="313"/>
      <c r="AB129" s="313"/>
      <c r="AC129" s="313"/>
      <c r="AD129" s="313"/>
      <c r="AE129" s="313"/>
      <c r="AF129" s="313"/>
      <c r="AG129" s="313"/>
      <c r="AH129" s="313"/>
      <c r="AI129" s="313"/>
      <c r="AJ129" s="313"/>
      <c r="AK129" s="313"/>
      <c r="AL129" s="313"/>
      <c r="AM129" s="313"/>
      <c r="AN129" s="313"/>
      <c r="AO129" s="313"/>
      <c r="AP129" s="313"/>
      <c r="AQ129" s="313"/>
      <c r="AR129" s="313"/>
      <c r="AS129" s="313"/>
      <c r="AT129" s="313"/>
      <c r="AU129" s="313"/>
      <c r="AV129" s="313"/>
      <c r="AW129" s="313"/>
      <c r="AX129" s="313"/>
      <c r="AY129" s="313"/>
      <c r="AZ129" s="313"/>
      <c r="BA129" s="313"/>
      <c r="BB129" s="313"/>
      <c r="BC129" s="313"/>
      <c r="BD129" s="313"/>
      <c r="BE129" s="313"/>
      <c r="BF129" s="313"/>
      <c r="BG129" s="313"/>
      <c r="BH129" s="313"/>
      <c r="BI129" s="313"/>
      <c r="BJ129" s="313"/>
      <c r="BK129" s="313"/>
      <c r="BL129" s="313"/>
      <c r="BM129" s="313"/>
      <c r="BN129" s="313"/>
      <c r="BO129" s="313"/>
      <c r="BP129" s="313"/>
      <c r="BQ129" s="313"/>
      <c r="BR129" s="321"/>
      <c r="BS129" s="321"/>
      <c r="BT129" s="321"/>
    </row>
    <row r="130" spans="1:72" hidden="1">
      <c r="A130" s="164"/>
      <c r="B130" s="164"/>
      <c r="C130" s="164"/>
      <c r="D130" s="235" t="s">
        <v>136</v>
      </c>
      <c r="E130" s="151">
        <f t="shared" ref="E130:Q130" si="270">CHOOSE($AS$118,E40,E62,E85,E108)</f>
        <v>0</v>
      </c>
      <c r="F130" s="151">
        <f t="shared" si="270"/>
        <v>0</v>
      </c>
      <c r="G130" s="151">
        <f t="shared" si="270"/>
        <v>0</v>
      </c>
      <c r="H130" s="151">
        <f t="shared" si="270"/>
        <v>0</v>
      </c>
      <c r="I130" s="151">
        <f t="shared" si="270"/>
        <v>0</v>
      </c>
      <c r="J130" s="151">
        <f t="shared" si="270"/>
        <v>0</v>
      </c>
      <c r="K130" s="151">
        <f t="shared" si="270"/>
        <v>0</v>
      </c>
      <c r="L130" s="151">
        <f t="shared" si="270"/>
        <v>0</v>
      </c>
      <c r="M130" s="151">
        <f t="shared" si="270"/>
        <v>0</v>
      </c>
      <c r="N130" s="151">
        <f t="shared" si="270"/>
        <v>0</v>
      </c>
      <c r="O130" s="151">
        <f t="shared" si="270"/>
        <v>0</v>
      </c>
      <c r="P130" s="151">
        <f t="shared" si="270"/>
        <v>0</v>
      </c>
      <c r="Q130" s="151">
        <f t="shared" si="270"/>
        <v>0</v>
      </c>
      <c r="R130" s="315"/>
      <c r="S130" s="315"/>
      <c r="T130" s="315"/>
      <c r="U130" s="315"/>
      <c r="V130" s="315"/>
      <c r="W130" s="315"/>
      <c r="X130" s="315"/>
      <c r="Y130" s="315"/>
      <c r="Z130" s="315"/>
      <c r="AA130" s="315"/>
      <c r="AB130" s="315"/>
      <c r="AC130" s="315"/>
      <c r="AD130" s="315"/>
      <c r="AE130" s="315"/>
      <c r="AF130" s="315"/>
      <c r="AG130" s="315"/>
      <c r="AH130" s="315"/>
      <c r="AI130" s="315"/>
      <c r="AJ130" s="315"/>
      <c r="AK130" s="315"/>
      <c r="AL130" s="315"/>
      <c r="AM130" s="315"/>
      <c r="AN130" s="315"/>
      <c r="AO130" s="315"/>
      <c r="AP130" s="315"/>
      <c r="AQ130" s="315"/>
      <c r="AR130" s="315"/>
      <c r="AS130" s="315"/>
      <c r="AT130" s="315"/>
      <c r="AU130" s="315"/>
      <c r="AV130" s="315"/>
      <c r="AW130" s="315"/>
      <c r="AX130" s="315"/>
      <c r="AY130" s="315"/>
      <c r="AZ130" s="315"/>
      <c r="BA130" s="315"/>
      <c r="BB130" s="315"/>
      <c r="BC130" s="315"/>
      <c r="BD130" s="315"/>
      <c r="BE130" s="315"/>
      <c r="BF130" s="315"/>
      <c r="BG130" s="315"/>
      <c r="BH130" s="315"/>
      <c r="BI130" s="315"/>
      <c r="BJ130" s="315"/>
      <c r="BK130" s="315"/>
      <c r="BL130" s="315"/>
      <c r="BM130" s="315"/>
      <c r="BN130" s="315"/>
      <c r="BO130" s="315"/>
      <c r="BP130" s="315"/>
      <c r="BQ130" s="315"/>
      <c r="BR130" s="321"/>
      <c r="BS130" s="321"/>
      <c r="BT130" s="321"/>
    </row>
    <row r="131" spans="1:72" hidden="1">
      <c r="A131" s="164"/>
      <c r="B131" s="164"/>
      <c r="C131" s="164"/>
      <c r="D131" s="235"/>
      <c r="E131" s="151"/>
      <c r="F131" s="151"/>
      <c r="G131" s="151"/>
      <c r="H131" s="151"/>
      <c r="I131" s="151"/>
      <c r="J131" s="151"/>
      <c r="K131" s="151"/>
      <c r="L131" s="151"/>
      <c r="M131" s="151"/>
      <c r="N131" s="151"/>
      <c r="O131" s="151"/>
      <c r="P131" s="151"/>
      <c r="Q131" s="151"/>
      <c r="R131" s="315"/>
      <c r="S131" s="315"/>
      <c r="T131" s="315"/>
      <c r="U131" s="315"/>
      <c r="V131" s="315"/>
      <c r="W131" s="315"/>
      <c r="X131" s="315"/>
      <c r="Y131" s="315"/>
      <c r="Z131" s="315"/>
      <c r="AA131" s="315"/>
      <c r="AB131" s="315"/>
      <c r="AC131" s="315"/>
      <c r="AD131" s="315"/>
      <c r="AE131" s="315"/>
      <c r="AF131" s="315"/>
      <c r="AG131" s="315"/>
      <c r="AH131" s="315"/>
      <c r="AI131" s="315"/>
      <c r="AJ131" s="315"/>
      <c r="AK131" s="315"/>
      <c r="AL131" s="315"/>
      <c r="AM131" s="315"/>
      <c r="AN131" s="315"/>
      <c r="AO131" s="315"/>
      <c r="AP131" s="315"/>
      <c r="AQ131" s="315"/>
      <c r="AR131" s="315"/>
      <c r="AS131" s="315"/>
      <c r="AT131" s="315"/>
      <c r="AU131" s="315"/>
      <c r="AV131" s="315"/>
      <c r="AW131" s="315"/>
      <c r="AX131" s="315"/>
      <c r="AY131" s="315"/>
      <c r="AZ131" s="315"/>
      <c r="BA131" s="315"/>
      <c r="BB131" s="315"/>
      <c r="BC131" s="315"/>
      <c r="BD131" s="315"/>
      <c r="BE131" s="315"/>
      <c r="BF131" s="315"/>
      <c r="BG131" s="315"/>
      <c r="BH131" s="315"/>
      <c r="BI131" s="315"/>
      <c r="BJ131" s="315"/>
      <c r="BK131" s="315"/>
      <c r="BL131" s="315"/>
      <c r="BM131" s="315"/>
      <c r="BN131" s="315"/>
      <c r="BO131" s="315"/>
      <c r="BP131" s="315"/>
      <c r="BQ131" s="315"/>
      <c r="BR131" s="321"/>
      <c r="BS131" s="321"/>
      <c r="BT131" s="321"/>
    </row>
    <row r="132" spans="1:72" hidden="1">
      <c r="A132" s="164"/>
      <c r="B132" s="164"/>
      <c r="C132" s="164"/>
      <c r="D132" s="235" t="s">
        <v>138</v>
      </c>
      <c r="E132" s="151"/>
      <c r="F132" s="151"/>
      <c r="G132" s="151"/>
      <c r="H132" s="151"/>
      <c r="I132" s="151"/>
      <c r="J132" s="151"/>
      <c r="K132" s="151"/>
      <c r="L132" s="151"/>
      <c r="M132" s="151"/>
      <c r="N132" s="151"/>
      <c r="O132" s="151"/>
      <c r="P132" s="151"/>
      <c r="Q132" s="151"/>
      <c r="R132" s="315"/>
      <c r="S132" s="315"/>
      <c r="T132" s="315"/>
      <c r="U132" s="315"/>
      <c r="V132" s="315"/>
      <c r="W132" s="315"/>
      <c r="X132" s="315"/>
      <c r="Y132" s="315"/>
      <c r="Z132" s="315"/>
      <c r="AA132" s="315"/>
      <c r="AB132" s="315"/>
      <c r="AC132" s="315"/>
      <c r="AD132" s="315"/>
      <c r="AE132" s="315"/>
      <c r="AF132" s="315"/>
      <c r="AG132" s="315"/>
      <c r="AH132" s="315"/>
      <c r="AI132" s="315"/>
      <c r="AJ132" s="315"/>
      <c r="AK132" s="315"/>
      <c r="AL132" s="315"/>
      <c r="AM132" s="315"/>
      <c r="AN132" s="315"/>
      <c r="AO132" s="315"/>
      <c r="AP132" s="315"/>
      <c r="AQ132" s="315"/>
      <c r="AR132" s="315"/>
      <c r="AS132" s="315"/>
      <c r="AT132" s="315"/>
      <c r="AU132" s="315"/>
      <c r="AV132" s="315"/>
      <c r="AW132" s="315"/>
      <c r="AX132" s="315"/>
      <c r="AY132" s="315"/>
      <c r="AZ132" s="315"/>
      <c r="BA132" s="315"/>
      <c r="BB132" s="315"/>
      <c r="BC132" s="315"/>
      <c r="BD132" s="315"/>
      <c r="BE132" s="315"/>
      <c r="BF132" s="315"/>
      <c r="BG132" s="315"/>
      <c r="BH132" s="315"/>
      <c r="BI132" s="315"/>
      <c r="BJ132" s="315"/>
      <c r="BK132" s="315"/>
      <c r="BL132" s="315"/>
      <c r="BM132" s="315"/>
      <c r="BN132" s="315"/>
      <c r="BO132" s="315"/>
      <c r="BP132" s="315"/>
      <c r="BQ132" s="315"/>
      <c r="BR132" s="321"/>
      <c r="BS132" s="321"/>
      <c r="BT132" s="321"/>
    </row>
    <row r="133" spans="1:72" s="232" customFormat="1" hidden="1">
      <c r="A133" s="165"/>
      <c r="B133" s="165"/>
      <c r="C133" s="165"/>
      <c r="D133" s="235" t="s">
        <v>178</v>
      </c>
      <c r="E133" s="151">
        <f t="shared" ref="E133:Q133" si="271">CHOOSE($AS$118,E43,E65,E88,E111)</f>
        <v>-663.75</v>
      </c>
      <c r="F133" s="151">
        <f t="shared" si="271"/>
        <v>-2870.9154219132001</v>
      </c>
      <c r="G133" s="151">
        <f t="shared" si="271"/>
        <v>-502</v>
      </c>
      <c r="H133" s="151">
        <f t="shared" si="271"/>
        <v>-3257.5020345120001</v>
      </c>
      <c r="I133" s="151">
        <f t="shared" si="271"/>
        <v>0</v>
      </c>
      <c r="J133" s="151">
        <f t="shared" si="271"/>
        <v>0</v>
      </c>
      <c r="K133" s="151">
        <f t="shared" si="271"/>
        <v>0</v>
      </c>
      <c r="L133" s="151">
        <f t="shared" si="271"/>
        <v>0</v>
      </c>
      <c r="M133" s="151">
        <f t="shared" si="271"/>
        <v>-4358.9906209440005</v>
      </c>
      <c r="N133" s="151">
        <f t="shared" si="271"/>
        <v>0</v>
      </c>
      <c r="O133" s="151">
        <f t="shared" si="271"/>
        <v>0</v>
      </c>
      <c r="P133" s="151">
        <f t="shared" si="271"/>
        <v>0</v>
      </c>
      <c r="Q133" s="151">
        <f t="shared" si="271"/>
        <v>0</v>
      </c>
      <c r="R133" s="315"/>
      <c r="S133" s="315"/>
      <c r="T133" s="315"/>
      <c r="U133" s="315"/>
      <c r="V133" s="315"/>
      <c r="W133" s="315"/>
      <c r="X133" s="315"/>
      <c r="Y133" s="315"/>
      <c r="Z133" s="315"/>
      <c r="AA133" s="315"/>
      <c r="AB133" s="315"/>
      <c r="AC133" s="315"/>
      <c r="AD133" s="315"/>
      <c r="AE133" s="315"/>
      <c r="AF133" s="315"/>
      <c r="AG133" s="315"/>
      <c r="AH133" s="315"/>
      <c r="AI133" s="315"/>
      <c r="AJ133" s="315"/>
      <c r="AK133" s="315"/>
      <c r="AL133" s="315"/>
      <c r="AM133" s="315"/>
      <c r="AN133" s="315"/>
      <c r="AO133" s="315"/>
      <c r="AP133" s="315"/>
      <c r="AQ133" s="315"/>
      <c r="AR133" s="315"/>
      <c r="AS133" s="315"/>
      <c r="AT133" s="315"/>
      <c r="AU133" s="315"/>
      <c r="AV133" s="315"/>
      <c r="AW133" s="315"/>
      <c r="AX133" s="315"/>
      <c r="AY133" s="315"/>
      <c r="AZ133" s="315"/>
      <c r="BA133" s="315"/>
      <c r="BB133" s="315"/>
      <c r="BC133" s="315"/>
      <c r="BD133" s="315"/>
      <c r="BE133" s="315"/>
      <c r="BF133" s="315"/>
      <c r="BG133" s="315"/>
      <c r="BH133" s="315"/>
      <c r="BI133" s="315"/>
      <c r="BJ133" s="315"/>
      <c r="BK133" s="315"/>
      <c r="BL133" s="315"/>
      <c r="BM133" s="315"/>
      <c r="BN133" s="315"/>
      <c r="BO133" s="315"/>
      <c r="BP133" s="315"/>
      <c r="BQ133" s="315"/>
      <c r="BR133" s="165"/>
      <c r="BS133" s="165"/>
      <c r="BT133" s="165"/>
    </row>
    <row r="134" spans="1:72" s="232" customFormat="1" hidden="1">
      <c r="A134" s="165"/>
      <c r="B134" s="165"/>
      <c r="C134" s="165"/>
      <c r="D134" s="235"/>
      <c r="E134" s="151"/>
      <c r="F134" s="151"/>
      <c r="G134" s="151"/>
      <c r="H134" s="151"/>
      <c r="I134" s="151"/>
      <c r="J134" s="151"/>
      <c r="K134" s="151"/>
      <c r="L134" s="151"/>
      <c r="M134" s="151"/>
      <c r="N134" s="151"/>
      <c r="O134" s="151"/>
      <c r="P134" s="151"/>
      <c r="Q134" s="151"/>
      <c r="R134" s="315"/>
      <c r="S134" s="315"/>
      <c r="T134" s="315"/>
      <c r="U134" s="315"/>
      <c r="V134" s="315"/>
      <c r="W134" s="315"/>
      <c r="X134" s="315"/>
      <c r="Y134" s="315"/>
      <c r="Z134" s="315"/>
      <c r="AA134" s="315"/>
      <c r="AB134" s="315"/>
      <c r="AC134" s="315"/>
      <c r="AD134" s="315"/>
      <c r="AE134" s="315"/>
      <c r="AF134" s="315"/>
      <c r="AG134" s="315"/>
      <c r="AH134" s="315"/>
      <c r="AI134" s="315"/>
      <c r="AJ134" s="315"/>
      <c r="AK134" s="315"/>
      <c r="AL134" s="315"/>
      <c r="AM134" s="315"/>
      <c r="AN134" s="315"/>
      <c r="AO134" s="315"/>
      <c r="AP134" s="315"/>
      <c r="AQ134" s="315"/>
      <c r="AR134" s="315"/>
      <c r="AS134" s="315"/>
      <c r="AT134" s="315"/>
      <c r="AU134" s="315"/>
      <c r="AV134" s="315"/>
      <c r="AW134" s="315"/>
      <c r="AX134" s="315"/>
      <c r="AY134" s="315"/>
      <c r="AZ134" s="315"/>
      <c r="BA134" s="315"/>
      <c r="BB134" s="315"/>
      <c r="BC134" s="315"/>
      <c r="BD134" s="315"/>
      <c r="BE134" s="315"/>
      <c r="BF134" s="315"/>
      <c r="BG134" s="315"/>
      <c r="BH134" s="315"/>
      <c r="BI134" s="315"/>
      <c r="BJ134" s="315"/>
      <c r="BK134" s="315"/>
      <c r="BL134" s="315"/>
      <c r="BM134" s="315"/>
      <c r="BN134" s="315"/>
      <c r="BO134" s="315"/>
      <c r="BP134" s="315"/>
      <c r="BQ134" s="315"/>
      <c r="BR134" s="165"/>
      <c r="BS134" s="165"/>
      <c r="BT134" s="165"/>
    </row>
    <row r="135" spans="1:72" ht="16.5" hidden="1" thickBot="1">
      <c r="A135" s="164"/>
      <c r="B135" s="164"/>
      <c r="C135" s="164"/>
      <c r="D135" s="240" t="s">
        <v>135</v>
      </c>
      <c r="E135" s="241">
        <f t="shared" ref="E135:Q135" si="272">CHOOSE($AS$118,E45,E67,E90,E113)</f>
        <v>-663.75</v>
      </c>
      <c r="F135" s="241">
        <f t="shared" si="272"/>
        <v>-2870.9154219132001</v>
      </c>
      <c r="G135" s="241">
        <f t="shared" si="272"/>
        <v>-502</v>
      </c>
      <c r="H135" s="241">
        <f t="shared" si="272"/>
        <v>-3257.5020345120001</v>
      </c>
      <c r="I135" s="241">
        <f t="shared" si="272"/>
        <v>0</v>
      </c>
      <c r="J135" s="241">
        <f t="shared" si="272"/>
        <v>0</v>
      </c>
      <c r="K135" s="241">
        <f t="shared" si="272"/>
        <v>0</v>
      </c>
      <c r="L135" s="241">
        <f t="shared" si="272"/>
        <v>0</v>
      </c>
      <c r="M135" s="241">
        <f t="shared" si="272"/>
        <v>-4358.9906209440005</v>
      </c>
      <c r="N135" s="241">
        <f t="shared" si="272"/>
        <v>0</v>
      </c>
      <c r="O135" s="241">
        <f t="shared" si="272"/>
        <v>0</v>
      </c>
      <c r="P135" s="241">
        <f t="shared" si="272"/>
        <v>0</v>
      </c>
      <c r="Q135" s="241">
        <f t="shared" si="272"/>
        <v>0</v>
      </c>
      <c r="R135" s="310"/>
      <c r="S135" s="310"/>
      <c r="T135" s="310"/>
      <c r="U135" s="310"/>
      <c r="V135" s="310"/>
      <c r="W135" s="310"/>
      <c r="X135" s="310"/>
      <c r="Y135" s="310"/>
      <c r="Z135" s="310"/>
      <c r="AA135" s="310"/>
      <c r="AB135" s="310"/>
      <c r="AC135" s="310"/>
      <c r="AD135" s="310"/>
      <c r="AE135" s="310"/>
      <c r="AF135" s="310"/>
      <c r="AG135" s="310"/>
      <c r="AH135" s="310"/>
      <c r="AI135" s="310"/>
      <c r="AJ135" s="310"/>
      <c r="AK135" s="310"/>
      <c r="AL135" s="310"/>
      <c r="AM135" s="310"/>
      <c r="AN135" s="310"/>
      <c r="AO135" s="310"/>
      <c r="AP135" s="310"/>
      <c r="AQ135" s="310"/>
      <c r="AR135" s="310"/>
      <c r="AS135" s="310"/>
      <c r="AT135" s="310"/>
      <c r="AU135" s="310"/>
      <c r="AV135" s="310"/>
      <c r="AW135" s="310"/>
      <c r="AX135" s="310"/>
      <c r="AY135" s="310"/>
      <c r="AZ135" s="310"/>
      <c r="BA135" s="310"/>
      <c r="BB135" s="310"/>
      <c r="BC135" s="310"/>
      <c r="BD135" s="310"/>
      <c r="BE135" s="310"/>
      <c r="BF135" s="310"/>
      <c r="BG135" s="310"/>
      <c r="BH135" s="310"/>
      <c r="BI135" s="310"/>
      <c r="BJ135" s="310"/>
      <c r="BK135" s="310"/>
      <c r="BL135" s="310"/>
      <c r="BM135" s="310"/>
      <c r="BN135" s="310"/>
      <c r="BO135" s="310"/>
      <c r="BP135" s="310"/>
      <c r="BQ135" s="310"/>
      <c r="BR135" s="321"/>
      <c r="BS135" s="321"/>
      <c r="BT135" s="321"/>
    </row>
    <row r="136" spans="1:72" hidden="1">
      <c r="A136" s="164"/>
      <c r="B136" s="164"/>
      <c r="C136" s="164"/>
      <c r="D136" s="164"/>
      <c r="E136" s="164"/>
      <c r="F136" s="164"/>
      <c r="G136" s="164"/>
      <c r="H136" s="164"/>
      <c r="I136" s="164"/>
      <c r="J136" s="164"/>
      <c r="K136" s="164"/>
      <c r="L136" s="164"/>
      <c r="M136" s="164"/>
      <c r="N136" s="164"/>
      <c r="O136" s="164"/>
      <c r="P136" s="164"/>
      <c r="Q136" s="164"/>
      <c r="R136" s="321"/>
      <c r="S136" s="321"/>
      <c r="T136" s="321"/>
      <c r="U136" s="321"/>
      <c r="V136" s="321"/>
      <c r="W136" s="321"/>
      <c r="X136" s="321"/>
      <c r="Y136" s="321"/>
      <c r="Z136" s="321"/>
      <c r="AA136" s="321"/>
      <c r="AB136" s="321"/>
      <c r="AC136" s="321"/>
      <c r="AD136" s="321"/>
      <c r="AE136" s="321"/>
      <c r="AF136" s="321"/>
      <c r="AG136" s="321"/>
      <c r="AH136" s="321"/>
      <c r="AI136" s="321"/>
      <c r="AJ136" s="321"/>
      <c r="AK136" s="321"/>
      <c r="AL136" s="321"/>
      <c r="AM136" s="321"/>
      <c r="AN136" s="321"/>
      <c r="AO136" s="321"/>
      <c r="AP136" s="321"/>
      <c r="AQ136" s="321"/>
      <c r="AR136" s="321"/>
      <c r="AS136" s="321"/>
      <c r="AT136" s="321"/>
      <c r="AU136" s="321"/>
      <c r="AV136" s="321"/>
      <c r="AW136" s="321"/>
      <c r="AX136" s="321"/>
      <c r="AY136" s="321"/>
      <c r="AZ136" s="321"/>
      <c r="BA136" s="321"/>
      <c r="BB136" s="321"/>
      <c r="BC136" s="321"/>
      <c r="BD136" s="321"/>
      <c r="BE136" s="321"/>
      <c r="BF136" s="321"/>
      <c r="BG136" s="321"/>
      <c r="BH136" s="321"/>
      <c r="BI136" s="321"/>
      <c r="BJ136" s="321"/>
      <c r="BK136" s="321"/>
      <c r="BL136" s="321"/>
      <c r="BM136" s="321"/>
      <c r="BN136" s="321"/>
      <c r="BO136" s="321"/>
      <c r="BP136" s="321"/>
      <c r="BQ136" s="321"/>
      <c r="BR136" s="321"/>
      <c r="BS136" s="321"/>
      <c r="BT136" s="321"/>
    </row>
    <row r="138" spans="1:72" s="158" customFormat="1">
      <c r="R138" s="319"/>
      <c r="S138" s="319"/>
      <c r="T138" s="319"/>
      <c r="U138" s="319"/>
      <c r="V138" s="319"/>
      <c r="W138" s="319"/>
      <c r="X138" s="319"/>
      <c r="Y138" s="319"/>
      <c r="Z138" s="319"/>
      <c r="AA138" s="319"/>
      <c r="AB138" s="319"/>
      <c r="AC138" s="319"/>
      <c r="AD138" s="319"/>
      <c r="AE138" s="319"/>
      <c r="AF138" s="319"/>
      <c r="AG138" s="319"/>
      <c r="AH138" s="319"/>
      <c r="AI138" s="319"/>
      <c r="AJ138" s="319"/>
      <c r="AK138" s="319"/>
      <c r="AL138" s="319"/>
      <c r="AM138" s="319"/>
      <c r="AN138" s="319"/>
      <c r="AO138" s="319"/>
      <c r="AP138" s="319"/>
      <c r="AQ138" s="319"/>
      <c r="AR138" s="319"/>
      <c r="AS138" s="319"/>
      <c r="AT138" s="319"/>
      <c r="AU138" s="319"/>
      <c r="AV138" s="319"/>
      <c r="AW138" s="319"/>
      <c r="AX138" s="319"/>
      <c r="AY138" s="319"/>
      <c r="AZ138" s="319"/>
      <c r="BA138" s="319"/>
      <c r="BB138" s="319"/>
      <c r="BC138" s="319"/>
      <c r="BD138" s="319"/>
      <c r="BE138" s="319"/>
      <c r="BF138" s="319"/>
      <c r="BG138" s="319"/>
      <c r="BH138" s="319"/>
      <c r="BI138" s="319"/>
      <c r="BJ138" s="319"/>
      <c r="BK138" s="319"/>
      <c r="BL138" s="319"/>
      <c r="BM138" s="319"/>
      <c r="BN138" s="319"/>
      <c r="BO138" s="319"/>
      <c r="BP138" s="319"/>
      <c r="BQ138" s="319"/>
      <c r="BR138" s="319"/>
      <c r="BS138" s="319"/>
      <c r="BT138" s="319"/>
    </row>
  </sheetData>
  <dataConsolidate/>
  <mergeCells count="8">
    <mergeCell ref="M19:P19"/>
    <mergeCell ref="M20:P20"/>
    <mergeCell ref="M21:P21"/>
    <mergeCell ref="M5:P5"/>
    <mergeCell ref="M6:P6"/>
    <mergeCell ref="M7:P7"/>
    <mergeCell ref="M17:P17"/>
    <mergeCell ref="M18:P18"/>
  </mergeCells>
  <phoneticPr fontId="0" type="noConversion"/>
  <dataValidations count="2">
    <dataValidation type="textLength" operator="equal" allowBlank="1" showInputMessage="1" showErrorMessage="1" errorTitle="Year Format" error="Please enter the year as 4 digits, e.g., 2011" sqref="J15:J16" xr:uid="{00000000-0002-0000-0000-000000000000}">
      <formula1>4</formula1>
    </dataValidation>
    <dataValidation type="decimal" allowBlank="1" showInputMessage="1" showErrorMessage="1" errorTitle="Error" error="It looks like you have entered a probability outside the range of 0% - 100%.  Please enter a different value." sqref="E106:BQ106 E60:BQ60 E83:BQ83 E38:BQ38" xr:uid="{00000000-0002-0000-0000-000001000000}">
      <formula1>0</formula1>
      <formula2>1</formula2>
    </dataValidation>
  </dataValidations>
  <pageMargins left="0.75" right="0.75" top="0.25" bottom="0.25" header="0.5" footer="0.5"/>
  <pageSetup scale="37" fitToHeight="0" orientation="landscape" r:id="rId1"/>
  <headerFooter alignWithMargins="0">
    <oddFooter>Page &amp;P&amp;R&amp;Z&amp;F</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5CDE5AD9-C744-4237-89F4-AD26B07100E6}">
          <x14:formula1>
            <xm:f>'T:\2019\Investment Committee &amp; Other IP Projects\03-Mar\InLine Inspection Contract (GDO)\[ILI Alternatives - CEM Analysis - REVISION.xlsx]LookUp Ranges'!#REF!</xm:f>
          </x14:formula1>
          <xm:sqref>M17:P21</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6">
    <tabColor theme="1" tint="0.499984740745262"/>
  </sheetPr>
  <dimension ref="A1:CR52"/>
  <sheetViews>
    <sheetView zoomScale="80" zoomScaleNormal="80" workbookViewId="0">
      <pane xSplit="2" ySplit="4" topLeftCell="C5" activePane="bottomRight" state="frozen"/>
      <selection activeCell="B14" sqref="B14"/>
      <selection pane="topRight" activeCell="B14" sqref="B14"/>
      <selection pane="bottomLeft" activeCell="B14" sqref="B14"/>
      <selection pane="bottomRight" activeCell="C5" sqref="C5"/>
    </sheetView>
  </sheetViews>
  <sheetFormatPr defaultColWidth="9" defaultRowHeight="15.75"/>
  <cols>
    <col min="1" max="1" width="40" style="65" customWidth="1"/>
    <col min="2" max="2" width="9.375" style="65" customWidth="1"/>
    <col min="3" max="7" width="11.25" style="65" customWidth="1"/>
    <col min="8" max="8" width="11.125" style="65" customWidth="1"/>
    <col min="9" max="95" width="11.25" style="65" customWidth="1"/>
    <col min="96" max="96" width="2.875" style="65" customWidth="1"/>
    <col min="97" max="16384" width="9" style="65"/>
  </cols>
  <sheetData>
    <row r="1" spans="1:96">
      <c r="A1" s="220" t="s">
        <v>187</v>
      </c>
      <c r="B1" s="220"/>
      <c r="C1" s="220"/>
      <c r="D1" s="277"/>
      <c r="E1" s="277"/>
      <c r="F1" s="277"/>
      <c r="G1" s="28"/>
      <c r="H1" s="28"/>
    </row>
    <row r="2" spans="1:96" ht="18.75">
      <c r="A2" s="517" t="s">
        <v>122</v>
      </c>
      <c r="B2" s="518"/>
    </row>
    <row r="3" spans="1:96">
      <c r="A3" s="519" t="s">
        <v>102</v>
      </c>
      <c r="B3" s="519"/>
    </row>
    <row r="4" spans="1:96" ht="16.5" thickBot="1">
      <c r="B4" s="7"/>
      <c r="C4" s="18">
        <f>FirstYear</f>
        <v>2019</v>
      </c>
      <c r="D4" s="380">
        <f ca="1">IF(COUNT($C$4:C4)&gt;=(('LookUp Ranges'!$C$146)+IF('Depr - Alt #1'!$C$8="y", COUNTIF('Depr - Alt #1'!$C$12:$C$51,"&lt;&gt;0"),0)),"",C$4+1)</f>
        <v>2020</v>
      </c>
      <c r="E4" s="380">
        <f ca="1">IF(COUNT($C$4:D4)&gt;=(('LookUp Ranges'!$C$146)+IF('Depr - Alt #1'!$C$8="y", COUNTIF('Depr - Alt #1'!$C$12:$C$51,"&lt;&gt;0"),0)),"",D$4+1)</f>
        <v>2021</v>
      </c>
      <c r="F4" s="380">
        <f ca="1">IF(COUNT($C$4:E4)&gt;=(('LookUp Ranges'!$C$146)+IF('Depr - Alt #1'!$C$8="y", COUNTIF('Depr - Alt #1'!$C$12:$C$51,"&lt;&gt;0"),0)),"",E$4+1)</f>
        <v>2022</v>
      </c>
      <c r="G4" s="380">
        <f ca="1">IF(COUNT($C$4:F4)&gt;=(('LookUp Ranges'!$C$146)+IF('Depr - Alt #1'!$C$8="y", COUNTIF('Depr - Alt #1'!$C$12:$C$51,"&lt;&gt;0"),0)),"",F$4+1)</f>
        <v>2023</v>
      </c>
      <c r="H4" s="380">
        <f ca="1">IF(COUNT($C$4:G4)&gt;=(('LookUp Ranges'!$C$146)+IF('Depr - Alt #1'!$C$8="y", COUNTIF('Depr - Alt #1'!$C$12:$C$51,"&lt;&gt;0"),0)),"",G$4+1)</f>
        <v>2024</v>
      </c>
      <c r="I4" s="380">
        <f ca="1">IF(COUNT($C$4:H4)&gt;=(('LookUp Ranges'!$C$146)+IF('Depr - Alt #1'!$C$8="y", COUNTIF('Depr - Alt #1'!$C$12:$C$51,"&lt;&gt;0"),0)),"",H$4+1)</f>
        <v>2025</v>
      </c>
      <c r="J4" s="380">
        <f ca="1">IF(COUNT($C$4:I4)&gt;=(('LookUp Ranges'!$C$146)+IF('Depr - Alt #1'!$C$8="y", COUNTIF('Depr - Alt #1'!$C$12:$C$51,"&lt;&gt;0"),0)),"",I$4+1)</f>
        <v>2026</v>
      </c>
      <c r="K4" s="380">
        <f ca="1">IF(COUNT($C$4:J4)&gt;=(('LookUp Ranges'!$C$146)+IF('Depr - Alt #1'!$C$8="y", COUNTIF('Depr - Alt #1'!$C$12:$C$51,"&lt;&gt;0"),0)),"",J$4+1)</f>
        <v>2027</v>
      </c>
      <c r="L4" s="380">
        <f ca="1">IF(COUNT($C$4:K4)&gt;=(('LookUp Ranges'!$C$146)+IF('Depr - Alt #1'!$C$8="y", COUNTIF('Depr - Alt #1'!$C$12:$C$51,"&lt;&gt;0"),0)),"",K$4+1)</f>
        <v>2028</v>
      </c>
      <c r="M4" s="380">
        <f ca="1">IF(COUNT($C$4:L4)&gt;=(('LookUp Ranges'!$C$146)+IF('Depr - Alt #1'!$C$8="y", COUNTIF('Depr - Alt #1'!$C$12:$C$51,"&lt;&gt;0"),0)),"",L$4+1)</f>
        <v>2029</v>
      </c>
      <c r="N4" s="380">
        <f ca="1">IF(COUNT($C$4:M4)&gt;=(('LookUp Ranges'!$C$146)+IF('Depr - Alt #1'!$C$8="y", COUNTIF('Depr - Alt #1'!$C$12:$C$51,"&lt;&gt;0"),0)),"",M$4+1)</f>
        <v>2030</v>
      </c>
      <c r="O4" s="380">
        <f ca="1">IF(COUNT($C$4:N4)&gt;=(('LookUp Ranges'!$C$146)+IF('Depr - Alt #1'!$C$8="y", COUNTIF('Depr - Alt #1'!$C$12:$C$51,"&lt;&gt;0"),0)),"",N$4+1)</f>
        <v>2031</v>
      </c>
      <c r="P4" s="380">
        <f ca="1">IF(COUNT($C$4:O4)&gt;=(('LookUp Ranges'!$C$146)+IF('Depr - Alt #1'!$C$8="y", COUNTIF('Depr - Alt #1'!$C$12:$C$51,"&lt;&gt;0"),0)),"",O$4+1)</f>
        <v>2032</v>
      </c>
      <c r="Q4" s="380">
        <f ca="1">IF(COUNT($C$4:P4)&gt;=(('LookUp Ranges'!$C$146)+IF('Depr - Alt #1'!$C$8="y", COUNTIF('Depr - Alt #1'!$C$12:$C$51,"&lt;&gt;0"),0)),"",P$4+1)</f>
        <v>2033</v>
      </c>
      <c r="R4" s="380">
        <f ca="1">IF(COUNT($C$4:Q4)&gt;=(('LookUp Ranges'!$C$146)+IF('Depr - Alt #1'!$C$8="y", COUNTIF('Depr - Alt #1'!$C$12:$C$51,"&lt;&gt;0"),0)),"",Q$4+1)</f>
        <v>2034</v>
      </c>
      <c r="S4" s="380">
        <f ca="1">IF(COUNT($C$4:R4)&gt;=(('LookUp Ranges'!$C$146)+IF('Depr - Alt #1'!$C$8="y", COUNTIF('Depr - Alt #1'!$C$12:$C$51,"&lt;&gt;0"),0)),"",R$4+1)</f>
        <v>2035</v>
      </c>
      <c r="T4" s="380">
        <f ca="1">IF(COUNT($C$4:S4)&gt;=(('LookUp Ranges'!$C$146)+IF('Depr - Alt #1'!$C$8="y", COUNTIF('Depr - Alt #1'!$C$12:$C$51,"&lt;&gt;0"),0)),"",S$4+1)</f>
        <v>2036</v>
      </c>
      <c r="U4" s="380">
        <f ca="1">IF(COUNT($C$4:T4)&gt;=(('LookUp Ranges'!$C$146)+IF('Depr - Alt #1'!$C$8="y", COUNTIF('Depr - Alt #1'!$C$12:$C$51,"&lt;&gt;0"),0)),"",T$4+1)</f>
        <v>2037</v>
      </c>
      <c r="V4" s="380">
        <f ca="1">IF(COUNT($C$4:U4)&gt;=(('LookUp Ranges'!$C$146)+IF('Depr - Alt #1'!$C$8="y", COUNTIF('Depr - Alt #1'!$C$12:$C$51,"&lt;&gt;0"),0)),"",U$4+1)</f>
        <v>2038</v>
      </c>
      <c r="W4" s="380">
        <f ca="1">IF(COUNT($C$4:V4)&gt;=(('LookUp Ranges'!$C$146)+IF('Depr - Alt #1'!$C$8="y", COUNTIF('Depr - Alt #1'!$C$12:$C$51,"&lt;&gt;0"),0)),"",V$4+1)</f>
        <v>2039</v>
      </c>
      <c r="X4" s="380">
        <f ca="1">IF(COUNT($C$4:W4)&gt;=(('LookUp Ranges'!$C$146)+IF('Depr - Alt #1'!$C$8="y", COUNTIF('Depr - Alt #1'!$C$12:$C$51,"&lt;&gt;0"),0)),"",W$4+1)</f>
        <v>2040</v>
      </c>
      <c r="Y4" s="380">
        <f ca="1">IF(COUNT($C$4:X4)&gt;=(('LookUp Ranges'!$C$146)+IF('Depr - Alt #1'!$C$8="y", COUNTIF('Depr - Alt #1'!$C$12:$C$51,"&lt;&gt;0"),0)),"",X$4+1)</f>
        <v>2041</v>
      </c>
      <c r="Z4" s="380">
        <f ca="1">IF(COUNT($C$4:Y4)&gt;=(('LookUp Ranges'!$C$146)+IF('Depr - Alt #1'!$C$8="y", COUNTIF('Depr - Alt #1'!$C$12:$C$51,"&lt;&gt;0"),0)),"",Y$4+1)</f>
        <v>2042</v>
      </c>
      <c r="AA4" s="380">
        <f ca="1">IF(COUNT($C$4:Z4)&gt;=(('LookUp Ranges'!$C$146)+IF('Depr - Alt #1'!$C$8="y", COUNTIF('Depr - Alt #1'!$C$12:$C$51,"&lt;&gt;0"),0)),"",Z$4+1)</f>
        <v>2043</v>
      </c>
      <c r="AB4" s="380">
        <f ca="1">IF(COUNT($C$4:AA4)&gt;=(('LookUp Ranges'!$C$146)+IF('Depr - Alt #1'!$C$8="y", COUNTIF('Depr - Alt #1'!$C$12:$C$51,"&lt;&gt;0"),0)),"",AA$4+1)</f>
        <v>2044</v>
      </c>
      <c r="AC4" s="380">
        <f ca="1">IF(COUNT($C$4:AB4)&gt;=(('LookUp Ranges'!$C$146)+IF('Depr - Alt #1'!$C$8="y", COUNTIF('Depr - Alt #1'!$C$12:$C$51,"&lt;&gt;0"),0)),"",AB$4+1)</f>
        <v>2045</v>
      </c>
      <c r="AD4" s="380">
        <f ca="1">IF(COUNT($C$4:AC4)&gt;=(('LookUp Ranges'!$C$146)+IF('Depr - Alt #1'!$C$8="y", COUNTIF('Depr - Alt #1'!$C$12:$C$51,"&lt;&gt;0"),0)),"",AC$4+1)</f>
        <v>2046</v>
      </c>
      <c r="AE4" s="380">
        <f ca="1">IF(COUNT($C$4:AD4)&gt;=(('LookUp Ranges'!$C$146)+IF('Depr - Alt #1'!$C$8="y", COUNTIF('Depr - Alt #1'!$C$12:$C$51,"&lt;&gt;0"),0)),"",AD$4+1)</f>
        <v>2047</v>
      </c>
      <c r="AF4" s="380">
        <f ca="1">IF(COUNT($C$4:AE4)&gt;=(('LookUp Ranges'!$C$146)+IF('Depr - Alt #1'!$C$8="y", COUNTIF('Depr - Alt #1'!$C$12:$C$51,"&lt;&gt;0"),0)),"",AE$4+1)</f>
        <v>2048</v>
      </c>
      <c r="AG4" s="380">
        <f ca="1">IF(COUNT($C$4:AF4)&gt;=(('LookUp Ranges'!$C$146)+IF('Depr - Alt #1'!$C$8="y", COUNTIF('Depr - Alt #1'!$C$12:$C$51,"&lt;&gt;0"),0)),"",AF$4+1)</f>
        <v>2049</v>
      </c>
      <c r="AH4" s="380">
        <f ca="1">IF(COUNT($C$4:AG4)&gt;=(('LookUp Ranges'!$C$146)+IF('Depr - Alt #1'!$C$8="y", COUNTIF('Depr - Alt #1'!$C$12:$C$51,"&lt;&gt;0"),0)),"",AG$4+1)</f>
        <v>2050</v>
      </c>
      <c r="AI4" s="380">
        <f ca="1">IF(COUNT($C$4:AH4)&gt;=(('LookUp Ranges'!$C$146)+IF('Depr - Alt #1'!$C$8="y", COUNTIF('Depr - Alt #1'!$C$12:$C$51,"&lt;&gt;0"),0)),"",AH$4+1)</f>
        <v>2051</v>
      </c>
      <c r="AJ4" s="380">
        <f ca="1">IF(COUNT($C$4:AI4)&gt;=(('LookUp Ranges'!$C$146)+IF('Depr - Alt #1'!$C$8="y", COUNTIF('Depr - Alt #1'!$C$12:$C$51,"&lt;&gt;0"),0)),"",AI$4+1)</f>
        <v>2052</v>
      </c>
      <c r="AK4" s="380">
        <f ca="1">IF(COUNT($C$4:AJ4)&gt;=(('LookUp Ranges'!$C$146)+IF('Depr - Alt #1'!$C$8="y", COUNTIF('Depr - Alt #1'!$C$12:$C$51,"&lt;&gt;0"),0)),"",AJ$4+1)</f>
        <v>2053</v>
      </c>
      <c r="AL4" s="380">
        <f ca="1">IF(COUNT($C$4:AK4)&gt;=(('LookUp Ranges'!$C$146)+IF('Depr - Alt #1'!$C$8="y", COUNTIF('Depr - Alt #1'!$C$12:$C$51,"&lt;&gt;0"),0)),"",AK$4+1)</f>
        <v>2054</v>
      </c>
      <c r="AM4" s="380">
        <f ca="1">IF(COUNT($C$4:AL4)&gt;=(('LookUp Ranges'!$C$146)+IF('Depr - Alt #1'!$C$8="y", COUNTIF('Depr - Alt #1'!$C$12:$C$51,"&lt;&gt;0"),0)),"",AL$4+1)</f>
        <v>2055</v>
      </c>
      <c r="AN4" s="380">
        <f ca="1">IF(COUNT($C$4:AM4)&gt;=(('LookUp Ranges'!$C$146)+IF('Depr - Alt #1'!$C$8="y", COUNTIF('Depr - Alt #1'!$C$12:$C$51,"&lt;&gt;0"),0)),"",AM$4+1)</f>
        <v>2056</v>
      </c>
      <c r="AO4" s="380">
        <f ca="1">IF(COUNT($C$4:AN4)&gt;=(('LookUp Ranges'!$C$146)+IF('Depr - Alt #1'!$C$8="y", COUNTIF('Depr - Alt #1'!$C$12:$C$51,"&lt;&gt;0"),0)),"",AN$4+1)</f>
        <v>2057</v>
      </c>
      <c r="AP4" s="380">
        <f ca="1">IF(COUNT($C$4:AO4)&gt;=(('LookUp Ranges'!$C$146)+IF('Depr - Alt #1'!$C$8="y", COUNTIF('Depr - Alt #1'!$C$12:$C$51,"&lt;&gt;0"),0)),"",AO$4+1)</f>
        <v>2058</v>
      </c>
      <c r="AQ4" s="380">
        <f ca="1">IF(COUNT($C$4:AP4)&gt;=(('LookUp Ranges'!$C$146)+IF('Depr - Alt #1'!$C$8="y", COUNTIF('Depr - Alt #1'!$C$12:$C$51,"&lt;&gt;0"),0)),"",AP$4+1)</f>
        <v>2059</v>
      </c>
      <c r="AR4" s="380">
        <f ca="1">IF(COUNT($C$4:AQ4)&gt;=(('LookUp Ranges'!$C$146)+IF('Depr - Alt #1'!$C$8="y", COUNTIF('Depr - Alt #1'!$C$12:$C$51,"&lt;&gt;0"),0)),"",AQ$4+1)</f>
        <v>2060</v>
      </c>
      <c r="AS4" s="380">
        <f ca="1">IF(COUNT($C$4:AR4)&gt;=(('LookUp Ranges'!$C$146)+IF('Depr - Alt #1'!$C$8="y", COUNTIF('Depr - Alt #1'!$C$12:$C$51,"&lt;&gt;0"),0)),"",AR$4+1)</f>
        <v>2061</v>
      </c>
      <c r="AT4" s="380">
        <f ca="1">IF(COUNT($C$4:AS4)&gt;=(('LookUp Ranges'!$C$146)+IF('Depr - Alt #1'!$C$8="y", COUNTIF('Depr - Alt #1'!$C$12:$C$51,"&lt;&gt;0"),0)),"",AS$4+1)</f>
        <v>2062</v>
      </c>
      <c r="AU4" s="380">
        <f ca="1">IF(COUNT($C$4:AT4)&gt;=(('LookUp Ranges'!$C$146)+IF('Depr - Alt #1'!$C$8="y", COUNTIF('Depr - Alt #1'!$C$12:$C$51,"&lt;&gt;0"),0)),"",AT$4+1)</f>
        <v>2063</v>
      </c>
      <c r="AV4" s="380">
        <f ca="1">IF(COUNT($C$4:AU4)&gt;=(('LookUp Ranges'!$C$146)+IF('Depr - Alt #1'!$C$8="y", COUNTIF('Depr - Alt #1'!$C$12:$C$51,"&lt;&gt;0"),0)),"",AU$4+1)</f>
        <v>2064</v>
      </c>
      <c r="AW4" s="380">
        <f ca="1">IF(COUNT($C$4:AV4)&gt;=(('LookUp Ranges'!$C$146)+IF('Depr - Alt #1'!$C$8="y", COUNTIF('Depr - Alt #1'!$C$12:$C$51,"&lt;&gt;0"),0)),"",AV$4+1)</f>
        <v>2065</v>
      </c>
      <c r="AX4" s="380">
        <f ca="1">IF(COUNT($C$4:AW4)&gt;=(('LookUp Ranges'!$C$146)+IF('Depr - Alt #1'!$C$8="y", COUNTIF('Depr - Alt #1'!$C$12:$C$51,"&lt;&gt;0"),0)),"",AW$4+1)</f>
        <v>2066</v>
      </c>
      <c r="AY4" s="380">
        <f ca="1">IF(COUNT($C$4:AX4)&gt;=(('LookUp Ranges'!$C$146)+IF('Depr - Alt #1'!$C$8="y", COUNTIF('Depr - Alt #1'!$C$12:$C$51,"&lt;&gt;0"),0)),"",AX$4+1)</f>
        <v>2067</v>
      </c>
      <c r="AZ4" s="380">
        <f ca="1">IF(COUNT($C$4:AY4)&gt;=(('LookUp Ranges'!$C$146)+IF('Depr - Alt #1'!$C$8="y", COUNTIF('Depr - Alt #1'!$C$12:$C$51,"&lt;&gt;0"),0)),"",AY$4+1)</f>
        <v>2068</v>
      </c>
      <c r="BA4" s="380" t="str">
        <f ca="1">IF(COUNT($C$4:AZ4)&gt;=(('LookUp Ranges'!$C$146)+IF('Depr - Alt #1'!$C$8="y", COUNTIF('Depr - Alt #1'!$C$12:$C$51,"&lt;&gt;0"),0)),"",AZ$4+1)</f>
        <v/>
      </c>
      <c r="BB4" s="380" t="str">
        <f ca="1">IF(COUNT($C$4:BA4)&gt;=(('LookUp Ranges'!$C$146)+IF('Depr - Alt #1'!$C$8="y", COUNTIF('Depr - Alt #1'!$C$12:$C$51,"&lt;&gt;0"),0)),"",BA$4+1)</f>
        <v/>
      </c>
      <c r="BC4" s="380" t="str">
        <f ca="1">IF(COUNT($C$4:BB4)&gt;=(('LookUp Ranges'!$C$146)+IF('Depr - Alt #1'!$C$8="y", COUNTIF('Depr - Alt #1'!$C$12:$C$51,"&lt;&gt;0"),0)),"",BB$4+1)</f>
        <v/>
      </c>
      <c r="BD4" s="380" t="str">
        <f ca="1">IF(COUNT($C$4:BC4)&gt;=(('LookUp Ranges'!$C$146)+IF('Depr - Alt #1'!$C$8="y", COUNTIF('Depr - Alt #1'!$C$12:$C$51,"&lt;&gt;0"),0)),"",BC$4+1)</f>
        <v/>
      </c>
      <c r="BE4" s="380" t="str">
        <f ca="1">IF(COUNT($C$4:BD4)&gt;=(('LookUp Ranges'!$C$146)+IF('Depr - Alt #1'!$C$8="y", COUNTIF('Depr - Alt #1'!$C$12:$C$51,"&lt;&gt;0"),0)),"",BD$4+1)</f>
        <v/>
      </c>
      <c r="BF4" s="380" t="str">
        <f ca="1">IF(COUNT($C$4:BE4)&gt;=(('LookUp Ranges'!$C$146)+IF('Depr - Alt #1'!$C$8="y", COUNTIF('Depr - Alt #1'!$C$12:$C$51,"&lt;&gt;0"),0)),"",BE$4+1)</f>
        <v/>
      </c>
      <c r="BG4" s="380" t="str">
        <f ca="1">IF(COUNT($C$4:BF4)&gt;=(('LookUp Ranges'!$C$146)+IF('Depr - Alt #1'!$C$8="y", COUNTIF('Depr - Alt #1'!$C$12:$C$51,"&lt;&gt;0"),0)),"",BF$4+1)</f>
        <v/>
      </c>
      <c r="BH4" s="380" t="str">
        <f ca="1">IF(COUNT($C$4:BG4)&gt;=(('LookUp Ranges'!$C$146)+IF('Depr - Alt #1'!$C$8="y", COUNTIF('Depr - Alt #1'!$C$12:$C$51,"&lt;&gt;0"),0)),"",BG$4+1)</f>
        <v/>
      </c>
      <c r="BI4" s="380" t="str">
        <f ca="1">IF(COUNT($C$4:BH4)&gt;=(('LookUp Ranges'!$C$146)+IF('Depr - Alt #1'!$C$8="y", COUNTIF('Depr - Alt #1'!$C$12:$C$51,"&lt;&gt;0"),0)),"",BH$4+1)</f>
        <v/>
      </c>
      <c r="BJ4" s="380" t="str">
        <f ca="1">IF(COUNT($C$4:BI4)&gt;=(('LookUp Ranges'!$C$146)+IF('Depr - Alt #1'!$C$8="y", COUNTIF('Depr - Alt #1'!$C$12:$C$51,"&lt;&gt;0"),0)),"",BI$4+1)</f>
        <v/>
      </c>
      <c r="BK4" s="380" t="str">
        <f ca="1">IF(COUNT($C$4:BJ4)&gt;=(('LookUp Ranges'!$C$146)+IF('Depr - Alt #1'!$C$8="y", COUNTIF('Depr - Alt #1'!$C$12:$C$51,"&lt;&gt;0"),0)),"",BJ$4+1)</f>
        <v/>
      </c>
      <c r="BL4" s="380" t="str">
        <f ca="1">IF(COUNT($C$4:BK4)&gt;=(('LookUp Ranges'!$C$146)+IF('Depr - Alt #1'!$C$8="y", COUNTIF('Depr - Alt #1'!$C$12:$C$51,"&lt;&gt;0"),0)),"",BK$4+1)</f>
        <v/>
      </c>
      <c r="BM4" s="380" t="str">
        <f ca="1">IF(COUNT($C$4:BL4)&gt;=(('LookUp Ranges'!$C$146)+IF('Depr - Alt #1'!$C$8="y", COUNTIF('Depr - Alt #1'!$C$12:$C$51,"&lt;&gt;0"),0)),"",BL$4+1)</f>
        <v/>
      </c>
      <c r="BN4" s="380" t="str">
        <f ca="1">IF(COUNT($C$4:BM4)&gt;=(('LookUp Ranges'!$C$146)+IF('Depr - Alt #1'!$C$8="y", COUNTIF('Depr - Alt #1'!$C$12:$C$51,"&lt;&gt;0"),0)),"",BM$4+1)</f>
        <v/>
      </c>
      <c r="BO4" s="380" t="str">
        <f ca="1">IF(COUNT($C$4:BN4)&gt;=(('LookUp Ranges'!$C$146)+IF('Depr - Alt #1'!$C$8="y", COUNTIF('Depr - Alt #1'!$C$12:$C$51,"&lt;&gt;0"),0)),"",BN$4+1)</f>
        <v/>
      </c>
      <c r="BP4" s="380" t="str">
        <f ca="1">IF(COUNT($C$4:BO4)&gt;=(('LookUp Ranges'!$C$146)+IF('Depr - Alt #1'!$C$8="y", COUNTIF('Depr - Alt #1'!$C$12:$C$51,"&lt;&gt;0"),0)),"",BO$4+1)</f>
        <v/>
      </c>
      <c r="BQ4" s="380" t="str">
        <f ca="1">IF(COUNT($C$4:BP4)&gt;=(('LookUp Ranges'!$C$146)+IF('Depr - Alt #1'!$C$8="y", COUNTIF('Depr - Alt #1'!$C$12:$C$51,"&lt;&gt;0"),0)),"",BP$4+1)</f>
        <v/>
      </c>
      <c r="BR4" s="380" t="str">
        <f ca="1">IF(COUNT($C$4:BQ4)&gt;=(('LookUp Ranges'!$C$146)+IF('Depr - Alt #1'!$C$8="y", COUNTIF('Depr - Alt #1'!$C$12:$C$51,"&lt;&gt;0"),0)),"",BQ$4+1)</f>
        <v/>
      </c>
      <c r="BS4" s="380" t="str">
        <f ca="1">IF(COUNT($C$4:BR4)&gt;=(('LookUp Ranges'!$C$146)+IF('Depr - Alt #1'!$C$8="y", COUNTIF('Depr - Alt #1'!$C$12:$C$51,"&lt;&gt;0"),0)),"",BR$4+1)</f>
        <v/>
      </c>
      <c r="BT4" s="380" t="str">
        <f ca="1">IF(COUNT($C$4:BS4)&gt;=(('LookUp Ranges'!$C$146)+IF('Depr - Alt #1'!$C$8="y", COUNTIF('Depr - Alt #1'!$C$12:$C$51,"&lt;&gt;0"),0)),"",BS$4+1)</f>
        <v/>
      </c>
      <c r="BU4" s="380" t="str">
        <f ca="1">IF(COUNT($C$4:BT4)&gt;=(('LookUp Ranges'!$C$146)+IF('Depr - Alt #1'!$C$8="y", COUNTIF('Depr - Alt #1'!$C$12:$C$51,"&lt;&gt;0"),0)),"",BT$4+1)</f>
        <v/>
      </c>
      <c r="BV4" s="380" t="str">
        <f ca="1">IF(COUNT($C$4:BU4)&gt;=(('LookUp Ranges'!$C$146)+IF('Depr - Alt #1'!$C$8="y", COUNTIF('Depr - Alt #1'!$C$12:$C$51,"&lt;&gt;0"),0)),"",BU$4+1)</f>
        <v/>
      </c>
      <c r="BW4" s="380" t="str">
        <f ca="1">IF(COUNT($C$4:BV4)&gt;=(('LookUp Ranges'!$C$146)+IF('Depr - Alt #1'!$C$8="y", COUNTIF('Depr - Alt #1'!$C$12:$C$51,"&lt;&gt;0"),0)),"",BV$4+1)</f>
        <v/>
      </c>
      <c r="BX4" s="380" t="str">
        <f ca="1">IF(COUNT($C$4:BW4)&gt;=(('LookUp Ranges'!$C$146)+IF('Depr - Alt #1'!$C$8="y", COUNTIF('Depr - Alt #1'!$C$12:$C$51,"&lt;&gt;0"),0)),"",BW$4+1)</f>
        <v/>
      </c>
      <c r="BY4" s="380" t="str">
        <f ca="1">IF(COUNT($C$4:BX4)&gt;=(('LookUp Ranges'!$C$146)+IF('Depr - Alt #1'!$C$8="y", COUNTIF('Depr - Alt #1'!$C$12:$C$51,"&lt;&gt;0"),0)),"",BX$4+1)</f>
        <v/>
      </c>
      <c r="BZ4" s="380" t="str">
        <f ca="1">IF(COUNT($C$4:BY4)&gt;=(('LookUp Ranges'!$C$146)+IF('Depr - Alt #1'!$C$8="y", COUNTIF('Depr - Alt #1'!$C$12:$C$51,"&lt;&gt;0"),0)),"",BY$4+1)</f>
        <v/>
      </c>
      <c r="CA4" s="380" t="str">
        <f ca="1">IF(COUNT($C$4:BZ4)&gt;=(('LookUp Ranges'!$C$146)+IF('Depr - Alt #1'!$C$8="y", COUNTIF('Depr - Alt #1'!$C$12:$C$51,"&lt;&gt;0"),0)),"",BZ$4+1)</f>
        <v/>
      </c>
      <c r="CB4" s="380" t="str">
        <f ca="1">IF(COUNT($C$4:CA4)&gt;=(('LookUp Ranges'!$C$146)+IF('Depr - Alt #1'!$C$8="y", COUNTIF('Depr - Alt #1'!$C$12:$C$51,"&lt;&gt;0"),0)),"",CA$4+1)</f>
        <v/>
      </c>
      <c r="CC4" s="380" t="str">
        <f ca="1">IF(COUNT($C$4:CB4)&gt;=(('LookUp Ranges'!$C$146)+IF('Depr - Alt #1'!$C$8="y", COUNTIF('Depr - Alt #1'!$C$12:$C$51,"&lt;&gt;0"),0)),"",CB$4+1)</f>
        <v/>
      </c>
      <c r="CD4" s="380" t="str">
        <f ca="1">IF(COUNT($C$4:CC4)&gt;=(('LookUp Ranges'!$C$146)+IF('Depr - Alt #1'!$C$8="y", COUNTIF('Depr - Alt #1'!$C$12:$C$51,"&lt;&gt;0"),0)),"",CC$4+1)</f>
        <v/>
      </c>
      <c r="CE4" s="380" t="str">
        <f ca="1">IF(COUNT($C$4:CD4)&gt;=(('LookUp Ranges'!$C$146)+IF('Depr - Alt #1'!$C$8="y", COUNTIF('Depr - Alt #1'!$C$12:$C$51,"&lt;&gt;0"),0)),"",CD$4+1)</f>
        <v/>
      </c>
      <c r="CF4" s="380" t="str">
        <f ca="1">IF(COUNT($C$4:CE4)&gt;=(('LookUp Ranges'!$C$146)+IF('Depr - Alt #1'!$C$8="y", COUNTIF('Depr - Alt #1'!$C$12:$C$51,"&lt;&gt;0"),0)),"",CE$4+1)</f>
        <v/>
      </c>
      <c r="CG4" s="380" t="str">
        <f ca="1">IF(COUNT($C$4:CF4)&gt;=(('LookUp Ranges'!$C$146)+IF('Depr - Alt #1'!$C$8="y", COUNTIF('Depr - Alt #1'!$C$12:$C$51,"&lt;&gt;0"),0)),"",CF$4+1)</f>
        <v/>
      </c>
      <c r="CH4" s="380" t="str">
        <f ca="1">IF(COUNT($C$4:CG4)&gt;=(('LookUp Ranges'!$C$146)+IF('Depr - Alt #1'!$C$8="y", COUNTIF('Depr - Alt #1'!$C$12:$C$51,"&lt;&gt;0"),0)),"",CG$4+1)</f>
        <v/>
      </c>
      <c r="CI4" s="380" t="str">
        <f ca="1">IF(COUNT($C$4:CH4)&gt;=(('LookUp Ranges'!$C$146)+IF('Depr - Alt #1'!$C$8="y", COUNTIF('Depr - Alt #1'!$C$12:$C$51,"&lt;&gt;0"),0)),"",CH$4+1)</f>
        <v/>
      </c>
      <c r="CJ4" s="380" t="str">
        <f ca="1">IF(COUNT($C$4:CI4)&gt;=(('LookUp Ranges'!$C$146)+IF('Depr - Alt #1'!$C$8="y", COUNTIF('Depr - Alt #1'!$C$12:$C$51,"&lt;&gt;0"),0)),"",CI$4+1)</f>
        <v/>
      </c>
      <c r="CK4" s="380" t="str">
        <f ca="1">IF(COUNT($C$4:CJ4)&gt;=(('LookUp Ranges'!$C$146)+IF('Depr - Alt #1'!$C$8="y", COUNTIF('Depr - Alt #1'!$C$12:$C$51,"&lt;&gt;0"),0)),"",CJ$4+1)</f>
        <v/>
      </c>
      <c r="CL4" s="380" t="str">
        <f ca="1">IF(COUNT($C$4:CK4)&gt;=(('LookUp Ranges'!$C$146)+IF('Depr - Alt #1'!$C$8="y", COUNTIF('Depr - Alt #1'!$C$12:$C$51,"&lt;&gt;0"),0)),"",CK$4+1)</f>
        <v/>
      </c>
      <c r="CM4" s="380" t="str">
        <f ca="1">IF(COUNT($C$4:CL4)&gt;=(('LookUp Ranges'!$C$146)+IF('Depr - Alt #1'!$C$8="y", COUNTIF('Depr - Alt #1'!$C$12:$C$51,"&lt;&gt;0"),0)),"",CL$4+1)</f>
        <v/>
      </c>
      <c r="CN4" s="380" t="str">
        <f ca="1">IF(COUNT($C$4:CM4)&gt;=(('LookUp Ranges'!$C$146)+IF('Depr - Alt #1'!$C$8="y", COUNTIF('Depr - Alt #1'!$C$12:$C$51,"&lt;&gt;0"),0)),"",CM$4+1)</f>
        <v/>
      </c>
      <c r="CO4" s="380" t="str">
        <f ca="1">IF(COUNT($C$4:CN4)&gt;=(('LookUp Ranges'!$C$146)+IF('Depr - Alt #1'!$C$8="y", COUNTIF('Depr - Alt #1'!$C$12:$C$51,"&lt;&gt;0"),0)),"",CN$4+1)</f>
        <v/>
      </c>
      <c r="CP4" s="380" t="str">
        <f ca="1">IF(COUNT($C$4:CO4)&gt;=(('LookUp Ranges'!$C$146)+IF('Depr - Alt #1'!$C$8="y", COUNTIF('Depr - Alt #1'!$C$12:$C$51,"&lt;&gt;0"),0)),"",CO$4+1)</f>
        <v/>
      </c>
      <c r="CQ4" s="380" t="str">
        <f ca="1">IF(COUNT($C$4:CP4)&gt;=(('LookUp Ranges'!$C$146)+IF('Depr - Alt #1'!$C$8="y", COUNTIF('Depr - Alt #1'!$C$12:$C$51,"&lt;&gt;0"),0)),"",CP$4+1)</f>
        <v/>
      </c>
      <c r="CR4" s="21">
        <v>0</v>
      </c>
    </row>
    <row r="5" spans="1:96" s="10" customFormat="1" ht="16.5" thickBot="1">
      <c r="A5" s="33" t="s">
        <v>145</v>
      </c>
      <c r="B5" s="34"/>
      <c r="C5" s="8"/>
      <c r="D5" s="8"/>
      <c r="E5" s="8"/>
      <c r="F5" s="8"/>
      <c r="G5" s="8"/>
      <c r="H5" s="8"/>
      <c r="I5" s="8"/>
      <c r="J5" s="8"/>
      <c r="K5" s="8"/>
      <c r="L5" s="8"/>
      <c r="M5" s="8"/>
      <c r="N5" s="8"/>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c r="CR5" s="9"/>
    </row>
    <row r="6" spans="1:96" s="10" customFormat="1">
      <c r="A6" s="37" t="s">
        <v>158</v>
      </c>
      <c r="B6" s="38"/>
      <c r="C6" s="8"/>
      <c r="D6" s="8"/>
      <c r="E6" s="8"/>
      <c r="F6" s="8"/>
      <c r="G6" s="8"/>
      <c r="H6" s="8"/>
      <c r="I6" s="8"/>
      <c r="J6" s="8"/>
      <c r="K6" s="8"/>
      <c r="L6" s="8"/>
      <c r="M6" s="8"/>
      <c r="N6" s="8"/>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c r="CJ6" s="9"/>
      <c r="CK6" s="9"/>
      <c r="CL6" s="9"/>
      <c r="CM6" s="9"/>
      <c r="CN6" s="9"/>
      <c r="CO6" s="9"/>
      <c r="CP6" s="9"/>
      <c r="CQ6" s="9"/>
      <c r="CR6" s="9"/>
    </row>
    <row r="7" spans="1:96" s="10" customFormat="1">
      <c r="A7" s="32" t="s">
        <v>144</v>
      </c>
      <c r="B7" s="38"/>
      <c r="C7" s="8"/>
      <c r="D7" s="8"/>
      <c r="E7" s="8"/>
      <c r="F7" s="8"/>
      <c r="G7" s="8"/>
      <c r="H7" s="8"/>
      <c r="I7" s="8"/>
      <c r="J7" s="8"/>
      <c r="K7" s="8"/>
      <c r="L7" s="8"/>
      <c r="M7" s="8"/>
      <c r="N7" s="8"/>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row>
    <row r="8" spans="1:96">
      <c r="A8" s="39" t="s">
        <v>103</v>
      </c>
      <c r="C8" s="378">
        <f ca="1">IF(C4&gt;=InServiceAlt1,SUM(Inputs!$E$53:E53)-IF(AND(C4&lt;&gt;"",D4=""),RetireValueAlt1,0),0)-IF(C4="",RetireValueAlt1,0)</f>
        <v>99</v>
      </c>
      <c r="D8" s="378">
        <f ca="1">IF(D4&gt;=InServiceAlt1,SUM(Inputs!$E$53:F53)-IF(AND(D4&lt;&gt;"",E4=""),RetireValueAlt1,0),0)-IF(D4="",RetireValueAlt1,0)</f>
        <v>99</v>
      </c>
      <c r="E8" s="378">
        <f ca="1">IF(E4&gt;=InServiceAlt1,SUM(Inputs!$E$53:G53)-IF(AND(E4&lt;&gt;"",F4=""),RetireValueAlt1,0),0)-IF(E4="",RetireValueAlt1,0)</f>
        <v>99</v>
      </c>
      <c r="F8" s="378">
        <f ca="1">IF(F4&gt;=InServiceAlt1,SUM(Inputs!$E$53:H53)-IF(AND(F4&lt;&gt;"",G4=""),RetireValueAlt1,0),0)-IF(F4="",RetireValueAlt1,0)</f>
        <v>99</v>
      </c>
      <c r="G8" s="378">
        <f ca="1">IF(G4&gt;=InServiceAlt1,SUM(Inputs!$E$53:I53)-IF(AND(G4&lt;&gt;"",H4=""),RetireValueAlt1,0),0)-IF(G4="",RetireValueAlt1,0)</f>
        <v>99</v>
      </c>
      <c r="H8" s="378">
        <f ca="1">IF(H4&gt;=InServiceAlt1,SUM(Inputs!$E$53:J53)-IF(AND(H4&lt;&gt;"",I4=""),RetireValueAlt1,0),0)-IF(H4="",RetireValueAlt1,0)</f>
        <v>99</v>
      </c>
      <c r="I8" s="378">
        <f ca="1">IF(I4&gt;=InServiceAlt1,SUM(Inputs!$E$53:K53)-IF(AND(I4&lt;&gt;"",J4=""),RetireValueAlt1,0),0)-IF(I4="",RetireValueAlt1,0)</f>
        <v>99</v>
      </c>
      <c r="J8" s="378">
        <f ca="1">IF(J4&gt;=InServiceAlt1,SUM(Inputs!$E$53:L53)-IF(AND(J4&lt;&gt;"",K4=""),RetireValueAlt1,0),0)-IF(J4="",RetireValueAlt1,0)</f>
        <v>99</v>
      </c>
      <c r="K8" s="378">
        <f ca="1">IF(K4&gt;=InServiceAlt1,SUM(Inputs!$E$53:M53)-IF(AND(K4&lt;&gt;"",L4=""),RetireValueAlt1,0),0)-IF(K4="",RetireValueAlt1,0)</f>
        <v>99</v>
      </c>
      <c r="L8" s="378">
        <f ca="1">IF(L4&gt;=InServiceAlt1,SUM(Inputs!$E$53:N53)-IF(AND(L4&lt;&gt;"",M4=""),RetireValueAlt1,0),0)-IF(L4="",RetireValueAlt1,0)</f>
        <v>99</v>
      </c>
      <c r="M8" s="378">
        <f ca="1">IF(M4&gt;=InServiceAlt1,SUM(Inputs!$E$53:O53)-IF(AND(M4&lt;&gt;"",N4=""),RetireValueAlt1,0),0)-IF(M4="",RetireValueAlt1,0)</f>
        <v>99</v>
      </c>
      <c r="N8" s="378">
        <f ca="1">IF(N4&gt;=InServiceAlt1,SUM(Inputs!$E$53:P53)-IF(AND(N4&lt;&gt;"",O4=""),RetireValueAlt1,0),0)-IF(N4="",RetireValueAlt1,0)</f>
        <v>99</v>
      </c>
      <c r="O8" s="378">
        <f ca="1">IF(O4&gt;=InServiceAlt1,SUM(Inputs!$E$53:Q53)-IF(AND(O4&lt;&gt;"",P4=""),RetireValueAlt1,0),0)-IF(O4="",RetireValueAlt1,0)</f>
        <v>99</v>
      </c>
      <c r="P8" s="378">
        <f ca="1">IF(P4&gt;=InServiceAlt1,SUM(Inputs!$E$53:R53)-IF(AND(P4&lt;&gt;"",Q4=""),RetireValueAlt1,0),0)-IF(P4="",RetireValueAlt1,0)</f>
        <v>99</v>
      </c>
      <c r="Q8" s="378">
        <f ca="1">IF(Q4&gt;=InServiceAlt1,SUM(Inputs!$E$53:S53)-IF(AND(Q4&lt;&gt;"",R4=""),RetireValueAlt1,0),0)-IF(Q4="",RetireValueAlt1,0)</f>
        <v>99</v>
      </c>
      <c r="R8" s="378">
        <f ca="1">IF(R4&gt;=InServiceAlt1,SUM(Inputs!$E$53:T53)-IF(AND(R4&lt;&gt;"",S4=""),RetireValueAlt1,0),0)-IF(R4="",RetireValueAlt1,0)</f>
        <v>99</v>
      </c>
      <c r="S8" s="378">
        <f ca="1">IF(S4&gt;=InServiceAlt1,SUM(Inputs!$E$53:U53)-IF(AND(S4&lt;&gt;"",T4=""),RetireValueAlt1,0),0)-IF(S4="",RetireValueAlt1,0)</f>
        <v>99</v>
      </c>
      <c r="T8" s="378">
        <f ca="1">IF(T4&gt;=InServiceAlt1,SUM(Inputs!$E$53:V53)-IF(AND(T4&lt;&gt;"",U4=""),RetireValueAlt1,0),0)-IF(T4="",RetireValueAlt1,0)</f>
        <v>99</v>
      </c>
      <c r="U8" s="378">
        <f ca="1">IF(U4&gt;=InServiceAlt1,SUM(Inputs!$E$53:W53)-IF(AND(U4&lt;&gt;"",V4=""),RetireValueAlt1,0),0)-IF(U4="",RetireValueAlt1,0)</f>
        <v>99</v>
      </c>
      <c r="V8" s="378">
        <f ca="1">IF(V4&gt;=InServiceAlt1,SUM(Inputs!$E$53:X53)-IF(AND(V4&lt;&gt;"",W4=""),RetireValueAlt1,0),0)-IF(V4="",RetireValueAlt1,0)</f>
        <v>99</v>
      </c>
      <c r="W8" s="378">
        <f ca="1">IF(W4&gt;=InServiceAlt1,SUM(Inputs!$E$53:Y53)-IF(AND(W4&lt;&gt;"",X4=""),RetireValueAlt1,0),0)-IF(W4="",RetireValueAlt1,0)</f>
        <v>99</v>
      </c>
      <c r="X8" s="378">
        <f ca="1">IF(X4&gt;=InServiceAlt1,SUM(Inputs!$E$53:Z53)-IF(AND(X4&lt;&gt;"",Y4=""),RetireValueAlt1,0),0)-IF(X4="",RetireValueAlt1,0)</f>
        <v>99</v>
      </c>
      <c r="Y8" s="378">
        <f ca="1">IF(Y4&gt;=InServiceAlt1,SUM(Inputs!$E$53:AA53)-IF(AND(Y4&lt;&gt;"",Z4=""),RetireValueAlt1,0),0)-IF(Y4="",RetireValueAlt1,0)</f>
        <v>99</v>
      </c>
      <c r="Z8" s="378">
        <f ca="1">IF(Z4&gt;=InServiceAlt1,SUM(Inputs!$E$53:AB53)-IF(AND(Z4&lt;&gt;"",AA4=""),RetireValueAlt1,0),0)-IF(Z4="",RetireValueAlt1,0)</f>
        <v>99</v>
      </c>
      <c r="AA8" s="378">
        <f ca="1">IF(AA4&gt;=InServiceAlt1,SUM(Inputs!$E$53:AC53)-IF(AND(AA4&lt;&gt;"",AB4=""),RetireValueAlt1,0),0)-IF(AA4="",RetireValueAlt1,0)</f>
        <v>99</v>
      </c>
      <c r="AB8" s="378">
        <f ca="1">IF(AB4&gt;=InServiceAlt1,SUM(Inputs!$E$53:AD53)-IF(AND(AB4&lt;&gt;"",AC4=""),RetireValueAlt1,0),0)-IF(AB4="",RetireValueAlt1,0)</f>
        <v>99</v>
      </c>
      <c r="AC8" s="378">
        <f ca="1">IF(AC4&gt;=InServiceAlt1,SUM(Inputs!$E$53:AE53)-IF(AND(AC4&lt;&gt;"",AD4=""),RetireValueAlt1,0),0)-IF(AC4="",RetireValueAlt1,0)</f>
        <v>99</v>
      </c>
      <c r="AD8" s="378">
        <f ca="1">IF(AD4&gt;=InServiceAlt1,SUM(Inputs!$E$53:AF53)-IF(AND(AD4&lt;&gt;"",AE4=""),RetireValueAlt1,0),0)-IF(AD4="",RetireValueAlt1,0)</f>
        <v>99</v>
      </c>
      <c r="AE8" s="378">
        <f ca="1">IF(AE4&gt;=InServiceAlt1,SUM(Inputs!$E$53:AG53)-IF(AND(AE4&lt;&gt;"",AF4=""),RetireValueAlt1,0),0)-IF(AE4="",RetireValueAlt1,0)</f>
        <v>99</v>
      </c>
      <c r="AF8" s="378">
        <f ca="1">IF(AF4&gt;=InServiceAlt1,SUM(Inputs!$E$53:AH53)-IF(AND(AF4&lt;&gt;"",AG4=""),RetireValueAlt1,0),0)-IF(AF4="",RetireValueAlt1,0)</f>
        <v>99</v>
      </c>
      <c r="AG8" s="378">
        <f ca="1">IF(AG4&gt;=InServiceAlt1,SUM(Inputs!$E$53:AI53)-IF(AND(AG4&lt;&gt;"",AH4=""),RetireValueAlt1,0),0)-IF(AG4="",RetireValueAlt1,0)</f>
        <v>99</v>
      </c>
      <c r="AH8" s="378">
        <f ca="1">IF(AH4&gt;=InServiceAlt1,SUM(Inputs!$E$53:AJ53)-IF(AND(AH4&lt;&gt;"",AI4=""),RetireValueAlt1,0),0)-IF(AH4="",RetireValueAlt1,0)</f>
        <v>99</v>
      </c>
      <c r="AI8" s="378">
        <f ca="1">IF(AI4&gt;=InServiceAlt1,SUM(Inputs!$E$53:AK53)-IF(AND(AI4&lt;&gt;"",AJ4=""),RetireValueAlt1,0),0)-IF(AI4="",RetireValueAlt1,0)</f>
        <v>99</v>
      </c>
      <c r="AJ8" s="378">
        <f ca="1">IF(AJ4&gt;=InServiceAlt1,SUM(Inputs!$E$53:AL53)-IF(AND(AJ4&lt;&gt;"",AK4=""),RetireValueAlt1,0),0)-IF(AJ4="",RetireValueAlt1,0)</f>
        <v>99</v>
      </c>
      <c r="AK8" s="378">
        <f ca="1">IF(AK4&gt;=InServiceAlt1,SUM(Inputs!$E$53:AM53)-IF(AND(AK4&lt;&gt;"",AL4=""),RetireValueAlt1,0),0)-IF(AK4="",RetireValueAlt1,0)</f>
        <v>99</v>
      </c>
      <c r="AL8" s="378">
        <f ca="1">IF(AL4&gt;=InServiceAlt1,SUM(Inputs!$E$53:AN53)-IF(AND(AL4&lt;&gt;"",AM4=""),RetireValueAlt1,0),0)-IF(AL4="",RetireValueAlt1,0)</f>
        <v>99</v>
      </c>
      <c r="AM8" s="378">
        <f ca="1">IF(AM4&gt;=InServiceAlt1,SUM(Inputs!$E$53:AO53)-IF(AND(AM4&lt;&gt;"",AN4=""),RetireValueAlt1,0),0)-IF(AM4="",RetireValueAlt1,0)</f>
        <v>99</v>
      </c>
      <c r="AN8" s="378">
        <f ca="1">IF(AN4&gt;=InServiceAlt1,SUM(Inputs!$E$53:AP53)-IF(AND(AN4&lt;&gt;"",AO4=""),RetireValueAlt1,0),0)-IF(AN4="",RetireValueAlt1,0)</f>
        <v>99</v>
      </c>
      <c r="AO8" s="378">
        <f ca="1">IF(AO4&gt;=InServiceAlt1,SUM(Inputs!$E$53:AQ53)-IF(AND(AO4&lt;&gt;"",AP4=""),RetireValueAlt1,0),0)-IF(AO4="",RetireValueAlt1,0)</f>
        <v>99</v>
      </c>
      <c r="AP8" s="378">
        <f ca="1">IF(AP4&gt;=InServiceAlt1,SUM(Inputs!$E$53:AR53)-IF(AND(AP4&lt;&gt;"",AQ4=""),RetireValueAlt1,0),0)-IF(AP4="",RetireValueAlt1,0)</f>
        <v>99</v>
      </c>
      <c r="AQ8" s="378">
        <f ca="1">IF(AQ4&gt;=InServiceAlt1,SUM(Inputs!$E$53:AS53)-IF(AND(AQ4&lt;&gt;"",AR4=""),RetireValueAlt1,0),0)-IF(AQ4="",RetireValueAlt1,0)</f>
        <v>99</v>
      </c>
      <c r="AR8" s="378">
        <f ca="1">IF(AR4&gt;=InServiceAlt1,SUM(Inputs!$E$53:AT53)-IF(AND(AR4&lt;&gt;"",AS4=""),RetireValueAlt1,0),0)-IF(AR4="",RetireValueAlt1,0)</f>
        <v>99</v>
      </c>
      <c r="AS8" s="378">
        <f ca="1">IF(AS4&gt;=InServiceAlt1,SUM(Inputs!$E$53:AU53)-IF(AND(AS4&lt;&gt;"",AT4=""),RetireValueAlt1,0),0)-IF(AS4="",RetireValueAlt1,0)</f>
        <v>99</v>
      </c>
      <c r="AT8" s="378">
        <f ca="1">IF(AT4&gt;=InServiceAlt1,SUM(Inputs!$E$53:AV53)-IF(AND(AT4&lt;&gt;"",AU4=""),RetireValueAlt1,0),0)-IF(AT4="",RetireValueAlt1,0)</f>
        <v>99</v>
      </c>
      <c r="AU8" s="378">
        <f ca="1">IF(AU4&gt;=InServiceAlt1,SUM(Inputs!$E$53:AW53)-IF(AND(AU4&lt;&gt;"",AV4=""),RetireValueAlt1,0),0)-IF(AU4="",RetireValueAlt1,0)</f>
        <v>99</v>
      </c>
      <c r="AV8" s="378">
        <f ca="1">IF(AV4&gt;=InServiceAlt1,SUM(Inputs!$E$53:AX53)-IF(AND(AV4&lt;&gt;"",AW4=""),RetireValueAlt1,0),0)-IF(AV4="",RetireValueAlt1,0)</f>
        <v>99</v>
      </c>
      <c r="AW8" s="378">
        <f ca="1">IF(AW4&gt;=InServiceAlt1,SUM(Inputs!$E$53:AY53)-IF(AND(AW4&lt;&gt;"",AX4=""),RetireValueAlt1,0),0)-IF(AW4="",RetireValueAlt1,0)</f>
        <v>99</v>
      </c>
      <c r="AX8" s="378">
        <f ca="1">IF(AX4&gt;=InServiceAlt1,SUM(Inputs!$E$53:AZ53)-IF(AND(AX4&lt;&gt;"",AY4=""),RetireValueAlt1,0),0)-IF(AX4="",RetireValueAlt1,0)</f>
        <v>99</v>
      </c>
      <c r="AY8" s="378">
        <f ca="1">IF(AY4&gt;=InServiceAlt1,SUM(Inputs!$E$53:BA53)-IF(AND(AY4&lt;&gt;"",AZ4=""),RetireValueAlt1,0),0)-IF(AY4="",RetireValueAlt1,0)</f>
        <v>99</v>
      </c>
      <c r="AZ8" s="378">
        <f ca="1">IF(AZ4&gt;=InServiceAlt1,SUM(Inputs!$E$53:BB53)-IF(AND(AZ4&lt;&gt;"",BA4=""),RetireValueAlt1,0),0)-IF(AZ4="",RetireValueAlt1,0)</f>
        <v>99</v>
      </c>
      <c r="BA8" s="378">
        <f ca="1">IF(BA4&gt;=InServiceAlt1,SUM(Inputs!$E$53:BC53)-IF(AND(BA4&lt;&gt;"",BB4=""),RetireValueAlt1,0),0)-IF(BA4="",RetireValueAlt1,0)</f>
        <v>99</v>
      </c>
      <c r="BB8" s="378">
        <f ca="1">IF(BB4&gt;=InServiceAlt1,SUM(Inputs!$E$53:BD53)-IF(AND(BB4&lt;&gt;"",BC4=""),RetireValueAlt1,0),0)-IF(BB4="",RetireValueAlt1,0)</f>
        <v>99</v>
      </c>
      <c r="BC8" s="378">
        <f ca="1">IF(BC4&gt;=InServiceAlt1,SUM(Inputs!$E$53:BE53)-IF(AND(BC4&lt;&gt;"",BD4=""),RetireValueAlt1,0),0)-IF(BC4="",RetireValueAlt1,0)</f>
        <v>99</v>
      </c>
      <c r="BD8" s="378">
        <f ca="1">IF(BD4&gt;=InServiceAlt1,SUM(Inputs!$E$53:BF53)-IF(AND(BD4&lt;&gt;"",BE4=""),RetireValueAlt1,0),0)-IF(BD4="",RetireValueAlt1,0)</f>
        <v>99</v>
      </c>
      <c r="BE8" s="378">
        <f ca="1">IF(BE4&gt;=InServiceAlt1,SUM(Inputs!$E$53:BG53)-IF(AND(BE4&lt;&gt;"",BF4=""),RetireValueAlt1,0),0)-IF(BE4="",RetireValueAlt1,0)</f>
        <v>99</v>
      </c>
      <c r="BF8" s="378">
        <f ca="1">IF(BF4&gt;=InServiceAlt1,SUM(Inputs!$E$53:BH53)-IF(AND(BF4&lt;&gt;"",BG4=""),RetireValueAlt1,0),0)-IF(BF4="",RetireValueAlt1,0)</f>
        <v>99</v>
      </c>
      <c r="BG8" s="378">
        <f ca="1">IF(BG4&gt;=InServiceAlt1,SUM(Inputs!$E$53:BI53)-IF(AND(BG4&lt;&gt;"",BH4=""),RetireValueAlt1,0),0)-IF(BG4="",RetireValueAlt1,0)</f>
        <v>99</v>
      </c>
      <c r="BH8" s="378">
        <f ca="1">IF(BH4&gt;=InServiceAlt1,SUM(Inputs!$E$53:BJ53)-IF(AND(BH4&lt;&gt;"",BI4=""),RetireValueAlt1,0),0)-IF(BH4="",RetireValueAlt1,0)</f>
        <v>99</v>
      </c>
      <c r="BI8" s="378">
        <f ca="1">IF(BI4&gt;=InServiceAlt1,SUM(Inputs!$E$53:BK53)-IF(AND(BI4&lt;&gt;"",BJ4=""),RetireValueAlt1,0),0)-IF(BI4="",RetireValueAlt1,0)</f>
        <v>99</v>
      </c>
      <c r="BJ8" s="378">
        <f ca="1">IF(BJ4&gt;=InServiceAlt1,SUM(Inputs!$E$53:BL53)-IF(AND(BJ4&lt;&gt;"",BK4=""),RetireValueAlt1,0),0)-IF(BJ4="",RetireValueAlt1,0)</f>
        <v>99</v>
      </c>
      <c r="BK8" s="378">
        <f ca="1">IF(BK4&gt;=InServiceAlt1,SUM(Inputs!$E$53:BM53)-IF(AND(BK4&lt;&gt;"",BL4=""),RetireValueAlt1,0),0)-IF(BK4="",RetireValueAlt1,0)</f>
        <v>99</v>
      </c>
      <c r="BL8" s="378">
        <f ca="1">IF(BL4&gt;=InServiceAlt1,SUM(Inputs!$E$53:BN53)-IF(AND(BL4&lt;&gt;"",BM4=""),RetireValueAlt1,0),0)-IF(BL4="",RetireValueAlt1,0)</f>
        <v>99</v>
      </c>
      <c r="BM8" s="378">
        <f ca="1">IF(BM4&gt;=InServiceAlt1,SUM(Inputs!$E$53:BO53)-IF(AND(BM4&lt;&gt;"",BN4=""),RetireValueAlt1,0),0)-IF(BM4="",RetireValueAlt1,0)</f>
        <v>99</v>
      </c>
      <c r="BN8" s="378">
        <f ca="1">IF(BN4&gt;=InServiceAlt1,SUM(Inputs!$E$53:BP53)-IF(AND(BN4&lt;&gt;"",BO4=""),RetireValueAlt1,0),0)-IF(BN4="",RetireValueAlt1,0)</f>
        <v>99</v>
      </c>
      <c r="BO8" s="378">
        <f ca="1">IF(BO4&gt;=InServiceAlt1,SUM(Inputs!$E$53:BQ53)-IF(AND(BO4&lt;&gt;"",BP4=""),RetireValueAlt1,0),0)-IF(BO4="",RetireValueAlt1,0)</f>
        <v>99</v>
      </c>
      <c r="BP8" s="378">
        <f ca="1">IF(BP4&gt;=InServiceAlt1,SUM(Inputs!$E$53:BR53)-IF(AND(BP4&lt;&gt;"",BQ4=""),RetireValueAlt1,0),0)-IF(BP4="",RetireValueAlt1,0)</f>
        <v>99</v>
      </c>
      <c r="BQ8" s="378">
        <f ca="1">IF(BQ4&gt;=InServiceAlt1,SUM(Inputs!$E$53:BS53)-IF(AND(BQ4&lt;&gt;"",BR4=""),RetireValueAlt1,0),0)-IF(BQ4="",RetireValueAlt1,0)</f>
        <v>99</v>
      </c>
      <c r="BR8" s="378">
        <f ca="1">IF(BR4&gt;=InServiceAlt1,SUM(Inputs!$E$53:BT53)-IF(AND(BR4&lt;&gt;"",BS4=""),RetireValueAlt1,0),0)-IF(BR4="",RetireValueAlt1,0)</f>
        <v>99</v>
      </c>
      <c r="BS8" s="378">
        <f ca="1">IF(BS4&gt;=InServiceAlt1,SUM(Inputs!$E$53:BU53)-IF(AND(BS4&lt;&gt;"",BT4=""),RetireValueAlt1,0),0)-IF(BS4="",RetireValueAlt1,0)</f>
        <v>99</v>
      </c>
      <c r="BT8" s="378">
        <f ca="1">IF(BT4&gt;=InServiceAlt1,SUM(Inputs!$E$53:BV53)-IF(AND(BT4&lt;&gt;"",BU4=""),RetireValueAlt1,0),0)-IF(BT4="",RetireValueAlt1,0)</f>
        <v>99</v>
      </c>
      <c r="BU8" s="378">
        <f ca="1">IF(BU4&gt;=InServiceAlt1,SUM(Inputs!$E$53:BW53)-IF(AND(BU4&lt;&gt;"",BV4=""),RetireValueAlt1,0),0)-IF(BU4="",RetireValueAlt1,0)</f>
        <v>99</v>
      </c>
      <c r="BV8" s="378">
        <f ca="1">IF(BV4&gt;=InServiceAlt1,SUM(Inputs!$E$53:BX53)-IF(AND(BV4&lt;&gt;"",BW4=""),RetireValueAlt1,0),0)-IF(BV4="",RetireValueAlt1,0)</f>
        <v>99</v>
      </c>
      <c r="BW8" s="378">
        <f ca="1">IF(BW4&gt;=InServiceAlt1,SUM(Inputs!$E$53:BY53)-IF(AND(BW4&lt;&gt;"",BX4=""),RetireValueAlt1,0),0)-IF(BW4="",RetireValueAlt1,0)</f>
        <v>99</v>
      </c>
      <c r="BX8" s="378">
        <f ca="1">IF(BX4&gt;=InServiceAlt1,SUM(Inputs!$E$53:BZ53)-IF(AND(BX4&lt;&gt;"",BY4=""),RetireValueAlt1,0),0)-IF(BX4="",RetireValueAlt1,0)</f>
        <v>99</v>
      </c>
      <c r="BY8" s="378">
        <f ca="1">IF(BY4&gt;=InServiceAlt1,SUM(Inputs!$E$53:CA53)-IF(AND(BY4&lt;&gt;"",BZ4=""),RetireValueAlt1,0),0)-IF(BY4="",RetireValueAlt1,0)</f>
        <v>99</v>
      </c>
      <c r="BZ8" s="378">
        <f ca="1">IF(BZ4&gt;=InServiceAlt1,SUM(Inputs!$E$53:CB53)-IF(AND(BZ4&lt;&gt;"",CA4=""),RetireValueAlt1,0),0)-IF(BZ4="",RetireValueAlt1,0)</f>
        <v>99</v>
      </c>
      <c r="CA8" s="378">
        <f ca="1">IF(CA4&gt;=InServiceAlt1,SUM(Inputs!$E$53:CC53)-IF(AND(CA4&lt;&gt;"",CB4=""),RetireValueAlt1,0),0)-IF(CA4="",RetireValueAlt1,0)</f>
        <v>99</v>
      </c>
      <c r="CB8" s="378">
        <f ca="1">IF(CB4&gt;=InServiceAlt1,SUM(Inputs!$E$53:CD53)-IF(AND(CB4&lt;&gt;"",CC4=""),RetireValueAlt1,0),0)-IF(CB4="",RetireValueAlt1,0)</f>
        <v>99</v>
      </c>
      <c r="CC8" s="378">
        <f ca="1">IF(CC4&gt;=InServiceAlt1,SUM(Inputs!$E$53:CE53)-IF(AND(CC4&lt;&gt;"",CD4=""),RetireValueAlt1,0),0)-IF(CC4="",RetireValueAlt1,0)</f>
        <v>99</v>
      </c>
      <c r="CD8" s="378">
        <f ca="1">IF(CD4&gt;=InServiceAlt1,SUM(Inputs!$E$53:CF53)-IF(AND(CD4&lt;&gt;"",CE4=""),RetireValueAlt1,0),0)-IF(CD4="",RetireValueAlt1,0)</f>
        <v>99</v>
      </c>
      <c r="CE8" s="378">
        <f ca="1">IF(CE4&gt;=InServiceAlt1,SUM(Inputs!$E$53:CG53)-IF(AND(CE4&lt;&gt;"",CF4=""),RetireValueAlt1,0),0)-IF(CE4="",RetireValueAlt1,0)</f>
        <v>99</v>
      </c>
      <c r="CF8" s="378">
        <f ca="1">IF(CF4&gt;=InServiceAlt1,SUM(Inputs!$E$53:CH53)-IF(AND(CF4&lt;&gt;"",CG4=""),RetireValueAlt1,0),0)-IF(CF4="",RetireValueAlt1,0)</f>
        <v>99</v>
      </c>
      <c r="CG8" s="378">
        <f ca="1">IF(CG4&gt;=InServiceAlt1,SUM(Inputs!$E$53:CI53)-IF(AND(CG4&lt;&gt;"",CH4=""),RetireValueAlt1,0),0)-IF(CG4="",RetireValueAlt1,0)</f>
        <v>99</v>
      </c>
      <c r="CH8" s="378">
        <f ca="1">IF(CH4&gt;=InServiceAlt1,SUM(Inputs!$E$53:CJ53)-IF(AND(CH4&lt;&gt;"",CI4=""),RetireValueAlt1,0),0)-IF(CH4="",RetireValueAlt1,0)</f>
        <v>99</v>
      </c>
      <c r="CI8" s="378">
        <f ca="1">IF(CI4&gt;=InServiceAlt1,SUM(Inputs!$E$53:CK53)-IF(AND(CI4&lt;&gt;"",CJ4=""),RetireValueAlt1,0),0)-IF(CI4="",RetireValueAlt1,0)</f>
        <v>99</v>
      </c>
      <c r="CJ8" s="378">
        <f ca="1">IF(CJ4&gt;=InServiceAlt1,SUM(Inputs!$E$53:CL53)-IF(AND(CJ4&lt;&gt;"",CK4=""),RetireValueAlt1,0),0)-IF(CJ4="",RetireValueAlt1,0)</f>
        <v>99</v>
      </c>
      <c r="CK8" s="378">
        <f ca="1">IF(CK4&gt;=InServiceAlt1,SUM(Inputs!$E$53:CM53)-IF(AND(CK4&lt;&gt;"",CL4=""),RetireValueAlt1,0),0)-IF(CK4="",RetireValueAlt1,0)</f>
        <v>99</v>
      </c>
      <c r="CL8" s="378">
        <f ca="1">IF(CL4&gt;=InServiceAlt1,SUM(Inputs!$E$53:CN53)-IF(AND(CL4&lt;&gt;"",CM4=""),RetireValueAlt1,0),0)-IF(CL4="",RetireValueAlt1,0)</f>
        <v>99</v>
      </c>
      <c r="CM8" s="378">
        <f ca="1">IF(CM4&gt;=InServiceAlt1,SUM(Inputs!$E$53:CO53)-IF(AND(CM4&lt;&gt;"",CN4=""),RetireValueAlt1,0),0)-IF(CM4="",RetireValueAlt1,0)</f>
        <v>99</v>
      </c>
      <c r="CN8" s="378">
        <f ca="1">IF(CN4&gt;=InServiceAlt1,SUM(Inputs!$E$53:CP53)-IF(AND(CN4&lt;&gt;"",CO4=""),RetireValueAlt1,0),0)-IF(CN4="",RetireValueAlt1,0)</f>
        <v>99</v>
      </c>
      <c r="CO8" s="378">
        <f ca="1">IF(CO4&gt;=InServiceAlt1,SUM(Inputs!$E$53:CQ53)-IF(AND(CO4&lt;&gt;"",CP4=""),RetireValueAlt1,0),0)-IF(CO4="",RetireValueAlt1,0)</f>
        <v>99</v>
      </c>
      <c r="CP8" s="378">
        <f ca="1">IF(CP4&gt;=InServiceAlt1,SUM(Inputs!$E$53:CR53)-IF(AND(CP4&lt;&gt;"",CQ4=""),RetireValueAlt1,0),0)-IF(CP4="",RetireValueAlt1,0)</f>
        <v>99</v>
      </c>
      <c r="CQ8" s="378">
        <f ca="1">IF(CQ4&gt;=InServiceAlt1,SUM(Inputs!$E$53:CS53)-IF(AND(CQ4&lt;&gt;"",CR4=""),RetireValueAlt1,0),0)-IF(CQ4="",RetireValueAlt1,0)</f>
        <v>99</v>
      </c>
      <c r="CR8" s="378"/>
    </row>
    <row r="9" spans="1:96">
      <c r="A9" s="39" t="s">
        <v>104</v>
      </c>
      <c r="C9" s="378">
        <f>IF(C4&gt;=InServiceAlt1,0,SUM(Inputs!$E$53:E53)-IF(AND(C4&lt;&gt;"",D4=""),0,0))</f>
        <v>0</v>
      </c>
      <c r="D9" s="378">
        <f ca="1">IF(D4&gt;=InServiceAlt1,0,SUM(Inputs!$E$53:F53)-IF(AND(D4&lt;&gt;"",E4=""),0,0))</f>
        <v>0</v>
      </c>
      <c r="E9" s="378">
        <f ca="1">IF(E4&gt;=InServiceAlt1,0,SUM(Inputs!$E$53:G53)-IF(AND(E4&lt;&gt;"",F4=""),0,0))</f>
        <v>0</v>
      </c>
      <c r="F9" s="378">
        <f ca="1">IF(F4&gt;=InServiceAlt1,0,SUM(Inputs!$E$53:H53)-IF(AND(F4&lt;&gt;"",G4=""),0,0))</f>
        <v>0</v>
      </c>
      <c r="G9" s="378">
        <f ca="1">IF(G4&gt;=InServiceAlt1,0,SUM(Inputs!$E$53:I53)-IF(AND(G4&lt;&gt;"",H4=""),0,0))</f>
        <v>0</v>
      </c>
      <c r="H9" s="378">
        <f ca="1">IF(H4&gt;=InServiceAlt1,0,SUM(Inputs!$E$53:J53)-IF(AND(H4&lt;&gt;"",I4=""),0,0))</f>
        <v>0</v>
      </c>
      <c r="I9" s="378">
        <f ca="1">IF(I4&gt;=InServiceAlt1,0,SUM(Inputs!$E$53:K53)-IF(AND(I4&lt;&gt;"",J4=""),0,0))</f>
        <v>0</v>
      </c>
      <c r="J9" s="378">
        <f ca="1">IF(J4&gt;=InServiceAlt1,0,SUM(Inputs!$E$53:L53)-IF(AND(J4&lt;&gt;"",K4=""),0,0))</f>
        <v>0</v>
      </c>
      <c r="K9" s="378">
        <f ca="1">IF(K4&gt;=InServiceAlt1,0,SUM(Inputs!$E$53:M53)-IF(AND(K4&lt;&gt;"",L4=""),0,0))</f>
        <v>0</v>
      </c>
      <c r="L9" s="378">
        <f ca="1">IF(L4&gt;=InServiceAlt1,0,SUM(Inputs!$E$53:N53)-IF(AND(L4&lt;&gt;"",M4=""),0,0))</f>
        <v>0</v>
      </c>
      <c r="M9" s="378">
        <f ca="1">IF(M4&gt;=InServiceAlt1,0,SUM(Inputs!$E$53:O53)-IF(AND(M4&lt;&gt;"",N4=""),0,0))</f>
        <v>0</v>
      </c>
      <c r="N9" s="378">
        <f ca="1">IF(N4&gt;=InServiceAlt1,0,SUM(Inputs!$E$53:P53)-IF(AND(N4&lt;&gt;"",O4=""),0,0))</f>
        <v>0</v>
      </c>
      <c r="O9" s="378">
        <f ca="1">IF(O4&gt;=InServiceAlt1,0,SUM(Inputs!$E$53:Q53)-IF(AND(O4&lt;&gt;"",P4=""),0,0))</f>
        <v>0</v>
      </c>
      <c r="P9" s="378">
        <f ca="1">IF(P4&gt;=InServiceAlt1,0,SUM(Inputs!$E$53:R53)-IF(AND(P4&lt;&gt;"",Q4=""),0,0))</f>
        <v>0</v>
      </c>
      <c r="Q9" s="378">
        <f ca="1">IF(Q4&gt;=InServiceAlt1,0,SUM(Inputs!$E$53:S53)-IF(AND(Q4&lt;&gt;"",R4=""),0,0))</f>
        <v>0</v>
      </c>
      <c r="R9" s="378">
        <f ca="1">IF(R4&gt;=InServiceAlt1,0,SUM(Inputs!$E$53:T53)-IF(AND(R4&lt;&gt;"",S4=""),0,0))</f>
        <v>0</v>
      </c>
      <c r="S9" s="378">
        <f ca="1">IF(S4&gt;=InServiceAlt1,0,SUM(Inputs!$E$53:U53)-IF(AND(S4&lt;&gt;"",T4=""),0,0))</f>
        <v>0</v>
      </c>
      <c r="T9" s="378">
        <f ca="1">IF(T4&gt;=InServiceAlt1,0,SUM(Inputs!$E$53:V53)-IF(AND(T4&lt;&gt;"",U4=""),0,0))</f>
        <v>0</v>
      </c>
      <c r="U9" s="378">
        <f ca="1">IF(U4&gt;=InServiceAlt1,0,SUM(Inputs!$E$53:W53)-IF(AND(U4&lt;&gt;"",V4=""),0,0))</f>
        <v>0</v>
      </c>
      <c r="V9" s="378">
        <f ca="1">IF(V4&gt;=InServiceAlt1,0,SUM(Inputs!$E$53:X53)-IF(AND(V4&lt;&gt;"",W4=""),0,0))</f>
        <v>0</v>
      </c>
      <c r="W9" s="378">
        <f ca="1">IF(W4&gt;=InServiceAlt1,0,SUM(Inputs!$E$53:Y53)-IF(AND(W4&lt;&gt;"",X4=""),0,0))</f>
        <v>0</v>
      </c>
      <c r="X9" s="378">
        <f ca="1">IF(X4&gt;=InServiceAlt1,0,SUM(Inputs!$E$53:Z53)-IF(AND(X4&lt;&gt;"",Y4=""),0,0))</f>
        <v>0</v>
      </c>
      <c r="Y9" s="378">
        <f ca="1">IF(Y4&gt;=InServiceAlt1,0,SUM(Inputs!$E$53:AA53)-IF(AND(Y4&lt;&gt;"",Z4=""),0,0))</f>
        <v>0</v>
      </c>
      <c r="Z9" s="378">
        <f ca="1">IF(Z4&gt;=InServiceAlt1,0,SUM(Inputs!$E$53:AB53)-IF(AND(Z4&lt;&gt;"",AA4=""),0,0))</f>
        <v>0</v>
      </c>
      <c r="AA9" s="378">
        <f ca="1">IF(AA4&gt;=InServiceAlt1,0,SUM(Inputs!$E$53:AC53)-IF(AND(AA4&lt;&gt;"",AB4=""),0,0))</f>
        <v>0</v>
      </c>
      <c r="AB9" s="378">
        <f ca="1">IF(AB4&gt;=InServiceAlt1,0,SUM(Inputs!$E$53:AD53)-IF(AND(AB4&lt;&gt;"",AC4=""),0,0))</f>
        <v>0</v>
      </c>
      <c r="AC9" s="378">
        <f ca="1">IF(AC4&gt;=InServiceAlt1,0,SUM(Inputs!$E$53:AE53)-IF(AND(AC4&lt;&gt;"",AD4=""),0,0))</f>
        <v>0</v>
      </c>
      <c r="AD9" s="378">
        <f ca="1">IF(AD4&gt;=InServiceAlt1,0,SUM(Inputs!$E$53:AF53)-IF(AND(AD4&lt;&gt;"",AE4=""),0,0))</f>
        <v>0</v>
      </c>
      <c r="AE9" s="378">
        <f ca="1">IF(AE4&gt;=InServiceAlt1,0,SUM(Inputs!$E$53:AG53)-IF(AND(AE4&lt;&gt;"",AF4=""),0,0))</f>
        <v>0</v>
      </c>
      <c r="AF9" s="378">
        <f ca="1">IF(AF4&gt;=InServiceAlt1,0,SUM(Inputs!$E$53:AH53)-IF(AND(AF4&lt;&gt;"",AG4=""),0,0))</f>
        <v>0</v>
      </c>
      <c r="AG9" s="378">
        <f ca="1">IF(AG4&gt;=InServiceAlt1,0,SUM(Inputs!$E$53:AI53)-IF(AND(AG4&lt;&gt;"",AH4=""),0,0))</f>
        <v>0</v>
      </c>
      <c r="AH9" s="378">
        <f ca="1">IF(AH4&gt;=InServiceAlt1,0,SUM(Inputs!$E$53:AJ53)-IF(AND(AH4&lt;&gt;"",AI4=""),0,0))</f>
        <v>0</v>
      </c>
      <c r="AI9" s="378">
        <f ca="1">IF(AI4&gt;=InServiceAlt1,0,SUM(Inputs!$E$53:AK53)-IF(AND(AI4&lt;&gt;"",AJ4=""),0,0))</f>
        <v>0</v>
      </c>
      <c r="AJ9" s="378">
        <f ca="1">IF(AJ4&gt;=InServiceAlt1,0,SUM(Inputs!$E$53:AL53)-IF(AND(AJ4&lt;&gt;"",AK4=""),0,0))</f>
        <v>0</v>
      </c>
      <c r="AK9" s="378">
        <f ca="1">IF(AK4&gt;=InServiceAlt1,0,SUM(Inputs!$E$53:AM53)-IF(AND(AK4&lt;&gt;"",AL4=""),0,0))</f>
        <v>0</v>
      </c>
      <c r="AL9" s="378">
        <f ca="1">IF(AL4&gt;=InServiceAlt1,0,SUM(Inputs!$E$53:AN53)-IF(AND(AL4&lt;&gt;"",AM4=""),0,0))</f>
        <v>0</v>
      </c>
      <c r="AM9" s="378">
        <f ca="1">IF(AM4&gt;=InServiceAlt1,0,SUM(Inputs!$E$53:AO53)-IF(AND(AM4&lt;&gt;"",AN4=""),0,0))</f>
        <v>0</v>
      </c>
      <c r="AN9" s="378">
        <f ca="1">IF(AN4&gt;=InServiceAlt1,0,SUM(Inputs!$E$53:AP53)-IF(AND(AN4&lt;&gt;"",AO4=""),0,0))</f>
        <v>0</v>
      </c>
      <c r="AO9" s="378">
        <f ca="1">IF(AO4&gt;=InServiceAlt1,0,SUM(Inputs!$E$53:AQ53)-IF(AND(AO4&lt;&gt;"",AP4=""),0,0))</f>
        <v>0</v>
      </c>
      <c r="AP9" s="378">
        <f ca="1">IF(AP4&gt;=InServiceAlt1,0,SUM(Inputs!$E$53:AR53)-IF(AND(AP4&lt;&gt;"",AQ4=""),0,0))</f>
        <v>0</v>
      </c>
      <c r="AQ9" s="378">
        <f ca="1">IF(AQ4&gt;=InServiceAlt1,0,SUM(Inputs!$E$53:AS53)-IF(AND(AQ4&lt;&gt;"",AR4=""),0,0))</f>
        <v>0</v>
      </c>
      <c r="AR9" s="378">
        <f ca="1">IF(AR4&gt;=InServiceAlt1,0,SUM(Inputs!$E$53:AT53)-IF(AND(AR4&lt;&gt;"",AS4=""),0,0))</f>
        <v>0</v>
      </c>
      <c r="AS9" s="378">
        <f ca="1">IF(AS4&gt;=InServiceAlt1,0,SUM(Inputs!$E$53:AU53)-IF(AND(AS4&lt;&gt;"",AT4=""),0,0))</f>
        <v>0</v>
      </c>
      <c r="AT9" s="378">
        <f ca="1">IF(AT4&gt;=InServiceAlt1,0,SUM(Inputs!$E$53:AV53)-IF(AND(AT4&lt;&gt;"",AU4=""),0,0))</f>
        <v>0</v>
      </c>
      <c r="AU9" s="378">
        <f ca="1">IF(AU4&gt;=InServiceAlt1,0,SUM(Inputs!$E$53:AW53)-IF(AND(AU4&lt;&gt;"",AV4=""),0,0))</f>
        <v>0</v>
      </c>
      <c r="AV9" s="378">
        <f ca="1">IF(AV4&gt;=InServiceAlt1,0,SUM(Inputs!$E$53:AX53)-IF(AND(AV4&lt;&gt;"",AW4=""),0,0))</f>
        <v>0</v>
      </c>
      <c r="AW9" s="378">
        <f ca="1">IF(AW4&gt;=InServiceAlt1,0,SUM(Inputs!$E$53:AY53)-IF(AND(AW4&lt;&gt;"",AX4=""),0,0))</f>
        <v>0</v>
      </c>
      <c r="AX9" s="378">
        <f ca="1">IF(AX4&gt;=InServiceAlt1,0,SUM(Inputs!$E$53:AZ53)-IF(AND(AX4&lt;&gt;"",AY4=""),0,0))</f>
        <v>0</v>
      </c>
      <c r="AY9" s="378">
        <f ca="1">IF(AY4&gt;=InServiceAlt1,0,SUM(Inputs!$E$53:BA53)-IF(AND(AY4&lt;&gt;"",AZ4=""),0,0))</f>
        <v>0</v>
      </c>
      <c r="AZ9" s="378">
        <f ca="1">IF(AZ4&gt;=InServiceAlt1,0,SUM(Inputs!$E$53:BB53)-IF(AND(AZ4&lt;&gt;"",BA4=""),0,0))</f>
        <v>0</v>
      </c>
      <c r="BA9" s="378">
        <f ca="1">IF(BA4&gt;=InServiceAlt1,0,SUM(Inputs!$E$53:BC53)-IF(AND(BA4&lt;&gt;"",BB4=""),0,0))</f>
        <v>0</v>
      </c>
      <c r="BB9" s="378">
        <f ca="1">IF(BB4&gt;=InServiceAlt1,0,SUM(Inputs!$E$53:BD53)-IF(AND(BB4&lt;&gt;"",BC4=""),0,0))</f>
        <v>0</v>
      </c>
      <c r="BC9" s="378">
        <f ca="1">IF(BC4&gt;=InServiceAlt1,0,SUM(Inputs!$E$53:BE53)-IF(AND(BC4&lt;&gt;"",BD4=""),0,0))</f>
        <v>0</v>
      </c>
      <c r="BD9" s="378">
        <f ca="1">IF(BD4&gt;=InServiceAlt1,0,SUM(Inputs!$E$53:BF53)-IF(AND(BD4&lt;&gt;"",BE4=""),0,0))</f>
        <v>0</v>
      </c>
      <c r="BE9" s="378">
        <f ca="1">IF(BE4&gt;=InServiceAlt1,0,SUM(Inputs!$E$53:BG53)-IF(AND(BE4&lt;&gt;"",BF4=""),0,0))</f>
        <v>0</v>
      </c>
      <c r="BF9" s="378">
        <f ca="1">IF(BF4&gt;=InServiceAlt1,0,SUM(Inputs!$E$53:BH53)-IF(AND(BF4&lt;&gt;"",BG4=""),0,0))</f>
        <v>0</v>
      </c>
      <c r="BG9" s="378">
        <f ca="1">IF(BG4&gt;=InServiceAlt1,0,SUM(Inputs!$E$53:BI53)-IF(AND(BG4&lt;&gt;"",BH4=""),0,0))</f>
        <v>0</v>
      </c>
      <c r="BH9" s="378">
        <f ca="1">IF(BH4&gt;=InServiceAlt1,0,SUM(Inputs!$E$53:BJ53)-IF(AND(BH4&lt;&gt;"",BI4=""),0,0))</f>
        <v>0</v>
      </c>
      <c r="BI9" s="378">
        <f ca="1">IF(BI4&gt;=InServiceAlt1,0,SUM(Inputs!$E$53:BK53)-IF(AND(BI4&lt;&gt;"",BJ4=""),0,0))</f>
        <v>0</v>
      </c>
      <c r="BJ9" s="378">
        <f ca="1">IF(BJ4&gt;=InServiceAlt1,0,SUM(Inputs!$E$53:BL53)-IF(AND(BJ4&lt;&gt;"",BK4=""),0,0))</f>
        <v>0</v>
      </c>
      <c r="BK9" s="378">
        <f ca="1">IF(BK4&gt;=InServiceAlt1,0,SUM(Inputs!$E$53:BM53)-IF(AND(BK4&lt;&gt;"",BL4=""),0,0))</f>
        <v>0</v>
      </c>
      <c r="BL9" s="378">
        <f ca="1">IF(BL4&gt;=InServiceAlt1,0,SUM(Inputs!$E$53:BN53)-IF(AND(BL4&lt;&gt;"",BM4=""),0,0))</f>
        <v>0</v>
      </c>
      <c r="BM9" s="378">
        <f ca="1">IF(BM4&gt;=InServiceAlt1,0,SUM(Inputs!$E$53:BO53)-IF(AND(BM4&lt;&gt;"",BN4=""),0,0))</f>
        <v>0</v>
      </c>
      <c r="BN9" s="378">
        <f ca="1">IF(BN4&gt;=InServiceAlt1,0,SUM(Inputs!$E$53:BP53)-IF(AND(BN4&lt;&gt;"",BO4=""),0,0))</f>
        <v>0</v>
      </c>
      <c r="BO9" s="378">
        <f ca="1">IF(BO4&gt;=InServiceAlt1,0,SUM(Inputs!$E$53:BQ53)-IF(AND(BO4&lt;&gt;"",BP4=""),0,0))</f>
        <v>0</v>
      </c>
      <c r="BP9" s="378">
        <f ca="1">IF(BP4&gt;=InServiceAlt1,0,SUM(Inputs!$E$53:BR53)-IF(AND(BP4&lt;&gt;"",BQ4=""),0,0))</f>
        <v>0</v>
      </c>
      <c r="BQ9" s="378">
        <f ca="1">IF(BQ4&gt;=InServiceAlt1,0,SUM(Inputs!$E$53:BS53)-IF(AND(BQ4&lt;&gt;"",BR4=""),0,0))</f>
        <v>0</v>
      </c>
      <c r="BR9" s="378">
        <f ca="1">IF(BR4&gt;=InServiceAlt1,0,SUM(Inputs!$E$53:BT53)-IF(AND(BR4&lt;&gt;"",BS4=""),0,0))</f>
        <v>0</v>
      </c>
      <c r="BS9" s="378">
        <f ca="1">IF(BS4&gt;=InServiceAlt1,0,SUM(Inputs!$E$53:BU53)-IF(AND(BS4&lt;&gt;"",BT4=""),0,0))</f>
        <v>0</v>
      </c>
      <c r="BT9" s="378">
        <f ca="1">IF(BT4&gt;=InServiceAlt1,0,SUM(Inputs!$E$53:BV53)-IF(AND(BT4&lt;&gt;"",BU4=""),0,0))</f>
        <v>0</v>
      </c>
      <c r="BU9" s="378">
        <f ca="1">IF(BU4&gt;=InServiceAlt1,0,SUM(Inputs!$E$53:BW53)-IF(AND(BU4&lt;&gt;"",BV4=""),0,0))</f>
        <v>0</v>
      </c>
      <c r="BV9" s="378">
        <f ca="1">IF(BV4&gt;=InServiceAlt1,0,SUM(Inputs!$E$53:BX53)-IF(AND(BV4&lt;&gt;"",BW4=""),0,0))</f>
        <v>0</v>
      </c>
      <c r="BW9" s="378">
        <f ca="1">IF(BW4&gt;=InServiceAlt1,0,SUM(Inputs!$E$53:BY53)-IF(AND(BW4&lt;&gt;"",BX4=""),0,0))</f>
        <v>0</v>
      </c>
      <c r="BX9" s="378">
        <f ca="1">IF(BX4&gt;=InServiceAlt1,0,SUM(Inputs!$E$53:BZ53)-IF(AND(BX4&lt;&gt;"",BY4=""),0,0))</f>
        <v>0</v>
      </c>
      <c r="BY9" s="378">
        <f ca="1">IF(BY4&gt;=InServiceAlt1,0,SUM(Inputs!$E$53:CA53)-IF(AND(BY4&lt;&gt;"",BZ4=""),0,0))</f>
        <v>0</v>
      </c>
      <c r="BZ9" s="378">
        <f ca="1">IF(BZ4&gt;=InServiceAlt1,0,SUM(Inputs!$E$53:CB53)-IF(AND(BZ4&lt;&gt;"",CA4=""),0,0))</f>
        <v>0</v>
      </c>
      <c r="CA9" s="378">
        <f ca="1">IF(CA4&gt;=InServiceAlt1,0,SUM(Inputs!$E$53:CC53)-IF(AND(CA4&lt;&gt;"",CB4=""),0,0))</f>
        <v>0</v>
      </c>
      <c r="CB9" s="378">
        <f ca="1">IF(CB4&gt;=InServiceAlt1,0,SUM(Inputs!$E$53:CD53)-IF(AND(CB4&lt;&gt;"",CC4=""),0,0))</f>
        <v>0</v>
      </c>
      <c r="CC9" s="378">
        <f ca="1">IF(CC4&gt;=InServiceAlt1,0,SUM(Inputs!$E$53:CE53)-IF(AND(CC4&lt;&gt;"",CD4=""),0,0))</f>
        <v>0</v>
      </c>
      <c r="CD9" s="378">
        <f ca="1">IF(CD4&gt;=InServiceAlt1,0,SUM(Inputs!$E$53:CF53)-IF(AND(CD4&lt;&gt;"",CE4=""),0,0))</f>
        <v>0</v>
      </c>
      <c r="CE9" s="378">
        <f ca="1">IF(CE4&gt;=InServiceAlt1,0,SUM(Inputs!$E$53:CG53)-IF(AND(CE4&lt;&gt;"",CF4=""),0,0))</f>
        <v>0</v>
      </c>
      <c r="CF9" s="378">
        <f ca="1">IF(CF4&gt;=InServiceAlt1,0,SUM(Inputs!$E$53:CH53)-IF(AND(CF4&lt;&gt;"",CG4=""),0,0))</f>
        <v>0</v>
      </c>
      <c r="CG9" s="378">
        <f ca="1">IF(CG4&gt;=InServiceAlt1,0,SUM(Inputs!$E$53:CI53)-IF(AND(CG4&lt;&gt;"",CH4=""),0,0))</f>
        <v>0</v>
      </c>
      <c r="CH9" s="378">
        <f ca="1">IF(CH4&gt;=InServiceAlt1,0,SUM(Inputs!$E$53:CJ53)-IF(AND(CH4&lt;&gt;"",CI4=""),0,0))</f>
        <v>0</v>
      </c>
      <c r="CI9" s="378">
        <f ca="1">IF(CI4&gt;=InServiceAlt1,0,SUM(Inputs!$E$53:CK53)-IF(AND(CI4&lt;&gt;"",CJ4=""),0,0))</f>
        <v>0</v>
      </c>
      <c r="CJ9" s="378">
        <f ca="1">IF(CJ4&gt;=InServiceAlt1,0,SUM(Inputs!$E$53:CL53)-IF(AND(CJ4&lt;&gt;"",CK4=""),0,0))</f>
        <v>0</v>
      </c>
      <c r="CK9" s="378">
        <f ca="1">IF(CK4&gt;=InServiceAlt1,0,SUM(Inputs!$E$53:CM53)-IF(AND(CK4&lt;&gt;"",CL4=""),0,0))</f>
        <v>0</v>
      </c>
      <c r="CL9" s="378">
        <f ca="1">IF(CL4&gt;=InServiceAlt1,0,SUM(Inputs!$E$53:CN53)-IF(AND(CL4&lt;&gt;"",CM4=""),0,0))</f>
        <v>0</v>
      </c>
      <c r="CM9" s="378">
        <f ca="1">IF(CM4&gt;=InServiceAlt1,0,SUM(Inputs!$E$53:CO53)-IF(AND(CM4&lt;&gt;"",CN4=""),0,0))</f>
        <v>0</v>
      </c>
      <c r="CN9" s="378">
        <f ca="1">IF(CN4&gt;=InServiceAlt1,0,SUM(Inputs!$E$53:CP53)-IF(AND(CN4&lt;&gt;"",CO4=""),0,0))</f>
        <v>0</v>
      </c>
      <c r="CO9" s="378">
        <f ca="1">IF(CO4&gt;=InServiceAlt1,0,SUM(Inputs!$E$53:CQ53)-IF(AND(CO4&lt;&gt;"",CP4=""),0,0))</f>
        <v>0</v>
      </c>
      <c r="CP9" s="378">
        <f ca="1">IF(CP4&gt;=InServiceAlt1,0,SUM(Inputs!$E$53:CR53)-IF(AND(CP4&lt;&gt;"",CQ4=""),0,0))</f>
        <v>0</v>
      </c>
      <c r="CQ9" s="378">
        <f ca="1">IF(CQ4&gt;=InServiceAlt1,0,SUM(Inputs!$E$53:CS53)-IF(AND(CQ4&lt;&gt;"",CR4=""),0,0))</f>
        <v>0</v>
      </c>
      <c r="CR9" s="5"/>
    </row>
    <row r="10" spans="1:96">
      <c r="A10" s="39" t="s">
        <v>105</v>
      </c>
      <c r="C10" s="378">
        <f ca="1">'Depr - Alt #1'!D53</f>
        <v>-1.010204081632653</v>
      </c>
      <c r="D10" s="378">
        <f ca="1">'Depr - Alt #1'!E53+C10</f>
        <v>-3.0306122448979589</v>
      </c>
      <c r="E10" s="378">
        <f ca="1">'Depr - Alt #1'!F53+D10</f>
        <v>-5.0510204081632644</v>
      </c>
      <c r="F10" s="378">
        <f ca="1">'Depr - Alt #1'!G53+E10</f>
        <v>-7.0714285714285703</v>
      </c>
      <c r="G10" s="378">
        <f ca="1">'Depr - Alt #1'!H53+F10</f>
        <v>-9.0918367346938762</v>
      </c>
      <c r="H10" s="378">
        <f ca="1">'Depr - Alt #1'!I53+G10</f>
        <v>-11.112244897959183</v>
      </c>
      <c r="I10" s="378">
        <f ca="1">'Depr - Alt #1'!J53+H10</f>
        <v>-13.132653061224488</v>
      </c>
      <c r="J10" s="378">
        <f ca="1">'Depr - Alt #1'!K53+I10</f>
        <v>-15.153061224489793</v>
      </c>
      <c r="K10" s="378">
        <f ca="1">'Depr - Alt #1'!L53+J10</f>
        <v>-17.173469387755098</v>
      </c>
      <c r="L10" s="378">
        <f ca="1">'Depr - Alt #1'!M53+K10</f>
        <v>-19.193877551020403</v>
      </c>
      <c r="M10" s="378">
        <f ca="1">'Depr - Alt #1'!N53+L10</f>
        <v>-21.214285714285708</v>
      </c>
      <c r="N10" s="378">
        <f ca="1">'Depr - Alt #1'!O53+M10</f>
        <v>-23.234693877551013</v>
      </c>
      <c r="O10" s="378">
        <f ca="1">'Depr - Alt #1'!P53+N10</f>
        <v>-25.255102040816318</v>
      </c>
      <c r="P10" s="378">
        <f ca="1">'Depr - Alt #1'!Q53+O10</f>
        <v>-27.275510204081623</v>
      </c>
      <c r="Q10" s="378">
        <f ca="1">'Depr - Alt #1'!R53+P10</f>
        <v>-29.295918367346928</v>
      </c>
      <c r="R10" s="378">
        <f ca="1">'Depr - Alt #1'!S53+Q10</f>
        <v>-31.316326530612233</v>
      </c>
      <c r="S10" s="378">
        <f ca="1">'Depr - Alt #1'!T53+R10</f>
        <v>-33.336734693877538</v>
      </c>
      <c r="T10" s="378">
        <f ca="1">'Depr - Alt #1'!U53+S10</f>
        <v>-35.357142857142847</v>
      </c>
      <c r="U10" s="378">
        <f ca="1">'Depr - Alt #1'!V53+T10</f>
        <v>-37.377551020408156</v>
      </c>
      <c r="V10" s="378">
        <f ca="1">'Depr - Alt #1'!W53+U10</f>
        <v>-39.397959183673464</v>
      </c>
      <c r="W10" s="378">
        <f ca="1">'Depr - Alt #1'!X53+V10</f>
        <v>-41.418367346938773</v>
      </c>
      <c r="X10" s="378">
        <f ca="1">'Depr - Alt #1'!Y53+W10</f>
        <v>-43.438775510204081</v>
      </c>
      <c r="Y10" s="378">
        <f ca="1">'Depr - Alt #1'!Z53+X10</f>
        <v>-45.45918367346939</v>
      </c>
      <c r="Z10" s="378">
        <f ca="1">'Depr - Alt #1'!AA53+Y10</f>
        <v>-47.479591836734699</v>
      </c>
      <c r="AA10" s="378">
        <f ca="1">'Depr - Alt #1'!AB53+Z10</f>
        <v>-49.500000000000007</v>
      </c>
      <c r="AB10" s="378">
        <f ca="1">'Depr - Alt #1'!AC53+AA10</f>
        <v>-51.520408163265316</v>
      </c>
      <c r="AC10" s="378">
        <f ca="1">'Depr - Alt #1'!AD53+AB10</f>
        <v>-53.540816326530624</v>
      </c>
      <c r="AD10" s="378">
        <f ca="1">'Depr - Alt #1'!AE53+AC10</f>
        <v>-55.561224489795933</v>
      </c>
      <c r="AE10" s="378">
        <f ca="1">'Depr - Alt #1'!AF53+AD10</f>
        <v>-57.581632653061241</v>
      </c>
      <c r="AF10" s="378">
        <f ca="1">'Depr - Alt #1'!AG53+AE10</f>
        <v>-59.60204081632655</v>
      </c>
      <c r="AG10" s="378">
        <f ca="1">'Depr - Alt #1'!AH53+AF10</f>
        <v>-61.622448979591859</v>
      </c>
      <c r="AH10" s="378">
        <f ca="1">'Depr - Alt #1'!AI53+AG10</f>
        <v>-63.642857142857167</v>
      </c>
      <c r="AI10" s="378">
        <f ca="1">'Depr - Alt #1'!AJ53+AH10</f>
        <v>-65.663265306122469</v>
      </c>
      <c r="AJ10" s="378">
        <f ca="1">'Depr - Alt #1'!AK53+AI10</f>
        <v>-67.68367346938777</v>
      </c>
      <c r="AK10" s="378">
        <f ca="1">'Depr - Alt #1'!AL53+AJ10</f>
        <v>-69.704081632653072</v>
      </c>
      <c r="AL10" s="378">
        <f ca="1">'Depr - Alt #1'!AM53+AK10</f>
        <v>-71.724489795918373</v>
      </c>
      <c r="AM10" s="378">
        <f ca="1">'Depr - Alt #1'!AN53+AL10</f>
        <v>-73.744897959183675</v>
      </c>
      <c r="AN10" s="378">
        <f ca="1">'Depr - Alt #1'!AO53+AM10</f>
        <v>-75.765306122448976</v>
      </c>
      <c r="AO10" s="378">
        <f ca="1">'Depr - Alt #1'!AP53+AN10</f>
        <v>-77.785714285714278</v>
      </c>
      <c r="AP10" s="378">
        <f ca="1">'Depr - Alt #1'!AQ53+AO10</f>
        <v>-79.806122448979579</v>
      </c>
      <c r="AQ10" s="378">
        <f ca="1">'Depr - Alt #1'!AR53+AP10</f>
        <v>-81.826530612244881</v>
      </c>
      <c r="AR10" s="378">
        <f ca="1">'Depr - Alt #1'!AS53+AQ10</f>
        <v>-83.846938775510182</v>
      </c>
      <c r="AS10" s="378">
        <f ca="1">'Depr - Alt #1'!AT53+AR10</f>
        <v>-85.867346938775484</v>
      </c>
      <c r="AT10" s="378">
        <f ca="1">'Depr - Alt #1'!AU53+AS10</f>
        <v>-87.887755102040785</v>
      </c>
      <c r="AU10" s="378">
        <f ca="1">'Depr - Alt #1'!AV53+AT10</f>
        <v>-89.908163265306086</v>
      </c>
      <c r="AV10" s="378">
        <f ca="1">'Depr - Alt #1'!AW53+AU10</f>
        <v>-91.928571428571388</v>
      </c>
      <c r="AW10" s="378">
        <f ca="1">'Depr - Alt #1'!AX53+AV10</f>
        <v>-93.948979591836689</v>
      </c>
      <c r="AX10" s="378">
        <f ca="1">'Depr - Alt #1'!AY53+AW10</f>
        <v>-95.969387755101991</v>
      </c>
      <c r="AY10" s="378">
        <f ca="1">'Depr - Alt #1'!AZ53+AX10</f>
        <v>-97.989795918367292</v>
      </c>
      <c r="AZ10" s="378">
        <f ca="1">'Depr - Alt #1'!BA53+AY10</f>
        <v>-98.999999999999943</v>
      </c>
      <c r="BA10" s="378">
        <f ca="1">'Depr - Alt #1'!BB53+AZ10</f>
        <v>-98.999999999999943</v>
      </c>
      <c r="BB10" s="378">
        <f ca="1">'Depr - Alt #1'!BC53+BA10</f>
        <v>-98.999999999999943</v>
      </c>
      <c r="BC10" s="378">
        <f ca="1">'Depr - Alt #1'!BD53+BB10</f>
        <v>-98.999999999999943</v>
      </c>
      <c r="BD10" s="378">
        <f ca="1">'Depr - Alt #1'!BE53+BC10</f>
        <v>-98.999999999999943</v>
      </c>
      <c r="BE10" s="378">
        <f ca="1">'Depr - Alt #1'!BF53+BD10</f>
        <v>-98.999999999999943</v>
      </c>
      <c r="BF10" s="378">
        <f ca="1">'Depr - Alt #1'!BG53+BE10</f>
        <v>-98.999999999999943</v>
      </c>
      <c r="BG10" s="378">
        <f ca="1">'Depr - Alt #1'!BH53+BF10</f>
        <v>-98.999999999999943</v>
      </c>
      <c r="BH10" s="378">
        <f ca="1">'Depr - Alt #1'!BI53+BG10</f>
        <v>-98.999999999999943</v>
      </c>
      <c r="BI10" s="378">
        <f ca="1">'Depr - Alt #1'!BJ53+BH10</f>
        <v>-98.999999999999943</v>
      </c>
      <c r="BJ10" s="378">
        <f ca="1">'Depr - Alt #1'!BK53+BI10</f>
        <v>-98.999999999999943</v>
      </c>
      <c r="BK10" s="378">
        <f ca="1">'Depr - Alt #1'!BL53+BJ10</f>
        <v>-98.999999999999943</v>
      </c>
      <c r="BL10" s="378">
        <f ca="1">'Depr - Alt #1'!BM53+BK10</f>
        <v>-98.999999999999943</v>
      </c>
      <c r="BM10" s="378">
        <f ca="1">'Depr - Alt #1'!BN53+BL10</f>
        <v>-98.999999999999943</v>
      </c>
      <c r="BN10" s="378">
        <f ca="1">'Depr - Alt #1'!BO53+BM10</f>
        <v>-98.999999999999943</v>
      </c>
      <c r="BO10" s="378">
        <f ca="1">'Depr - Alt #1'!BP53+BN10</f>
        <v>-98.999999999999943</v>
      </c>
      <c r="BP10" s="378">
        <f ca="1">'Depr - Alt #1'!BQ53+BO10</f>
        <v>-98.999999999999943</v>
      </c>
      <c r="BQ10" s="378">
        <f ca="1">'Depr - Alt #1'!BR53+BP10</f>
        <v>-98.999999999999943</v>
      </c>
      <c r="BR10" s="378">
        <f ca="1">'Depr - Alt #1'!BS53+BQ10</f>
        <v>-98.999999999999943</v>
      </c>
      <c r="BS10" s="378">
        <f ca="1">'Depr - Alt #1'!BT53+BR10</f>
        <v>-98.999999999999943</v>
      </c>
      <c r="BT10" s="378">
        <f ca="1">'Depr - Alt #1'!BU53+BS10</f>
        <v>-98.999999999999943</v>
      </c>
      <c r="BU10" s="378">
        <f ca="1">'Depr - Alt #1'!BV53+BT10</f>
        <v>-98.999999999999943</v>
      </c>
      <c r="BV10" s="378">
        <f ca="1">'Depr - Alt #1'!BW53+BU10</f>
        <v>-98.999999999999943</v>
      </c>
      <c r="BW10" s="378">
        <f ca="1">'Depr - Alt #1'!BX53+BV10</f>
        <v>-98.999999999999943</v>
      </c>
      <c r="BX10" s="378">
        <f ca="1">'Depr - Alt #1'!BY53+BW10</f>
        <v>-98.999999999999943</v>
      </c>
      <c r="BY10" s="378">
        <f ca="1">'Depr - Alt #1'!BZ53+BX10</f>
        <v>-98.999999999999943</v>
      </c>
      <c r="BZ10" s="378">
        <f ca="1">'Depr - Alt #1'!CA53+BY10</f>
        <v>-98.999999999999943</v>
      </c>
      <c r="CA10" s="378">
        <f ca="1">'Depr - Alt #1'!CB53+BZ10</f>
        <v>-98.999999999999943</v>
      </c>
      <c r="CB10" s="378">
        <f ca="1">'Depr - Alt #1'!CC53+CA10</f>
        <v>-98.999999999999943</v>
      </c>
      <c r="CC10" s="378">
        <f ca="1">'Depr - Alt #1'!CD53+CB10</f>
        <v>-98.999999999999943</v>
      </c>
      <c r="CD10" s="378">
        <f ca="1">'Depr - Alt #1'!CE53+CC10</f>
        <v>-98.999999999999943</v>
      </c>
      <c r="CE10" s="378">
        <f ca="1">'Depr - Alt #1'!CF53+CD10</f>
        <v>-98.999999999999943</v>
      </c>
      <c r="CF10" s="378">
        <f ca="1">'Depr - Alt #1'!CG53+CE10</f>
        <v>-98.999999999999943</v>
      </c>
      <c r="CG10" s="378">
        <f ca="1">'Depr - Alt #1'!CH53+CF10</f>
        <v>-98.999999999999943</v>
      </c>
      <c r="CH10" s="378">
        <f ca="1">'Depr - Alt #1'!CI53+CG10</f>
        <v>-98.999999999999943</v>
      </c>
      <c r="CI10" s="378">
        <f ca="1">'Depr - Alt #1'!CJ53+CH10</f>
        <v>-98.999999999999943</v>
      </c>
      <c r="CJ10" s="378">
        <f ca="1">'Depr - Alt #1'!CK53+CI10</f>
        <v>-98.999999999999943</v>
      </c>
      <c r="CK10" s="378">
        <f ca="1">'Depr - Alt #1'!CL53+CJ10</f>
        <v>-98.999999999999943</v>
      </c>
      <c r="CL10" s="378">
        <f ca="1">'Depr - Alt #1'!CM53+CK10</f>
        <v>-98.999999999999943</v>
      </c>
      <c r="CM10" s="378">
        <f ca="1">'Depr - Alt #1'!CN53+CL10</f>
        <v>-98.999999999999943</v>
      </c>
      <c r="CN10" s="378">
        <f ca="1">'Depr - Alt #1'!CO53+CM10</f>
        <v>-98.999999999999943</v>
      </c>
      <c r="CO10" s="378">
        <f ca="1">'Depr - Alt #1'!CP53+CN10</f>
        <v>-98.999999999999943</v>
      </c>
      <c r="CP10" s="378">
        <f ca="1">'Depr - Alt #1'!CQ53+CO10</f>
        <v>-98.999999999999943</v>
      </c>
      <c r="CQ10" s="378">
        <f ca="1">'Depr - Alt #1'!CR53+CP10</f>
        <v>-98.999999999999943</v>
      </c>
      <c r="CR10" s="5"/>
    </row>
    <row r="11" spans="1:96" s="379" customFormat="1">
      <c r="A11" s="39" t="s">
        <v>148</v>
      </c>
      <c r="C11" s="314">
        <f ca="1">('Depr - Alt #1'!D$98-'Depr - Alt #1'!D$53)*(FederalIncomeTax+ StateIncomeTax)</f>
        <v>-0.98297908163265313</v>
      </c>
      <c r="D11" s="314">
        <f ca="1">('Depr - Alt #1'!E$98-'Depr - Alt #1'!E$53)*(FederalIncomeTax+ StateIncomeTax)+C11</f>
        <v>-2.8254347448979589</v>
      </c>
      <c r="E11" s="314">
        <f ca="1">('Depr - Alt #1'!F$98-'Depr - Alt #1'!F$53)*(FederalIncomeTax+ StateIncomeTax)+D11</f>
        <v>-4.433235658163265</v>
      </c>
      <c r="F11" s="314">
        <f ca="1">('Depr - Alt #1'!G$98-'Depr - Alt #1'!G$53)*(FederalIncomeTax+ StateIncomeTax)+E11</f>
        <v>-5.8310823214285712</v>
      </c>
      <c r="G11" s="314">
        <f ca="1">('Depr - Alt #1'!H$98-'Depr - Alt #1'!H$53)*(FederalIncomeTax+ StateIncomeTax)+F11</f>
        <v>-7.0387351346938773</v>
      </c>
      <c r="H11" s="314">
        <f ca="1">('Depr - Alt #1'!I$98-'Depr - Alt #1'!I$53)*(FederalIncomeTax+ StateIncomeTax)+G11</f>
        <v>-8.0734844479591832</v>
      </c>
      <c r="I11" s="314">
        <f ca="1">('Depr - Alt #1'!J$98-'Depr - Alt #1'!J$53)*(FederalIncomeTax+ StateIncomeTax)+H11</f>
        <v>-9.0267221112244886</v>
      </c>
      <c r="J11" s="314">
        <f ca="1">('Depr - Alt #1'!K$98-'Depr - Alt #1'!K$53)*(FederalIncomeTax+ StateIncomeTax)+I11</f>
        <v>-9.9799597744897941</v>
      </c>
      <c r="K11" s="314">
        <f ca="1">('Depr - Alt #1'!L$98-'Depr - Alt #1'!L$53)*(FederalIncomeTax+ StateIncomeTax)+J11</f>
        <v>-10.935667487755101</v>
      </c>
      <c r="L11" s="314">
        <f ca="1">('Depr - Alt #1'!M$98-'Depr - Alt #1'!M$53)*(FederalIncomeTax+ StateIncomeTax)+K11</f>
        <v>-11.888905151020406</v>
      </c>
      <c r="M11" s="314">
        <f ca="1">('Depr - Alt #1'!N$98-'Depr - Alt #1'!N$53)*(FederalIncomeTax+ StateIncomeTax)+L11</f>
        <v>-12.844612864285713</v>
      </c>
      <c r="N11" s="314">
        <f ca="1">('Depr - Alt #1'!O$98-'Depr - Alt #1'!O$53)*(FederalIncomeTax+ StateIncomeTax)+M11</f>
        <v>-13.797850527551018</v>
      </c>
      <c r="O11" s="314">
        <f ca="1">('Depr - Alt #1'!P$98-'Depr - Alt #1'!P$53)*(FederalIncomeTax+ StateIncomeTax)+N11</f>
        <v>-14.753558240816325</v>
      </c>
      <c r="P11" s="314">
        <f ca="1">('Depr - Alt #1'!Q$98-'Depr - Alt #1'!Q$53)*(FederalIncomeTax+ StateIncomeTax)+O11</f>
        <v>-15.706795904081631</v>
      </c>
      <c r="Q11" s="314">
        <f ca="1">('Depr - Alt #1'!R$98-'Depr - Alt #1'!R$53)*(FederalIncomeTax+ StateIncomeTax)+P11</f>
        <v>-16.662503617346935</v>
      </c>
      <c r="R11" s="314">
        <f ca="1">('Depr - Alt #1'!S$98-'Depr - Alt #1'!S$53)*(FederalIncomeTax+ StateIncomeTax)+Q11</f>
        <v>-16.887076530612241</v>
      </c>
      <c r="S11" s="314">
        <f ca="1">('Depr - Alt #1'!T$98-'Depr - Alt #1'!T$53)*(FederalIncomeTax+ StateIncomeTax)+R11</f>
        <v>-16.382984693877546</v>
      </c>
      <c r="T11" s="314">
        <f ca="1">('Depr - Alt #1'!U$98-'Depr - Alt #1'!U$53)*(FederalIncomeTax+ StateIncomeTax)+S11</f>
        <v>-15.878892857142851</v>
      </c>
      <c r="U11" s="314">
        <f ca="1">('Depr - Alt #1'!V$98-'Depr - Alt #1'!V$53)*(FederalIncomeTax+ StateIncomeTax)+T11</f>
        <v>-15.374801020408157</v>
      </c>
      <c r="V11" s="314">
        <f ca="1">('Depr - Alt #1'!W$98-'Depr - Alt #1'!W$53)*(FederalIncomeTax+ StateIncomeTax)+U11</f>
        <v>-14.870709183673462</v>
      </c>
      <c r="W11" s="314">
        <f ca="1">('Depr - Alt #1'!X$98-'Depr - Alt #1'!X$53)*(FederalIncomeTax+ StateIncomeTax)+V11</f>
        <v>-14.366617346938767</v>
      </c>
      <c r="X11" s="314">
        <f ca="1">('Depr - Alt #1'!Y$98-'Depr - Alt #1'!Y$53)*(FederalIncomeTax+ StateIncomeTax)+W11</f>
        <v>-13.862525510204073</v>
      </c>
      <c r="Y11" s="314">
        <f ca="1">('Depr - Alt #1'!Z$98-'Depr - Alt #1'!Z$53)*(FederalIncomeTax+ StateIncomeTax)+X11</f>
        <v>-13.358433673469378</v>
      </c>
      <c r="Z11" s="314">
        <f ca="1">('Depr - Alt #1'!AA$98-'Depr - Alt #1'!AA$53)*(FederalIncomeTax+ StateIncomeTax)+Y11</f>
        <v>-12.854341836734683</v>
      </c>
      <c r="AA11" s="314">
        <f ca="1">('Depr - Alt #1'!AB$98-'Depr - Alt #1'!AB$53)*(FederalIncomeTax+ StateIncomeTax)+Z11</f>
        <v>-12.350249999999988</v>
      </c>
      <c r="AB11" s="314">
        <f ca="1">('Depr - Alt #1'!AC$98-'Depr - Alt #1'!AC$53)*(FederalIncomeTax+ StateIncomeTax)+AA11</f>
        <v>-11.846158163265294</v>
      </c>
      <c r="AC11" s="314">
        <f ca="1">('Depr - Alt #1'!AD$98-'Depr - Alt #1'!AD$53)*(FederalIncomeTax+ StateIncomeTax)+AB11</f>
        <v>-11.342066326530599</v>
      </c>
      <c r="AD11" s="314">
        <f ca="1">('Depr - Alt #1'!AE$98-'Depr - Alt #1'!AE$53)*(FederalIncomeTax+ StateIncomeTax)+AC11</f>
        <v>-10.837974489795904</v>
      </c>
      <c r="AE11" s="314">
        <f ca="1">('Depr - Alt #1'!AF$98-'Depr - Alt #1'!AF$53)*(FederalIncomeTax+ StateIncomeTax)+AD11</f>
        <v>-10.33388265306121</v>
      </c>
      <c r="AF11" s="314">
        <f ca="1">('Depr - Alt #1'!AG$98-'Depr - Alt #1'!AG$53)*(FederalIncomeTax+ StateIncomeTax)+AE11</f>
        <v>-9.8297908163265149</v>
      </c>
      <c r="AG11" s="314">
        <f ca="1">('Depr - Alt #1'!AH$98-'Depr - Alt #1'!AH$53)*(FederalIncomeTax+ StateIncomeTax)+AF11</f>
        <v>-9.3256989795918201</v>
      </c>
      <c r="AH11" s="314">
        <f ca="1">('Depr - Alt #1'!AI$98-'Depr - Alt #1'!AI$53)*(FederalIncomeTax+ StateIncomeTax)+AG11</f>
        <v>-8.8216071428571254</v>
      </c>
      <c r="AI11" s="314">
        <f ca="1">('Depr - Alt #1'!AJ$98-'Depr - Alt #1'!AJ$53)*(FederalIncomeTax+ StateIncomeTax)+AH11</f>
        <v>-8.3175153061224307</v>
      </c>
      <c r="AJ11" s="314">
        <f ca="1">('Depr - Alt #1'!AK$98-'Depr - Alt #1'!AK$53)*(FederalIncomeTax+ StateIncomeTax)+AI11</f>
        <v>-7.8134234693877369</v>
      </c>
      <c r="AK11" s="314">
        <f ca="1">('Depr - Alt #1'!AL$98-'Depr - Alt #1'!AL$53)*(FederalIncomeTax+ StateIncomeTax)+AJ11</f>
        <v>-7.3093316326530431</v>
      </c>
      <c r="AL11" s="314">
        <f ca="1">('Depr - Alt #1'!AM$98-'Depr - Alt #1'!AM$53)*(FederalIncomeTax+ StateIncomeTax)+AK11</f>
        <v>-6.8052397959183493</v>
      </c>
      <c r="AM11" s="314">
        <f ca="1">('Depr - Alt #1'!AN$98-'Depr - Alt #1'!AN$53)*(FederalIncomeTax+ StateIncomeTax)+AL11</f>
        <v>-6.3011479591836554</v>
      </c>
      <c r="AN11" s="314">
        <f ca="1">('Depr - Alt #1'!AO$98-'Depr - Alt #1'!AO$53)*(FederalIncomeTax+ StateIncomeTax)+AM11</f>
        <v>-5.7970561224489616</v>
      </c>
      <c r="AO11" s="314">
        <f ca="1">('Depr - Alt #1'!AP$98-'Depr - Alt #1'!AP$53)*(FederalIncomeTax+ StateIncomeTax)+AN11</f>
        <v>-5.2929642857142678</v>
      </c>
      <c r="AP11" s="314">
        <f ca="1">('Depr - Alt #1'!AQ$98-'Depr - Alt #1'!AQ$53)*(FederalIncomeTax+ StateIncomeTax)+AO11</f>
        <v>-4.788872448979574</v>
      </c>
      <c r="AQ11" s="314">
        <f ca="1">('Depr - Alt #1'!AR$98-'Depr - Alt #1'!AR$53)*(FederalIncomeTax+ StateIncomeTax)+AP11</f>
        <v>-4.2847806122448802</v>
      </c>
      <c r="AR11" s="314">
        <f ca="1">('Depr - Alt #1'!AS$98-'Depr - Alt #1'!AS$53)*(FederalIncomeTax+ StateIncomeTax)+AQ11</f>
        <v>-3.7806887755101863</v>
      </c>
      <c r="AS11" s="314">
        <f ca="1">('Depr - Alt #1'!AT$98-'Depr - Alt #1'!AT$53)*(FederalIncomeTax+ StateIncomeTax)+AR11</f>
        <v>-3.2765969387754925</v>
      </c>
      <c r="AT11" s="314">
        <f ca="1">('Depr - Alt #1'!AU$98-'Depr - Alt #1'!AU$53)*(FederalIncomeTax+ StateIncomeTax)+AS11</f>
        <v>-2.7725051020407987</v>
      </c>
      <c r="AU11" s="314">
        <f ca="1">('Depr - Alt #1'!AV$98-'Depr - Alt #1'!AV$53)*(FederalIncomeTax+ StateIncomeTax)+AT11</f>
        <v>-2.2684132653061049</v>
      </c>
      <c r="AV11" s="314">
        <f ca="1">('Depr - Alt #1'!AW$98-'Depr - Alt #1'!AW$53)*(FederalIncomeTax+ StateIncomeTax)+AU11</f>
        <v>-1.7643214285714111</v>
      </c>
      <c r="AW11" s="314">
        <f ca="1">('Depr - Alt #1'!AX$98-'Depr - Alt #1'!AX$53)*(FederalIncomeTax+ StateIncomeTax)+AV11</f>
        <v>-1.2602295918367172</v>
      </c>
      <c r="AX11" s="314">
        <f ca="1">('Depr - Alt #1'!AY$98-'Depr - Alt #1'!AY$53)*(FederalIncomeTax+ StateIncomeTax)+AW11</f>
        <v>-0.75613775510202341</v>
      </c>
      <c r="AY11" s="314">
        <f ca="1">('Depr - Alt #1'!AZ$98-'Depr - Alt #1'!AZ$53)*(FederalIncomeTax+ StateIncomeTax)+AX11</f>
        <v>-0.25204591836732959</v>
      </c>
      <c r="AZ11" s="314">
        <f ca="1">('Depr - Alt #1'!BA$98-'Depr - Alt #1'!BA$53)*(FederalIncomeTax+ StateIncomeTax)+AY11</f>
        <v>1.7319479184152442E-14</v>
      </c>
      <c r="BA11" s="314">
        <f ca="1">('Depr - Alt #1'!BB$98-'Depr - Alt #1'!BB$53)*(FederalIncomeTax+ StateIncomeTax)+AZ11</f>
        <v>1.7319479184152442E-14</v>
      </c>
      <c r="BB11" s="314">
        <f ca="1">('Depr - Alt #1'!BC$98-'Depr - Alt #1'!BC$53)*(FederalIncomeTax+ StateIncomeTax)+BA11</f>
        <v>1.7319479184152442E-14</v>
      </c>
      <c r="BC11" s="314">
        <f ca="1">('Depr - Alt #1'!BD$98-'Depr - Alt #1'!BD$53)*(FederalIncomeTax+ StateIncomeTax)+BB11</f>
        <v>1.7319479184152442E-14</v>
      </c>
      <c r="BD11" s="314">
        <f ca="1">('Depr - Alt #1'!BE$98-'Depr - Alt #1'!BE$53)*(FederalIncomeTax+ StateIncomeTax)+BC11</f>
        <v>1.7319479184152442E-14</v>
      </c>
      <c r="BE11" s="314">
        <f ca="1">('Depr - Alt #1'!BF$98-'Depr - Alt #1'!BF$53)*(FederalIncomeTax+ StateIncomeTax)+BD11</f>
        <v>1.7319479184152442E-14</v>
      </c>
      <c r="BF11" s="314">
        <f ca="1">('Depr - Alt #1'!BG$98-'Depr - Alt #1'!BG$53)*(FederalIncomeTax+ StateIncomeTax)+BE11</f>
        <v>1.7319479184152442E-14</v>
      </c>
      <c r="BG11" s="314">
        <f ca="1">('Depr - Alt #1'!BH$98-'Depr - Alt #1'!BH$53)*(FederalIncomeTax+ StateIncomeTax)+BF11</f>
        <v>1.7319479184152442E-14</v>
      </c>
      <c r="BH11" s="314">
        <f ca="1">('Depr - Alt #1'!BI$98-'Depr - Alt #1'!BI$53)*(FederalIncomeTax+ StateIncomeTax)+BG11</f>
        <v>1.7319479184152442E-14</v>
      </c>
      <c r="BI11" s="314">
        <f ca="1">('Depr - Alt #1'!BJ$98-'Depr - Alt #1'!BJ$53)*(FederalIncomeTax+ StateIncomeTax)+BH11</f>
        <v>1.7319479184152442E-14</v>
      </c>
      <c r="BJ11" s="314">
        <f ca="1">('Depr - Alt #1'!BK$98-'Depr - Alt #1'!BK$53)*(FederalIncomeTax+ StateIncomeTax)+BI11</f>
        <v>1.7319479184152442E-14</v>
      </c>
      <c r="BK11" s="314">
        <f ca="1">('Depr - Alt #1'!BL$98-'Depr - Alt #1'!BL$53)*(FederalIncomeTax+ StateIncomeTax)+BJ11</f>
        <v>1.7319479184152442E-14</v>
      </c>
      <c r="BL11" s="314">
        <f ca="1">('Depr - Alt #1'!BM$98-'Depr - Alt #1'!BM$53)*(FederalIncomeTax+ StateIncomeTax)+BK11</f>
        <v>1.7319479184152442E-14</v>
      </c>
      <c r="BM11" s="314">
        <f ca="1">('Depr - Alt #1'!BN$98-'Depr - Alt #1'!BN$53)*(FederalIncomeTax+ StateIncomeTax)+BL11</f>
        <v>1.7319479184152442E-14</v>
      </c>
      <c r="BN11" s="314">
        <f ca="1">('Depr - Alt #1'!BO$98-'Depr - Alt #1'!BO$53)*(FederalIncomeTax+ StateIncomeTax)+BM11</f>
        <v>1.7319479184152442E-14</v>
      </c>
      <c r="BO11" s="314">
        <f ca="1">('Depr - Alt #1'!BP$98-'Depr - Alt #1'!BP$53)*(FederalIncomeTax+ StateIncomeTax)+BN11</f>
        <v>1.7319479184152442E-14</v>
      </c>
      <c r="BP11" s="314">
        <f ca="1">('Depr - Alt #1'!BQ$98-'Depr - Alt #1'!BQ$53)*(FederalIncomeTax+ StateIncomeTax)+BO11</f>
        <v>1.7319479184152442E-14</v>
      </c>
      <c r="BQ11" s="314">
        <f ca="1">('Depr - Alt #1'!BR$98-'Depr - Alt #1'!BR$53)*(FederalIncomeTax+ StateIncomeTax)+BP11</f>
        <v>1.7319479184152442E-14</v>
      </c>
      <c r="BR11" s="314">
        <f ca="1">('Depr - Alt #1'!BS$98-'Depr - Alt #1'!BS$53)*(FederalIncomeTax+ StateIncomeTax)+BQ11</f>
        <v>1.7319479184152442E-14</v>
      </c>
      <c r="BS11" s="314">
        <f ca="1">('Depr - Alt #1'!BT$98-'Depr - Alt #1'!BT$53)*(FederalIncomeTax+ StateIncomeTax)+BR11</f>
        <v>1.7319479184152442E-14</v>
      </c>
      <c r="BT11" s="314">
        <f ca="1">('Depr - Alt #1'!BU$98-'Depr - Alt #1'!BU$53)*(FederalIncomeTax+ StateIncomeTax)+BS11</f>
        <v>1.7319479184152442E-14</v>
      </c>
      <c r="BU11" s="314">
        <f ca="1">('Depr - Alt #1'!BV$98-'Depr - Alt #1'!BV$53)*(FederalIncomeTax+ StateIncomeTax)+BT11</f>
        <v>1.7319479184152442E-14</v>
      </c>
      <c r="BV11" s="314">
        <f ca="1">('Depr - Alt #1'!BW$98-'Depr - Alt #1'!BW$53)*(FederalIncomeTax+ StateIncomeTax)+BU11</f>
        <v>1.7319479184152442E-14</v>
      </c>
      <c r="BW11" s="314">
        <f ca="1">('Depr - Alt #1'!BX$98-'Depr - Alt #1'!BX$53)*(FederalIncomeTax+ StateIncomeTax)+BV11</f>
        <v>1.7319479184152442E-14</v>
      </c>
      <c r="BX11" s="314">
        <f ca="1">('Depr - Alt #1'!BY$98-'Depr - Alt #1'!BY$53)*(FederalIncomeTax+ StateIncomeTax)+BW11</f>
        <v>1.7319479184152442E-14</v>
      </c>
      <c r="BY11" s="314">
        <f ca="1">('Depr - Alt #1'!BZ$98-'Depr - Alt #1'!BZ$53)*(FederalIncomeTax+ StateIncomeTax)+BX11</f>
        <v>1.7319479184152442E-14</v>
      </c>
      <c r="BZ11" s="314">
        <f ca="1">('Depr - Alt #1'!CA$98-'Depr - Alt #1'!CA$53)*(FederalIncomeTax+ StateIncomeTax)+BY11</f>
        <v>1.7319479184152442E-14</v>
      </c>
      <c r="CA11" s="314">
        <f ca="1">('Depr - Alt #1'!CB$98-'Depr - Alt #1'!CB$53)*(FederalIncomeTax+ StateIncomeTax)+BZ11</f>
        <v>1.7319479184152442E-14</v>
      </c>
      <c r="CB11" s="314">
        <f ca="1">('Depr - Alt #1'!CC$98-'Depr - Alt #1'!CC$53)*(FederalIncomeTax+ StateIncomeTax)+CA11</f>
        <v>1.7319479184152442E-14</v>
      </c>
      <c r="CC11" s="314">
        <f ca="1">('Depr - Alt #1'!CD$98-'Depr - Alt #1'!CD$53)*(FederalIncomeTax+ StateIncomeTax)+CB11</f>
        <v>1.7319479184152442E-14</v>
      </c>
      <c r="CD11" s="314">
        <f ca="1">('Depr - Alt #1'!CE$98-'Depr - Alt #1'!CE$53)*(FederalIncomeTax+ StateIncomeTax)+CC11</f>
        <v>1.7319479184152442E-14</v>
      </c>
      <c r="CE11" s="314">
        <f ca="1">('Depr - Alt #1'!CF$98-'Depr - Alt #1'!CF$53)*(FederalIncomeTax+ StateIncomeTax)+CD11</f>
        <v>1.7319479184152442E-14</v>
      </c>
      <c r="CF11" s="314">
        <f ca="1">('Depr - Alt #1'!CG$98-'Depr - Alt #1'!CG$53)*(FederalIncomeTax+ StateIncomeTax)+CE11</f>
        <v>1.7319479184152442E-14</v>
      </c>
      <c r="CG11" s="314">
        <f ca="1">('Depr - Alt #1'!CH$98-'Depr - Alt #1'!CH$53)*(FederalIncomeTax+ StateIncomeTax)+CF11</f>
        <v>1.7319479184152442E-14</v>
      </c>
      <c r="CH11" s="314">
        <f ca="1">('Depr - Alt #1'!CI$98-'Depr - Alt #1'!CI$53)*(FederalIncomeTax+ StateIncomeTax)+CG11</f>
        <v>1.7319479184152442E-14</v>
      </c>
      <c r="CI11" s="314">
        <f ca="1">('Depr - Alt #1'!CJ$98-'Depr - Alt #1'!CJ$53)*(FederalIncomeTax+ StateIncomeTax)+CH11</f>
        <v>1.7319479184152442E-14</v>
      </c>
      <c r="CJ11" s="314">
        <f ca="1">('Depr - Alt #1'!CK$98-'Depr - Alt #1'!CK$53)*(FederalIncomeTax+ StateIncomeTax)+CI11</f>
        <v>1.7319479184152442E-14</v>
      </c>
      <c r="CK11" s="314">
        <f ca="1">('Depr - Alt #1'!CL$98-'Depr - Alt #1'!CL$53)*(FederalIncomeTax+ StateIncomeTax)+CJ11</f>
        <v>1.7319479184152442E-14</v>
      </c>
      <c r="CL11" s="314">
        <f ca="1">('Depr - Alt #1'!CM$98-'Depr - Alt #1'!CM$53)*(FederalIncomeTax+ StateIncomeTax)+CK11</f>
        <v>1.7319479184152442E-14</v>
      </c>
      <c r="CM11" s="314">
        <f ca="1">('Depr - Alt #1'!CN$98-'Depr - Alt #1'!CN$53)*(FederalIncomeTax+ StateIncomeTax)+CL11</f>
        <v>1.7319479184152442E-14</v>
      </c>
      <c r="CN11" s="314">
        <f ca="1">('Depr - Alt #1'!CO$98-'Depr - Alt #1'!CO$53)*(FederalIncomeTax+ StateIncomeTax)+CM11</f>
        <v>1.7319479184152442E-14</v>
      </c>
      <c r="CO11" s="314">
        <f ca="1">('Depr - Alt #1'!CP$98-'Depr - Alt #1'!CP$53)*(FederalIncomeTax+ StateIncomeTax)+CN11</f>
        <v>1.7319479184152442E-14</v>
      </c>
      <c r="CP11" s="314">
        <f ca="1">('Depr - Alt #1'!CQ$98-'Depr - Alt #1'!CQ$53)*(FederalIncomeTax+ StateIncomeTax)+CO11</f>
        <v>1.7319479184152442E-14</v>
      </c>
      <c r="CQ11" s="314">
        <f ca="1">('Depr - Alt #1'!CR$98-'Depr - Alt #1'!CR$53)*(FederalIncomeTax+ StateIncomeTax)+CP11</f>
        <v>1.7319479184152442E-14</v>
      </c>
    </row>
    <row r="12" spans="1:96" s="26" customFormat="1">
      <c r="A12" s="41" t="s">
        <v>149</v>
      </c>
      <c r="C12" s="378">
        <f t="shared" ref="C12:L12" ca="1" si="0">SUM(C8:C11)</f>
        <v>97.0068168367347</v>
      </c>
      <c r="D12" s="378">
        <f t="shared" ca="1" si="0"/>
        <v>93.143953010204086</v>
      </c>
      <c r="E12" s="378">
        <f t="shared" ca="1" si="0"/>
        <v>89.515743933673463</v>
      </c>
      <c r="F12" s="378">
        <f t="shared" ca="1" si="0"/>
        <v>86.097489107142863</v>
      </c>
      <c r="G12" s="378">
        <f t="shared" ca="1" si="0"/>
        <v>82.869428130612249</v>
      </c>
      <c r="H12" s="378">
        <f t="shared" ca="1" si="0"/>
        <v>79.814270654081625</v>
      </c>
      <c r="I12" s="378">
        <f t="shared" ca="1" si="0"/>
        <v>76.840624827551025</v>
      </c>
      <c r="J12" s="378">
        <f t="shared" ca="1" si="0"/>
        <v>73.866979001020411</v>
      </c>
      <c r="K12" s="378">
        <f t="shared" ca="1" si="0"/>
        <v>70.890863124489812</v>
      </c>
      <c r="L12" s="378">
        <f t="shared" ca="1" si="0"/>
        <v>67.917217297959183</v>
      </c>
      <c r="M12" s="378">
        <f t="shared" ref="M12:BR12" ca="1" si="1">SUM(M8:M11)</f>
        <v>64.941101421428584</v>
      </c>
      <c r="N12" s="378">
        <f t="shared" ca="1" si="1"/>
        <v>61.96745559489797</v>
      </c>
      <c r="O12" s="378">
        <f t="shared" ca="1" si="1"/>
        <v>58.99133971836735</v>
      </c>
      <c r="P12" s="378">
        <f t="shared" ca="1" si="1"/>
        <v>56.017693891836743</v>
      </c>
      <c r="Q12" s="378">
        <f t="shared" ca="1" si="1"/>
        <v>53.041578015306136</v>
      </c>
      <c r="R12" s="378">
        <f t="shared" ca="1" si="1"/>
        <v>50.796596938775529</v>
      </c>
      <c r="S12" s="378">
        <f t="shared" ca="1" si="1"/>
        <v>49.280280612244923</v>
      </c>
      <c r="T12" s="378">
        <f t="shared" ca="1" si="1"/>
        <v>47.763964285714302</v>
      </c>
      <c r="U12" s="378">
        <f t="shared" ca="1" si="1"/>
        <v>46.247647959183688</v>
      </c>
      <c r="V12" s="378">
        <f t="shared" ca="1" si="1"/>
        <v>44.731331632653074</v>
      </c>
      <c r="W12" s="378">
        <f t="shared" ca="1" si="1"/>
        <v>43.21501530612246</v>
      </c>
      <c r="X12" s="378">
        <f t="shared" ca="1" si="1"/>
        <v>41.698698979591846</v>
      </c>
      <c r="Y12" s="378">
        <f t="shared" ca="1" si="1"/>
        <v>40.182382653061232</v>
      </c>
      <c r="Z12" s="378">
        <f t="shared" ca="1" si="1"/>
        <v>38.666066326530618</v>
      </c>
      <c r="AA12" s="378">
        <f t="shared" ca="1" si="1"/>
        <v>37.149750000000004</v>
      </c>
      <c r="AB12" s="378">
        <f t="shared" ca="1" si="1"/>
        <v>35.633433673469391</v>
      </c>
      <c r="AC12" s="378">
        <f t="shared" ca="1" si="1"/>
        <v>34.117117346938777</v>
      </c>
      <c r="AD12" s="378">
        <f t="shared" ca="1" si="1"/>
        <v>32.600801020408163</v>
      </c>
      <c r="AE12" s="378">
        <f t="shared" ca="1" si="1"/>
        <v>31.084484693877549</v>
      </c>
      <c r="AF12" s="378">
        <f t="shared" ca="1" si="1"/>
        <v>29.568168367346935</v>
      </c>
      <c r="AG12" s="378">
        <f t="shared" ca="1" si="1"/>
        <v>28.051852040816321</v>
      </c>
      <c r="AH12" s="378">
        <f t="shared" ca="1" si="1"/>
        <v>26.535535714285707</v>
      </c>
      <c r="AI12" s="378">
        <f t="shared" ca="1" si="1"/>
        <v>25.019219387755101</v>
      </c>
      <c r="AJ12" s="378">
        <f t="shared" ca="1" si="1"/>
        <v>23.502903061224494</v>
      </c>
      <c r="AK12" s="378">
        <f t="shared" ca="1" si="1"/>
        <v>21.986586734693887</v>
      </c>
      <c r="AL12" s="378">
        <f t="shared" ca="1" si="1"/>
        <v>20.470270408163277</v>
      </c>
      <c r="AM12" s="378">
        <f t="shared" ca="1" si="1"/>
        <v>18.95395408163267</v>
      </c>
      <c r="AN12" s="378">
        <f t="shared" ca="1" si="1"/>
        <v>17.437637755102063</v>
      </c>
      <c r="AO12" s="378">
        <f t="shared" ca="1" si="1"/>
        <v>15.921321428571455</v>
      </c>
      <c r="AP12" s="378">
        <f t="shared" ca="1" si="1"/>
        <v>14.405005102040846</v>
      </c>
      <c r="AQ12" s="378">
        <f t="shared" ca="1" si="1"/>
        <v>12.888688775510239</v>
      </c>
      <c r="AR12" s="378">
        <f t="shared" ca="1" si="1"/>
        <v>11.372372448979633</v>
      </c>
      <c r="AS12" s="378">
        <f t="shared" ca="1" si="1"/>
        <v>9.856056122449024</v>
      </c>
      <c r="AT12" s="378">
        <f t="shared" ca="1" si="1"/>
        <v>8.3397397959184154</v>
      </c>
      <c r="AU12" s="378">
        <f t="shared" ca="1" si="1"/>
        <v>6.8234234693878086</v>
      </c>
      <c r="AV12" s="378">
        <f t="shared" ca="1" si="1"/>
        <v>5.307107142857201</v>
      </c>
      <c r="AW12" s="378">
        <f t="shared" ca="1" si="1"/>
        <v>3.7907908163265933</v>
      </c>
      <c r="AX12" s="378">
        <f t="shared" ca="1" si="1"/>
        <v>2.2744744897959857</v>
      </c>
      <c r="AY12" s="378">
        <f t="shared" ca="1" si="1"/>
        <v>0.75815816326537799</v>
      </c>
      <c r="AZ12" s="378">
        <f t="shared" ca="1" si="1"/>
        <v>7.4162898044960457E-14</v>
      </c>
      <c r="BA12" s="378">
        <f t="shared" ca="1" si="1"/>
        <v>7.4162898044960457E-14</v>
      </c>
      <c r="BB12" s="378">
        <f t="shared" ca="1" si="1"/>
        <v>7.4162898044960457E-14</v>
      </c>
      <c r="BC12" s="378">
        <f t="shared" ca="1" si="1"/>
        <v>7.4162898044960457E-14</v>
      </c>
      <c r="BD12" s="378">
        <f t="shared" ca="1" si="1"/>
        <v>7.4162898044960457E-14</v>
      </c>
      <c r="BE12" s="378">
        <f t="shared" ca="1" si="1"/>
        <v>7.4162898044960457E-14</v>
      </c>
      <c r="BF12" s="378">
        <f t="shared" ca="1" si="1"/>
        <v>7.4162898044960457E-14</v>
      </c>
      <c r="BG12" s="378">
        <f t="shared" ca="1" si="1"/>
        <v>7.4162898044960457E-14</v>
      </c>
      <c r="BH12" s="378">
        <f t="shared" ca="1" si="1"/>
        <v>7.4162898044960457E-14</v>
      </c>
      <c r="BI12" s="378">
        <f t="shared" ca="1" si="1"/>
        <v>7.4162898044960457E-14</v>
      </c>
      <c r="BJ12" s="378">
        <f t="shared" ca="1" si="1"/>
        <v>7.4162898044960457E-14</v>
      </c>
      <c r="BK12" s="378">
        <f t="shared" ca="1" si="1"/>
        <v>7.4162898044960457E-14</v>
      </c>
      <c r="BL12" s="378">
        <f t="shared" ca="1" si="1"/>
        <v>7.4162898044960457E-14</v>
      </c>
      <c r="BM12" s="378">
        <f t="shared" ca="1" si="1"/>
        <v>7.4162898044960457E-14</v>
      </c>
      <c r="BN12" s="378">
        <f t="shared" ca="1" si="1"/>
        <v>7.4162898044960457E-14</v>
      </c>
      <c r="BO12" s="378">
        <f t="shared" ca="1" si="1"/>
        <v>7.4162898044960457E-14</v>
      </c>
      <c r="BP12" s="378">
        <f t="shared" ca="1" si="1"/>
        <v>7.4162898044960457E-14</v>
      </c>
      <c r="BQ12" s="378">
        <f t="shared" ca="1" si="1"/>
        <v>7.4162898044960457E-14</v>
      </c>
      <c r="BR12" s="378">
        <f t="shared" ca="1" si="1"/>
        <v>7.4162898044960457E-14</v>
      </c>
      <c r="BS12" s="378">
        <f t="shared" ref="BS12:BV12" ca="1" si="2">SUM(BS8:BS11)</f>
        <v>7.4162898044960457E-14</v>
      </c>
      <c r="BT12" s="378">
        <f t="shared" ca="1" si="2"/>
        <v>7.4162898044960457E-14</v>
      </c>
      <c r="BU12" s="378">
        <f t="shared" ca="1" si="2"/>
        <v>7.4162898044960457E-14</v>
      </c>
      <c r="BV12" s="378">
        <f t="shared" ca="1" si="2"/>
        <v>7.4162898044960457E-14</v>
      </c>
      <c r="BW12" s="378">
        <f t="shared" ref="BW12:CD12" ca="1" si="3">SUM(BW8:BW11)</f>
        <v>7.4162898044960457E-14</v>
      </c>
      <c r="BX12" s="378">
        <f t="shared" ca="1" si="3"/>
        <v>7.4162898044960457E-14</v>
      </c>
      <c r="BY12" s="378">
        <f t="shared" ca="1" si="3"/>
        <v>7.4162898044960457E-14</v>
      </c>
      <c r="BZ12" s="378">
        <f t="shared" ca="1" si="3"/>
        <v>7.4162898044960457E-14</v>
      </c>
      <c r="CA12" s="378">
        <f t="shared" ca="1" si="3"/>
        <v>7.4162898044960457E-14</v>
      </c>
      <c r="CB12" s="378">
        <f t="shared" ca="1" si="3"/>
        <v>7.4162898044960457E-14</v>
      </c>
      <c r="CC12" s="378">
        <f t="shared" ca="1" si="3"/>
        <v>7.4162898044960457E-14</v>
      </c>
      <c r="CD12" s="378">
        <f t="shared" ca="1" si="3"/>
        <v>7.4162898044960457E-14</v>
      </c>
      <c r="CE12" s="378">
        <f t="shared" ref="CE12:CH12" ca="1" si="4">SUM(CE8:CE11)</f>
        <v>7.4162898044960457E-14</v>
      </c>
      <c r="CF12" s="378">
        <f t="shared" ca="1" si="4"/>
        <v>7.4162898044960457E-14</v>
      </c>
      <c r="CG12" s="378">
        <f t="shared" ca="1" si="4"/>
        <v>7.4162898044960457E-14</v>
      </c>
      <c r="CH12" s="378">
        <f t="shared" ca="1" si="4"/>
        <v>7.4162898044960457E-14</v>
      </c>
      <c r="CI12" s="378">
        <f t="shared" ref="CI12:CK12" ca="1" si="5">SUM(CI8:CI11)</f>
        <v>7.4162898044960457E-14</v>
      </c>
      <c r="CJ12" s="378">
        <f t="shared" ca="1" si="5"/>
        <v>7.4162898044960457E-14</v>
      </c>
      <c r="CK12" s="378">
        <f t="shared" ca="1" si="5"/>
        <v>7.4162898044960457E-14</v>
      </c>
      <c r="CL12" s="378">
        <f t="shared" ref="CL12:CQ12" ca="1" si="6">SUM(CL8:CL11)</f>
        <v>7.4162898044960457E-14</v>
      </c>
      <c r="CM12" s="378">
        <f t="shared" ca="1" si="6"/>
        <v>7.4162898044960457E-14</v>
      </c>
      <c r="CN12" s="378">
        <f t="shared" ca="1" si="6"/>
        <v>7.4162898044960457E-14</v>
      </c>
      <c r="CO12" s="378">
        <f t="shared" ca="1" si="6"/>
        <v>7.4162898044960457E-14</v>
      </c>
      <c r="CP12" s="378">
        <f t="shared" ca="1" si="6"/>
        <v>7.4162898044960457E-14</v>
      </c>
      <c r="CQ12" s="378">
        <f t="shared" ca="1" si="6"/>
        <v>7.4162898044960457E-14</v>
      </c>
      <c r="CR12" s="5"/>
    </row>
    <row r="13" spans="1:96" s="22" customFormat="1">
      <c r="A13" s="40" t="s">
        <v>150</v>
      </c>
      <c r="B13" s="43">
        <f>EQUITY</f>
        <v>0.53</v>
      </c>
      <c r="D13" s="378"/>
      <c r="E13" s="378"/>
      <c r="F13" s="378"/>
      <c r="G13" s="378"/>
      <c r="H13" s="378"/>
      <c r="I13" s="378"/>
      <c r="J13" s="378"/>
      <c r="K13" s="378"/>
      <c r="L13" s="378"/>
      <c r="M13" s="378"/>
      <c r="N13" s="378"/>
      <c r="O13" s="378"/>
      <c r="P13" s="378"/>
      <c r="Q13" s="378"/>
      <c r="R13" s="378"/>
      <c r="S13" s="378"/>
      <c r="T13" s="378"/>
      <c r="U13" s="378"/>
      <c r="V13" s="378"/>
      <c r="W13" s="378"/>
      <c r="X13" s="378"/>
      <c r="Y13" s="378"/>
      <c r="Z13" s="378"/>
      <c r="AA13" s="378"/>
      <c r="AB13" s="378"/>
      <c r="AC13" s="378"/>
      <c r="AD13" s="378"/>
      <c r="AE13" s="378"/>
      <c r="AF13" s="378"/>
      <c r="AG13" s="378"/>
      <c r="AH13" s="378"/>
      <c r="AI13" s="378"/>
      <c r="AJ13" s="378"/>
      <c r="AK13" s="378"/>
      <c r="AL13" s="378"/>
      <c r="AM13" s="378"/>
      <c r="AN13" s="378"/>
      <c r="AO13" s="378"/>
      <c r="AP13" s="378"/>
      <c r="AQ13" s="378"/>
      <c r="AR13" s="378"/>
      <c r="AS13" s="378"/>
      <c r="AT13" s="378"/>
      <c r="AU13" s="378"/>
      <c r="AV13" s="378"/>
      <c r="AW13" s="378"/>
      <c r="AX13" s="378"/>
      <c r="AY13" s="378"/>
      <c r="AZ13" s="378"/>
      <c r="BA13" s="378"/>
      <c r="BB13" s="378"/>
      <c r="BC13" s="378"/>
      <c r="BD13" s="378"/>
      <c r="BE13" s="378"/>
      <c r="BF13" s="378"/>
      <c r="BG13" s="378"/>
      <c r="BH13" s="378"/>
      <c r="BI13" s="378"/>
      <c r="BJ13" s="378"/>
      <c r="BK13" s="378"/>
      <c r="BL13" s="378"/>
      <c r="BM13" s="378"/>
      <c r="BN13" s="378"/>
      <c r="BO13" s="378"/>
      <c r="BP13" s="378"/>
      <c r="BQ13" s="378"/>
      <c r="BR13" s="378"/>
      <c r="BS13" s="378"/>
      <c r="BT13" s="378"/>
      <c r="BU13" s="378"/>
      <c r="BV13" s="378"/>
      <c r="BW13" s="378"/>
      <c r="BX13" s="378"/>
      <c r="BY13" s="378"/>
      <c r="BZ13" s="378"/>
      <c r="CA13" s="378"/>
      <c r="CB13" s="378"/>
      <c r="CC13" s="378"/>
      <c r="CD13" s="378"/>
      <c r="CE13" s="378"/>
      <c r="CF13" s="378"/>
      <c r="CG13" s="378"/>
      <c r="CH13" s="378"/>
      <c r="CI13" s="378"/>
      <c r="CJ13" s="378"/>
      <c r="CK13" s="378"/>
      <c r="CL13" s="378"/>
      <c r="CM13" s="378"/>
      <c r="CN13" s="378"/>
      <c r="CO13" s="378"/>
      <c r="CP13" s="378"/>
      <c r="CQ13" s="378"/>
      <c r="CR13" s="5"/>
    </row>
    <row r="14" spans="1:96" s="22" customFormat="1">
      <c r="A14" s="40" t="s">
        <v>167</v>
      </c>
      <c r="B14" s="500">
        <f>IF(Project_ROE="ECR",ROE_ECR,IF(Project_ROE="GLT",ROE_GLT,IF(Project_ROE="DSM",ROE_DSM,ROE_Other)))</f>
        <v>9.7250000000000003E-2</v>
      </c>
      <c r="E14" s="378"/>
      <c r="F14" s="378"/>
      <c r="G14" s="378"/>
      <c r="H14" s="378"/>
      <c r="I14" s="378"/>
      <c r="J14" s="378"/>
      <c r="K14" s="378"/>
      <c r="L14" s="378"/>
      <c r="M14" s="378"/>
      <c r="N14" s="378"/>
      <c r="O14" s="378"/>
      <c r="P14" s="378"/>
      <c r="Q14" s="378"/>
      <c r="R14" s="378"/>
      <c r="S14" s="378"/>
      <c r="T14" s="378"/>
      <c r="U14" s="378"/>
      <c r="V14" s="378"/>
      <c r="W14" s="378"/>
      <c r="X14" s="378"/>
      <c r="Y14" s="378"/>
      <c r="Z14" s="378"/>
      <c r="AA14" s="378"/>
      <c r="AB14" s="378"/>
      <c r="AC14" s="378"/>
      <c r="AD14" s="378"/>
      <c r="AE14" s="378"/>
      <c r="AF14" s="378"/>
      <c r="AG14" s="378"/>
      <c r="AH14" s="378"/>
      <c r="AI14" s="378"/>
      <c r="AJ14" s="378"/>
      <c r="AK14" s="378"/>
      <c r="AL14" s="378"/>
      <c r="AM14" s="378"/>
      <c r="AN14" s="378"/>
      <c r="AO14" s="378"/>
      <c r="AP14" s="378"/>
      <c r="AQ14" s="378"/>
      <c r="AR14" s="378"/>
      <c r="AS14" s="378"/>
      <c r="AT14" s="378"/>
      <c r="AU14" s="378"/>
      <c r="AV14" s="378"/>
      <c r="AW14" s="378"/>
      <c r="AX14" s="378"/>
      <c r="AY14" s="378"/>
      <c r="AZ14" s="378"/>
      <c r="BA14" s="378"/>
      <c r="BB14" s="378"/>
      <c r="BC14" s="378"/>
      <c r="BD14" s="378"/>
      <c r="BE14" s="378"/>
      <c r="BF14" s="378"/>
      <c r="BG14" s="378"/>
      <c r="BH14" s="378"/>
      <c r="BI14" s="378"/>
      <c r="BJ14" s="378"/>
      <c r="BK14" s="378"/>
      <c r="BL14" s="378"/>
      <c r="BM14" s="378"/>
      <c r="BN14" s="378"/>
      <c r="BO14" s="378"/>
      <c r="BP14" s="378"/>
      <c r="BQ14" s="378"/>
      <c r="BR14" s="378"/>
      <c r="BS14" s="378"/>
      <c r="BT14" s="378"/>
      <c r="BU14" s="378"/>
      <c r="BV14" s="378"/>
      <c r="BW14" s="378"/>
      <c r="BX14" s="378"/>
      <c r="BY14" s="378"/>
      <c r="BZ14" s="378"/>
      <c r="CA14" s="378"/>
      <c r="CB14" s="378"/>
      <c r="CC14" s="378"/>
      <c r="CD14" s="378"/>
      <c r="CE14" s="378"/>
      <c r="CF14" s="378"/>
      <c r="CG14" s="378"/>
      <c r="CH14" s="378"/>
      <c r="CI14" s="378"/>
      <c r="CJ14" s="378"/>
      <c r="CK14" s="378"/>
      <c r="CL14" s="378"/>
      <c r="CM14" s="378"/>
      <c r="CN14" s="378"/>
      <c r="CO14" s="378"/>
      <c r="CP14" s="378"/>
      <c r="CQ14" s="378"/>
      <c r="CR14" s="5"/>
    </row>
    <row r="15" spans="1:96" s="6" customFormat="1">
      <c r="A15" s="29" t="s">
        <v>159</v>
      </c>
      <c r="B15" s="42"/>
      <c r="C15" s="35">
        <f t="shared" ref="C15:BN15" ca="1" si="7">C12*$B$13*$B$14</f>
        <v>4.999973856807399</v>
      </c>
      <c r="D15" s="35">
        <f t="shared" ca="1" si="7"/>
        <v>4.8008721980284443</v>
      </c>
      <c r="E15" s="35">
        <f t="shared" ca="1" si="7"/>
        <v>4.6138652317013644</v>
      </c>
      <c r="F15" s="35">
        <f t="shared" ca="1" si="7"/>
        <v>4.4376798323049114</v>
      </c>
      <c r="G15" s="35">
        <f t="shared" ca="1" si="7"/>
        <v>4.271297499422082</v>
      </c>
      <c r="H15" s="35">
        <f t="shared" ca="1" si="7"/>
        <v>4.1138270451880024</v>
      </c>
      <c r="I15" s="35">
        <f t="shared" ca="1" si="7"/>
        <v>3.9605579051740492</v>
      </c>
      <c r="J15" s="35">
        <f t="shared" ca="1" si="7"/>
        <v>3.8072887651600946</v>
      </c>
      <c r="K15" s="35">
        <f t="shared" ca="1" si="7"/>
        <v>3.6538923125940164</v>
      </c>
      <c r="L15" s="35">
        <f t="shared" ca="1" si="7"/>
        <v>3.5006231725800618</v>
      </c>
      <c r="M15" s="35">
        <f t="shared" ca="1" si="7"/>
        <v>3.3472267200139831</v>
      </c>
      <c r="N15" s="35">
        <f t="shared" ca="1" si="7"/>
        <v>3.1939575800000291</v>
      </c>
      <c r="O15" s="35">
        <f t="shared" ca="1" si="7"/>
        <v>3.0405611274339495</v>
      </c>
      <c r="P15" s="35">
        <f t="shared" ca="1" si="7"/>
        <v>2.8872919874199958</v>
      </c>
      <c r="Q15" s="35">
        <f t="shared" ca="1" si="7"/>
        <v>2.7338955348539171</v>
      </c>
      <c r="R15" s="35">
        <f t="shared" ca="1" si="7"/>
        <v>2.618183597716838</v>
      </c>
      <c r="S15" s="35">
        <f t="shared" ca="1" si="7"/>
        <v>2.5400288634566341</v>
      </c>
      <c r="T15" s="35">
        <f t="shared" ca="1" si="7"/>
        <v>2.4618741291964295</v>
      </c>
      <c r="U15" s="35">
        <f t="shared" ca="1" si="7"/>
        <v>2.3837193949362256</v>
      </c>
      <c r="V15" s="35">
        <f t="shared" ca="1" si="7"/>
        <v>2.3055646606760214</v>
      </c>
      <c r="W15" s="35">
        <f t="shared" ca="1" si="7"/>
        <v>2.2274099264158171</v>
      </c>
      <c r="X15" s="35">
        <f t="shared" ca="1" si="7"/>
        <v>2.1492551921556129</v>
      </c>
      <c r="Y15" s="35">
        <f t="shared" ca="1" si="7"/>
        <v>2.0711004578954086</v>
      </c>
      <c r="Z15" s="35">
        <f t="shared" ca="1" si="7"/>
        <v>1.9929457236352046</v>
      </c>
      <c r="AA15" s="35">
        <f t="shared" ca="1" si="7"/>
        <v>1.9147909893750004</v>
      </c>
      <c r="AB15" s="35">
        <f t="shared" ca="1" si="7"/>
        <v>1.8366362551147961</v>
      </c>
      <c r="AC15" s="35">
        <f t="shared" ca="1" si="7"/>
        <v>1.7584815208545923</v>
      </c>
      <c r="AD15" s="35">
        <f t="shared" ca="1" si="7"/>
        <v>1.6803267865943881</v>
      </c>
      <c r="AE15" s="35">
        <f t="shared" ca="1" si="7"/>
        <v>1.6021720523341838</v>
      </c>
      <c r="AF15" s="35">
        <f t="shared" ca="1" si="7"/>
        <v>1.5240173180739796</v>
      </c>
      <c r="AG15" s="35">
        <f t="shared" ca="1" si="7"/>
        <v>1.4458625838137753</v>
      </c>
      <c r="AH15" s="35">
        <f t="shared" ca="1" si="7"/>
        <v>1.3677078495535711</v>
      </c>
      <c r="AI15" s="35">
        <f t="shared" ca="1" si="7"/>
        <v>1.2895531152933675</v>
      </c>
      <c r="AJ15" s="35">
        <f t="shared" ca="1" si="7"/>
        <v>1.2113983810331637</v>
      </c>
      <c r="AK15" s="35">
        <f t="shared" ca="1" si="7"/>
        <v>1.1332436467729596</v>
      </c>
      <c r="AL15" s="35">
        <f t="shared" ca="1" si="7"/>
        <v>1.0550889125127558</v>
      </c>
      <c r="AM15" s="35">
        <f t="shared" ca="1" si="7"/>
        <v>0.97693417825255191</v>
      </c>
      <c r="AN15" s="35">
        <f t="shared" ca="1" si="7"/>
        <v>0.89877944399234821</v>
      </c>
      <c r="AO15" s="35">
        <f t="shared" ca="1" si="7"/>
        <v>0.8206247097321443</v>
      </c>
      <c r="AP15" s="35">
        <f t="shared" ca="1" si="7"/>
        <v>0.74246997547194038</v>
      </c>
      <c r="AQ15" s="35">
        <f t="shared" ca="1" si="7"/>
        <v>0.66431524121173657</v>
      </c>
      <c r="AR15" s="35">
        <f t="shared" ca="1" si="7"/>
        <v>0.58616050695153277</v>
      </c>
      <c r="AS15" s="35">
        <f t="shared" ca="1" si="7"/>
        <v>0.50800577269132885</v>
      </c>
      <c r="AT15" s="35">
        <f t="shared" ca="1" si="7"/>
        <v>0.42985103843112493</v>
      </c>
      <c r="AU15" s="35">
        <f t="shared" ca="1" si="7"/>
        <v>0.35169630417092118</v>
      </c>
      <c r="AV15" s="35">
        <f t="shared" ca="1" si="7"/>
        <v>0.27354156991071732</v>
      </c>
      <c r="AW15" s="35">
        <f t="shared" ca="1" si="7"/>
        <v>0.19538683565051343</v>
      </c>
      <c r="AX15" s="35">
        <f t="shared" ca="1" si="7"/>
        <v>0.1172321013903096</v>
      </c>
      <c r="AY15" s="35">
        <f t="shared" ca="1" si="7"/>
        <v>3.9077367130105747E-2</v>
      </c>
      <c r="AZ15" s="35">
        <f t="shared" ca="1" si="7"/>
        <v>3.8225411724823747E-15</v>
      </c>
      <c r="BA15" s="35">
        <f t="shared" ca="1" si="7"/>
        <v>3.8225411724823747E-15</v>
      </c>
      <c r="BB15" s="35">
        <f t="shared" ca="1" si="7"/>
        <v>3.8225411724823747E-15</v>
      </c>
      <c r="BC15" s="35">
        <f t="shared" ca="1" si="7"/>
        <v>3.8225411724823747E-15</v>
      </c>
      <c r="BD15" s="35">
        <f t="shared" ca="1" si="7"/>
        <v>3.8225411724823747E-15</v>
      </c>
      <c r="BE15" s="35">
        <f t="shared" ca="1" si="7"/>
        <v>3.8225411724823747E-15</v>
      </c>
      <c r="BF15" s="35">
        <f t="shared" ca="1" si="7"/>
        <v>3.8225411724823747E-15</v>
      </c>
      <c r="BG15" s="35">
        <f t="shared" ca="1" si="7"/>
        <v>3.8225411724823747E-15</v>
      </c>
      <c r="BH15" s="35">
        <f t="shared" ca="1" si="7"/>
        <v>3.8225411724823747E-15</v>
      </c>
      <c r="BI15" s="35">
        <f t="shared" ca="1" si="7"/>
        <v>3.8225411724823747E-15</v>
      </c>
      <c r="BJ15" s="35">
        <f t="shared" ca="1" si="7"/>
        <v>3.8225411724823747E-15</v>
      </c>
      <c r="BK15" s="35">
        <f t="shared" ca="1" si="7"/>
        <v>3.8225411724823747E-15</v>
      </c>
      <c r="BL15" s="35">
        <f t="shared" ca="1" si="7"/>
        <v>3.8225411724823747E-15</v>
      </c>
      <c r="BM15" s="35">
        <f t="shared" ca="1" si="7"/>
        <v>3.8225411724823747E-15</v>
      </c>
      <c r="BN15" s="35">
        <f t="shared" ca="1" si="7"/>
        <v>3.8225411724823747E-15</v>
      </c>
      <c r="BO15" s="35">
        <f t="shared" ref="BO15:BR15" ca="1" si="8">BO12*$B$13*$B$14</f>
        <v>3.8225411724823747E-15</v>
      </c>
      <c r="BP15" s="35">
        <f t="shared" ca="1" si="8"/>
        <v>3.8225411724823747E-15</v>
      </c>
      <c r="BQ15" s="35">
        <f t="shared" ca="1" si="8"/>
        <v>3.8225411724823747E-15</v>
      </c>
      <c r="BR15" s="35">
        <f t="shared" ca="1" si="8"/>
        <v>3.8225411724823747E-15</v>
      </c>
      <c r="BS15" s="35">
        <f t="shared" ref="BS15:BV15" ca="1" si="9">BS12*$B$13*$B$14</f>
        <v>3.8225411724823747E-15</v>
      </c>
      <c r="BT15" s="35">
        <f t="shared" ca="1" si="9"/>
        <v>3.8225411724823747E-15</v>
      </c>
      <c r="BU15" s="35">
        <f t="shared" ca="1" si="9"/>
        <v>3.8225411724823747E-15</v>
      </c>
      <c r="BV15" s="35">
        <f t="shared" ca="1" si="9"/>
        <v>3.8225411724823747E-15</v>
      </c>
      <c r="BW15" s="35">
        <f t="shared" ref="BW15:CD15" ca="1" si="10">BW12*$B$13*$B$14</f>
        <v>3.8225411724823747E-15</v>
      </c>
      <c r="BX15" s="35">
        <f t="shared" ca="1" si="10"/>
        <v>3.8225411724823747E-15</v>
      </c>
      <c r="BY15" s="35">
        <f t="shared" ca="1" si="10"/>
        <v>3.8225411724823747E-15</v>
      </c>
      <c r="BZ15" s="35">
        <f t="shared" ca="1" si="10"/>
        <v>3.8225411724823747E-15</v>
      </c>
      <c r="CA15" s="35">
        <f t="shared" ca="1" si="10"/>
        <v>3.8225411724823747E-15</v>
      </c>
      <c r="CB15" s="35">
        <f t="shared" ca="1" si="10"/>
        <v>3.8225411724823747E-15</v>
      </c>
      <c r="CC15" s="35">
        <f t="shared" ca="1" si="10"/>
        <v>3.8225411724823747E-15</v>
      </c>
      <c r="CD15" s="35">
        <f t="shared" ca="1" si="10"/>
        <v>3.8225411724823747E-15</v>
      </c>
      <c r="CE15" s="35">
        <f t="shared" ref="CE15:CQ15" ca="1" si="11">CE12*$B$13*$B$14</f>
        <v>3.8225411724823747E-15</v>
      </c>
      <c r="CF15" s="35">
        <f t="shared" ca="1" si="11"/>
        <v>3.8225411724823747E-15</v>
      </c>
      <c r="CG15" s="35">
        <f t="shared" ca="1" si="11"/>
        <v>3.8225411724823747E-15</v>
      </c>
      <c r="CH15" s="35">
        <f t="shared" ca="1" si="11"/>
        <v>3.8225411724823747E-15</v>
      </c>
      <c r="CI15" s="35">
        <f t="shared" ca="1" si="11"/>
        <v>3.8225411724823747E-15</v>
      </c>
      <c r="CJ15" s="35">
        <f t="shared" ca="1" si="11"/>
        <v>3.8225411724823747E-15</v>
      </c>
      <c r="CK15" s="35">
        <f t="shared" ca="1" si="11"/>
        <v>3.8225411724823747E-15</v>
      </c>
      <c r="CL15" s="35">
        <f t="shared" ca="1" si="11"/>
        <v>3.8225411724823747E-15</v>
      </c>
      <c r="CM15" s="35">
        <f t="shared" ca="1" si="11"/>
        <v>3.8225411724823747E-15</v>
      </c>
      <c r="CN15" s="35">
        <f t="shared" ca="1" si="11"/>
        <v>3.8225411724823747E-15</v>
      </c>
      <c r="CO15" s="35">
        <f t="shared" ca="1" si="11"/>
        <v>3.8225411724823747E-15</v>
      </c>
      <c r="CP15" s="35">
        <f t="shared" ca="1" si="11"/>
        <v>3.8225411724823747E-15</v>
      </c>
      <c r="CQ15" s="35">
        <f t="shared" ca="1" si="11"/>
        <v>3.8225411724823747E-15</v>
      </c>
      <c r="CR15" s="36"/>
    </row>
    <row r="16" spans="1:96">
      <c r="A16" s="15"/>
      <c r="B16" s="10"/>
      <c r="C16" s="378"/>
      <c r="D16" s="378"/>
      <c r="E16" s="378"/>
      <c r="F16" s="378"/>
      <c r="G16" s="378"/>
      <c r="H16" s="378"/>
      <c r="I16" s="378"/>
      <c r="J16" s="378"/>
      <c r="K16" s="378"/>
      <c r="L16" s="378"/>
      <c r="M16" s="378"/>
      <c r="N16" s="378"/>
      <c r="O16" s="378"/>
      <c r="P16" s="378"/>
      <c r="Q16" s="378"/>
      <c r="R16" s="378"/>
      <c r="S16" s="378"/>
      <c r="T16" s="378"/>
      <c r="U16" s="378"/>
      <c r="V16" s="378"/>
      <c r="W16" s="378"/>
      <c r="X16" s="378"/>
      <c r="Y16" s="378"/>
      <c r="Z16" s="378"/>
      <c r="AA16" s="378"/>
      <c r="AB16" s="378"/>
      <c r="AC16" s="378"/>
      <c r="AD16" s="378"/>
      <c r="AE16" s="378"/>
      <c r="AF16" s="378"/>
      <c r="AG16" s="378"/>
      <c r="AH16" s="378"/>
      <c r="AI16" s="378"/>
      <c r="AJ16" s="378"/>
      <c r="AK16" s="378"/>
      <c r="AL16" s="378"/>
      <c r="AM16" s="378"/>
      <c r="AN16" s="378"/>
      <c r="AO16" s="378"/>
      <c r="AP16" s="378"/>
      <c r="AQ16" s="378"/>
      <c r="AR16" s="378"/>
      <c r="AS16" s="378"/>
      <c r="AT16" s="378"/>
      <c r="AU16" s="378"/>
      <c r="AV16" s="378"/>
      <c r="AW16" s="378"/>
      <c r="AX16" s="378"/>
      <c r="AY16" s="378"/>
      <c r="AZ16" s="378"/>
      <c r="BA16" s="378"/>
      <c r="BB16" s="378"/>
      <c r="BC16" s="378"/>
      <c r="BD16" s="378"/>
      <c r="BE16" s="378"/>
      <c r="BF16" s="378"/>
      <c r="BG16" s="378"/>
      <c r="BH16" s="378"/>
      <c r="BI16" s="378"/>
      <c r="BJ16" s="378"/>
      <c r="BK16" s="378"/>
      <c r="BL16" s="378"/>
      <c r="BM16" s="378"/>
      <c r="BN16" s="378"/>
      <c r="BO16" s="378"/>
      <c r="BP16" s="378"/>
      <c r="BQ16" s="378"/>
      <c r="BR16" s="378"/>
      <c r="BS16" s="378"/>
      <c r="BT16" s="378"/>
      <c r="BU16" s="378"/>
      <c r="BV16" s="378"/>
      <c r="BW16" s="378"/>
      <c r="BX16" s="378"/>
      <c r="BY16" s="378"/>
      <c r="BZ16" s="378"/>
      <c r="CA16" s="378"/>
      <c r="CB16" s="378"/>
      <c r="CC16" s="378"/>
      <c r="CD16" s="378"/>
      <c r="CE16" s="378"/>
      <c r="CF16" s="378"/>
      <c r="CG16" s="378"/>
      <c r="CH16" s="378"/>
      <c r="CI16" s="378"/>
      <c r="CJ16" s="378"/>
      <c r="CK16" s="378"/>
      <c r="CL16" s="378"/>
      <c r="CM16" s="378"/>
      <c r="CN16" s="378"/>
      <c r="CO16" s="378"/>
      <c r="CP16" s="378"/>
      <c r="CQ16" s="378"/>
      <c r="CR16" s="5"/>
    </row>
    <row r="17" spans="1:96">
      <c r="A17" s="45" t="s">
        <v>112</v>
      </c>
      <c r="B17" s="10"/>
      <c r="C17" s="378"/>
      <c r="D17" s="378"/>
      <c r="E17" s="378"/>
      <c r="F17" s="378"/>
      <c r="G17" s="378"/>
      <c r="H17" s="378"/>
      <c r="I17" s="378"/>
      <c r="J17" s="378"/>
      <c r="K17" s="378"/>
      <c r="L17" s="378"/>
      <c r="M17" s="378"/>
      <c r="N17" s="378"/>
      <c r="O17" s="378"/>
      <c r="P17" s="378"/>
      <c r="Q17" s="378"/>
      <c r="R17" s="378"/>
      <c r="S17" s="378"/>
      <c r="T17" s="378"/>
      <c r="U17" s="378"/>
      <c r="V17" s="378"/>
      <c r="W17" s="378"/>
      <c r="X17" s="378"/>
      <c r="Y17" s="378"/>
      <c r="Z17" s="378"/>
      <c r="AA17" s="378"/>
      <c r="AB17" s="378"/>
      <c r="AC17" s="378"/>
      <c r="AD17" s="378"/>
      <c r="AE17" s="378"/>
      <c r="AF17" s="378"/>
      <c r="AG17" s="378"/>
      <c r="AH17" s="378"/>
      <c r="AI17" s="378"/>
      <c r="AJ17" s="378"/>
      <c r="AK17" s="378"/>
      <c r="AL17" s="378"/>
      <c r="AM17" s="378"/>
      <c r="AN17" s="378"/>
      <c r="AO17" s="378"/>
      <c r="AP17" s="378"/>
      <c r="AQ17" s="378"/>
      <c r="AR17" s="378"/>
      <c r="AS17" s="378"/>
      <c r="AT17" s="378"/>
      <c r="AU17" s="378"/>
      <c r="AV17" s="378"/>
      <c r="AW17" s="378"/>
      <c r="AX17" s="378"/>
      <c r="AY17" s="378"/>
      <c r="AZ17" s="378"/>
      <c r="BA17" s="378"/>
      <c r="BB17" s="378"/>
      <c r="BC17" s="378"/>
      <c r="BD17" s="378"/>
      <c r="BE17" s="378"/>
      <c r="BF17" s="378"/>
      <c r="BG17" s="378"/>
      <c r="BH17" s="378"/>
      <c r="BI17" s="378"/>
      <c r="BJ17" s="378"/>
      <c r="BK17" s="378"/>
      <c r="BL17" s="378"/>
      <c r="BM17" s="378"/>
      <c r="BN17" s="378"/>
      <c r="BO17" s="378"/>
      <c r="BP17" s="378"/>
      <c r="BQ17" s="378"/>
      <c r="BR17" s="378"/>
      <c r="BS17" s="378"/>
      <c r="BT17" s="378"/>
      <c r="BU17" s="378"/>
      <c r="BV17" s="378"/>
      <c r="BW17" s="378"/>
      <c r="BX17" s="378"/>
      <c r="BY17" s="378"/>
      <c r="BZ17" s="378"/>
      <c r="CA17" s="378"/>
      <c r="CB17" s="378"/>
      <c r="CC17" s="378"/>
      <c r="CD17" s="378"/>
      <c r="CE17" s="378"/>
      <c r="CF17" s="378"/>
      <c r="CG17" s="378"/>
      <c r="CH17" s="378"/>
      <c r="CI17" s="378"/>
      <c r="CJ17" s="378"/>
      <c r="CK17" s="378"/>
      <c r="CL17" s="378"/>
      <c r="CM17" s="378"/>
      <c r="CN17" s="378"/>
      <c r="CO17" s="378"/>
      <c r="CP17" s="378"/>
      <c r="CQ17" s="378"/>
      <c r="CR17" s="5"/>
    </row>
    <row r="18" spans="1:96" s="379" customFormat="1">
      <c r="A18" s="32" t="s">
        <v>368</v>
      </c>
      <c r="C18" s="378">
        <f ca="1">Inputs!E67+IF(C4='LookUp Ranges'!$C$148,RetireValueAlt1,0)</f>
        <v>0</v>
      </c>
      <c r="D18" s="378">
        <f ca="1">Inputs!F67+IF(D4='LookUp Ranges'!$C$148,RetireValueAlt1,0)</f>
        <v>-22121.281189917601</v>
      </c>
      <c r="E18" s="378">
        <f ca="1">Inputs!G67+IF(E4='LookUp Ranges'!$C$148,RetireValueAlt1,0)</f>
        <v>0</v>
      </c>
      <c r="F18" s="378">
        <f ca="1">Inputs!H67+IF(F4='LookUp Ranges'!$C$148,RetireValueAlt1,0)</f>
        <v>0</v>
      </c>
      <c r="G18" s="378">
        <f ca="1">Inputs!I67+IF(G4='LookUp Ranges'!$C$148,RetireValueAlt1,0)</f>
        <v>0</v>
      </c>
      <c r="H18" s="378">
        <f ca="1">Inputs!J67+IF(H4='LookUp Ranges'!$C$148,RetireValueAlt1,0)</f>
        <v>0</v>
      </c>
      <c r="I18" s="378">
        <f ca="1">Inputs!K67+IF(I4='LookUp Ranges'!$C$148,RetireValueAlt1,0)</f>
        <v>0</v>
      </c>
      <c r="J18" s="378">
        <f ca="1">Inputs!L67+IF(J4='LookUp Ranges'!$C$148,RetireValueAlt1,0)</f>
        <v>0</v>
      </c>
      <c r="K18" s="378">
        <f ca="1">Inputs!M67+IF(K4='LookUp Ranges'!$C$148,RetireValueAlt1,0)</f>
        <v>-25410.398652897955</v>
      </c>
      <c r="L18" s="378">
        <f ca="1">Inputs!N67+IF(L4='LookUp Ranges'!$C$148,RetireValueAlt1,0)</f>
        <v>0</v>
      </c>
      <c r="M18" s="378">
        <f ca="1">Inputs!O67+IF(M4='LookUp Ranges'!$C$148,RetireValueAlt1,0)</f>
        <v>0</v>
      </c>
      <c r="N18" s="378">
        <f ca="1">Inputs!P67+IF(N4='LookUp Ranges'!$C$148,RetireValueAlt1,0)</f>
        <v>0</v>
      </c>
      <c r="O18" s="378">
        <f ca="1">Inputs!Q67+IF(O4='LookUp Ranges'!$C$148,RetireValueAlt1,0)</f>
        <v>0</v>
      </c>
      <c r="P18" s="378">
        <f ca="1">Inputs!R67+IF(P4='LookUp Ranges'!$C$148,RetireValueAlt1,0)</f>
        <v>0</v>
      </c>
      <c r="Q18" s="378">
        <f ca="1">Inputs!S67+IF(Q4='LookUp Ranges'!$C$148,RetireValueAlt1,0)</f>
        <v>0</v>
      </c>
      <c r="R18" s="378">
        <f ca="1">Inputs!T67+IF(R4='LookUp Ranges'!$C$148,RetireValueAlt1,0)</f>
        <v>-29188.560741838457</v>
      </c>
      <c r="S18" s="378">
        <f ca="1">Inputs!U67+IF(S4='LookUp Ranges'!$C$148,RetireValueAlt1,0)</f>
        <v>0</v>
      </c>
      <c r="T18" s="378">
        <f ca="1">Inputs!V67+IF(T4='LookUp Ranges'!$C$148,RetireValueAlt1,0)</f>
        <v>0</v>
      </c>
      <c r="U18" s="378">
        <f ca="1">Inputs!W67+IF(U4='LookUp Ranges'!$C$148,RetireValueAlt1,0)</f>
        <v>0</v>
      </c>
      <c r="V18" s="378">
        <f ca="1">Inputs!X67+IF(V4='LookUp Ranges'!$C$148,RetireValueAlt1,0)</f>
        <v>0</v>
      </c>
      <c r="W18" s="378">
        <f ca="1">Inputs!Y67+IF(W4='LookUp Ranges'!$C$148,RetireValueAlt1,0)</f>
        <v>0</v>
      </c>
      <c r="X18" s="378">
        <f ca="1">Inputs!Z67+IF(X4='LookUp Ranges'!$C$148,RetireValueAlt1,0)</f>
        <v>0</v>
      </c>
      <c r="Y18" s="378">
        <f ca="1">Inputs!AA67+IF(Y4='LookUp Ranges'!$C$148,RetireValueAlt1,0)</f>
        <v>-33528.481383460268</v>
      </c>
      <c r="Z18" s="378">
        <f ca="1">Inputs!AB67+IF(Z4='LookUp Ranges'!$C$148,RetireValueAlt1,0)</f>
        <v>0</v>
      </c>
      <c r="AA18" s="378">
        <f ca="1">Inputs!AC67+IF(AA4='LookUp Ranges'!$C$148,RetireValueAlt1,0)</f>
        <v>0</v>
      </c>
      <c r="AB18" s="378">
        <f ca="1">Inputs!AD67+IF(AB4='LookUp Ranges'!$C$148,RetireValueAlt1,0)</f>
        <v>0</v>
      </c>
      <c r="AC18" s="378">
        <f ca="1">Inputs!AE67+IF(AC4='LookUp Ranges'!$C$148,RetireValueAlt1,0)</f>
        <v>0</v>
      </c>
      <c r="AD18" s="378">
        <f ca="1">Inputs!AF67+IF(AD4='LookUp Ranges'!$C$148,RetireValueAlt1,0)</f>
        <v>0</v>
      </c>
      <c r="AE18" s="378">
        <f ca="1">Inputs!AG67+IF(AE4='LookUp Ranges'!$C$148,RetireValueAlt1,0)</f>
        <v>0</v>
      </c>
      <c r="AF18" s="378">
        <f ca="1">Inputs!AH67+IF(AF4='LookUp Ranges'!$C$148,RetireValueAlt1,0)</f>
        <v>-38513.686023226517</v>
      </c>
      <c r="AG18" s="378">
        <f ca="1">Inputs!AI67+IF(AG4='LookUp Ranges'!$C$148,RetireValueAlt1,0)</f>
        <v>0</v>
      </c>
      <c r="AH18" s="378">
        <f ca="1">Inputs!AJ67+IF(AH4='LookUp Ranges'!$C$148,RetireValueAlt1,0)</f>
        <v>0</v>
      </c>
      <c r="AI18" s="378">
        <f ca="1">Inputs!AK67+IF(AI4='LookUp Ranges'!$C$148,RetireValueAlt1,0)</f>
        <v>0</v>
      </c>
      <c r="AJ18" s="378">
        <f ca="1">Inputs!AL67+IF(AJ4='LookUp Ranges'!$C$148,RetireValueAlt1,0)</f>
        <v>0</v>
      </c>
      <c r="AK18" s="378">
        <f ca="1">Inputs!AM67+IF(AK4='LookUp Ranges'!$C$148,RetireValueAlt1,0)</f>
        <v>0</v>
      </c>
      <c r="AL18" s="378">
        <f ca="1">Inputs!AN67+IF(AL4='LookUp Ranges'!$C$148,RetireValueAlt1,0)</f>
        <v>0</v>
      </c>
      <c r="AM18" s="378">
        <f ca="1">Inputs!AO67+IF(AM4='LookUp Ranges'!$C$148,RetireValueAlt1,0)</f>
        <v>-44240.119143224685</v>
      </c>
      <c r="AN18" s="378">
        <f ca="1">Inputs!AP67+IF(AN4='LookUp Ranges'!$C$148,RetireValueAlt1,0)</f>
        <v>0</v>
      </c>
      <c r="AO18" s="378">
        <f ca="1">Inputs!AQ67+IF(AO4='LookUp Ranges'!$C$148,RetireValueAlt1,0)</f>
        <v>0</v>
      </c>
      <c r="AP18" s="378">
        <f ca="1">Inputs!AR67+IF(AP4='LookUp Ranges'!$C$148,RetireValueAlt1,0)</f>
        <v>0</v>
      </c>
      <c r="AQ18" s="378">
        <f ca="1">Inputs!AS67+IF(AQ4='LookUp Ranges'!$C$148,RetireValueAlt1,0)</f>
        <v>0</v>
      </c>
      <c r="AR18" s="378">
        <f ca="1">Inputs!AT67+IF(AR4='LookUp Ranges'!$C$148,RetireValueAlt1,0)</f>
        <v>0</v>
      </c>
      <c r="AS18" s="378">
        <f ca="1">Inputs!AU67+IF(AS4='LookUp Ranges'!$C$148,RetireValueAlt1,0)</f>
        <v>0</v>
      </c>
      <c r="AT18" s="378">
        <f ca="1">Inputs!AV67+IF(AT4='LookUp Ranges'!$C$148,RetireValueAlt1,0)</f>
        <v>-50817.99079491874</v>
      </c>
      <c r="AU18" s="378">
        <f ca="1">Inputs!AW67+IF(AU4='LookUp Ranges'!$C$148,RetireValueAlt1,0)</f>
        <v>0</v>
      </c>
      <c r="AV18" s="378">
        <f ca="1">Inputs!AX67+IF(AV4='LookUp Ranges'!$C$148,RetireValueAlt1,0)</f>
        <v>0</v>
      </c>
      <c r="AW18" s="378">
        <f ca="1">Inputs!AY67+IF(AW4='LookUp Ranges'!$C$148,RetireValueAlt1,0)</f>
        <v>0</v>
      </c>
      <c r="AX18" s="378">
        <f ca="1">Inputs!AZ67+IF(AX4='LookUp Ranges'!$C$148,RetireValueAlt1,0)</f>
        <v>0</v>
      </c>
      <c r="AY18" s="378">
        <f ca="1">Inputs!BA67+IF(AY4='LookUp Ranges'!$C$148,RetireValueAlt1,0)</f>
        <v>0</v>
      </c>
      <c r="AZ18" s="378">
        <f ca="1">Inputs!BB67+IF(AZ4='LookUp Ranges'!$C$148,RetireValueAlt1,0)</f>
        <v>0</v>
      </c>
      <c r="BA18" s="378">
        <f ca="1">Inputs!BC67+IF(BA4='LookUp Ranges'!$C$148,RetireValueAlt1,0)</f>
        <v>-58373.897684856194</v>
      </c>
      <c r="BB18" s="378">
        <f ca="1">Inputs!BD67+IF(BB4='LookUp Ranges'!$C$148,RetireValueAlt1,0)</f>
        <v>0</v>
      </c>
      <c r="BC18" s="378">
        <f ca="1">Inputs!BE67+IF(BC4='LookUp Ranges'!$C$148,RetireValueAlt1,0)</f>
        <v>0</v>
      </c>
      <c r="BD18" s="378">
        <f ca="1">Inputs!BF67+IF(BD4='LookUp Ranges'!$C$148,RetireValueAlt1,0)</f>
        <v>0</v>
      </c>
      <c r="BE18" s="378">
        <f ca="1">Inputs!BG67+IF(BE4='LookUp Ranges'!$C$148,RetireValueAlt1,0)</f>
        <v>0</v>
      </c>
      <c r="BF18" s="378">
        <f ca="1">Inputs!BH67+IF(BF4='LookUp Ranges'!$C$148,RetireValueAlt1,0)</f>
        <v>0</v>
      </c>
      <c r="BG18" s="378">
        <f ca="1">Inputs!BI67+IF(BG4='LookUp Ranges'!$C$148,RetireValueAlt1,0)</f>
        <v>0</v>
      </c>
      <c r="BH18" s="378">
        <f ca="1">Inputs!BJ67+IF(BH4='LookUp Ranges'!$C$148,RetireValueAlt1,0)</f>
        <v>0</v>
      </c>
      <c r="BI18" s="378">
        <f ca="1">Inputs!BK67+IF(BI4='LookUp Ranges'!$C$148,RetireValueAlt1,0)</f>
        <v>0</v>
      </c>
      <c r="BJ18" s="378">
        <f ca="1">Inputs!BL67+IF(BJ4='LookUp Ranges'!$C$148,RetireValueAlt1,0)</f>
        <v>0</v>
      </c>
      <c r="BK18" s="378">
        <f ca="1">Inputs!BM67+IF(BK4='LookUp Ranges'!$C$148,RetireValueAlt1,0)</f>
        <v>0</v>
      </c>
      <c r="BL18" s="378">
        <f ca="1">Inputs!BN67+IF(BL4='LookUp Ranges'!$C$148,RetireValueAlt1,0)</f>
        <v>0</v>
      </c>
      <c r="BM18" s="378">
        <f ca="1">Inputs!BO67+IF(BM4='LookUp Ranges'!$C$148,RetireValueAlt1,0)</f>
        <v>0</v>
      </c>
      <c r="BN18" s="378">
        <f ca="1">Inputs!BP67+IF(BN4='LookUp Ranges'!$C$148,RetireValueAlt1,0)</f>
        <v>0</v>
      </c>
      <c r="BO18" s="378">
        <f ca="1">Inputs!BQ67+IF(BO4='LookUp Ranges'!$C$148,RetireValueAlt1,0)</f>
        <v>0</v>
      </c>
      <c r="BP18" s="378">
        <f ca="1">Inputs!BR67+IF(BP4='LookUp Ranges'!$C$148,RetireValueAlt1,0)</f>
        <v>0</v>
      </c>
      <c r="BQ18" s="378">
        <f ca="1">Inputs!BS67+IF(BQ4='LookUp Ranges'!$C$148,RetireValueAlt1,0)</f>
        <v>0</v>
      </c>
      <c r="BR18" s="378">
        <f ca="1">Inputs!BT67+IF(BR4='LookUp Ranges'!$C$148,RetireValueAlt1,0)</f>
        <v>0</v>
      </c>
      <c r="BS18" s="378">
        <f ca="1">Inputs!BU67+IF(BS4='LookUp Ranges'!$C$148,RetireValueAlt1,0)</f>
        <v>0</v>
      </c>
      <c r="BT18" s="378">
        <f ca="1">Inputs!BV67+IF(BT4='LookUp Ranges'!$C$148,RetireValueAlt1,0)</f>
        <v>0</v>
      </c>
      <c r="BU18" s="378">
        <f ca="1">Inputs!BW67+IF(BU4='LookUp Ranges'!$C$148,RetireValueAlt1,0)</f>
        <v>0</v>
      </c>
      <c r="BV18" s="378">
        <f ca="1">Inputs!BX67+IF(BV4='LookUp Ranges'!$C$148,RetireValueAlt1,0)</f>
        <v>0</v>
      </c>
      <c r="BW18" s="378">
        <f ca="1">Inputs!BY67+IF(BW4='LookUp Ranges'!$C$148,RetireValueAlt1,0)</f>
        <v>0</v>
      </c>
      <c r="BX18" s="378">
        <f ca="1">Inputs!BZ67+IF(BX4='LookUp Ranges'!$C$148,RetireValueAlt1,0)</f>
        <v>0</v>
      </c>
      <c r="BY18" s="378">
        <f ca="1">Inputs!CA67+IF(BY4='LookUp Ranges'!$C$148,RetireValueAlt1,0)</f>
        <v>0</v>
      </c>
      <c r="BZ18" s="378">
        <f ca="1">Inputs!CB67+IF(BZ4='LookUp Ranges'!$C$148,RetireValueAlt1,0)</f>
        <v>0</v>
      </c>
      <c r="CA18" s="378">
        <f ca="1">Inputs!CC67+IF(CA4='LookUp Ranges'!$C$148,RetireValueAlt1,0)</f>
        <v>0</v>
      </c>
      <c r="CB18" s="378">
        <f ca="1">Inputs!CD67+IF(CB4='LookUp Ranges'!$C$148,RetireValueAlt1,0)</f>
        <v>0</v>
      </c>
      <c r="CC18" s="378">
        <f ca="1">Inputs!CE67+IF(CC4='LookUp Ranges'!$C$148,RetireValueAlt1,0)</f>
        <v>0</v>
      </c>
      <c r="CD18" s="378">
        <f ca="1">Inputs!CF67+IF(CD4='LookUp Ranges'!$C$148,RetireValueAlt1,0)</f>
        <v>0</v>
      </c>
      <c r="CE18" s="378">
        <f ca="1">Inputs!CG67+IF(CE4='LookUp Ranges'!$C$148,RetireValueAlt1,0)</f>
        <v>0</v>
      </c>
      <c r="CF18" s="378">
        <f ca="1">Inputs!CH67+IF(CF4='LookUp Ranges'!$C$148,RetireValueAlt1,0)</f>
        <v>0</v>
      </c>
      <c r="CG18" s="378">
        <f ca="1">Inputs!CI67+IF(CG4='LookUp Ranges'!$C$148,RetireValueAlt1,0)</f>
        <v>0</v>
      </c>
      <c r="CH18" s="378">
        <f ca="1">Inputs!CJ67+IF(CH4='LookUp Ranges'!$C$148,RetireValueAlt1,0)</f>
        <v>0</v>
      </c>
      <c r="CI18" s="378">
        <f ca="1">Inputs!CK67+IF(CI4='LookUp Ranges'!$C$148,RetireValueAlt1,0)</f>
        <v>0</v>
      </c>
      <c r="CJ18" s="378">
        <f ca="1">Inputs!CL67+IF(CJ4='LookUp Ranges'!$C$148,RetireValueAlt1,0)</f>
        <v>0</v>
      </c>
      <c r="CK18" s="378">
        <f ca="1">Inputs!CM67+IF(CK4='LookUp Ranges'!$C$148,RetireValueAlt1,0)</f>
        <v>0</v>
      </c>
      <c r="CL18" s="378">
        <f ca="1">Inputs!CN67+IF(CL4='LookUp Ranges'!$C$148,RetireValueAlt1,0)</f>
        <v>0</v>
      </c>
      <c r="CM18" s="378">
        <f ca="1">Inputs!CO67+IF(CM4='LookUp Ranges'!$C$148,RetireValueAlt1,0)</f>
        <v>0</v>
      </c>
      <c r="CN18" s="378">
        <f ca="1">Inputs!CP67+IF(CN4='LookUp Ranges'!$C$148,RetireValueAlt1,0)</f>
        <v>0</v>
      </c>
      <c r="CO18" s="378">
        <f ca="1">Inputs!CQ67+IF(CO4='LookUp Ranges'!$C$148,RetireValueAlt1,0)</f>
        <v>0</v>
      </c>
      <c r="CP18" s="378">
        <f ca="1">Inputs!CR67+IF(CP4='LookUp Ranges'!$C$148,RetireValueAlt1,0)</f>
        <v>0</v>
      </c>
      <c r="CQ18" s="378">
        <f ca="1">Inputs!CS67+IF(CQ4='LookUp Ranges'!$C$148,RetireValueAlt1,0)</f>
        <v>0</v>
      </c>
      <c r="CR18" s="378"/>
    </row>
    <row r="19" spans="1:96" s="379" customFormat="1">
      <c r="A19" s="32" t="s">
        <v>146</v>
      </c>
      <c r="C19" s="378">
        <f ca="1">-(SUM(Inputs!$E$53:'Inputs'!E53)+C10)*PropertyTaxRate</f>
        <v>-1.2231488084693878</v>
      </c>
      <c r="D19" s="378">
        <f ca="1">-(SUM(Inputs!$E$53:'Inputs'!F53)+D10)*PropertyTaxRate</f>
        <v>-1.1979292454081634</v>
      </c>
      <c r="E19" s="378">
        <f ca="1">-(SUM(Inputs!$E$53:'Inputs'!G53)+E10)*PropertyTaxRate</f>
        <v>-1.1727096823469387</v>
      </c>
      <c r="F19" s="378">
        <f ca="1">-(SUM(Inputs!$E$53:'Inputs'!H53)+F10)*PropertyTaxRate</f>
        <v>-1.1474901192857143</v>
      </c>
      <c r="G19" s="378">
        <f ca="1">-(SUM(Inputs!$E$53:'Inputs'!I53)+G10)*PropertyTaxRate</f>
        <v>-1.1222705562244899</v>
      </c>
      <c r="H19" s="378">
        <f ca="1">-(SUM(Inputs!$E$53:'Inputs'!J53)+H10)*PropertyTaxRate</f>
        <v>-1.0970509931632653</v>
      </c>
      <c r="I19" s="378">
        <f ca="1">-(SUM(Inputs!$E$53:'Inputs'!K53)+I10)*PropertyTaxRate</f>
        <v>-1.0718314301020408</v>
      </c>
      <c r="J19" s="378">
        <f ca="1">-(SUM(Inputs!$E$53:'Inputs'!L53)+J10)*PropertyTaxRate</f>
        <v>-1.0466118670408164</v>
      </c>
      <c r="K19" s="378">
        <f ca="1">-(SUM(Inputs!$E$53:'Inputs'!M53)+K10)*PropertyTaxRate</f>
        <v>-1.021392303979592</v>
      </c>
      <c r="L19" s="378">
        <f ca="1">-(SUM(Inputs!$E$53:'Inputs'!N53)+L10)*PropertyTaxRate</f>
        <v>-0.99617274091836727</v>
      </c>
      <c r="M19" s="378">
        <f ca="1">-(SUM(Inputs!$E$53:'Inputs'!O53)+M10)*PropertyTaxRate</f>
        <v>-0.97095317785714286</v>
      </c>
      <c r="N19" s="378">
        <f ca="1">-(SUM(Inputs!$E$53:'Inputs'!P53)+N10)*PropertyTaxRate</f>
        <v>-0.94573361479591844</v>
      </c>
      <c r="O19" s="378">
        <f ca="1">-(SUM(Inputs!$E$53:'Inputs'!Q53)+O10)*PropertyTaxRate</f>
        <v>-0.92051405173469381</v>
      </c>
      <c r="P19" s="378">
        <f ca="1">-(SUM(Inputs!$E$53:'Inputs'!R53)+P10)*PropertyTaxRate</f>
        <v>-0.89529448867346939</v>
      </c>
      <c r="Q19" s="378">
        <f ca="1">-(SUM(Inputs!$E$53:'Inputs'!S53)+Q10)*PropertyTaxRate</f>
        <v>-0.87007492561224498</v>
      </c>
      <c r="R19" s="378">
        <f ca="1">-(SUM(Inputs!$E$53:'Inputs'!T53)+R10)*PropertyTaxRate</f>
        <v>-0.84485536255102056</v>
      </c>
      <c r="S19" s="378">
        <f ca="1">-(SUM(Inputs!$E$53:'Inputs'!U53)+S10)*PropertyTaxRate</f>
        <v>-0.81963579948979615</v>
      </c>
      <c r="T19" s="378">
        <f ca="1">-(SUM(Inputs!$E$53:'Inputs'!V53)+T10)*PropertyTaxRate</f>
        <v>-0.79441623642857151</v>
      </c>
      <c r="U19" s="378">
        <f ca="1">-(SUM(Inputs!$E$53:'Inputs'!W53)+U10)*PropertyTaxRate</f>
        <v>-0.76919667336734698</v>
      </c>
      <c r="V19" s="378">
        <f ca="1">-(SUM(Inputs!$E$53:'Inputs'!X53)+V10)*PropertyTaxRate</f>
        <v>-0.74397711030612246</v>
      </c>
      <c r="W19" s="378">
        <f ca="1">-(SUM(Inputs!$E$53:'Inputs'!Y53)+W10)*PropertyTaxRate</f>
        <v>-0.71875754724489793</v>
      </c>
      <c r="X19" s="378">
        <f ca="1">-(SUM(Inputs!$E$53:'Inputs'!Z53)+X10)*PropertyTaxRate</f>
        <v>-0.69353798418367341</v>
      </c>
      <c r="Y19" s="378">
        <f ca="1">-(SUM(Inputs!$E$53:'Inputs'!AA53)+Y10)*PropertyTaxRate</f>
        <v>-0.66831842112244888</v>
      </c>
      <c r="Z19" s="378">
        <f ca="1">-(SUM(Inputs!$E$53:'Inputs'!AB53)+Z10)*PropertyTaxRate</f>
        <v>-0.64309885806122435</v>
      </c>
      <c r="AA19" s="378">
        <f ca="1">-(SUM(Inputs!$E$53:'Inputs'!AC53)+AA10)*PropertyTaxRate</f>
        <v>-0.61787929499999983</v>
      </c>
      <c r="AB19" s="378">
        <f ca="1">-(SUM(Inputs!$E$53:'Inputs'!AD53)+AB10)*PropertyTaxRate</f>
        <v>-0.59265973193877541</v>
      </c>
      <c r="AC19" s="378">
        <f ca="1">-(SUM(Inputs!$E$53:'Inputs'!AE53)+AC10)*PropertyTaxRate</f>
        <v>-0.56744016887755089</v>
      </c>
      <c r="AD19" s="378">
        <f ca="1">-(SUM(Inputs!$E$53:'Inputs'!AF53)+AD10)*PropertyTaxRate</f>
        <v>-0.54222060581632636</v>
      </c>
      <c r="AE19" s="378">
        <f ca="1">-(SUM(Inputs!$E$53:'Inputs'!AG53)+AE10)*PropertyTaxRate</f>
        <v>-0.51700104275510184</v>
      </c>
      <c r="AF19" s="378">
        <f ca="1">-(SUM(Inputs!$E$53:'Inputs'!AH53)+AF10)*PropertyTaxRate</f>
        <v>-0.49178147969387725</v>
      </c>
      <c r="AG19" s="378">
        <f ca="1">-(SUM(Inputs!$E$53:'Inputs'!AI53)+AG10)*PropertyTaxRate</f>
        <v>-0.46656191663265278</v>
      </c>
      <c r="AH19" s="378">
        <f ca="1">-(SUM(Inputs!$E$53:'Inputs'!AJ53)+AH10)*PropertyTaxRate</f>
        <v>-0.44134235357142826</v>
      </c>
      <c r="AI19" s="378">
        <f ca="1">-(SUM(Inputs!$E$53:'Inputs'!AK53)+AI10)*PropertyTaxRate</f>
        <v>-0.41612279051020379</v>
      </c>
      <c r="AJ19" s="378">
        <f ca="1">-(SUM(Inputs!$E$53:'Inputs'!AL53)+AJ10)*PropertyTaxRate</f>
        <v>-0.39090322744897937</v>
      </c>
      <c r="AK19" s="378">
        <f ca="1">-(SUM(Inputs!$E$53:'Inputs'!AM53)+AK10)*PropertyTaxRate</f>
        <v>-0.36568366438775496</v>
      </c>
      <c r="AL19" s="378">
        <f ca="1">-(SUM(Inputs!$E$53:'Inputs'!AN53)+AL10)*PropertyTaxRate</f>
        <v>-0.34046410132653054</v>
      </c>
      <c r="AM19" s="378">
        <f ca="1">-(SUM(Inputs!$E$53:'Inputs'!AO53)+AM10)*PropertyTaxRate</f>
        <v>-0.31524453826530607</v>
      </c>
      <c r="AN19" s="378">
        <f ca="1">-(SUM(Inputs!$E$53:'Inputs'!AP53)+AN10)*PropertyTaxRate</f>
        <v>-0.29002497520408166</v>
      </c>
      <c r="AO19" s="378">
        <f ca="1">-(SUM(Inputs!$E$53:'Inputs'!AQ53)+AO10)*PropertyTaxRate</f>
        <v>-0.26480541214285724</v>
      </c>
      <c r="AP19" s="378">
        <f ca="1">-(SUM(Inputs!$E$53:'Inputs'!AR53)+AP10)*PropertyTaxRate</f>
        <v>-0.2395858490816328</v>
      </c>
      <c r="AQ19" s="378">
        <f ca="1">-(SUM(Inputs!$E$53:'Inputs'!AS53)+AQ10)*PropertyTaxRate</f>
        <v>-0.21436628602040836</v>
      </c>
      <c r="AR19" s="378">
        <f ca="1">-(SUM(Inputs!$E$53:'Inputs'!AT53)+AR10)*PropertyTaxRate</f>
        <v>-0.18914672295918394</v>
      </c>
      <c r="AS19" s="378">
        <f ca="1">-(SUM(Inputs!$E$53:'Inputs'!AU53)+AS10)*PropertyTaxRate</f>
        <v>-0.1639271598979595</v>
      </c>
      <c r="AT19" s="378">
        <f ca="1">-(SUM(Inputs!$E$53:'Inputs'!AV53)+AT10)*PropertyTaxRate</f>
        <v>-0.13870759683673509</v>
      </c>
      <c r="AU19" s="378">
        <f ca="1">-(SUM(Inputs!$E$53:'Inputs'!AW53)+AU10)*PropertyTaxRate</f>
        <v>-0.11348803377551064</v>
      </c>
      <c r="AV19" s="378">
        <f ca="1">-(SUM(Inputs!$E$53:'Inputs'!AX53)+AV10)*PropertyTaxRate</f>
        <v>-8.8268470714286215E-2</v>
      </c>
      <c r="AW19" s="378">
        <f ca="1">-(SUM(Inputs!$E$53:'Inputs'!AY53)+AW10)*PropertyTaxRate</f>
        <v>-6.3048907653061786E-2</v>
      </c>
      <c r="AX19" s="378">
        <f ca="1">-(SUM(Inputs!$E$53:'Inputs'!AZ53)+AX10)*PropertyTaxRate</f>
        <v>-3.7829344591837358E-2</v>
      </c>
      <c r="AY19" s="378">
        <f ca="1">-(SUM(Inputs!$E$53:'Inputs'!BA53)+AY10)*PropertyTaxRate</f>
        <v>-1.2609781530612926E-2</v>
      </c>
      <c r="AZ19" s="378">
        <f ca="1">-(SUM(Inputs!$E$53:'Inputs'!BB53)+AZ10)*PropertyTaxRate</f>
        <v>-7.0954286002233854E-16</v>
      </c>
      <c r="BA19" s="378">
        <f ca="1">-(SUM(Inputs!$E$53:'Inputs'!BC53)+BA10)*PropertyTaxRate</f>
        <v>-7.0954286002233854E-16</v>
      </c>
      <c r="BB19" s="378">
        <f ca="1">-(SUM(Inputs!$E$53:'Inputs'!BD53)+BB10)*PropertyTaxRate</f>
        <v>-7.0954286002233854E-16</v>
      </c>
      <c r="BC19" s="378">
        <f ca="1">-(SUM(Inputs!$E$53:'Inputs'!BE53)+BC10)*PropertyTaxRate</f>
        <v>-7.0954286002233854E-16</v>
      </c>
      <c r="BD19" s="378">
        <f ca="1">-(SUM(Inputs!$E$53:'Inputs'!BF53)+BD10)*PropertyTaxRate</f>
        <v>-7.0954286002233854E-16</v>
      </c>
      <c r="BE19" s="378">
        <f ca="1">-(SUM(Inputs!$E$53:'Inputs'!BG53)+BE10)*PropertyTaxRate</f>
        <v>-7.0954286002233854E-16</v>
      </c>
      <c r="BF19" s="378">
        <f ca="1">-(SUM(Inputs!$E$53:'Inputs'!BH53)+BF10)*PropertyTaxRate</f>
        <v>-7.0954286002233854E-16</v>
      </c>
      <c r="BG19" s="378">
        <f ca="1">-(SUM(Inputs!$E$53:'Inputs'!BI53)+BG10)*PropertyTaxRate</f>
        <v>-7.0954286002233854E-16</v>
      </c>
      <c r="BH19" s="378">
        <f ca="1">-(SUM(Inputs!$E$53:'Inputs'!BJ53)+BH10)*PropertyTaxRate</f>
        <v>-7.0954286002233854E-16</v>
      </c>
      <c r="BI19" s="378">
        <f ca="1">-(SUM(Inputs!$E$53:'Inputs'!BK53)+BI10)*PropertyTaxRate</f>
        <v>-7.0954286002233854E-16</v>
      </c>
      <c r="BJ19" s="378">
        <f ca="1">-(SUM(Inputs!$E$53:'Inputs'!BL53)+BJ10)*PropertyTaxRate</f>
        <v>-7.0954286002233854E-16</v>
      </c>
      <c r="BK19" s="378">
        <f ca="1">-(SUM(Inputs!$E$53:'Inputs'!BM53)+BK10)*PropertyTaxRate</f>
        <v>-7.0954286002233854E-16</v>
      </c>
      <c r="BL19" s="378">
        <f ca="1">-(SUM(Inputs!$E$53:'Inputs'!BN53)+BL10)*PropertyTaxRate</f>
        <v>-7.0954286002233854E-16</v>
      </c>
      <c r="BM19" s="378">
        <f ca="1">-(SUM(Inputs!$E$53:'Inputs'!BO53)+BM10)*PropertyTaxRate</f>
        <v>-7.0954286002233854E-16</v>
      </c>
      <c r="BN19" s="378">
        <f ca="1">-(SUM(Inputs!$E$53:'Inputs'!BP53)+BN10)*PropertyTaxRate</f>
        <v>-7.0954286002233854E-16</v>
      </c>
      <c r="BO19" s="378">
        <f ca="1">-(SUM(Inputs!$E$53:'Inputs'!BQ53)+BO10)*PropertyTaxRate</f>
        <v>-7.0954286002233854E-16</v>
      </c>
      <c r="BP19" s="378">
        <f ca="1">-(SUM(Inputs!$E$53:'Inputs'!BR53)+BP10)*PropertyTaxRate</f>
        <v>-7.0954286002233854E-16</v>
      </c>
      <c r="BQ19" s="378">
        <f ca="1">-(SUM(Inputs!$E$53:'Inputs'!BS53)+BQ10)*PropertyTaxRate</f>
        <v>-7.0954286002233854E-16</v>
      </c>
      <c r="BR19" s="378">
        <f ca="1">-(SUM(Inputs!$E$53:'Inputs'!BT53)+BR10)*PropertyTaxRate</f>
        <v>-7.0954286002233854E-16</v>
      </c>
      <c r="BS19" s="378">
        <f ca="1">-(SUM(Inputs!$E$53:'Inputs'!BU53)+BS10)*PropertyTaxRate</f>
        <v>-7.0954286002233854E-16</v>
      </c>
      <c r="BT19" s="378">
        <f ca="1">-(SUM(Inputs!$E$53:'Inputs'!BV53)+BT10)*PropertyTaxRate</f>
        <v>-7.0954286002233854E-16</v>
      </c>
      <c r="BU19" s="378">
        <f ca="1">-(SUM(Inputs!$E$53:'Inputs'!BW53)+BU10)*PropertyTaxRate</f>
        <v>-7.0954286002233854E-16</v>
      </c>
      <c r="BV19" s="378">
        <f ca="1">-(SUM(Inputs!$E$53:'Inputs'!BX53)+BV10)*PropertyTaxRate</f>
        <v>-7.0954286002233854E-16</v>
      </c>
      <c r="BW19" s="378">
        <f ca="1">-(SUM(Inputs!$E$53:'Inputs'!BY53)+BW10)*PropertyTaxRate</f>
        <v>-7.0954286002233854E-16</v>
      </c>
      <c r="BX19" s="378">
        <f ca="1">-(SUM(Inputs!$E$53:'Inputs'!BZ53)+BX10)*PropertyTaxRate</f>
        <v>-7.0954286002233854E-16</v>
      </c>
      <c r="BY19" s="378">
        <f ca="1">-(SUM(Inputs!$E$53:'Inputs'!CA53)+BY10)*PropertyTaxRate</f>
        <v>-7.0954286002233854E-16</v>
      </c>
      <c r="BZ19" s="378">
        <f ca="1">-(SUM(Inputs!$E$53:'Inputs'!CB53)+BZ10)*PropertyTaxRate</f>
        <v>-7.0954286002233854E-16</v>
      </c>
      <c r="CA19" s="378">
        <f ca="1">-(SUM(Inputs!$E$53:'Inputs'!CC53)+CA10)*PropertyTaxRate</f>
        <v>-7.0954286002233854E-16</v>
      </c>
      <c r="CB19" s="378">
        <f ca="1">-(SUM(Inputs!$E$53:'Inputs'!CD53)+CB10)*PropertyTaxRate</f>
        <v>-7.0954286002233854E-16</v>
      </c>
      <c r="CC19" s="378">
        <f ca="1">-(SUM(Inputs!$E$53:'Inputs'!CE53)+CC10)*PropertyTaxRate</f>
        <v>-7.0954286002233854E-16</v>
      </c>
      <c r="CD19" s="378">
        <f ca="1">-(SUM(Inputs!$E$53:'Inputs'!CF53)+CD10)*PropertyTaxRate</f>
        <v>-7.0954286002233854E-16</v>
      </c>
      <c r="CE19" s="378">
        <f ca="1">-(SUM(Inputs!$E$53:'Inputs'!CG53)+CE10)*PropertyTaxRate</f>
        <v>-7.0954286002233854E-16</v>
      </c>
      <c r="CF19" s="378">
        <f ca="1">-(SUM(Inputs!$E$53:'Inputs'!CH53)+CF10)*PropertyTaxRate</f>
        <v>-7.0954286002233854E-16</v>
      </c>
      <c r="CG19" s="378">
        <f ca="1">-(SUM(Inputs!$E$53:'Inputs'!CI53)+CG10)*PropertyTaxRate</f>
        <v>-7.0954286002233854E-16</v>
      </c>
      <c r="CH19" s="378">
        <f ca="1">-(SUM(Inputs!$E$53:'Inputs'!CJ53)+CH10)*PropertyTaxRate</f>
        <v>-7.0954286002233854E-16</v>
      </c>
      <c r="CI19" s="378">
        <f ca="1">-(SUM(Inputs!$E$53:'Inputs'!CK53)+CI10)*PropertyTaxRate</f>
        <v>-7.0954286002233854E-16</v>
      </c>
      <c r="CJ19" s="378">
        <f ca="1">-(SUM(Inputs!$E$53:'Inputs'!CL53)+CJ10)*PropertyTaxRate</f>
        <v>-7.0954286002233854E-16</v>
      </c>
      <c r="CK19" s="378">
        <f ca="1">-(SUM(Inputs!$E$53:'Inputs'!CM53)+CK10)*PropertyTaxRate</f>
        <v>-7.0954286002233854E-16</v>
      </c>
      <c r="CL19" s="378">
        <f ca="1">-(SUM(Inputs!$E$53:'Inputs'!CN53)+CL10)*PropertyTaxRate</f>
        <v>-7.0954286002233854E-16</v>
      </c>
      <c r="CM19" s="378">
        <f ca="1">-(SUM(Inputs!$E$53:'Inputs'!CO53)+CM10)*PropertyTaxRate</f>
        <v>-7.0954286002233854E-16</v>
      </c>
      <c r="CN19" s="378">
        <f ca="1">-(SUM(Inputs!$E$53:'Inputs'!CP53)+CN10)*PropertyTaxRate</f>
        <v>-7.0954286002233854E-16</v>
      </c>
      <c r="CO19" s="378">
        <f ca="1">-(SUM(Inputs!$E$53:'Inputs'!CQ53)+CO10)*PropertyTaxRate</f>
        <v>-7.0954286002233854E-16</v>
      </c>
      <c r="CP19" s="378">
        <f ca="1">-(SUM(Inputs!$E$53:'Inputs'!CR53)+CP10)*PropertyTaxRate</f>
        <v>-7.0954286002233854E-16</v>
      </c>
      <c r="CQ19" s="378">
        <f ca="1">-(SUM(Inputs!$E$53:'Inputs'!CS53)+CQ10)*PropertyTaxRate</f>
        <v>-7.0954286002233854E-16</v>
      </c>
      <c r="CR19" s="378"/>
    </row>
    <row r="20" spans="1:96" s="10" customFormat="1">
      <c r="A20" s="32" t="s">
        <v>86</v>
      </c>
      <c r="C20" s="314">
        <f ca="1">'Depr - Alt #1'!D53</f>
        <v>-1.010204081632653</v>
      </c>
      <c r="D20" s="314">
        <f ca="1">'Depr - Alt #1'!E53</f>
        <v>-2.0204081632653059</v>
      </c>
      <c r="E20" s="314">
        <f ca="1">'Depr - Alt #1'!F53</f>
        <v>-2.0204081632653059</v>
      </c>
      <c r="F20" s="314">
        <f ca="1">'Depr - Alt #1'!G53</f>
        <v>-2.0204081632653059</v>
      </c>
      <c r="G20" s="314">
        <f ca="1">'Depr - Alt #1'!H53</f>
        <v>-2.0204081632653059</v>
      </c>
      <c r="H20" s="314">
        <f ca="1">'Depr - Alt #1'!I53</f>
        <v>-2.0204081632653059</v>
      </c>
      <c r="I20" s="314">
        <f ca="1">'Depr - Alt #1'!J53</f>
        <v>-2.0204081632653059</v>
      </c>
      <c r="J20" s="314">
        <f ca="1">'Depr - Alt #1'!K53</f>
        <v>-2.0204081632653059</v>
      </c>
      <c r="K20" s="314">
        <f ca="1">'Depr - Alt #1'!L53</f>
        <v>-2.0204081632653059</v>
      </c>
      <c r="L20" s="314">
        <f ca="1">'Depr - Alt #1'!M53</f>
        <v>-2.0204081632653059</v>
      </c>
      <c r="M20" s="314">
        <f ca="1">'Depr - Alt #1'!N53</f>
        <v>-2.0204081632653059</v>
      </c>
      <c r="N20" s="314">
        <f ca="1">'Depr - Alt #1'!O53</f>
        <v>-2.0204081632653059</v>
      </c>
      <c r="O20" s="314">
        <f ca="1">'Depr - Alt #1'!P53</f>
        <v>-2.0204081632653059</v>
      </c>
      <c r="P20" s="314">
        <f ca="1">'Depr - Alt #1'!Q53</f>
        <v>-2.0204081632653059</v>
      </c>
      <c r="Q20" s="314">
        <f ca="1">'Depr - Alt #1'!R53</f>
        <v>-2.0204081632653059</v>
      </c>
      <c r="R20" s="314">
        <f ca="1">'Depr - Alt #1'!S53</f>
        <v>-2.0204081632653059</v>
      </c>
      <c r="S20" s="314">
        <f ca="1">'Depr - Alt #1'!T53</f>
        <v>-2.0204081632653059</v>
      </c>
      <c r="T20" s="314">
        <f ca="1">'Depr - Alt #1'!U53</f>
        <v>-2.0204081632653059</v>
      </c>
      <c r="U20" s="314">
        <f ca="1">'Depr - Alt #1'!V53</f>
        <v>-2.0204081632653059</v>
      </c>
      <c r="V20" s="314">
        <f ca="1">'Depr - Alt #1'!W53</f>
        <v>-2.0204081632653059</v>
      </c>
      <c r="W20" s="314">
        <f ca="1">'Depr - Alt #1'!X53</f>
        <v>-2.0204081632653059</v>
      </c>
      <c r="X20" s="314">
        <f ca="1">'Depr - Alt #1'!Y53</f>
        <v>-2.0204081632653059</v>
      </c>
      <c r="Y20" s="314">
        <f ca="1">'Depr - Alt #1'!Z53</f>
        <v>-2.0204081632653059</v>
      </c>
      <c r="Z20" s="314">
        <f ca="1">'Depr - Alt #1'!AA53</f>
        <v>-2.0204081632653059</v>
      </c>
      <c r="AA20" s="314">
        <f ca="1">'Depr - Alt #1'!AB53</f>
        <v>-2.0204081632653059</v>
      </c>
      <c r="AB20" s="314">
        <f ca="1">'Depr - Alt #1'!AC53</f>
        <v>-2.0204081632653059</v>
      </c>
      <c r="AC20" s="314">
        <f ca="1">'Depr - Alt #1'!AD53</f>
        <v>-2.0204081632653059</v>
      </c>
      <c r="AD20" s="314">
        <f ca="1">'Depr - Alt #1'!AE53</f>
        <v>-2.0204081632653059</v>
      </c>
      <c r="AE20" s="314">
        <f ca="1">'Depr - Alt #1'!AF53</f>
        <v>-2.0204081632653059</v>
      </c>
      <c r="AF20" s="314">
        <f ca="1">'Depr - Alt #1'!AG53</f>
        <v>-2.0204081632653059</v>
      </c>
      <c r="AG20" s="314">
        <f ca="1">'Depr - Alt #1'!AH53</f>
        <v>-2.0204081632653059</v>
      </c>
      <c r="AH20" s="314">
        <f ca="1">'Depr - Alt #1'!AI53</f>
        <v>-2.0204081632653059</v>
      </c>
      <c r="AI20" s="314">
        <f ca="1">'Depr - Alt #1'!AJ53</f>
        <v>-2.0204081632653059</v>
      </c>
      <c r="AJ20" s="314">
        <f ca="1">'Depr - Alt #1'!AK53</f>
        <v>-2.0204081632653059</v>
      </c>
      <c r="AK20" s="314">
        <f ca="1">'Depr - Alt #1'!AL53</f>
        <v>-2.0204081632653059</v>
      </c>
      <c r="AL20" s="314">
        <f ca="1">'Depr - Alt #1'!AM53</f>
        <v>-2.0204081632653059</v>
      </c>
      <c r="AM20" s="314">
        <f ca="1">'Depr - Alt #1'!AN53</f>
        <v>-2.0204081632653059</v>
      </c>
      <c r="AN20" s="314">
        <f ca="1">'Depr - Alt #1'!AO53</f>
        <v>-2.0204081632653059</v>
      </c>
      <c r="AO20" s="314">
        <f ca="1">'Depr - Alt #1'!AP53</f>
        <v>-2.0204081632653059</v>
      </c>
      <c r="AP20" s="314">
        <f ca="1">'Depr - Alt #1'!AQ53</f>
        <v>-2.0204081632653059</v>
      </c>
      <c r="AQ20" s="314">
        <f ca="1">'Depr - Alt #1'!AR53</f>
        <v>-2.0204081632653059</v>
      </c>
      <c r="AR20" s="314">
        <f ca="1">'Depr - Alt #1'!AS53</f>
        <v>-2.0204081632653059</v>
      </c>
      <c r="AS20" s="314">
        <f ca="1">'Depr - Alt #1'!AT53</f>
        <v>-2.0204081632653059</v>
      </c>
      <c r="AT20" s="314">
        <f ca="1">'Depr - Alt #1'!AU53</f>
        <v>-2.0204081632653059</v>
      </c>
      <c r="AU20" s="314">
        <f ca="1">'Depr - Alt #1'!AV53</f>
        <v>-2.0204081632653059</v>
      </c>
      <c r="AV20" s="314">
        <f ca="1">'Depr - Alt #1'!AW53</f>
        <v>-2.0204081632653059</v>
      </c>
      <c r="AW20" s="314">
        <f ca="1">'Depr - Alt #1'!AX53</f>
        <v>-2.0204081632653059</v>
      </c>
      <c r="AX20" s="314">
        <f ca="1">'Depr - Alt #1'!AY53</f>
        <v>-2.0204081632653059</v>
      </c>
      <c r="AY20" s="314">
        <f ca="1">'Depr - Alt #1'!AZ53</f>
        <v>-2.0204081632653059</v>
      </c>
      <c r="AZ20" s="314">
        <f ca="1">'Depr - Alt #1'!BA53</f>
        <v>-1.010204081632653</v>
      </c>
      <c r="BA20" s="314">
        <f ca="1">'Depr - Alt #1'!BB53</f>
        <v>0</v>
      </c>
      <c r="BB20" s="314">
        <f ca="1">'Depr - Alt #1'!BC53</f>
        <v>0</v>
      </c>
      <c r="BC20" s="314">
        <f ca="1">'Depr - Alt #1'!BD53</f>
        <v>0</v>
      </c>
      <c r="BD20" s="314">
        <f ca="1">'Depr - Alt #1'!BE53</f>
        <v>0</v>
      </c>
      <c r="BE20" s="314">
        <f ca="1">'Depr - Alt #1'!BF53</f>
        <v>0</v>
      </c>
      <c r="BF20" s="314">
        <f ca="1">'Depr - Alt #1'!BG53</f>
        <v>0</v>
      </c>
      <c r="BG20" s="314">
        <f ca="1">'Depr - Alt #1'!BH53</f>
        <v>0</v>
      </c>
      <c r="BH20" s="314">
        <f ca="1">'Depr - Alt #1'!BI53</f>
        <v>0</v>
      </c>
      <c r="BI20" s="314">
        <f ca="1">'Depr - Alt #1'!BJ53</f>
        <v>0</v>
      </c>
      <c r="BJ20" s="314">
        <f ca="1">'Depr - Alt #1'!BK53</f>
        <v>0</v>
      </c>
      <c r="BK20" s="314">
        <f ca="1">'Depr - Alt #1'!BL53</f>
        <v>0</v>
      </c>
      <c r="BL20" s="314">
        <f ca="1">'Depr - Alt #1'!BM53</f>
        <v>0</v>
      </c>
      <c r="BM20" s="314">
        <f ca="1">'Depr - Alt #1'!BN53</f>
        <v>0</v>
      </c>
      <c r="BN20" s="314">
        <f ca="1">'Depr - Alt #1'!BO53</f>
        <v>0</v>
      </c>
      <c r="BO20" s="314">
        <f ca="1">'Depr - Alt #1'!BP53</f>
        <v>0</v>
      </c>
      <c r="BP20" s="314">
        <f ca="1">'Depr - Alt #1'!BQ53</f>
        <v>0</v>
      </c>
      <c r="BQ20" s="314">
        <f ca="1">'Depr - Alt #1'!BR53</f>
        <v>0</v>
      </c>
      <c r="BR20" s="314">
        <f ca="1">'Depr - Alt #1'!BS53</f>
        <v>0</v>
      </c>
      <c r="BS20" s="314">
        <f ca="1">'Depr - Alt #1'!BT53</f>
        <v>0</v>
      </c>
      <c r="BT20" s="314">
        <f ca="1">'Depr - Alt #1'!BU53</f>
        <v>0</v>
      </c>
      <c r="BU20" s="314">
        <f ca="1">'Depr - Alt #1'!BV53</f>
        <v>0</v>
      </c>
      <c r="BV20" s="314">
        <f ca="1">'Depr - Alt #1'!BW53</f>
        <v>0</v>
      </c>
      <c r="BW20" s="314">
        <f ca="1">'Depr - Alt #1'!BX53</f>
        <v>0</v>
      </c>
      <c r="BX20" s="314">
        <f ca="1">'Depr - Alt #1'!BY53</f>
        <v>0</v>
      </c>
      <c r="BY20" s="314">
        <f ca="1">'Depr - Alt #1'!BZ53</f>
        <v>0</v>
      </c>
      <c r="BZ20" s="314">
        <f ca="1">'Depr - Alt #1'!CA53</f>
        <v>0</v>
      </c>
      <c r="CA20" s="314">
        <f ca="1">'Depr - Alt #1'!CB53</f>
        <v>0</v>
      </c>
      <c r="CB20" s="314">
        <f ca="1">'Depr - Alt #1'!CC53</f>
        <v>0</v>
      </c>
      <c r="CC20" s="314">
        <f ca="1">'Depr - Alt #1'!CD53</f>
        <v>0</v>
      </c>
      <c r="CD20" s="314">
        <f ca="1">'Depr - Alt #1'!CE53</f>
        <v>0</v>
      </c>
      <c r="CE20" s="314">
        <f ca="1">'Depr - Alt #1'!CF53</f>
        <v>0</v>
      </c>
      <c r="CF20" s="314">
        <f ca="1">'Depr - Alt #1'!CG53</f>
        <v>0</v>
      </c>
      <c r="CG20" s="314">
        <f ca="1">'Depr - Alt #1'!CH53</f>
        <v>0</v>
      </c>
      <c r="CH20" s="314">
        <f ca="1">'Depr - Alt #1'!CI53</f>
        <v>0</v>
      </c>
      <c r="CI20" s="314">
        <f ca="1">'Depr - Alt #1'!CJ53</f>
        <v>0</v>
      </c>
      <c r="CJ20" s="314">
        <f ca="1">'Depr - Alt #1'!CK53</f>
        <v>0</v>
      </c>
      <c r="CK20" s="314">
        <f ca="1">'Depr - Alt #1'!CL53</f>
        <v>0</v>
      </c>
      <c r="CL20" s="314">
        <f ca="1">'Depr - Alt #1'!CM53</f>
        <v>0</v>
      </c>
      <c r="CM20" s="314">
        <f ca="1">'Depr - Alt #1'!CN53</f>
        <v>0</v>
      </c>
      <c r="CN20" s="314">
        <f ca="1">'Depr - Alt #1'!CO53</f>
        <v>0</v>
      </c>
      <c r="CO20" s="314">
        <f ca="1">'Depr - Alt #1'!CP53</f>
        <v>0</v>
      </c>
      <c r="CP20" s="314">
        <f ca="1">'Depr - Alt #1'!CQ53</f>
        <v>0</v>
      </c>
      <c r="CQ20" s="314">
        <f ca="1">'Depr - Alt #1'!CR53</f>
        <v>0</v>
      </c>
      <c r="CR20" s="5"/>
    </row>
    <row r="21" spans="1:96" s="10" customFormat="1">
      <c r="A21" s="41" t="s">
        <v>152</v>
      </c>
      <c r="C21" s="378">
        <f t="shared" ref="C21:O21" ca="1" si="12">SUM(C18:C20)</f>
        <v>-2.233352890102041</v>
      </c>
      <c r="D21" s="378">
        <f t="shared" ca="1" si="12"/>
        <v>-22124.499527326276</v>
      </c>
      <c r="E21" s="378">
        <f t="shared" ca="1" si="12"/>
        <v>-3.1931178456122447</v>
      </c>
      <c r="F21" s="378">
        <f t="shared" ca="1" si="12"/>
        <v>-3.16789828255102</v>
      </c>
      <c r="G21" s="378">
        <f t="shared" ca="1" si="12"/>
        <v>-3.1426787194897958</v>
      </c>
      <c r="H21" s="378">
        <f t="shared" ca="1" si="12"/>
        <v>-3.1174591564285712</v>
      </c>
      <c r="I21" s="378">
        <f t="shared" ca="1" si="12"/>
        <v>-3.0922395933673466</v>
      </c>
      <c r="J21" s="378">
        <f t="shared" ca="1" si="12"/>
        <v>-3.0670200303061224</v>
      </c>
      <c r="K21" s="378">
        <f t="shared" ca="1" si="12"/>
        <v>-25413.440453365201</v>
      </c>
      <c r="L21" s="378">
        <f t="shared" ca="1" si="12"/>
        <v>-3.0165809041836731</v>
      </c>
      <c r="M21" s="378">
        <f t="shared" ca="1" si="12"/>
        <v>-2.9913613411224489</v>
      </c>
      <c r="N21" s="378">
        <f t="shared" ca="1" si="12"/>
        <v>-2.9661417780612243</v>
      </c>
      <c r="O21" s="378">
        <f t="shared" ca="1" si="12"/>
        <v>-2.9409222149999996</v>
      </c>
      <c r="P21" s="378">
        <f t="shared" ref="P21:BR21" ca="1" si="13">SUM(P18:P20)</f>
        <v>-2.9157026519387754</v>
      </c>
      <c r="Q21" s="378">
        <f t="shared" ca="1" si="13"/>
        <v>-2.8904830888775508</v>
      </c>
      <c r="R21" s="378">
        <f t="shared" ca="1" si="13"/>
        <v>-29191.426005364272</v>
      </c>
      <c r="S21" s="378">
        <f t="shared" ca="1" si="13"/>
        <v>-2.840043962755102</v>
      </c>
      <c r="T21" s="378">
        <f t="shared" ca="1" si="13"/>
        <v>-2.8148243996938773</v>
      </c>
      <c r="U21" s="378">
        <f t="shared" ca="1" si="13"/>
        <v>-2.7896048366326527</v>
      </c>
      <c r="V21" s="378">
        <f t="shared" ca="1" si="13"/>
        <v>-2.7643852735714285</v>
      </c>
      <c r="W21" s="378">
        <f t="shared" ca="1" si="13"/>
        <v>-2.7391657105102039</v>
      </c>
      <c r="X21" s="378">
        <f t="shared" ca="1" si="13"/>
        <v>-2.7139461474489792</v>
      </c>
      <c r="Y21" s="378">
        <f t="shared" ca="1" si="13"/>
        <v>-33531.170110044652</v>
      </c>
      <c r="Z21" s="378">
        <f t="shared" ca="1" si="13"/>
        <v>-2.6635070213265304</v>
      </c>
      <c r="AA21" s="378">
        <f t="shared" ca="1" si="13"/>
        <v>-2.6382874582653058</v>
      </c>
      <c r="AB21" s="378">
        <f t="shared" ca="1" si="13"/>
        <v>-2.6130678952040816</v>
      </c>
      <c r="AC21" s="378">
        <f t="shared" ca="1" si="13"/>
        <v>-2.5878483321428569</v>
      </c>
      <c r="AD21" s="378">
        <f t="shared" ca="1" si="13"/>
        <v>-2.5626287690816323</v>
      </c>
      <c r="AE21" s="378">
        <f t="shared" ca="1" si="13"/>
        <v>-2.5374092060204076</v>
      </c>
      <c r="AF21" s="378">
        <f t="shared" ca="1" si="13"/>
        <v>-38516.198212869473</v>
      </c>
      <c r="AG21" s="378">
        <f t="shared" ca="1" si="13"/>
        <v>-2.4869700798979588</v>
      </c>
      <c r="AH21" s="378">
        <f t="shared" ca="1" si="13"/>
        <v>-2.4617505168367342</v>
      </c>
      <c r="AI21" s="378">
        <f t="shared" ca="1" si="13"/>
        <v>-2.4365309537755095</v>
      </c>
      <c r="AJ21" s="378">
        <f t="shared" ca="1" si="13"/>
        <v>-2.4113113907142854</v>
      </c>
      <c r="AK21" s="378">
        <f t="shared" ca="1" si="13"/>
        <v>-2.3860918276530607</v>
      </c>
      <c r="AL21" s="378">
        <f t="shared" ca="1" si="13"/>
        <v>-2.3608722645918365</v>
      </c>
      <c r="AM21" s="378">
        <f t="shared" ca="1" si="13"/>
        <v>-44242.454795926213</v>
      </c>
      <c r="AN21" s="378">
        <f t="shared" ca="1" si="13"/>
        <v>-2.3104331384693877</v>
      </c>
      <c r="AO21" s="378">
        <f t="shared" ca="1" si="13"/>
        <v>-2.2852135754081631</v>
      </c>
      <c r="AP21" s="378">
        <f t="shared" ca="1" si="13"/>
        <v>-2.2599940123469389</v>
      </c>
      <c r="AQ21" s="378">
        <f t="shared" ca="1" si="13"/>
        <v>-2.2347744492857142</v>
      </c>
      <c r="AR21" s="378">
        <f t="shared" ca="1" si="13"/>
        <v>-2.20955488622449</v>
      </c>
      <c r="AS21" s="378">
        <f t="shared" ca="1" si="13"/>
        <v>-2.1843353231632654</v>
      </c>
      <c r="AT21" s="378">
        <f t="shared" ca="1" si="13"/>
        <v>-50820.14991067884</v>
      </c>
      <c r="AU21" s="378">
        <f t="shared" ca="1" si="13"/>
        <v>-2.1338961970408166</v>
      </c>
      <c r="AV21" s="378">
        <f t="shared" ca="1" si="13"/>
        <v>-2.1086766339795919</v>
      </c>
      <c r="AW21" s="378">
        <f t="shared" ca="1" si="13"/>
        <v>-2.0834570709183677</v>
      </c>
      <c r="AX21" s="378">
        <f t="shared" ca="1" si="13"/>
        <v>-2.0582375078571431</v>
      </c>
      <c r="AY21" s="378">
        <f t="shared" ca="1" si="13"/>
        <v>-2.0330179447959189</v>
      </c>
      <c r="AZ21" s="378">
        <f t="shared" ca="1" si="13"/>
        <v>-1.0102040816326536</v>
      </c>
      <c r="BA21" s="378">
        <f t="shared" ca="1" si="13"/>
        <v>-58373.897684856194</v>
      </c>
      <c r="BB21" s="378">
        <f t="shared" ca="1" si="13"/>
        <v>-7.0954286002233854E-16</v>
      </c>
      <c r="BC21" s="378">
        <f t="shared" ca="1" si="13"/>
        <v>-7.0954286002233854E-16</v>
      </c>
      <c r="BD21" s="378">
        <f t="shared" ca="1" si="13"/>
        <v>-7.0954286002233854E-16</v>
      </c>
      <c r="BE21" s="378">
        <f t="shared" ca="1" si="13"/>
        <v>-7.0954286002233854E-16</v>
      </c>
      <c r="BF21" s="378">
        <f t="shared" ca="1" si="13"/>
        <v>-7.0954286002233854E-16</v>
      </c>
      <c r="BG21" s="378">
        <f t="shared" ca="1" si="13"/>
        <v>-7.0954286002233854E-16</v>
      </c>
      <c r="BH21" s="378">
        <f t="shared" ca="1" si="13"/>
        <v>-7.0954286002233854E-16</v>
      </c>
      <c r="BI21" s="378">
        <f t="shared" ca="1" si="13"/>
        <v>-7.0954286002233854E-16</v>
      </c>
      <c r="BJ21" s="378">
        <f t="shared" ca="1" si="13"/>
        <v>-7.0954286002233854E-16</v>
      </c>
      <c r="BK21" s="378">
        <f t="shared" ca="1" si="13"/>
        <v>-7.0954286002233854E-16</v>
      </c>
      <c r="BL21" s="378">
        <f t="shared" ca="1" si="13"/>
        <v>-7.0954286002233854E-16</v>
      </c>
      <c r="BM21" s="378">
        <f t="shared" ca="1" si="13"/>
        <v>-7.0954286002233854E-16</v>
      </c>
      <c r="BN21" s="378">
        <f t="shared" ca="1" si="13"/>
        <v>-7.0954286002233854E-16</v>
      </c>
      <c r="BO21" s="378">
        <f t="shared" ca="1" si="13"/>
        <v>-7.0954286002233854E-16</v>
      </c>
      <c r="BP21" s="378">
        <f t="shared" ca="1" si="13"/>
        <v>-7.0954286002233854E-16</v>
      </c>
      <c r="BQ21" s="378">
        <f t="shared" ca="1" si="13"/>
        <v>-7.0954286002233854E-16</v>
      </c>
      <c r="BR21" s="378">
        <f t="shared" ca="1" si="13"/>
        <v>-7.0954286002233854E-16</v>
      </c>
      <c r="BS21" s="378">
        <f t="shared" ref="BS21:BV21" ca="1" si="14">SUM(BS18:BS20)</f>
        <v>-7.0954286002233854E-16</v>
      </c>
      <c r="BT21" s="378">
        <f t="shared" ca="1" si="14"/>
        <v>-7.0954286002233854E-16</v>
      </c>
      <c r="BU21" s="378">
        <f t="shared" ca="1" si="14"/>
        <v>-7.0954286002233854E-16</v>
      </c>
      <c r="BV21" s="378">
        <f t="shared" ca="1" si="14"/>
        <v>-7.0954286002233854E-16</v>
      </c>
      <c r="BW21" s="378">
        <f t="shared" ref="BW21:CD21" ca="1" si="15">SUM(BW18:BW20)</f>
        <v>-7.0954286002233854E-16</v>
      </c>
      <c r="BX21" s="378">
        <f t="shared" ca="1" si="15"/>
        <v>-7.0954286002233854E-16</v>
      </c>
      <c r="BY21" s="378">
        <f t="shared" ca="1" si="15"/>
        <v>-7.0954286002233854E-16</v>
      </c>
      <c r="BZ21" s="378">
        <f t="shared" ca="1" si="15"/>
        <v>-7.0954286002233854E-16</v>
      </c>
      <c r="CA21" s="378">
        <f t="shared" ca="1" si="15"/>
        <v>-7.0954286002233854E-16</v>
      </c>
      <c r="CB21" s="378">
        <f t="shared" ca="1" si="15"/>
        <v>-7.0954286002233854E-16</v>
      </c>
      <c r="CC21" s="378">
        <f t="shared" ca="1" si="15"/>
        <v>-7.0954286002233854E-16</v>
      </c>
      <c r="CD21" s="378">
        <f t="shared" ca="1" si="15"/>
        <v>-7.0954286002233854E-16</v>
      </c>
      <c r="CE21" s="378">
        <f t="shared" ref="CE21:CQ21" ca="1" si="16">SUM(CE18:CE20)</f>
        <v>-7.0954286002233854E-16</v>
      </c>
      <c r="CF21" s="378">
        <f t="shared" ca="1" si="16"/>
        <v>-7.0954286002233854E-16</v>
      </c>
      <c r="CG21" s="378">
        <f t="shared" ca="1" si="16"/>
        <v>-7.0954286002233854E-16</v>
      </c>
      <c r="CH21" s="378">
        <f t="shared" ca="1" si="16"/>
        <v>-7.0954286002233854E-16</v>
      </c>
      <c r="CI21" s="378">
        <f t="shared" ca="1" si="16"/>
        <v>-7.0954286002233854E-16</v>
      </c>
      <c r="CJ21" s="378">
        <f t="shared" ca="1" si="16"/>
        <v>-7.0954286002233854E-16</v>
      </c>
      <c r="CK21" s="378">
        <f t="shared" ca="1" si="16"/>
        <v>-7.0954286002233854E-16</v>
      </c>
      <c r="CL21" s="378">
        <f t="shared" ca="1" si="16"/>
        <v>-7.0954286002233854E-16</v>
      </c>
      <c r="CM21" s="378">
        <f t="shared" ca="1" si="16"/>
        <v>-7.0954286002233854E-16</v>
      </c>
      <c r="CN21" s="378">
        <f t="shared" ca="1" si="16"/>
        <v>-7.0954286002233854E-16</v>
      </c>
      <c r="CO21" s="378">
        <f t="shared" ca="1" si="16"/>
        <v>-7.0954286002233854E-16</v>
      </c>
      <c r="CP21" s="378">
        <f t="shared" ca="1" si="16"/>
        <v>-7.0954286002233854E-16</v>
      </c>
      <c r="CQ21" s="378">
        <f t="shared" ca="1" si="16"/>
        <v>-7.0954286002233854E-16</v>
      </c>
      <c r="CR21" s="5"/>
    </row>
    <row r="22" spans="1:96" s="10" customFormat="1">
      <c r="A22" s="32" t="s">
        <v>156</v>
      </c>
      <c r="C22" s="378"/>
      <c r="D22" s="378"/>
      <c r="E22" s="378"/>
      <c r="F22" s="378"/>
      <c r="G22" s="378"/>
      <c r="H22" s="378"/>
      <c r="I22" s="378"/>
      <c r="J22" s="378"/>
      <c r="K22" s="378"/>
      <c r="L22" s="378"/>
      <c r="M22" s="378"/>
      <c r="N22" s="378"/>
      <c r="O22" s="378"/>
      <c r="P22" s="378"/>
      <c r="Q22" s="378"/>
      <c r="R22" s="378"/>
      <c r="S22" s="378"/>
      <c r="T22" s="378"/>
      <c r="U22" s="378"/>
      <c r="V22" s="378"/>
      <c r="W22" s="378"/>
      <c r="X22" s="378"/>
      <c r="Y22" s="378"/>
      <c r="Z22" s="378"/>
      <c r="AA22" s="378"/>
      <c r="AB22" s="378"/>
      <c r="AC22" s="378"/>
      <c r="AD22" s="378"/>
      <c r="AE22" s="378"/>
      <c r="AF22" s="378"/>
      <c r="AG22" s="378"/>
      <c r="AH22" s="378"/>
      <c r="AI22" s="378"/>
      <c r="AJ22" s="378"/>
      <c r="AK22" s="378"/>
      <c r="AL22" s="378"/>
      <c r="AM22" s="378"/>
      <c r="AN22" s="378"/>
      <c r="AO22" s="378"/>
      <c r="AP22" s="378"/>
      <c r="AQ22" s="378"/>
      <c r="AR22" s="378"/>
      <c r="AS22" s="378"/>
      <c r="AT22" s="378"/>
      <c r="AU22" s="378"/>
      <c r="AV22" s="378"/>
      <c r="AW22" s="378"/>
      <c r="AX22" s="378"/>
      <c r="AY22" s="378"/>
      <c r="AZ22" s="378"/>
      <c r="BA22" s="378"/>
      <c r="BB22" s="378"/>
      <c r="BC22" s="378"/>
      <c r="BD22" s="378"/>
      <c r="BE22" s="378"/>
      <c r="BF22" s="378"/>
      <c r="BG22" s="378"/>
      <c r="BH22" s="378"/>
      <c r="BI22" s="378"/>
      <c r="BJ22" s="378"/>
      <c r="BK22" s="378"/>
      <c r="BL22" s="378"/>
      <c r="BM22" s="378"/>
      <c r="BN22" s="378"/>
      <c r="BO22" s="378"/>
      <c r="BP22" s="378"/>
      <c r="BQ22" s="378"/>
      <c r="BR22" s="378"/>
      <c r="BS22" s="378"/>
      <c r="BT22" s="378"/>
      <c r="BU22" s="378"/>
      <c r="BV22" s="378"/>
      <c r="BW22" s="378"/>
      <c r="BX22" s="378"/>
      <c r="BY22" s="378"/>
      <c r="BZ22" s="378"/>
      <c r="CA22" s="378"/>
      <c r="CB22" s="378"/>
      <c r="CC22" s="378"/>
      <c r="CD22" s="378"/>
      <c r="CE22" s="378"/>
      <c r="CF22" s="378"/>
      <c r="CG22" s="378"/>
      <c r="CH22" s="378"/>
      <c r="CI22" s="378"/>
      <c r="CJ22" s="378"/>
      <c r="CK22" s="378"/>
      <c r="CL22" s="378"/>
      <c r="CM22" s="378"/>
      <c r="CN22" s="378"/>
      <c r="CO22" s="378"/>
      <c r="CP22" s="378"/>
      <c r="CQ22" s="378"/>
      <c r="CR22" s="5"/>
    </row>
    <row r="23" spans="1:96" s="10" customFormat="1">
      <c r="A23" s="39" t="s">
        <v>153</v>
      </c>
      <c r="B23" s="46">
        <f>DEBT</f>
        <v>0.47</v>
      </c>
      <c r="C23" s="378"/>
      <c r="D23" s="378"/>
      <c r="E23" s="378"/>
      <c r="F23" s="378"/>
      <c r="G23" s="378"/>
      <c r="H23" s="378"/>
      <c r="I23" s="378"/>
      <c r="J23" s="378"/>
      <c r="K23" s="378"/>
      <c r="L23" s="378"/>
      <c r="M23" s="378"/>
      <c r="N23" s="378"/>
      <c r="O23" s="378"/>
      <c r="P23" s="378"/>
      <c r="Q23" s="378"/>
      <c r="R23" s="378"/>
      <c r="S23" s="378"/>
      <c r="T23" s="378"/>
      <c r="U23" s="378"/>
      <c r="V23" s="378"/>
      <c r="W23" s="378"/>
      <c r="X23" s="378"/>
      <c r="Y23" s="378"/>
      <c r="Z23" s="378"/>
      <c r="AA23" s="378"/>
      <c r="AB23" s="378"/>
      <c r="AC23" s="378"/>
      <c r="AD23" s="378"/>
      <c r="AE23" s="378"/>
      <c r="AF23" s="378"/>
      <c r="AG23" s="378"/>
      <c r="AH23" s="378"/>
      <c r="AI23" s="378"/>
      <c r="AJ23" s="378"/>
      <c r="AK23" s="378"/>
      <c r="AL23" s="378"/>
      <c r="AM23" s="378"/>
      <c r="AN23" s="378"/>
      <c r="AO23" s="378"/>
      <c r="AP23" s="378"/>
      <c r="AQ23" s="378"/>
      <c r="AR23" s="378"/>
      <c r="AS23" s="378"/>
      <c r="AT23" s="378"/>
      <c r="AU23" s="378"/>
      <c r="AV23" s="378"/>
      <c r="AW23" s="378"/>
      <c r="AX23" s="378"/>
      <c r="AY23" s="378"/>
      <c r="AZ23" s="378"/>
      <c r="BA23" s="378"/>
      <c r="BB23" s="378"/>
      <c r="BC23" s="378"/>
      <c r="BD23" s="378"/>
      <c r="BE23" s="378"/>
      <c r="BF23" s="378"/>
      <c r="BG23" s="378"/>
      <c r="BH23" s="378"/>
      <c r="BI23" s="378"/>
      <c r="BJ23" s="378"/>
      <c r="BK23" s="378"/>
      <c r="BL23" s="378"/>
      <c r="BM23" s="378"/>
      <c r="BN23" s="378"/>
      <c r="BO23" s="378"/>
      <c r="BP23" s="378"/>
      <c r="BQ23" s="378"/>
      <c r="BR23" s="378"/>
      <c r="BS23" s="378"/>
      <c r="BT23" s="378"/>
      <c r="BU23" s="378"/>
      <c r="BV23" s="378"/>
      <c r="BW23" s="378"/>
      <c r="BX23" s="378"/>
      <c r="BY23" s="378"/>
      <c r="BZ23" s="378"/>
      <c r="CA23" s="378"/>
      <c r="CB23" s="378"/>
      <c r="CC23" s="378"/>
      <c r="CD23" s="378"/>
      <c r="CE23" s="378"/>
      <c r="CF23" s="378"/>
      <c r="CG23" s="378"/>
      <c r="CH23" s="378"/>
      <c r="CI23" s="378"/>
      <c r="CJ23" s="378"/>
      <c r="CK23" s="378"/>
      <c r="CL23" s="378"/>
      <c r="CM23" s="378"/>
      <c r="CN23" s="378"/>
      <c r="CO23" s="378"/>
      <c r="CP23" s="378"/>
      <c r="CQ23" s="378"/>
      <c r="CR23" s="5"/>
    </row>
    <row r="24" spans="1:96" s="10" customFormat="1">
      <c r="A24" s="39" t="s">
        <v>154</v>
      </c>
      <c r="B24" s="47">
        <f>DEBT_INT_RATE</f>
        <v>4.3383890641657333E-2</v>
      </c>
      <c r="C24" s="378"/>
      <c r="D24" s="378"/>
      <c r="E24" s="378"/>
      <c r="F24" s="378"/>
      <c r="G24" s="378"/>
      <c r="H24" s="378"/>
      <c r="I24" s="378"/>
      <c r="J24" s="378"/>
      <c r="K24" s="378"/>
      <c r="L24" s="378"/>
      <c r="M24" s="378"/>
      <c r="N24" s="378"/>
      <c r="O24" s="378"/>
      <c r="P24" s="378"/>
      <c r="Q24" s="378"/>
      <c r="R24" s="378"/>
      <c r="S24" s="378"/>
      <c r="T24" s="378"/>
      <c r="U24" s="378"/>
      <c r="V24" s="378"/>
      <c r="W24" s="378"/>
      <c r="X24" s="378"/>
      <c r="Y24" s="378"/>
      <c r="Z24" s="378"/>
      <c r="AA24" s="378"/>
      <c r="AB24" s="378"/>
      <c r="AC24" s="378"/>
      <c r="AD24" s="378"/>
      <c r="AE24" s="378"/>
      <c r="AF24" s="378"/>
      <c r="AG24" s="378"/>
      <c r="AH24" s="378"/>
      <c r="AI24" s="378"/>
      <c r="AJ24" s="378"/>
      <c r="AK24" s="378"/>
      <c r="AL24" s="378"/>
      <c r="AM24" s="378"/>
      <c r="AN24" s="378"/>
      <c r="AO24" s="378"/>
      <c r="AP24" s="378"/>
      <c r="AQ24" s="378"/>
      <c r="AR24" s="378"/>
      <c r="AS24" s="378"/>
      <c r="AT24" s="378"/>
      <c r="AU24" s="378"/>
      <c r="AV24" s="378"/>
      <c r="AW24" s="378"/>
      <c r="AX24" s="378"/>
      <c r="AY24" s="378"/>
      <c r="AZ24" s="378"/>
      <c r="BA24" s="378"/>
      <c r="BB24" s="378"/>
      <c r="BC24" s="378"/>
      <c r="BD24" s="378"/>
      <c r="BE24" s="378"/>
      <c r="BF24" s="378"/>
      <c r="BG24" s="378"/>
      <c r="BH24" s="378"/>
      <c r="BI24" s="378"/>
      <c r="BJ24" s="378"/>
      <c r="BK24" s="378"/>
      <c r="BL24" s="378"/>
      <c r="BM24" s="378"/>
      <c r="BN24" s="378"/>
      <c r="BO24" s="378"/>
      <c r="BP24" s="378"/>
      <c r="BQ24" s="378"/>
      <c r="BR24" s="378"/>
      <c r="BS24" s="378"/>
      <c r="BT24" s="378"/>
      <c r="BU24" s="378"/>
      <c r="BV24" s="378"/>
      <c r="BW24" s="378"/>
      <c r="BX24" s="378"/>
      <c r="BY24" s="378"/>
      <c r="BZ24" s="378"/>
      <c r="CA24" s="378"/>
      <c r="CB24" s="378"/>
      <c r="CC24" s="378"/>
      <c r="CD24" s="378"/>
      <c r="CE24" s="378"/>
      <c r="CF24" s="378"/>
      <c r="CG24" s="378"/>
      <c r="CH24" s="378"/>
      <c r="CI24" s="378"/>
      <c r="CJ24" s="378"/>
      <c r="CK24" s="378"/>
      <c r="CL24" s="378"/>
      <c r="CM24" s="378"/>
      <c r="CN24" s="378"/>
      <c r="CO24" s="378"/>
      <c r="CP24" s="378"/>
      <c r="CQ24" s="378"/>
      <c r="CR24" s="5"/>
    </row>
    <row r="25" spans="1:96" s="10" customFormat="1">
      <c r="A25" s="41" t="s">
        <v>155</v>
      </c>
      <c r="B25" s="26"/>
      <c r="C25" s="378">
        <f t="shared" ref="C25:BN25" ca="1" si="17">-(DEBT*DEBT_INT_RATE)*C12</f>
        <v>-1.9780105725758852</v>
      </c>
      <c r="D25" s="378">
        <f t="shared" ca="1" si="17"/>
        <v>-1.8992451235233907</v>
      </c>
      <c r="E25" s="378">
        <f t="shared" ca="1" si="17"/>
        <v>-1.8252643853967923</v>
      </c>
      <c r="F25" s="378">
        <f t="shared" ca="1" si="17"/>
        <v>-1.7555647044144176</v>
      </c>
      <c r="G25" s="378">
        <f t="shared" ca="1" si="17"/>
        <v>-1.6897431575509267</v>
      </c>
      <c r="H25" s="378">
        <f t="shared" ca="1" si="17"/>
        <v>-1.6274471871591489</v>
      </c>
      <c r="I25" s="378">
        <f t="shared" ca="1" si="17"/>
        <v>-1.5668132742468937</v>
      </c>
      <c r="J25" s="378">
        <f t="shared" ca="1" si="17"/>
        <v>-1.5061793613346379</v>
      </c>
      <c r="K25" s="378">
        <f t="shared" ca="1" si="17"/>
        <v>-1.4454950830442153</v>
      </c>
      <c r="L25" s="378">
        <f t="shared" ca="1" si="17"/>
        <v>-1.3848611701319593</v>
      </c>
      <c r="M25" s="378">
        <f t="shared" ca="1" si="17"/>
        <v>-1.3241768918415364</v>
      </c>
      <c r="N25" s="378">
        <f t="shared" ca="1" si="17"/>
        <v>-1.2635429789292807</v>
      </c>
      <c r="O25" s="378">
        <f t="shared" ca="1" si="17"/>
        <v>-1.2028587006388576</v>
      </c>
      <c r="P25" s="378">
        <f t="shared" ca="1" si="17"/>
        <v>-1.1422247877266021</v>
      </c>
      <c r="Q25" s="378">
        <f t="shared" ca="1" si="17"/>
        <v>-1.0815405094361792</v>
      </c>
      <c r="R25" s="378">
        <f t="shared" ca="1" si="17"/>
        <v>-1.0357643830832861</v>
      </c>
      <c r="S25" s="378">
        <f t="shared" ca="1" si="17"/>
        <v>-1.0048460432897552</v>
      </c>
      <c r="T25" s="378">
        <f t="shared" ca="1" si="17"/>
        <v>-0.97392770349622415</v>
      </c>
      <c r="U25" s="378">
        <f t="shared" ca="1" si="17"/>
        <v>-0.94300936370269317</v>
      </c>
      <c r="V25" s="378">
        <f t="shared" ca="1" si="17"/>
        <v>-0.91209102390916219</v>
      </c>
      <c r="W25" s="378">
        <f t="shared" ca="1" si="17"/>
        <v>-0.88117268411563132</v>
      </c>
      <c r="X25" s="378">
        <f t="shared" ca="1" si="17"/>
        <v>-0.85025434432210034</v>
      </c>
      <c r="Y25" s="378">
        <f t="shared" ca="1" si="17"/>
        <v>-0.81933600452856936</v>
      </c>
      <c r="Z25" s="378">
        <f t="shared" ca="1" si="17"/>
        <v>-0.78841766473503849</v>
      </c>
      <c r="AA25" s="378">
        <f t="shared" ca="1" si="17"/>
        <v>-0.75749932494150751</v>
      </c>
      <c r="AB25" s="378">
        <f t="shared" ca="1" si="17"/>
        <v>-0.72658098514797653</v>
      </c>
      <c r="AC25" s="378">
        <f t="shared" ca="1" si="17"/>
        <v>-0.69566264535444566</v>
      </c>
      <c r="AD25" s="378">
        <f t="shared" ca="1" si="17"/>
        <v>-0.66474430556091468</v>
      </c>
      <c r="AE25" s="378">
        <f t="shared" ca="1" si="17"/>
        <v>-0.6338259657673837</v>
      </c>
      <c r="AF25" s="378">
        <f t="shared" ca="1" si="17"/>
        <v>-0.60290762597385272</v>
      </c>
      <c r="AG25" s="378">
        <f t="shared" ca="1" si="17"/>
        <v>-0.57198928618032185</v>
      </c>
      <c r="AH25" s="378">
        <f t="shared" ca="1" si="17"/>
        <v>-0.54107094638679087</v>
      </c>
      <c r="AI25" s="378">
        <f t="shared" ca="1" si="17"/>
        <v>-0.51015260659326012</v>
      </c>
      <c r="AJ25" s="378">
        <f t="shared" ca="1" si="17"/>
        <v>-0.47923426679972925</v>
      </c>
      <c r="AK25" s="378">
        <f t="shared" ca="1" si="17"/>
        <v>-0.44831592700619843</v>
      </c>
      <c r="AL25" s="378">
        <f t="shared" ca="1" si="17"/>
        <v>-0.41739758721266756</v>
      </c>
      <c r="AM25" s="378">
        <f t="shared" ca="1" si="17"/>
        <v>-0.38647924741913681</v>
      </c>
      <c r="AN25" s="378">
        <f t="shared" ca="1" si="17"/>
        <v>-0.35556090762560599</v>
      </c>
      <c r="AO25" s="378">
        <f t="shared" ca="1" si="17"/>
        <v>-0.32464256783207512</v>
      </c>
      <c r="AP25" s="378">
        <f t="shared" ca="1" si="17"/>
        <v>-0.29372422803854431</v>
      </c>
      <c r="AQ25" s="378">
        <f t="shared" ca="1" si="17"/>
        <v>-0.2628058882450135</v>
      </c>
      <c r="AR25" s="378">
        <f t="shared" ca="1" si="17"/>
        <v>-0.23188754845148268</v>
      </c>
      <c r="AS25" s="378">
        <f t="shared" ca="1" si="17"/>
        <v>-0.20096920865795184</v>
      </c>
      <c r="AT25" s="378">
        <f t="shared" ca="1" si="17"/>
        <v>-0.170050868864421</v>
      </c>
      <c r="AU25" s="378">
        <f t="shared" ca="1" si="17"/>
        <v>-0.13913252907089022</v>
      </c>
      <c r="AV25" s="378">
        <f t="shared" ca="1" si="17"/>
        <v>-0.10821418927735939</v>
      </c>
      <c r="AW25" s="378">
        <f t="shared" ca="1" si="17"/>
        <v>-7.729584948382856E-2</v>
      </c>
      <c r="AX25" s="378">
        <f t="shared" ca="1" si="17"/>
        <v>-4.6377509690297747E-2</v>
      </c>
      <c r="AY25" s="378">
        <f t="shared" ca="1" si="17"/>
        <v>-1.5459169896766923E-2</v>
      </c>
      <c r="AZ25" s="378">
        <f t="shared" ca="1" si="17"/>
        <v>-1.5122132774719449E-15</v>
      </c>
      <c r="BA25" s="378">
        <f t="shared" ca="1" si="17"/>
        <v>-1.5122132774719449E-15</v>
      </c>
      <c r="BB25" s="378">
        <f t="shared" ca="1" si="17"/>
        <v>-1.5122132774719449E-15</v>
      </c>
      <c r="BC25" s="378">
        <f t="shared" ca="1" si="17"/>
        <v>-1.5122132774719449E-15</v>
      </c>
      <c r="BD25" s="378">
        <f t="shared" ca="1" si="17"/>
        <v>-1.5122132774719449E-15</v>
      </c>
      <c r="BE25" s="378">
        <f t="shared" ca="1" si="17"/>
        <v>-1.5122132774719449E-15</v>
      </c>
      <c r="BF25" s="378">
        <f t="shared" ca="1" si="17"/>
        <v>-1.5122132774719449E-15</v>
      </c>
      <c r="BG25" s="378">
        <f t="shared" ca="1" si="17"/>
        <v>-1.5122132774719449E-15</v>
      </c>
      <c r="BH25" s="378">
        <f t="shared" ca="1" si="17"/>
        <v>-1.5122132774719449E-15</v>
      </c>
      <c r="BI25" s="378">
        <f t="shared" ca="1" si="17"/>
        <v>-1.5122132774719449E-15</v>
      </c>
      <c r="BJ25" s="378">
        <f t="shared" ca="1" si="17"/>
        <v>-1.5122132774719449E-15</v>
      </c>
      <c r="BK25" s="378">
        <f t="shared" ca="1" si="17"/>
        <v>-1.5122132774719449E-15</v>
      </c>
      <c r="BL25" s="378">
        <f t="shared" ca="1" si="17"/>
        <v>-1.5122132774719449E-15</v>
      </c>
      <c r="BM25" s="378">
        <f t="shared" ca="1" si="17"/>
        <v>-1.5122132774719449E-15</v>
      </c>
      <c r="BN25" s="378">
        <f t="shared" ca="1" si="17"/>
        <v>-1.5122132774719449E-15</v>
      </c>
      <c r="BO25" s="378">
        <f t="shared" ref="BO25:BR25" ca="1" si="18">-(DEBT*DEBT_INT_RATE)*BO12</f>
        <v>-1.5122132774719449E-15</v>
      </c>
      <c r="BP25" s="378">
        <f t="shared" ca="1" si="18"/>
        <v>-1.5122132774719449E-15</v>
      </c>
      <c r="BQ25" s="378">
        <f t="shared" ca="1" si="18"/>
        <v>-1.5122132774719449E-15</v>
      </c>
      <c r="BR25" s="378">
        <f t="shared" ca="1" si="18"/>
        <v>-1.5122132774719449E-15</v>
      </c>
      <c r="BS25" s="378">
        <f t="shared" ref="BS25:BV25" ca="1" si="19">-(DEBT*DEBT_INT_RATE)*BS12</f>
        <v>-1.5122132774719449E-15</v>
      </c>
      <c r="BT25" s="378">
        <f t="shared" ca="1" si="19"/>
        <v>-1.5122132774719449E-15</v>
      </c>
      <c r="BU25" s="378">
        <f t="shared" ca="1" si="19"/>
        <v>-1.5122132774719449E-15</v>
      </c>
      <c r="BV25" s="378">
        <f t="shared" ca="1" si="19"/>
        <v>-1.5122132774719449E-15</v>
      </c>
      <c r="BW25" s="378">
        <f t="shared" ref="BW25:CD25" ca="1" si="20">-(DEBT*DEBT_INT_RATE)*BW12</f>
        <v>-1.5122132774719449E-15</v>
      </c>
      <c r="BX25" s="378">
        <f t="shared" ca="1" si="20"/>
        <v>-1.5122132774719449E-15</v>
      </c>
      <c r="BY25" s="378">
        <f t="shared" ca="1" si="20"/>
        <v>-1.5122132774719449E-15</v>
      </c>
      <c r="BZ25" s="378">
        <f t="shared" ca="1" si="20"/>
        <v>-1.5122132774719449E-15</v>
      </c>
      <c r="CA25" s="378">
        <f t="shared" ca="1" si="20"/>
        <v>-1.5122132774719449E-15</v>
      </c>
      <c r="CB25" s="378">
        <f t="shared" ca="1" si="20"/>
        <v>-1.5122132774719449E-15</v>
      </c>
      <c r="CC25" s="378">
        <f t="shared" ca="1" si="20"/>
        <v>-1.5122132774719449E-15</v>
      </c>
      <c r="CD25" s="378">
        <f t="shared" ca="1" si="20"/>
        <v>-1.5122132774719449E-15</v>
      </c>
      <c r="CE25" s="378">
        <f t="shared" ref="CE25:CQ25" ca="1" si="21">-(DEBT*DEBT_INT_RATE)*CE12</f>
        <v>-1.5122132774719449E-15</v>
      </c>
      <c r="CF25" s="378">
        <f t="shared" ca="1" si="21"/>
        <v>-1.5122132774719449E-15</v>
      </c>
      <c r="CG25" s="378">
        <f t="shared" ca="1" si="21"/>
        <v>-1.5122132774719449E-15</v>
      </c>
      <c r="CH25" s="378">
        <f t="shared" ca="1" si="21"/>
        <v>-1.5122132774719449E-15</v>
      </c>
      <c r="CI25" s="378">
        <f t="shared" ca="1" si="21"/>
        <v>-1.5122132774719449E-15</v>
      </c>
      <c r="CJ25" s="378">
        <f t="shared" ca="1" si="21"/>
        <v>-1.5122132774719449E-15</v>
      </c>
      <c r="CK25" s="378">
        <f t="shared" ca="1" si="21"/>
        <v>-1.5122132774719449E-15</v>
      </c>
      <c r="CL25" s="378">
        <f t="shared" ca="1" si="21"/>
        <v>-1.5122132774719449E-15</v>
      </c>
      <c r="CM25" s="378">
        <f t="shared" ca="1" si="21"/>
        <v>-1.5122132774719449E-15</v>
      </c>
      <c r="CN25" s="378">
        <f t="shared" ca="1" si="21"/>
        <v>-1.5122132774719449E-15</v>
      </c>
      <c r="CO25" s="378">
        <f t="shared" ca="1" si="21"/>
        <v>-1.5122132774719449E-15</v>
      </c>
      <c r="CP25" s="378">
        <f t="shared" ca="1" si="21"/>
        <v>-1.5122132774719449E-15</v>
      </c>
      <c r="CQ25" s="378">
        <f t="shared" ca="1" si="21"/>
        <v>-1.5122132774719449E-15</v>
      </c>
      <c r="CR25" s="5"/>
    </row>
    <row r="26" spans="1:96" s="22" customFormat="1">
      <c r="A26" s="40" t="s">
        <v>147</v>
      </c>
      <c r="B26" s="26"/>
      <c r="C26" s="314">
        <f t="shared" ref="C26:AH26" ca="1" si="22">-SUM(C21:C25)*(FederalIncomeTax+StateIncomeTax)</f>
        <v>1.0507351839381427</v>
      </c>
      <c r="D26" s="314">
        <f t="shared" ca="1" si="22"/>
        <v>5520.5364937262248</v>
      </c>
      <c r="E26" s="314">
        <f t="shared" ca="1" si="22"/>
        <v>1.2520863666367545</v>
      </c>
      <c r="F26" s="314">
        <f t="shared" ca="1" si="22"/>
        <v>1.2284040152478768</v>
      </c>
      <c r="G26" s="314">
        <f t="shared" ca="1" si="22"/>
        <v>1.2056892583216603</v>
      </c>
      <c r="H26" s="314">
        <f t="shared" ca="1" si="22"/>
        <v>1.1838541327251362</v>
      </c>
      <c r="I26" s="314">
        <f t="shared" ca="1" si="22"/>
        <v>1.162433690469753</v>
      </c>
      <c r="J26" s="314">
        <f t="shared" ca="1" si="22"/>
        <v>1.1410132482143698</v>
      </c>
      <c r="K26" s="314">
        <f t="shared" ca="1" si="22"/>
        <v>6341.0140441378371</v>
      </c>
      <c r="L26" s="314">
        <f t="shared" ca="1" si="22"/>
        <v>1.0981597975417503</v>
      </c>
      <c r="M26" s="314">
        <f t="shared" ca="1" si="22"/>
        <v>1.0767267891245142</v>
      </c>
      <c r="N26" s="314">
        <f t="shared" ca="1" si="22"/>
        <v>1.0553063468691308</v>
      </c>
      <c r="O26" s="314">
        <f t="shared" ca="1" si="22"/>
        <v>1.0338733384518948</v>
      </c>
      <c r="P26" s="314">
        <f t="shared" ca="1" si="22"/>
        <v>1.0124528961965116</v>
      </c>
      <c r="Q26" s="314">
        <f t="shared" ca="1" si="22"/>
        <v>0.99101988777927563</v>
      </c>
      <c r="R26" s="314">
        <f t="shared" ca="1" si="22"/>
        <v>7283.5192115519649</v>
      </c>
      <c r="S26" s="314">
        <f t="shared" ca="1" si="22"/>
        <v>0.95930005650819195</v>
      </c>
      <c r="T26" s="314">
        <f t="shared" ca="1" si="22"/>
        <v>0.94529364974593033</v>
      </c>
      <c r="U26" s="314">
        <f t="shared" ca="1" si="22"/>
        <v>0.93128724298366883</v>
      </c>
      <c r="V26" s="314">
        <f t="shared" ca="1" si="22"/>
        <v>0.91728083622140733</v>
      </c>
      <c r="W26" s="314">
        <f t="shared" ca="1" si="22"/>
        <v>0.90327442945914593</v>
      </c>
      <c r="X26" s="314">
        <f t="shared" ca="1" si="22"/>
        <v>0.88926802269688432</v>
      </c>
      <c r="Y26" s="314">
        <f t="shared" ca="1" si="22"/>
        <v>8366.2313667892704</v>
      </c>
      <c r="Z26" s="314">
        <f t="shared" ca="1" si="22"/>
        <v>0.86125520917236142</v>
      </c>
      <c r="AA26" s="314">
        <f t="shared" ca="1" si="22"/>
        <v>0.84724880241009992</v>
      </c>
      <c r="AB26" s="314">
        <f t="shared" ca="1" si="22"/>
        <v>0.83324239564783853</v>
      </c>
      <c r="AC26" s="314">
        <f t="shared" ca="1" si="22"/>
        <v>0.81923598888557692</v>
      </c>
      <c r="AD26" s="314">
        <f t="shared" ca="1" si="22"/>
        <v>0.80522958212331541</v>
      </c>
      <c r="AE26" s="314">
        <f t="shared" ca="1" si="22"/>
        <v>0.79122317536105391</v>
      </c>
      <c r="AF26" s="314">
        <f t="shared" ca="1" si="22"/>
        <v>9609.9418795636138</v>
      </c>
      <c r="AG26" s="314">
        <f t="shared" ca="1" si="22"/>
        <v>0.76321036183653101</v>
      </c>
      <c r="AH26" s="314">
        <f t="shared" ca="1" si="22"/>
        <v>0.74920395507426951</v>
      </c>
      <c r="AI26" s="314">
        <f t="shared" ref="AI26:BN26" ca="1" si="23">-SUM(AI21:AI25)*(FederalIncomeTax+StateIncomeTax)</f>
        <v>0.73519754831200801</v>
      </c>
      <c r="AJ26" s="314">
        <f t="shared" ca="1" si="23"/>
        <v>0.72119114154974662</v>
      </c>
      <c r="AK26" s="314">
        <f t="shared" ca="1" si="23"/>
        <v>0.70718473478748523</v>
      </c>
      <c r="AL26" s="314">
        <f t="shared" ca="1" si="23"/>
        <v>0.69317832802522383</v>
      </c>
      <c r="AM26" s="314">
        <f t="shared" ca="1" si="23"/>
        <v>11038.588898155822</v>
      </c>
      <c r="AN26" s="314">
        <f t="shared" ca="1" si="23"/>
        <v>0.66516551450070094</v>
      </c>
      <c r="AO26" s="314">
        <f t="shared" ca="1" si="23"/>
        <v>0.65115910773843944</v>
      </c>
      <c r="AP26" s="314">
        <f t="shared" ca="1" si="23"/>
        <v>0.63715270097617804</v>
      </c>
      <c r="AQ26" s="314">
        <f t="shared" ca="1" si="23"/>
        <v>0.62314629421391665</v>
      </c>
      <c r="AR26" s="314">
        <f t="shared" ca="1" si="23"/>
        <v>0.60913988745165526</v>
      </c>
      <c r="AS26" s="314">
        <f t="shared" ca="1" si="23"/>
        <v>0.59513348068939376</v>
      </c>
      <c r="AT26" s="314">
        <f t="shared" ca="1" si="23"/>
        <v>12679.669830406152</v>
      </c>
      <c r="AU26" s="314">
        <f t="shared" ca="1" si="23"/>
        <v>0.56712066716487086</v>
      </c>
      <c r="AV26" s="314">
        <f t="shared" ca="1" si="23"/>
        <v>0.55311426040260936</v>
      </c>
      <c r="AW26" s="314">
        <f t="shared" ca="1" si="23"/>
        <v>0.53910785364034797</v>
      </c>
      <c r="AX26" s="314">
        <f t="shared" ca="1" si="23"/>
        <v>0.52510144687808646</v>
      </c>
      <c r="AY26" s="314">
        <f t="shared" ca="1" si="23"/>
        <v>0.51109504011582507</v>
      </c>
      <c r="AZ26" s="314">
        <f t="shared" ca="1" si="23"/>
        <v>0.25204591836734747</v>
      </c>
      <c r="BA26" s="314">
        <f t="shared" ca="1" si="23"/>
        <v>14564.287472371621</v>
      </c>
      <c r="BB26" s="314">
        <f t="shared" ca="1" si="23"/>
        <v>5.5432815630482368E-16</v>
      </c>
      <c r="BC26" s="314">
        <f t="shared" ca="1" si="23"/>
        <v>5.5432815630482368E-16</v>
      </c>
      <c r="BD26" s="314">
        <f t="shared" ca="1" si="23"/>
        <v>5.5432815630482368E-16</v>
      </c>
      <c r="BE26" s="314">
        <f t="shared" ca="1" si="23"/>
        <v>5.5432815630482368E-16</v>
      </c>
      <c r="BF26" s="314">
        <f t="shared" ca="1" si="23"/>
        <v>5.5432815630482368E-16</v>
      </c>
      <c r="BG26" s="314">
        <f t="shared" ca="1" si="23"/>
        <v>5.5432815630482368E-16</v>
      </c>
      <c r="BH26" s="314">
        <f t="shared" ca="1" si="23"/>
        <v>5.5432815630482368E-16</v>
      </c>
      <c r="BI26" s="314">
        <f t="shared" ca="1" si="23"/>
        <v>5.5432815630482368E-16</v>
      </c>
      <c r="BJ26" s="314">
        <f t="shared" ca="1" si="23"/>
        <v>5.5432815630482368E-16</v>
      </c>
      <c r="BK26" s="314">
        <f t="shared" ca="1" si="23"/>
        <v>5.5432815630482368E-16</v>
      </c>
      <c r="BL26" s="314">
        <f t="shared" ca="1" si="23"/>
        <v>5.5432815630482368E-16</v>
      </c>
      <c r="BM26" s="314">
        <f t="shared" ca="1" si="23"/>
        <v>5.5432815630482368E-16</v>
      </c>
      <c r="BN26" s="314">
        <f t="shared" ca="1" si="23"/>
        <v>5.5432815630482368E-16</v>
      </c>
      <c r="BO26" s="314">
        <f t="shared" ref="BO26:CQ26" ca="1" si="24">-SUM(BO21:BO25)*(FederalIncomeTax+StateIncomeTax)</f>
        <v>5.5432815630482368E-16</v>
      </c>
      <c r="BP26" s="314">
        <f t="shared" ca="1" si="24"/>
        <v>5.5432815630482368E-16</v>
      </c>
      <c r="BQ26" s="314">
        <f t="shared" ca="1" si="24"/>
        <v>5.5432815630482368E-16</v>
      </c>
      <c r="BR26" s="314">
        <f t="shared" ca="1" si="24"/>
        <v>5.5432815630482368E-16</v>
      </c>
      <c r="BS26" s="314">
        <f t="shared" ca="1" si="24"/>
        <v>5.5432815630482368E-16</v>
      </c>
      <c r="BT26" s="314">
        <f t="shared" ca="1" si="24"/>
        <v>5.5432815630482368E-16</v>
      </c>
      <c r="BU26" s="314">
        <f t="shared" ca="1" si="24"/>
        <v>5.5432815630482368E-16</v>
      </c>
      <c r="BV26" s="314">
        <f t="shared" ca="1" si="24"/>
        <v>5.5432815630482368E-16</v>
      </c>
      <c r="BW26" s="314">
        <f t="shared" ca="1" si="24"/>
        <v>5.5432815630482368E-16</v>
      </c>
      <c r="BX26" s="314">
        <f t="shared" ca="1" si="24"/>
        <v>5.5432815630482368E-16</v>
      </c>
      <c r="BY26" s="314">
        <f t="shared" ca="1" si="24"/>
        <v>5.5432815630482368E-16</v>
      </c>
      <c r="BZ26" s="314">
        <f t="shared" ca="1" si="24"/>
        <v>5.5432815630482368E-16</v>
      </c>
      <c r="CA26" s="314">
        <f t="shared" ca="1" si="24"/>
        <v>5.5432815630482368E-16</v>
      </c>
      <c r="CB26" s="314">
        <f t="shared" ca="1" si="24"/>
        <v>5.5432815630482368E-16</v>
      </c>
      <c r="CC26" s="314">
        <f t="shared" ca="1" si="24"/>
        <v>5.5432815630482368E-16</v>
      </c>
      <c r="CD26" s="314">
        <f t="shared" ca="1" si="24"/>
        <v>5.5432815630482368E-16</v>
      </c>
      <c r="CE26" s="314">
        <f t="shared" ca="1" si="24"/>
        <v>5.5432815630482368E-16</v>
      </c>
      <c r="CF26" s="314">
        <f t="shared" ca="1" si="24"/>
        <v>5.5432815630482368E-16</v>
      </c>
      <c r="CG26" s="314">
        <f t="shared" ca="1" si="24"/>
        <v>5.5432815630482368E-16</v>
      </c>
      <c r="CH26" s="314">
        <f t="shared" ca="1" si="24"/>
        <v>5.5432815630482368E-16</v>
      </c>
      <c r="CI26" s="314">
        <f t="shared" ca="1" si="24"/>
        <v>5.5432815630482368E-16</v>
      </c>
      <c r="CJ26" s="314">
        <f t="shared" ca="1" si="24"/>
        <v>5.5432815630482368E-16</v>
      </c>
      <c r="CK26" s="314">
        <f t="shared" ca="1" si="24"/>
        <v>5.5432815630482368E-16</v>
      </c>
      <c r="CL26" s="314">
        <f t="shared" ca="1" si="24"/>
        <v>5.5432815630482368E-16</v>
      </c>
      <c r="CM26" s="314">
        <f t="shared" ca="1" si="24"/>
        <v>5.5432815630482368E-16</v>
      </c>
      <c r="CN26" s="314">
        <f t="shared" ca="1" si="24"/>
        <v>5.5432815630482368E-16</v>
      </c>
      <c r="CO26" s="314">
        <f t="shared" ca="1" si="24"/>
        <v>5.5432815630482368E-16</v>
      </c>
      <c r="CP26" s="314">
        <f t="shared" ca="1" si="24"/>
        <v>5.5432815630482368E-16</v>
      </c>
      <c r="CQ26" s="314">
        <f t="shared" ca="1" si="24"/>
        <v>5.5432815630482368E-16</v>
      </c>
      <c r="CR26" s="5"/>
    </row>
    <row r="27" spans="1:96">
      <c r="A27" s="29" t="s">
        <v>151</v>
      </c>
      <c r="B27" s="30"/>
      <c r="C27" s="19">
        <f t="shared" ref="C27:BN27" ca="1" si="25">SUM(C21:C26)</f>
        <v>-3.1606282787397841</v>
      </c>
      <c r="D27" s="19">
        <f t="shared" ca="1" si="25"/>
        <v>-16605.862278723576</v>
      </c>
      <c r="E27" s="19">
        <f ca="1">SUM(E21:E26)</f>
        <v>-3.7662958643722821</v>
      </c>
      <c r="F27" s="19">
        <f t="shared" ca="1" si="25"/>
        <v>-3.695058971717561</v>
      </c>
      <c r="G27" s="19">
        <f t="shared" ca="1" si="25"/>
        <v>-3.6267326187190623</v>
      </c>
      <c r="H27" s="19">
        <f t="shared" ca="1" si="25"/>
        <v>-3.5610522108625844</v>
      </c>
      <c r="I27" s="19">
        <f t="shared" ca="1" si="25"/>
        <v>-3.496619177144487</v>
      </c>
      <c r="J27" s="19">
        <f t="shared" ca="1" si="25"/>
        <v>-3.4321861434263905</v>
      </c>
      <c r="K27" s="19">
        <f t="shared" ca="1" si="25"/>
        <v>-19073.871904310407</v>
      </c>
      <c r="L27" s="19">
        <f t="shared" ca="1" si="25"/>
        <v>-3.3032822767738819</v>
      </c>
      <c r="M27" s="19">
        <f t="shared" ca="1" si="25"/>
        <v>-3.2388114438394711</v>
      </c>
      <c r="N27" s="19">
        <f t="shared" ca="1" si="25"/>
        <v>-3.1743784101213741</v>
      </c>
      <c r="O27" s="19">
        <f t="shared" ca="1" si="25"/>
        <v>-3.109907577186962</v>
      </c>
      <c r="P27" s="19">
        <f t="shared" ca="1" si="25"/>
        <v>-3.0454745434688659</v>
      </c>
      <c r="Q27" s="19">
        <f t="shared" ca="1" si="25"/>
        <v>-2.9810037105344547</v>
      </c>
      <c r="R27" s="19">
        <f t="shared" ca="1" si="25"/>
        <v>-21908.942558195391</v>
      </c>
      <c r="S27" s="19">
        <f t="shared" ca="1" si="25"/>
        <v>-2.8855899495366657</v>
      </c>
      <c r="T27" s="19">
        <f t="shared" ca="1" si="25"/>
        <v>-2.8434584534441711</v>
      </c>
      <c r="U27" s="19">
        <f t="shared" ca="1" si="25"/>
        <v>-2.801326957351677</v>
      </c>
      <c r="V27" s="19">
        <f t="shared" ca="1" si="25"/>
        <v>-2.7591954612591829</v>
      </c>
      <c r="W27" s="19">
        <f t="shared" ca="1" si="25"/>
        <v>-2.7170639651666892</v>
      </c>
      <c r="X27" s="19">
        <f t="shared" ca="1" si="25"/>
        <v>-2.6749324690741951</v>
      </c>
      <c r="Y27" s="19">
        <f t="shared" ca="1" si="25"/>
        <v>-25165.758079259907</v>
      </c>
      <c r="Z27" s="19">
        <f t="shared" ca="1" si="25"/>
        <v>-2.5906694768892073</v>
      </c>
      <c r="AA27" s="19">
        <f t="shared" ca="1" si="25"/>
        <v>-2.5485379807967137</v>
      </c>
      <c r="AB27" s="19">
        <f t="shared" ca="1" si="25"/>
        <v>-2.50640648470422</v>
      </c>
      <c r="AC27" s="19">
        <f t="shared" ca="1" si="25"/>
        <v>-2.4642749886117254</v>
      </c>
      <c r="AD27" s="19">
        <f t="shared" ca="1" si="25"/>
        <v>-2.4221434925192313</v>
      </c>
      <c r="AE27" s="19">
        <f t="shared" ca="1" si="25"/>
        <v>-2.3800119964267372</v>
      </c>
      <c r="AF27" s="19">
        <f t="shared" ca="1" si="25"/>
        <v>-28906.85924093183</v>
      </c>
      <c r="AG27" s="19">
        <f t="shared" ca="1" si="25"/>
        <v>-2.2957490042417499</v>
      </c>
      <c r="AH27" s="19">
        <f t="shared" ca="1" si="25"/>
        <v>-2.2536175081492558</v>
      </c>
      <c r="AI27" s="19">
        <f t="shared" ca="1" si="25"/>
        <v>-2.2114860120567617</v>
      </c>
      <c r="AJ27" s="19">
        <f t="shared" ca="1" si="25"/>
        <v>-2.169354515964268</v>
      </c>
      <c r="AK27" s="19">
        <f t="shared" ca="1" si="25"/>
        <v>-2.1272230198717739</v>
      </c>
      <c r="AL27" s="19">
        <f t="shared" ca="1" si="25"/>
        <v>-2.0850915237792802</v>
      </c>
      <c r="AM27" s="19">
        <f t="shared" ca="1" si="25"/>
        <v>-33204.252377017809</v>
      </c>
      <c r="AN27" s="19">
        <f t="shared" ca="1" si="25"/>
        <v>-2.0008285315942924</v>
      </c>
      <c r="AO27" s="19">
        <f t="shared" ca="1" si="25"/>
        <v>-1.9586970355017987</v>
      </c>
      <c r="AP27" s="19">
        <f t="shared" ca="1" si="25"/>
        <v>-1.9165655394093051</v>
      </c>
      <c r="AQ27" s="19">
        <f t="shared" ca="1" si="25"/>
        <v>-1.8744340433168114</v>
      </c>
      <c r="AR27" s="19">
        <f t="shared" ca="1" si="25"/>
        <v>-1.8323025472243177</v>
      </c>
      <c r="AS27" s="19">
        <f t="shared" ca="1" si="25"/>
        <v>-1.7901710511318236</v>
      </c>
      <c r="AT27" s="19">
        <f t="shared" ca="1" si="25"/>
        <v>-38140.650131141556</v>
      </c>
      <c r="AU27" s="19">
        <f t="shared" ca="1" si="25"/>
        <v>-1.7059080589468358</v>
      </c>
      <c r="AV27" s="19">
        <f t="shared" ca="1" si="25"/>
        <v>-1.6637765628543419</v>
      </c>
      <c r="AW27" s="19">
        <f t="shared" ca="1" si="25"/>
        <v>-1.6216450667618483</v>
      </c>
      <c r="AX27" s="19">
        <f t="shared" ca="1" si="25"/>
        <v>-1.5795135706693544</v>
      </c>
      <c r="AY27" s="19">
        <f t="shared" ca="1" si="25"/>
        <v>-1.5373820745768607</v>
      </c>
      <c r="AZ27" s="19">
        <f t="shared" ca="1" si="25"/>
        <v>-0.75815816326530772</v>
      </c>
      <c r="BA27" s="19">
        <f t="shared" ca="1" si="25"/>
        <v>-43809.610212484571</v>
      </c>
      <c r="BB27" s="19">
        <f t="shared" ca="1" si="25"/>
        <v>-1.6674279811894598E-15</v>
      </c>
      <c r="BC27" s="19">
        <f t="shared" ca="1" si="25"/>
        <v>-1.6674279811894598E-15</v>
      </c>
      <c r="BD27" s="19">
        <f t="shared" ca="1" si="25"/>
        <v>-1.6674279811894598E-15</v>
      </c>
      <c r="BE27" s="19">
        <f t="shared" ca="1" si="25"/>
        <v>-1.6674279811894598E-15</v>
      </c>
      <c r="BF27" s="19">
        <f t="shared" ca="1" si="25"/>
        <v>-1.6674279811894598E-15</v>
      </c>
      <c r="BG27" s="19">
        <f t="shared" ca="1" si="25"/>
        <v>-1.6674279811894598E-15</v>
      </c>
      <c r="BH27" s="19">
        <f t="shared" ca="1" si="25"/>
        <v>-1.6674279811894598E-15</v>
      </c>
      <c r="BI27" s="19">
        <f t="shared" ca="1" si="25"/>
        <v>-1.6674279811894598E-15</v>
      </c>
      <c r="BJ27" s="19">
        <f t="shared" ca="1" si="25"/>
        <v>-1.6674279811894598E-15</v>
      </c>
      <c r="BK27" s="19">
        <f t="shared" ca="1" si="25"/>
        <v>-1.6674279811894598E-15</v>
      </c>
      <c r="BL27" s="19">
        <f t="shared" ca="1" si="25"/>
        <v>-1.6674279811894598E-15</v>
      </c>
      <c r="BM27" s="19">
        <f t="shared" ca="1" si="25"/>
        <v>-1.6674279811894598E-15</v>
      </c>
      <c r="BN27" s="19">
        <f t="shared" ca="1" si="25"/>
        <v>-1.6674279811894598E-15</v>
      </c>
      <c r="BO27" s="19">
        <f t="shared" ref="BO27:BR27" ca="1" si="26">SUM(BO21:BO26)</f>
        <v>-1.6674279811894598E-15</v>
      </c>
      <c r="BP27" s="19">
        <f t="shared" ca="1" si="26"/>
        <v>-1.6674279811894598E-15</v>
      </c>
      <c r="BQ27" s="19">
        <f t="shared" ca="1" si="26"/>
        <v>-1.6674279811894598E-15</v>
      </c>
      <c r="BR27" s="19">
        <f t="shared" ca="1" si="26"/>
        <v>-1.6674279811894598E-15</v>
      </c>
      <c r="BS27" s="19">
        <f t="shared" ref="BS27:BV27" ca="1" si="27">SUM(BS21:BS26)</f>
        <v>-1.6674279811894598E-15</v>
      </c>
      <c r="BT27" s="19">
        <f t="shared" ca="1" si="27"/>
        <v>-1.6674279811894598E-15</v>
      </c>
      <c r="BU27" s="19">
        <f t="shared" ca="1" si="27"/>
        <v>-1.6674279811894598E-15</v>
      </c>
      <c r="BV27" s="19">
        <f t="shared" ca="1" si="27"/>
        <v>-1.6674279811894598E-15</v>
      </c>
      <c r="BW27" s="19">
        <f t="shared" ref="BW27:CD27" ca="1" si="28">SUM(BW21:BW26)</f>
        <v>-1.6674279811894598E-15</v>
      </c>
      <c r="BX27" s="19">
        <f t="shared" ca="1" si="28"/>
        <v>-1.6674279811894598E-15</v>
      </c>
      <c r="BY27" s="19">
        <f t="shared" ca="1" si="28"/>
        <v>-1.6674279811894598E-15</v>
      </c>
      <c r="BZ27" s="19">
        <f t="shared" ca="1" si="28"/>
        <v>-1.6674279811894598E-15</v>
      </c>
      <c r="CA27" s="19">
        <f t="shared" ca="1" si="28"/>
        <v>-1.6674279811894598E-15</v>
      </c>
      <c r="CB27" s="19">
        <f t="shared" ca="1" si="28"/>
        <v>-1.6674279811894598E-15</v>
      </c>
      <c r="CC27" s="19">
        <f t="shared" ca="1" si="28"/>
        <v>-1.6674279811894598E-15</v>
      </c>
      <c r="CD27" s="19">
        <f t="shared" ca="1" si="28"/>
        <v>-1.6674279811894598E-15</v>
      </c>
      <c r="CE27" s="19">
        <f t="shared" ref="CE27:CQ27" ca="1" si="29">SUM(CE21:CE26)</f>
        <v>-1.6674279811894598E-15</v>
      </c>
      <c r="CF27" s="19">
        <f t="shared" ca="1" si="29"/>
        <v>-1.6674279811894598E-15</v>
      </c>
      <c r="CG27" s="19">
        <f t="shared" ca="1" si="29"/>
        <v>-1.6674279811894598E-15</v>
      </c>
      <c r="CH27" s="19">
        <f t="shared" ca="1" si="29"/>
        <v>-1.6674279811894598E-15</v>
      </c>
      <c r="CI27" s="19">
        <f t="shared" ca="1" si="29"/>
        <v>-1.6674279811894598E-15</v>
      </c>
      <c r="CJ27" s="19">
        <f t="shared" ca="1" si="29"/>
        <v>-1.6674279811894598E-15</v>
      </c>
      <c r="CK27" s="19">
        <f t="shared" ca="1" si="29"/>
        <v>-1.6674279811894598E-15</v>
      </c>
      <c r="CL27" s="19">
        <f t="shared" ca="1" si="29"/>
        <v>-1.6674279811894598E-15</v>
      </c>
      <c r="CM27" s="19">
        <f t="shared" ca="1" si="29"/>
        <v>-1.6674279811894598E-15</v>
      </c>
      <c r="CN27" s="19">
        <f t="shared" ca="1" si="29"/>
        <v>-1.6674279811894598E-15</v>
      </c>
      <c r="CO27" s="19">
        <f t="shared" ca="1" si="29"/>
        <v>-1.6674279811894598E-15</v>
      </c>
      <c r="CP27" s="19">
        <f t="shared" ca="1" si="29"/>
        <v>-1.6674279811894598E-15</v>
      </c>
      <c r="CQ27" s="19">
        <f t="shared" ca="1" si="29"/>
        <v>-1.6674279811894598E-15</v>
      </c>
      <c r="CR27" s="5"/>
    </row>
    <row r="28" spans="1:96">
      <c r="A28" s="11"/>
      <c r="B28" s="11"/>
      <c r="C28" s="12"/>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13"/>
      <c r="BS28" s="13"/>
      <c r="BT28" s="13"/>
      <c r="BU28" s="13"/>
      <c r="BV28" s="13"/>
      <c r="BW28" s="13"/>
      <c r="BX28" s="13"/>
      <c r="BY28" s="13"/>
      <c r="BZ28" s="13"/>
      <c r="CA28" s="13"/>
      <c r="CB28" s="13"/>
      <c r="CC28" s="13"/>
      <c r="CD28" s="13"/>
      <c r="CE28" s="13"/>
      <c r="CF28" s="13"/>
      <c r="CG28" s="13"/>
      <c r="CH28" s="13"/>
      <c r="CI28" s="13"/>
      <c r="CJ28" s="13"/>
      <c r="CK28" s="13"/>
      <c r="CL28" s="13"/>
      <c r="CM28" s="13"/>
      <c r="CN28" s="13"/>
      <c r="CO28" s="13"/>
      <c r="CP28" s="13"/>
      <c r="CQ28" s="13"/>
      <c r="CR28" s="23"/>
    </row>
    <row r="29" spans="1:96">
      <c r="A29" s="14" t="s">
        <v>157</v>
      </c>
      <c r="B29" s="11"/>
      <c r="C29" s="12"/>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13"/>
      <c r="BS29" s="13"/>
      <c r="BT29" s="13"/>
      <c r="BU29" s="13"/>
      <c r="BV29" s="13"/>
      <c r="BW29" s="13"/>
      <c r="BX29" s="13"/>
      <c r="BY29" s="13"/>
      <c r="BZ29" s="13"/>
      <c r="CA29" s="13"/>
      <c r="CB29" s="13"/>
      <c r="CC29" s="13"/>
      <c r="CD29" s="13"/>
      <c r="CE29" s="13"/>
      <c r="CF29" s="13"/>
      <c r="CG29" s="13"/>
      <c r="CH29" s="13"/>
      <c r="CI29" s="13"/>
      <c r="CJ29" s="13"/>
      <c r="CK29" s="13"/>
      <c r="CL29" s="13"/>
      <c r="CM29" s="13"/>
      <c r="CN29" s="13"/>
      <c r="CO29" s="13"/>
      <c r="CP29" s="13"/>
      <c r="CQ29" s="13"/>
      <c r="CR29" s="23"/>
    </row>
    <row r="30" spans="1:96">
      <c r="A30" s="40" t="s">
        <v>160</v>
      </c>
      <c r="B30" s="26"/>
      <c r="C30" s="378">
        <f ca="1">C15</f>
        <v>4.999973856807399</v>
      </c>
      <c r="D30" s="378">
        <f t="shared" ref="D30:BO30" ca="1" si="30">D15</f>
        <v>4.8008721980284443</v>
      </c>
      <c r="E30" s="378">
        <f t="shared" ca="1" si="30"/>
        <v>4.6138652317013644</v>
      </c>
      <c r="F30" s="378">
        <f t="shared" ca="1" si="30"/>
        <v>4.4376798323049114</v>
      </c>
      <c r="G30" s="378">
        <f t="shared" ca="1" si="30"/>
        <v>4.271297499422082</v>
      </c>
      <c r="H30" s="378">
        <f t="shared" ca="1" si="30"/>
        <v>4.1138270451880024</v>
      </c>
      <c r="I30" s="378">
        <f t="shared" ca="1" si="30"/>
        <v>3.9605579051740492</v>
      </c>
      <c r="J30" s="378">
        <f t="shared" ca="1" si="30"/>
        <v>3.8072887651600946</v>
      </c>
      <c r="K30" s="378">
        <f t="shared" ca="1" si="30"/>
        <v>3.6538923125940164</v>
      </c>
      <c r="L30" s="378">
        <f t="shared" ca="1" si="30"/>
        <v>3.5006231725800618</v>
      </c>
      <c r="M30" s="378">
        <f t="shared" ca="1" si="30"/>
        <v>3.3472267200139831</v>
      </c>
      <c r="N30" s="378">
        <f t="shared" ca="1" si="30"/>
        <v>3.1939575800000291</v>
      </c>
      <c r="O30" s="378">
        <f t="shared" ca="1" si="30"/>
        <v>3.0405611274339495</v>
      </c>
      <c r="P30" s="378">
        <f t="shared" ca="1" si="30"/>
        <v>2.8872919874199958</v>
      </c>
      <c r="Q30" s="378">
        <f t="shared" ca="1" si="30"/>
        <v>2.7338955348539171</v>
      </c>
      <c r="R30" s="378">
        <f t="shared" ca="1" si="30"/>
        <v>2.618183597716838</v>
      </c>
      <c r="S30" s="378">
        <f t="shared" ca="1" si="30"/>
        <v>2.5400288634566341</v>
      </c>
      <c r="T30" s="378">
        <f t="shared" ca="1" si="30"/>
        <v>2.4618741291964295</v>
      </c>
      <c r="U30" s="378">
        <f t="shared" ca="1" si="30"/>
        <v>2.3837193949362256</v>
      </c>
      <c r="V30" s="378">
        <f t="shared" ca="1" si="30"/>
        <v>2.3055646606760214</v>
      </c>
      <c r="W30" s="378">
        <f t="shared" ca="1" si="30"/>
        <v>2.2274099264158171</v>
      </c>
      <c r="X30" s="378">
        <f t="shared" ca="1" si="30"/>
        <v>2.1492551921556129</v>
      </c>
      <c r="Y30" s="378">
        <f t="shared" ca="1" si="30"/>
        <v>2.0711004578954086</v>
      </c>
      <c r="Z30" s="378">
        <f t="shared" ca="1" si="30"/>
        <v>1.9929457236352046</v>
      </c>
      <c r="AA30" s="378">
        <f t="shared" ca="1" si="30"/>
        <v>1.9147909893750004</v>
      </c>
      <c r="AB30" s="378">
        <f t="shared" ca="1" si="30"/>
        <v>1.8366362551147961</v>
      </c>
      <c r="AC30" s="378">
        <f t="shared" ca="1" si="30"/>
        <v>1.7584815208545923</v>
      </c>
      <c r="AD30" s="378">
        <f t="shared" ca="1" si="30"/>
        <v>1.6803267865943881</v>
      </c>
      <c r="AE30" s="378">
        <f t="shared" ca="1" si="30"/>
        <v>1.6021720523341838</v>
      </c>
      <c r="AF30" s="378">
        <f t="shared" ca="1" si="30"/>
        <v>1.5240173180739796</v>
      </c>
      <c r="AG30" s="378">
        <f t="shared" ca="1" si="30"/>
        <v>1.4458625838137753</v>
      </c>
      <c r="AH30" s="378">
        <f t="shared" ca="1" si="30"/>
        <v>1.3677078495535711</v>
      </c>
      <c r="AI30" s="378">
        <f t="shared" ca="1" si="30"/>
        <v>1.2895531152933675</v>
      </c>
      <c r="AJ30" s="378">
        <f t="shared" ca="1" si="30"/>
        <v>1.2113983810331637</v>
      </c>
      <c r="AK30" s="378">
        <f t="shared" ca="1" si="30"/>
        <v>1.1332436467729596</v>
      </c>
      <c r="AL30" s="378">
        <f t="shared" ca="1" si="30"/>
        <v>1.0550889125127558</v>
      </c>
      <c r="AM30" s="378">
        <f t="shared" ca="1" si="30"/>
        <v>0.97693417825255191</v>
      </c>
      <c r="AN30" s="378">
        <f t="shared" ca="1" si="30"/>
        <v>0.89877944399234821</v>
      </c>
      <c r="AO30" s="378">
        <f t="shared" ca="1" si="30"/>
        <v>0.8206247097321443</v>
      </c>
      <c r="AP30" s="378">
        <f t="shared" ca="1" si="30"/>
        <v>0.74246997547194038</v>
      </c>
      <c r="AQ30" s="378">
        <f t="shared" ca="1" si="30"/>
        <v>0.66431524121173657</v>
      </c>
      <c r="AR30" s="378">
        <f t="shared" ca="1" si="30"/>
        <v>0.58616050695153277</v>
      </c>
      <c r="AS30" s="378">
        <f t="shared" ca="1" si="30"/>
        <v>0.50800577269132885</v>
      </c>
      <c r="AT30" s="378">
        <f t="shared" ca="1" si="30"/>
        <v>0.42985103843112493</v>
      </c>
      <c r="AU30" s="378">
        <f t="shared" ca="1" si="30"/>
        <v>0.35169630417092118</v>
      </c>
      <c r="AV30" s="378">
        <f t="shared" ca="1" si="30"/>
        <v>0.27354156991071732</v>
      </c>
      <c r="AW30" s="378">
        <f t="shared" ca="1" si="30"/>
        <v>0.19538683565051343</v>
      </c>
      <c r="AX30" s="378">
        <f t="shared" ca="1" si="30"/>
        <v>0.1172321013903096</v>
      </c>
      <c r="AY30" s="378">
        <f t="shared" ca="1" si="30"/>
        <v>3.9077367130105747E-2</v>
      </c>
      <c r="AZ30" s="378">
        <f t="shared" ca="1" si="30"/>
        <v>3.8225411724823747E-15</v>
      </c>
      <c r="BA30" s="378">
        <f t="shared" ca="1" si="30"/>
        <v>3.8225411724823747E-15</v>
      </c>
      <c r="BB30" s="378">
        <f t="shared" ca="1" si="30"/>
        <v>3.8225411724823747E-15</v>
      </c>
      <c r="BC30" s="378">
        <f t="shared" ca="1" si="30"/>
        <v>3.8225411724823747E-15</v>
      </c>
      <c r="BD30" s="378">
        <f t="shared" ca="1" si="30"/>
        <v>3.8225411724823747E-15</v>
      </c>
      <c r="BE30" s="378">
        <f t="shared" ca="1" si="30"/>
        <v>3.8225411724823747E-15</v>
      </c>
      <c r="BF30" s="378">
        <f t="shared" ca="1" si="30"/>
        <v>3.8225411724823747E-15</v>
      </c>
      <c r="BG30" s="378">
        <f t="shared" ca="1" si="30"/>
        <v>3.8225411724823747E-15</v>
      </c>
      <c r="BH30" s="378">
        <f t="shared" ca="1" si="30"/>
        <v>3.8225411724823747E-15</v>
      </c>
      <c r="BI30" s="378">
        <f t="shared" ca="1" si="30"/>
        <v>3.8225411724823747E-15</v>
      </c>
      <c r="BJ30" s="378">
        <f t="shared" ca="1" si="30"/>
        <v>3.8225411724823747E-15</v>
      </c>
      <c r="BK30" s="378">
        <f t="shared" ca="1" si="30"/>
        <v>3.8225411724823747E-15</v>
      </c>
      <c r="BL30" s="378">
        <f t="shared" ca="1" si="30"/>
        <v>3.8225411724823747E-15</v>
      </c>
      <c r="BM30" s="378">
        <f t="shared" ca="1" si="30"/>
        <v>3.8225411724823747E-15</v>
      </c>
      <c r="BN30" s="378">
        <f t="shared" ca="1" si="30"/>
        <v>3.8225411724823747E-15</v>
      </c>
      <c r="BO30" s="378">
        <f t="shared" ca="1" si="30"/>
        <v>3.8225411724823747E-15</v>
      </c>
      <c r="BP30" s="378">
        <f t="shared" ref="BP30:BR30" ca="1" si="31">BP15</f>
        <v>3.8225411724823747E-15</v>
      </c>
      <c r="BQ30" s="378">
        <f t="shared" ca="1" si="31"/>
        <v>3.8225411724823747E-15</v>
      </c>
      <c r="BR30" s="378">
        <f t="shared" ca="1" si="31"/>
        <v>3.8225411724823747E-15</v>
      </c>
      <c r="BS30" s="378">
        <f t="shared" ref="BS30:BV30" ca="1" si="32">BS15</f>
        <v>3.8225411724823747E-15</v>
      </c>
      <c r="BT30" s="378">
        <f t="shared" ca="1" si="32"/>
        <v>3.8225411724823747E-15</v>
      </c>
      <c r="BU30" s="378">
        <f t="shared" ca="1" si="32"/>
        <v>3.8225411724823747E-15</v>
      </c>
      <c r="BV30" s="378">
        <f t="shared" ca="1" si="32"/>
        <v>3.8225411724823747E-15</v>
      </c>
      <c r="BW30" s="378">
        <f t="shared" ref="BW30:CD30" ca="1" si="33">BW15</f>
        <v>3.8225411724823747E-15</v>
      </c>
      <c r="BX30" s="378">
        <f t="shared" ca="1" si="33"/>
        <v>3.8225411724823747E-15</v>
      </c>
      <c r="BY30" s="378">
        <f t="shared" ca="1" si="33"/>
        <v>3.8225411724823747E-15</v>
      </c>
      <c r="BZ30" s="378">
        <f t="shared" ca="1" si="33"/>
        <v>3.8225411724823747E-15</v>
      </c>
      <c r="CA30" s="378">
        <f t="shared" ca="1" si="33"/>
        <v>3.8225411724823747E-15</v>
      </c>
      <c r="CB30" s="378">
        <f t="shared" ca="1" si="33"/>
        <v>3.8225411724823747E-15</v>
      </c>
      <c r="CC30" s="378">
        <f t="shared" ca="1" si="33"/>
        <v>3.8225411724823747E-15</v>
      </c>
      <c r="CD30" s="378">
        <f t="shared" ca="1" si="33"/>
        <v>3.8225411724823747E-15</v>
      </c>
      <c r="CE30" s="378">
        <f t="shared" ref="CE30:CQ30" ca="1" si="34">CE15</f>
        <v>3.8225411724823747E-15</v>
      </c>
      <c r="CF30" s="378">
        <f t="shared" ca="1" si="34"/>
        <v>3.8225411724823747E-15</v>
      </c>
      <c r="CG30" s="378">
        <f t="shared" ca="1" si="34"/>
        <v>3.8225411724823747E-15</v>
      </c>
      <c r="CH30" s="378">
        <f t="shared" ca="1" si="34"/>
        <v>3.8225411724823747E-15</v>
      </c>
      <c r="CI30" s="378">
        <f t="shared" ca="1" si="34"/>
        <v>3.8225411724823747E-15</v>
      </c>
      <c r="CJ30" s="378">
        <f t="shared" ca="1" si="34"/>
        <v>3.8225411724823747E-15</v>
      </c>
      <c r="CK30" s="378">
        <f t="shared" ca="1" si="34"/>
        <v>3.8225411724823747E-15</v>
      </c>
      <c r="CL30" s="378">
        <f t="shared" ca="1" si="34"/>
        <v>3.8225411724823747E-15</v>
      </c>
      <c r="CM30" s="378">
        <f t="shared" ca="1" si="34"/>
        <v>3.8225411724823747E-15</v>
      </c>
      <c r="CN30" s="378">
        <f t="shared" ca="1" si="34"/>
        <v>3.8225411724823747E-15</v>
      </c>
      <c r="CO30" s="378">
        <f t="shared" ca="1" si="34"/>
        <v>3.8225411724823747E-15</v>
      </c>
      <c r="CP30" s="378">
        <f t="shared" ca="1" si="34"/>
        <v>3.8225411724823747E-15</v>
      </c>
      <c r="CQ30" s="378">
        <f t="shared" ca="1" si="34"/>
        <v>3.8225411724823747E-15</v>
      </c>
      <c r="CR30" s="5"/>
    </row>
    <row r="31" spans="1:96">
      <c r="A31" s="40" t="s">
        <v>162</v>
      </c>
      <c r="B31" s="26"/>
      <c r="C31" s="378">
        <f t="shared" ref="C31:BN31" ca="1" si="35">-C27</f>
        <v>3.1606282787397841</v>
      </c>
      <c r="D31" s="378">
        <f t="shared" ca="1" si="35"/>
        <v>16605.862278723576</v>
      </c>
      <c r="E31" s="378">
        <f t="shared" ca="1" si="35"/>
        <v>3.7662958643722821</v>
      </c>
      <c r="F31" s="378">
        <f t="shared" ca="1" si="35"/>
        <v>3.695058971717561</v>
      </c>
      <c r="G31" s="378">
        <f t="shared" ca="1" si="35"/>
        <v>3.6267326187190623</v>
      </c>
      <c r="H31" s="378">
        <f t="shared" ca="1" si="35"/>
        <v>3.5610522108625844</v>
      </c>
      <c r="I31" s="378">
        <f t="shared" ca="1" si="35"/>
        <v>3.496619177144487</v>
      </c>
      <c r="J31" s="378">
        <f t="shared" ca="1" si="35"/>
        <v>3.4321861434263905</v>
      </c>
      <c r="K31" s="378">
        <f t="shared" ca="1" si="35"/>
        <v>19073.871904310407</v>
      </c>
      <c r="L31" s="378">
        <f t="shared" ca="1" si="35"/>
        <v>3.3032822767738819</v>
      </c>
      <c r="M31" s="378">
        <f t="shared" ca="1" si="35"/>
        <v>3.2388114438394711</v>
      </c>
      <c r="N31" s="378">
        <f t="shared" ca="1" si="35"/>
        <v>3.1743784101213741</v>
      </c>
      <c r="O31" s="378">
        <f t="shared" ca="1" si="35"/>
        <v>3.109907577186962</v>
      </c>
      <c r="P31" s="378">
        <f t="shared" ca="1" si="35"/>
        <v>3.0454745434688659</v>
      </c>
      <c r="Q31" s="378">
        <f t="shared" ca="1" si="35"/>
        <v>2.9810037105344547</v>
      </c>
      <c r="R31" s="378">
        <f t="shared" ca="1" si="35"/>
        <v>21908.942558195391</v>
      </c>
      <c r="S31" s="378">
        <f t="shared" ca="1" si="35"/>
        <v>2.8855899495366657</v>
      </c>
      <c r="T31" s="378">
        <f t="shared" ca="1" si="35"/>
        <v>2.8434584534441711</v>
      </c>
      <c r="U31" s="378">
        <f t="shared" ca="1" si="35"/>
        <v>2.801326957351677</v>
      </c>
      <c r="V31" s="378">
        <f t="shared" ca="1" si="35"/>
        <v>2.7591954612591829</v>
      </c>
      <c r="W31" s="378">
        <f t="shared" ca="1" si="35"/>
        <v>2.7170639651666892</v>
      </c>
      <c r="X31" s="378">
        <f t="shared" ca="1" si="35"/>
        <v>2.6749324690741951</v>
      </c>
      <c r="Y31" s="378">
        <f t="shared" ca="1" si="35"/>
        <v>25165.758079259907</v>
      </c>
      <c r="Z31" s="378">
        <f t="shared" ca="1" si="35"/>
        <v>2.5906694768892073</v>
      </c>
      <c r="AA31" s="378">
        <f t="shared" ca="1" si="35"/>
        <v>2.5485379807967137</v>
      </c>
      <c r="AB31" s="378">
        <f t="shared" ca="1" si="35"/>
        <v>2.50640648470422</v>
      </c>
      <c r="AC31" s="378">
        <f t="shared" ca="1" si="35"/>
        <v>2.4642749886117254</v>
      </c>
      <c r="AD31" s="378">
        <f t="shared" ca="1" si="35"/>
        <v>2.4221434925192313</v>
      </c>
      <c r="AE31" s="378">
        <f t="shared" ca="1" si="35"/>
        <v>2.3800119964267372</v>
      </c>
      <c r="AF31" s="378">
        <f t="shared" ca="1" si="35"/>
        <v>28906.85924093183</v>
      </c>
      <c r="AG31" s="378">
        <f t="shared" ca="1" si="35"/>
        <v>2.2957490042417499</v>
      </c>
      <c r="AH31" s="378">
        <f t="shared" ca="1" si="35"/>
        <v>2.2536175081492558</v>
      </c>
      <c r="AI31" s="378">
        <f t="shared" ca="1" si="35"/>
        <v>2.2114860120567617</v>
      </c>
      <c r="AJ31" s="378">
        <f t="shared" ca="1" si="35"/>
        <v>2.169354515964268</v>
      </c>
      <c r="AK31" s="378">
        <f t="shared" ca="1" si="35"/>
        <v>2.1272230198717739</v>
      </c>
      <c r="AL31" s="378">
        <f t="shared" ca="1" si="35"/>
        <v>2.0850915237792802</v>
      </c>
      <c r="AM31" s="378">
        <f t="shared" ca="1" si="35"/>
        <v>33204.252377017809</v>
      </c>
      <c r="AN31" s="378">
        <f t="shared" ca="1" si="35"/>
        <v>2.0008285315942924</v>
      </c>
      <c r="AO31" s="378">
        <f t="shared" ca="1" si="35"/>
        <v>1.9586970355017987</v>
      </c>
      <c r="AP31" s="378">
        <f t="shared" ca="1" si="35"/>
        <v>1.9165655394093051</v>
      </c>
      <c r="AQ31" s="378">
        <f t="shared" ca="1" si="35"/>
        <v>1.8744340433168114</v>
      </c>
      <c r="AR31" s="378">
        <f t="shared" ca="1" si="35"/>
        <v>1.8323025472243177</v>
      </c>
      <c r="AS31" s="378">
        <f t="shared" ca="1" si="35"/>
        <v>1.7901710511318236</v>
      </c>
      <c r="AT31" s="378">
        <f t="shared" ca="1" si="35"/>
        <v>38140.650131141556</v>
      </c>
      <c r="AU31" s="378">
        <f t="shared" ca="1" si="35"/>
        <v>1.7059080589468358</v>
      </c>
      <c r="AV31" s="378">
        <f t="shared" ca="1" si="35"/>
        <v>1.6637765628543419</v>
      </c>
      <c r="AW31" s="378">
        <f t="shared" ca="1" si="35"/>
        <v>1.6216450667618483</v>
      </c>
      <c r="AX31" s="378">
        <f t="shared" ca="1" si="35"/>
        <v>1.5795135706693544</v>
      </c>
      <c r="AY31" s="378">
        <f t="shared" ca="1" si="35"/>
        <v>1.5373820745768607</v>
      </c>
      <c r="AZ31" s="378">
        <f t="shared" ca="1" si="35"/>
        <v>0.75815816326530772</v>
      </c>
      <c r="BA31" s="378">
        <f t="shared" ca="1" si="35"/>
        <v>43809.610212484571</v>
      </c>
      <c r="BB31" s="378">
        <f t="shared" ca="1" si="35"/>
        <v>1.6674279811894598E-15</v>
      </c>
      <c r="BC31" s="378">
        <f t="shared" ca="1" si="35"/>
        <v>1.6674279811894598E-15</v>
      </c>
      <c r="BD31" s="378">
        <f t="shared" ca="1" si="35"/>
        <v>1.6674279811894598E-15</v>
      </c>
      <c r="BE31" s="378">
        <f t="shared" ca="1" si="35"/>
        <v>1.6674279811894598E-15</v>
      </c>
      <c r="BF31" s="378">
        <f t="shared" ca="1" si="35"/>
        <v>1.6674279811894598E-15</v>
      </c>
      <c r="BG31" s="378">
        <f t="shared" ca="1" si="35"/>
        <v>1.6674279811894598E-15</v>
      </c>
      <c r="BH31" s="378">
        <f t="shared" ca="1" si="35"/>
        <v>1.6674279811894598E-15</v>
      </c>
      <c r="BI31" s="378">
        <f t="shared" ca="1" si="35"/>
        <v>1.6674279811894598E-15</v>
      </c>
      <c r="BJ31" s="378">
        <f t="shared" ca="1" si="35"/>
        <v>1.6674279811894598E-15</v>
      </c>
      <c r="BK31" s="378">
        <f t="shared" ca="1" si="35"/>
        <v>1.6674279811894598E-15</v>
      </c>
      <c r="BL31" s="378">
        <f t="shared" ca="1" si="35"/>
        <v>1.6674279811894598E-15</v>
      </c>
      <c r="BM31" s="378">
        <f t="shared" ca="1" si="35"/>
        <v>1.6674279811894598E-15</v>
      </c>
      <c r="BN31" s="378">
        <f t="shared" ca="1" si="35"/>
        <v>1.6674279811894598E-15</v>
      </c>
      <c r="BO31" s="378">
        <f t="shared" ref="BO31:BR31" ca="1" si="36">-BO27</f>
        <v>1.6674279811894598E-15</v>
      </c>
      <c r="BP31" s="378">
        <f t="shared" ca="1" si="36"/>
        <v>1.6674279811894598E-15</v>
      </c>
      <c r="BQ31" s="378">
        <f t="shared" ca="1" si="36"/>
        <v>1.6674279811894598E-15</v>
      </c>
      <c r="BR31" s="378">
        <f t="shared" ca="1" si="36"/>
        <v>1.6674279811894598E-15</v>
      </c>
      <c r="BS31" s="378">
        <f t="shared" ref="BS31:BV31" ca="1" si="37">-BS27</f>
        <v>1.6674279811894598E-15</v>
      </c>
      <c r="BT31" s="378">
        <f t="shared" ca="1" si="37"/>
        <v>1.6674279811894598E-15</v>
      </c>
      <c r="BU31" s="378">
        <f t="shared" ca="1" si="37"/>
        <v>1.6674279811894598E-15</v>
      </c>
      <c r="BV31" s="378">
        <f t="shared" ca="1" si="37"/>
        <v>1.6674279811894598E-15</v>
      </c>
      <c r="BW31" s="378">
        <f t="shared" ref="BW31:CD31" ca="1" si="38">-BW27</f>
        <v>1.6674279811894598E-15</v>
      </c>
      <c r="BX31" s="378">
        <f t="shared" ca="1" si="38"/>
        <v>1.6674279811894598E-15</v>
      </c>
      <c r="BY31" s="378">
        <f t="shared" ca="1" si="38"/>
        <v>1.6674279811894598E-15</v>
      </c>
      <c r="BZ31" s="378">
        <f t="shared" ca="1" si="38"/>
        <v>1.6674279811894598E-15</v>
      </c>
      <c r="CA31" s="378">
        <f t="shared" ca="1" si="38"/>
        <v>1.6674279811894598E-15</v>
      </c>
      <c r="CB31" s="378">
        <f t="shared" ca="1" si="38"/>
        <v>1.6674279811894598E-15</v>
      </c>
      <c r="CC31" s="378">
        <f t="shared" ca="1" si="38"/>
        <v>1.6674279811894598E-15</v>
      </c>
      <c r="CD31" s="378">
        <f t="shared" ca="1" si="38"/>
        <v>1.6674279811894598E-15</v>
      </c>
      <c r="CE31" s="378">
        <f t="shared" ref="CE31:CQ31" ca="1" si="39">-CE27</f>
        <v>1.6674279811894598E-15</v>
      </c>
      <c r="CF31" s="378">
        <f t="shared" ca="1" si="39"/>
        <v>1.6674279811894598E-15</v>
      </c>
      <c r="CG31" s="378">
        <f t="shared" ca="1" si="39"/>
        <v>1.6674279811894598E-15</v>
      </c>
      <c r="CH31" s="378">
        <f t="shared" ca="1" si="39"/>
        <v>1.6674279811894598E-15</v>
      </c>
      <c r="CI31" s="378">
        <f t="shared" ca="1" si="39"/>
        <v>1.6674279811894598E-15</v>
      </c>
      <c r="CJ31" s="378">
        <f t="shared" ca="1" si="39"/>
        <v>1.6674279811894598E-15</v>
      </c>
      <c r="CK31" s="378">
        <f t="shared" ca="1" si="39"/>
        <v>1.6674279811894598E-15</v>
      </c>
      <c r="CL31" s="378">
        <f t="shared" ca="1" si="39"/>
        <v>1.6674279811894598E-15</v>
      </c>
      <c r="CM31" s="378">
        <f t="shared" ca="1" si="39"/>
        <v>1.6674279811894598E-15</v>
      </c>
      <c r="CN31" s="378">
        <f t="shared" ca="1" si="39"/>
        <v>1.6674279811894598E-15</v>
      </c>
      <c r="CO31" s="378">
        <f t="shared" ca="1" si="39"/>
        <v>1.6674279811894598E-15</v>
      </c>
      <c r="CP31" s="378">
        <f t="shared" ca="1" si="39"/>
        <v>1.6674279811894598E-15</v>
      </c>
      <c r="CQ31" s="378">
        <f t="shared" ca="1" si="39"/>
        <v>1.6674279811894598E-15</v>
      </c>
      <c r="CR31" s="5"/>
    </row>
    <row r="32" spans="1:96">
      <c r="A32" s="40" t="s">
        <v>161</v>
      </c>
      <c r="B32" s="26"/>
      <c r="C32" s="314">
        <f t="shared" ref="C32:AH32" si="40">IF(C4=Inservice,-C20,0)*(1-FederalIncomeTax-StateIncomeTax)</f>
        <v>0</v>
      </c>
      <c r="D32" s="314">
        <f t="shared" ca="1" si="40"/>
        <v>0</v>
      </c>
      <c r="E32" s="314">
        <f t="shared" ca="1" si="40"/>
        <v>0</v>
      </c>
      <c r="F32" s="314">
        <f t="shared" ca="1" si="40"/>
        <v>1.5163163265306119</v>
      </c>
      <c r="G32" s="314">
        <f t="shared" ca="1" si="40"/>
        <v>0</v>
      </c>
      <c r="H32" s="314">
        <f t="shared" ca="1" si="40"/>
        <v>0</v>
      </c>
      <c r="I32" s="314">
        <f t="shared" ca="1" si="40"/>
        <v>0</v>
      </c>
      <c r="J32" s="314">
        <f t="shared" ca="1" si="40"/>
        <v>0</v>
      </c>
      <c r="K32" s="314">
        <f t="shared" ca="1" si="40"/>
        <v>0</v>
      </c>
      <c r="L32" s="314">
        <f t="shared" ca="1" si="40"/>
        <v>0</v>
      </c>
      <c r="M32" s="314">
        <f t="shared" ca="1" si="40"/>
        <v>0</v>
      </c>
      <c r="N32" s="314">
        <f t="shared" ca="1" si="40"/>
        <v>0</v>
      </c>
      <c r="O32" s="314">
        <f t="shared" ca="1" si="40"/>
        <v>0</v>
      </c>
      <c r="P32" s="314">
        <f t="shared" ca="1" si="40"/>
        <v>0</v>
      </c>
      <c r="Q32" s="314">
        <f t="shared" ca="1" si="40"/>
        <v>0</v>
      </c>
      <c r="R32" s="314">
        <f t="shared" ca="1" si="40"/>
        <v>0</v>
      </c>
      <c r="S32" s="314">
        <f t="shared" ca="1" si="40"/>
        <v>0</v>
      </c>
      <c r="T32" s="314">
        <f t="shared" ca="1" si="40"/>
        <v>0</v>
      </c>
      <c r="U32" s="314">
        <f t="shared" ca="1" si="40"/>
        <v>0</v>
      </c>
      <c r="V32" s="314">
        <f t="shared" ca="1" si="40"/>
        <v>0</v>
      </c>
      <c r="W32" s="314">
        <f t="shared" ca="1" si="40"/>
        <v>0</v>
      </c>
      <c r="X32" s="314">
        <f t="shared" ca="1" si="40"/>
        <v>0</v>
      </c>
      <c r="Y32" s="314">
        <f t="shared" ca="1" si="40"/>
        <v>0</v>
      </c>
      <c r="Z32" s="314">
        <f t="shared" ca="1" si="40"/>
        <v>0</v>
      </c>
      <c r="AA32" s="314">
        <f t="shared" ca="1" si="40"/>
        <v>0</v>
      </c>
      <c r="AB32" s="314">
        <f t="shared" ca="1" si="40"/>
        <v>0</v>
      </c>
      <c r="AC32" s="314">
        <f t="shared" ca="1" si="40"/>
        <v>0</v>
      </c>
      <c r="AD32" s="314">
        <f t="shared" ca="1" si="40"/>
        <v>0</v>
      </c>
      <c r="AE32" s="314">
        <f t="shared" ca="1" si="40"/>
        <v>0</v>
      </c>
      <c r="AF32" s="314">
        <f t="shared" ca="1" si="40"/>
        <v>0</v>
      </c>
      <c r="AG32" s="314">
        <f t="shared" ca="1" si="40"/>
        <v>0</v>
      </c>
      <c r="AH32" s="314">
        <f t="shared" ca="1" si="40"/>
        <v>0</v>
      </c>
      <c r="AI32" s="314">
        <f t="shared" ref="AI32:CQ32" ca="1" si="41">IF(AI4=Inservice,-AI20,0)*(1-FederalIncomeTax-StateIncomeTax)</f>
        <v>0</v>
      </c>
      <c r="AJ32" s="314">
        <f t="shared" ca="1" si="41"/>
        <v>0</v>
      </c>
      <c r="AK32" s="314">
        <f t="shared" ca="1" si="41"/>
        <v>0</v>
      </c>
      <c r="AL32" s="314">
        <f t="shared" ca="1" si="41"/>
        <v>0</v>
      </c>
      <c r="AM32" s="314">
        <f t="shared" ca="1" si="41"/>
        <v>0</v>
      </c>
      <c r="AN32" s="314">
        <f t="shared" ca="1" si="41"/>
        <v>0</v>
      </c>
      <c r="AO32" s="314">
        <f t="shared" ca="1" si="41"/>
        <v>0</v>
      </c>
      <c r="AP32" s="314">
        <f t="shared" ca="1" si="41"/>
        <v>0</v>
      </c>
      <c r="AQ32" s="314">
        <f t="shared" ca="1" si="41"/>
        <v>0</v>
      </c>
      <c r="AR32" s="314">
        <f t="shared" ca="1" si="41"/>
        <v>0</v>
      </c>
      <c r="AS32" s="314">
        <f t="shared" ca="1" si="41"/>
        <v>0</v>
      </c>
      <c r="AT32" s="314">
        <f t="shared" ca="1" si="41"/>
        <v>0</v>
      </c>
      <c r="AU32" s="314">
        <f t="shared" ca="1" si="41"/>
        <v>0</v>
      </c>
      <c r="AV32" s="314">
        <f t="shared" ca="1" si="41"/>
        <v>0</v>
      </c>
      <c r="AW32" s="314">
        <f t="shared" ca="1" si="41"/>
        <v>0</v>
      </c>
      <c r="AX32" s="314">
        <f t="shared" ca="1" si="41"/>
        <v>0</v>
      </c>
      <c r="AY32" s="314">
        <f t="shared" ca="1" si="41"/>
        <v>0</v>
      </c>
      <c r="AZ32" s="314">
        <f t="shared" ca="1" si="41"/>
        <v>0</v>
      </c>
      <c r="BA32" s="314">
        <f t="shared" ca="1" si="41"/>
        <v>0</v>
      </c>
      <c r="BB32" s="314">
        <f t="shared" ca="1" si="41"/>
        <v>0</v>
      </c>
      <c r="BC32" s="314">
        <f t="shared" ca="1" si="41"/>
        <v>0</v>
      </c>
      <c r="BD32" s="314">
        <f t="shared" ca="1" si="41"/>
        <v>0</v>
      </c>
      <c r="BE32" s="314">
        <f t="shared" ca="1" si="41"/>
        <v>0</v>
      </c>
      <c r="BF32" s="314">
        <f t="shared" ca="1" si="41"/>
        <v>0</v>
      </c>
      <c r="BG32" s="314">
        <f t="shared" ca="1" si="41"/>
        <v>0</v>
      </c>
      <c r="BH32" s="314">
        <f t="shared" ca="1" si="41"/>
        <v>0</v>
      </c>
      <c r="BI32" s="314">
        <f t="shared" ca="1" si="41"/>
        <v>0</v>
      </c>
      <c r="BJ32" s="314">
        <f t="shared" ca="1" si="41"/>
        <v>0</v>
      </c>
      <c r="BK32" s="314">
        <f t="shared" ca="1" si="41"/>
        <v>0</v>
      </c>
      <c r="BL32" s="314">
        <f t="shared" ca="1" si="41"/>
        <v>0</v>
      </c>
      <c r="BM32" s="314">
        <f t="shared" ca="1" si="41"/>
        <v>0</v>
      </c>
      <c r="BN32" s="314">
        <f t="shared" ca="1" si="41"/>
        <v>0</v>
      </c>
      <c r="BO32" s="314">
        <f t="shared" ca="1" si="41"/>
        <v>0</v>
      </c>
      <c r="BP32" s="314">
        <f t="shared" ca="1" si="41"/>
        <v>0</v>
      </c>
      <c r="BQ32" s="314">
        <f t="shared" ca="1" si="41"/>
        <v>0</v>
      </c>
      <c r="BR32" s="314">
        <f t="shared" ca="1" si="41"/>
        <v>0</v>
      </c>
      <c r="BS32" s="314">
        <f t="shared" ca="1" si="41"/>
        <v>0</v>
      </c>
      <c r="BT32" s="314">
        <f t="shared" ca="1" si="41"/>
        <v>0</v>
      </c>
      <c r="BU32" s="314">
        <f t="shared" ca="1" si="41"/>
        <v>0</v>
      </c>
      <c r="BV32" s="314">
        <f t="shared" ca="1" si="41"/>
        <v>0</v>
      </c>
      <c r="BW32" s="314">
        <f t="shared" ca="1" si="41"/>
        <v>0</v>
      </c>
      <c r="BX32" s="314">
        <f t="shared" ca="1" si="41"/>
        <v>0</v>
      </c>
      <c r="BY32" s="314">
        <f t="shared" ca="1" si="41"/>
        <v>0</v>
      </c>
      <c r="BZ32" s="314">
        <f t="shared" ca="1" si="41"/>
        <v>0</v>
      </c>
      <c r="CA32" s="314">
        <f t="shared" ca="1" si="41"/>
        <v>0</v>
      </c>
      <c r="CB32" s="314">
        <f t="shared" ca="1" si="41"/>
        <v>0</v>
      </c>
      <c r="CC32" s="314">
        <f t="shared" ca="1" si="41"/>
        <v>0</v>
      </c>
      <c r="CD32" s="314">
        <f t="shared" ca="1" si="41"/>
        <v>0</v>
      </c>
      <c r="CE32" s="314">
        <f t="shared" ca="1" si="41"/>
        <v>0</v>
      </c>
      <c r="CF32" s="314">
        <f t="shared" ca="1" si="41"/>
        <v>0</v>
      </c>
      <c r="CG32" s="314">
        <f t="shared" ca="1" si="41"/>
        <v>0</v>
      </c>
      <c r="CH32" s="314">
        <f t="shared" ca="1" si="41"/>
        <v>0</v>
      </c>
      <c r="CI32" s="314">
        <f t="shared" ca="1" si="41"/>
        <v>0</v>
      </c>
      <c r="CJ32" s="314">
        <f t="shared" ca="1" si="41"/>
        <v>0</v>
      </c>
      <c r="CK32" s="314">
        <f t="shared" ca="1" si="41"/>
        <v>0</v>
      </c>
      <c r="CL32" s="314">
        <f t="shared" ca="1" si="41"/>
        <v>0</v>
      </c>
      <c r="CM32" s="314">
        <f t="shared" ca="1" si="41"/>
        <v>0</v>
      </c>
      <c r="CN32" s="314">
        <f t="shared" ca="1" si="41"/>
        <v>0</v>
      </c>
      <c r="CO32" s="314">
        <f t="shared" ca="1" si="41"/>
        <v>0</v>
      </c>
      <c r="CP32" s="314">
        <f t="shared" ca="1" si="41"/>
        <v>0</v>
      </c>
      <c r="CQ32" s="314">
        <f t="shared" ca="1" si="41"/>
        <v>0</v>
      </c>
      <c r="CR32" s="23"/>
    </row>
    <row r="33" spans="1:96">
      <c r="A33" s="29" t="s">
        <v>113</v>
      </c>
      <c r="B33" s="30"/>
      <c r="C33" s="19">
        <f t="shared" ref="C33:L33" ca="1" si="42">SUM(C30:C32)</f>
        <v>8.1606021355471832</v>
      </c>
      <c r="D33" s="19">
        <f t="shared" ca="1" si="42"/>
        <v>16610.663150921606</v>
      </c>
      <c r="E33" s="19">
        <f t="shared" ca="1" si="42"/>
        <v>8.3801610960736461</v>
      </c>
      <c r="F33" s="19">
        <f t="shared" ca="1" si="42"/>
        <v>9.6490551305530854</v>
      </c>
      <c r="G33" s="19">
        <f t="shared" ca="1" si="42"/>
        <v>7.8980301181411443</v>
      </c>
      <c r="H33" s="19">
        <f t="shared" ca="1" si="42"/>
        <v>7.6748792560505867</v>
      </c>
      <c r="I33" s="19">
        <f t="shared" ca="1" si="42"/>
        <v>7.4571770823185357</v>
      </c>
      <c r="J33" s="19">
        <f t="shared" ca="1" si="42"/>
        <v>7.2394749085864856</v>
      </c>
      <c r="K33" s="19">
        <f t="shared" ca="1" si="42"/>
        <v>19077.525796623002</v>
      </c>
      <c r="L33" s="19">
        <f t="shared" ca="1" si="42"/>
        <v>6.8039054493539437</v>
      </c>
      <c r="M33" s="19">
        <f t="shared" ref="M33:BR33" ca="1" si="43">SUM(M30:M32)</f>
        <v>6.5860381638534538</v>
      </c>
      <c r="N33" s="19">
        <f t="shared" ca="1" si="43"/>
        <v>6.3683359901214036</v>
      </c>
      <c r="O33" s="19">
        <f t="shared" ca="1" si="43"/>
        <v>6.150468704620911</v>
      </c>
      <c r="P33" s="19">
        <f t="shared" ca="1" si="43"/>
        <v>5.9327665308888617</v>
      </c>
      <c r="Q33" s="19">
        <f t="shared" ca="1" si="43"/>
        <v>5.7148992453883718</v>
      </c>
      <c r="R33" s="19">
        <f t="shared" ca="1" si="43"/>
        <v>21911.56074179311</v>
      </c>
      <c r="S33" s="19">
        <f t="shared" ca="1" si="43"/>
        <v>5.4256188129932994</v>
      </c>
      <c r="T33" s="19">
        <f t="shared" ca="1" si="43"/>
        <v>5.3053325826406006</v>
      </c>
      <c r="U33" s="19">
        <f t="shared" ca="1" si="43"/>
        <v>5.1850463522879027</v>
      </c>
      <c r="V33" s="19">
        <f t="shared" ca="1" si="43"/>
        <v>5.0647601219352048</v>
      </c>
      <c r="W33" s="19">
        <f t="shared" ca="1" si="43"/>
        <v>4.9444738915825059</v>
      </c>
      <c r="X33" s="19">
        <f t="shared" ca="1" si="43"/>
        <v>4.824187661229808</v>
      </c>
      <c r="Y33" s="19">
        <f t="shared" ca="1" si="43"/>
        <v>25167.829179717803</v>
      </c>
      <c r="Z33" s="19">
        <f t="shared" ca="1" si="43"/>
        <v>4.5836152005244122</v>
      </c>
      <c r="AA33" s="19">
        <f t="shared" ca="1" si="43"/>
        <v>4.4633289701717143</v>
      </c>
      <c r="AB33" s="19">
        <f t="shared" ca="1" si="43"/>
        <v>4.3430427398190163</v>
      </c>
      <c r="AC33" s="19">
        <f t="shared" ca="1" si="43"/>
        <v>4.2227565094663175</v>
      </c>
      <c r="AD33" s="19">
        <f t="shared" ca="1" si="43"/>
        <v>4.1024702791136196</v>
      </c>
      <c r="AE33" s="19">
        <f t="shared" ca="1" si="43"/>
        <v>3.9821840487609208</v>
      </c>
      <c r="AF33" s="19">
        <f t="shared" ca="1" si="43"/>
        <v>28908.383258249905</v>
      </c>
      <c r="AG33" s="19">
        <f t="shared" ca="1" si="43"/>
        <v>3.741611588055525</v>
      </c>
      <c r="AH33" s="19">
        <f t="shared" ca="1" si="43"/>
        <v>3.621325357702827</v>
      </c>
      <c r="AI33" s="19">
        <f t="shared" ca="1" si="43"/>
        <v>3.5010391273501291</v>
      </c>
      <c r="AJ33" s="19">
        <f t="shared" ca="1" si="43"/>
        <v>3.3807528969974316</v>
      </c>
      <c r="AK33" s="19">
        <f t="shared" ca="1" si="43"/>
        <v>3.2604666666447333</v>
      </c>
      <c r="AL33" s="19">
        <f t="shared" ca="1" si="43"/>
        <v>3.1401804362920362</v>
      </c>
      <c r="AM33" s="19">
        <f t="shared" ca="1" si="43"/>
        <v>33205.229311196061</v>
      </c>
      <c r="AN33" s="19">
        <f t="shared" ca="1" si="43"/>
        <v>2.8996079755866404</v>
      </c>
      <c r="AO33" s="19">
        <f t="shared" ca="1" si="43"/>
        <v>2.7793217452339429</v>
      </c>
      <c r="AP33" s="19">
        <f t="shared" ca="1" si="43"/>
        <v>2.6590355148812455</v>
      </c>
      <c r="AQ33" s="19">
        <f t="shared" ca="1" si="43"/>
        <v>2.538749284528548</v>
      </c>
      <c r="AR33" s="19">
        <f t="shared" ca="1" si="43"/>
        <v>2.4184630541758505</v>
      </c>
      <c r="AS33" s="19">
        <f t="shared" ca="1" si="43"/>
        <v>2.2981768238231526</v>
      </c>
      <c r="AT33" s="19">
        <f t="shared" ca="1" si="43"/>
        <v>38141.079982179988</v>
      </c>
      <c r="AU33" s="19">
        <f t="shared" ca="1" si="43"/>
        <v>2.0576043631177572</v>
      </c>
      <c r="AV33" s="19">
        <f t="shared" ca="1" si="43"/>
        <v>1.9373181327650593</v>
      </c>
      <c r="AW33" s="19">
        <f t="shared" ca="1" si="43"/>
        <v>1.8170319024123618</v>
      </c>
      <c r="AX33" s="19">
        <f t="shared" ca="1" si="43"/>
        <v>1.6967456720596639</v>
      </c>
      <c r="AY33" s="19">
        <f t="shared" ca="1" si="43"/>
        <v>1.5764594417069664</v>
      </c>
      <c r="AZ33" s="19">
        <f t="shared" ca="1" si="43"/>
        <v>0.75815816326531149</v>
      </c>
      <c r="BA33" s="19">
        <f t="shared" ca="1" si="43"/>
        <v>43809.610212484571</v>
      </c>
      <c r="BB33" s="19">
        <f t="shared" ca="1" si="43"/>
        <v>5.4899691536718348E-15</v>
      </c>
      <c r="BC33" s="19">
        <f t="shared" ca="1" si="43"/>
        <v>5.4899691536718348E-15</v>
      </c>
      <c r="BD33" s="19">
        <f t="shared" ca="1" si="43"/>
        <v>5.4899691536718348E-15</v>
      </c>
      <c r="BE33" s="19">
        <f t="shared" ca="1" si="43"/>
        <v>5.4899691536718348E-15</v>
      </c>
      <c r="BF33" s="19">
        <f t="shared" ca="1" si="43"/>
        <v>5.4899691536718348E-15</v>
      </c>
      <c r="BG33" s="19">
        <f t="shared" ca="1" si="43"/>
        <v>5.4899691536718348E-15</v>
      </c>
      <c r="BH33" s="19">
        <f t="shared" ca="1" si="43"/>
        <v>5.4899691536718348E-15</v>
      </c>
      <c r="BI33" s="19">
        <f t="shared" ca="1" si="43"/>
        <v>5.4899691536718348E-15</v>
      </c>
      <c r="BJ33" s="19">
        <f t="shared" ca="1" si="43"/>
        <v>5.4899691536718348E-15</v>
      </c>
      <c r="BK33" s="19">
        <f t="shared" ca="1" si="43"/>
        <v>5.4899691536718348E-15</v>
      </c>
      <c r="BL33" s="19">
        <f t="shared" ca="1" si="43"/>
        <v>5.4899691536718348E-15</v>
      </c>
      <c r="BM33" s="19">
        <f t="shared" ca="1" si="43"/>
        <v>5.4899691536718348E-15</v>
      </c>
      <c r="BN33" s="19">
        <f t="shared" ca="1" si="43"/>
        <v>5.4899691536718348E-15</v>
      </c>
      <c r="BO33" s="19">
        <f t="shared" ca="1" si="43"/>
        <v>5.4899691536718348E-15</v>
      </c>
      <c r="BP33" s="19">
        <f t="shared" ca="1" si="43"/>
        <v>5.4899691536718348E-15</v>
      </c>
      <c r="BQ33" s="19">
        <f t="shared" ca="1" si="43"/>
        <v>5.4899691536718348E-15</v>
      </c>
      <c r="BR33" s="19">
        <f t="shared" ca="1" si="43"/>
        <v>5.4899691536718348E-15</v>
      </c>
      <c r="BS33" s="19">
        <f t="shared" ref="BS33:BV33" ca="1" si="44">SUM(BS30:BS32)</f>
        <v>5.4899691536718348E-15</v>
      </c>
      <c r="BT33" s="19">
        <f t="shared" ca="1" si="44"/>
        <v>5.4899691536718348E-15</v>
      </c>
      <c r="BU33" s="19">
        <f t="shared" ca="1" si="44"/>
        <v>5.4899691536718348E-15</v>
      </c>
      <c r="BV33" s="19">
        <f t="shared" ca="1" si="44"/>
        <v>5.4899691536718348E-15</v>
      </c>
      <c r="BW33" s="19">
        <f t="shared" ref="BW33:CD33" ca="1" si="45">SUM(BW30:BW32)</f>
        <v>5.4899691536718348E-15</v>
      </c>
      <c r="BX33" s="19">
        <f t="shared" ca="1" si="45"/>
        <v>5.4899691536718348E-15</v>
      </c>
      <c r="BY33" s="19">
        <f t="shared" ca="1" si="45"/>
        <v>5.4899691536718348E-15</v>
      </c>
      <c r="BZ33" s="19">
        <f t="shared" ca="1" si="45"/>
        <v>5.4899691536718348E-15</v>
      </c>
      <c r="CA33" s="19">
        <f t="shared" ca="1" si="45"/>
        <v>5.4899691536718348E-15</v>
      </c>
      <c r="CB33" s="19">
        <f t="shared" ca="1" si="45"/>
        <v>5.4899691536718348E-15</v>
      </c>
      <c r="CC33" s="19">
        <f t="shared" ca="1" si="45"/>
        <v>5.4899691536718348E-15</v>
      </c>
      <c r="CD33" s="19">
        <f t="shared" ca="1" si="45"/>
        <v>5.4899691536718348E-15</v>
      </c>
      <c r="CE33" s="19">
        <f t="shared" ref="CE33:CQ33" ca="1" si="46">SUM(CE30:CE32)</f>
        <v>5.4899691536718348E-15</v>
      </c>
      <c r="CF33" s="19">
        <f t="shared" ca="1" si="46"/>
        <v>5.4899691536718348E-15</v>
      </c>
      <c r="CG33" s="19">
        <f t="shared" ca="1" si="46"/>
        <v>5.4899691536718348E-15</v>
      </c>
      <c r="CH33" s="19">
        <f t="shared" ca="1" si="46"/>
        <v>5.4899691536718348E-15</v>
      </c>
      <c r="CI33" s="19">
        <f t="shared" ca="1" si="46"/>
        <v>5.4899691536718348E-15</v>
      </c>
      <c r="CJ33" s="19">
        <f t="shared" ca="1" si="46"/>
        <v>5.4899691536718348E-15</v>
      </c>
      <c r="CK33" s="19">
        <f t="shared" ca="1" si="46"/>
        <v>5.4899691536718348E-15</v>
      </c>
      <c r="CL33" s="19">
        <f t="shared" ca="1" si="46"/>
        <v>5.4899691536718348E-15</v>
      </c>
      <c r="CM33" s="19">
        <f t="shared" ca="1" si="46"/>
        <v>5.4899691536718348E-15</v>
      </c>
      <c r="CN33" s="19">
        <f t="shared" ca="1" si="46"/>
        <v>5.4899691536718348E-15</v>
      </c>
      <c r="CO33" s="19">
        <f t="shared" ca="1" si="46"/>
        <v>5.4899691536718348E-15</v>
      </c>
      <c r="CP33" s="19">
        <f t="shared" ca="1" si="46"/>
        <v>5.4899691536718348E-15</v>
      </c>
      <c r="CQ33" s="19">
        <f t="shared" ca="1" si="46"/>
        <v>5.4899691536718348E-15</v>
      </c>
      <c r="CR33" s="5"/>
    </row>
    <row r="34" spans="1:96">
      <c r="A34" s="14"/>
      <c r="B34" s="11"/>
      <c r="C34" s="378"/>
      <c r="D34" s="378"/>
      <c r="E34" s="378"/>
      <c r="F34" s="378"/>
      <c r="G34" s="378"/>
      <c r="H34" s="378"/>
      <c r="I34" s="378"/>
      <c r="J34" s="378"/>
      <c r="K34" s="378"/>
      <c r="L34" s="378"/>
      <c r="M34" s="378"/>
      <c r="N34" s="378"/>
      <c r="O34" s="378"/>
      <c r="P34" s="378"/>
      <c r="Q34" s="378"/>
      <c r="R34" s="378"/>
      <c r="S34" s="378"/>
      <c r="T34" s="378"/>
      <c r="U34" s="378"/>
      <c r="V34" s="378"/>
      <c r="W34" s="378"/>
      <c r="X34" s="378"/>
      <c r="Y34" s="378"/>
      <c r="Z34" s="378"/>
      <c r="AA34" s="378"/>
      <c r="AB34" s="378"/>
      <c r="AC34" s="378"/>
      <c r="AD34" s="378"/>
      <c r="AE34" s="378"/>
      <c r="AF34" s="378"/>
      <c r="AG34" s="378"/>
      <c r="AH34" s="378"/>
      <c r="AI34" s="378"/>
      <c r="AJ34" s="378"/>
      <c r="AK34" s="378"/>
      <c r="AL34" s="378"/>
      <c r="AM34" s="378"/>
      <c r="AN34" s="378"/>
      <c r="AO34" s="378"/>
      <c r="AP34" s="378"/>
      <c r="AQ34" s="378"/>
      <c r="AR34" s="378"/>
      <c r="AS34" s="378"/>
      <c r="AT34" s="378"/>
      <c r="AU34" s="378"/>
      <c r="AV34" s="378"/>
      <c r="AW34" s="378"/>
      <c r="AX34" s="378"/>
      <c r="AY34" s="378"/>
      <c r="AZ34" s="378"/>
      <c r="BA34" s="378"/>
      <c r="BB34" s="378"/>
      <c r="BC34" s="378"/>
      <c r="BD34" s="378"/>
      <c r="BE34" s="378"/>
      <c r="BF34" s="378"/>
      <c r="BG34" s="378"/>
      <c r="BH34" s="378"/>
      <c r="BI34" s="378"/>
      <c r="BJ34" s="378"/>
      <c r="BK34" s="378"/>
      <c r="BL34" s="378"/>
      <c r="BM34" s="378"/>
      <c r="BN34" s="378"/>
      <c r="BO34" s="378"/>
      <c r="BP34" s="378"/>
      <c r="BQ34" s="378"/>
      <c r="BR34" s="378"/>
      <c r="BS34" s="378"/>
      <c r="BT34" s="378"/>
      <c r="BU34" s="378"/>
      <c r="BV34" s="378"/>
      <c r="BW34" s="378"/>
      <c r="BX34" s="378"/>
      <c r="BY34" s="378"/>
      <c r="BZ34" s="378"/>
      <c r="CA34" s="378"/>
      <c r="CB34" s="378"/>
      <c r="CC34" s="378"/>
      <c r="CD34" s="378"/>
      <c r="CE34" s="378"/>
      <c r="CF34" s="378"/>
      <c r="CG34" s="378"/>
      <c r="CH34" s="378"/>
      <c r="CI34" s="378"/>
      <c r="CJ34" s="378"/>
      <c r="CK34" s="378"/>
      <c r="CL34" s="378"/>
      <c r="CM34" s="378"/>
      <c r="CN34" s="378"/>
      <c r="CO34" s="378"/>
      <c r="CP34" s="378"/>
      <c r="CQ34" s="378"/>
      <c r="CR34" s="5"/>
    </row>
    <row r="35" spans="1:96" ht="16.5" thickBot="1">
      <c r="A35" s="17"/>
      <c r="B35" s="10"/>
      <c r="C35" s="378"/>
      <c r="D35" s="378"/>
      <c r="E35" s="378"/>
      <c r="F35" s="378"/>
      <c r="G35" s="378"/>
      <c r="H35" s="378"/>
      <c r="I35" s="378"/>
      <c r="J35" s="378"/>
      <c r="K35" s="378"/>
      <c r="L35" s="378"/>
      <c r="M35" s="378"/>
      <c r="N35" s="378"/>
      <c r="O35" s="378"/>
      <c r="P35" s="378"/>
      <c r="Q35" s="378"/>
      <c r="R35" s="378"/>
      <c r="S35" s="378"/>
      <c r="T35" s="378"/>
      <c r="U35" s="378"/>
      <c r="V35" s="378"/>
      <c r="W35" s="378"/>
      <c r="X35" s="378"/>
      <c r="Y35" s="378"/>
      <c r="Z35" s="378"/>
      <c r="AA35" s="378"/>
      <c r="AB35" s="378"/>
      <c r="AC35" s="378"/>
      <c r="AD35" s="378"/>
      <c r="AE35" s="378"/>
      <c r="AF35" s="378"/>
      <c r="AG35" s="378"/>
      <c r="AH35" s="378"/>
      <c r="AI35" s="378"/>
      <c r="AJ35" s="378"/>
      <c r="AK35" s="378"/>
      <c r="AL35" s="378"/>
      <c r="AM35" s="378"/>
      <c r="AN35" s="378"/>
      <c r="AO35" s="378"/>
      <c r="AP35" s="378"/>
      <c r="AQ35" s="378"/>
      <c r="AR35" s="378"/>
      <c r="AS35" s="378"/>
      <c r="AT35" s="378"/>
      <c r="AU35" s="378"/>
      <c r="AV35" s="378"/>
      <c r="AW35" s="378"/>
      <c r="AX35" s="378"/>
      <c r="AY35" s="378"/>
      <c r="AZ35" s="378"/>
      <c r="BA35" s="378"/>
      <c r="BB35" s="378"/>
      <c r="BC35" s="378"/>
      <c r="BD35" s="378"/>
      <c r="BE35" s="378"/>
      <c r="BF35" s="378"/>
      <c r="BG35" s="378"/>
      <c r="BH35" s="378"/>
      <c r="BI35" s="378"/>
      <c r="BJ35" s="378"/>
      <c r="BK35" s="378"/>
      <c r="BL35" s="378"/>
      <c r="BM35" s="378"/>
      <c r="BN35" s="378"/>
      <c r="BO35" s="378"/>
      <c r="BP35" s="378"/>
      <c r="BQ35" s="378"/>
      <c r="BR35" s="378"/>
      <c r="BS35" s="378"/>
      <c r="BT35" s="378"/>
      <c r="BU35" s="378"/>
      <c r="BV35" s="378"/>
      <c r="BW35" s="378"/>
      <c r="BX35" s="378"/>
      <c r="BY35" s="378"/>
      <c r="BZ35" s="378"/>
      <c r="CA35" s="378"/>
      <c r="CB35" s="378"/>
      <c r="CC35" s="378"/>
      <c r="CD35" s="378"/>
      <c r="CE35" s="378"/>
      <c r="CF35" s="378"/>
      <c r="CG35" s="378"/>
      <c r="CH35" s="378"/>
      <c r="CI35" s="378"/>
      <c r="CJ35" s="378"/>
      <c r="CK35" s="378"/>
      <c r="CL35" s="378"/>
      <c r="CM35" s="378"/>
      <c r="CN35" s="378"/>
      <c r="CO35" s="378"/>
      <c r="CP35" s="378"/>
      <c r="CQ35" s="378"/>
      <c r="CR35" s="5"/>
    </row>
    <row r="36" spans="1:96" ht="16.5" thickBot="1">
      <c r="A36" s="51" t="s">
        <v>164</v>
      </c>
      <c r="B36" s="49"/>
    </row>
    <row r="37" spans="1:96">
      <c r="A37" s="37" t="s">
        <v>163</v>
      </c>
      <c r="C37" s="378">
        <f ca="1">C12/2</f>
        <v>48.50340841836735</v>
      </c>
      <c r="D37" s="378">
        <f t="shared" ref="D37:AI37" ca="1" si="47">(C12+D12)/2</f>
        <v>95.075384923469386</v>
      </c>
      <c r="E37" s="378">
        <f t="shared" ca="1" si="47"/>
        <v>91.329848471938774</v>
      </c>
      <c r="F37" s="378">
        <f t="shared" ca="1" si="47"/>
        <v>87.80661652040817</v>
      </c>
      <c r="G37" s="378">
        <f t="shared" ca="1" si="47"/>
        <v>84.483458618877563</v>
      </c>
      <c r="H37" s="378">
        <f t="shared" ca="1" si="47"/>
        <v>81.341849392346944</v>
      </c>
      <c r="I37" s="378">
        <f t="shared" ca="1" si="47"/>
        <v>78.327447740816325</v>
      </c>
      <c r="J37" s="378">
        <f t="shared" ca="1" si="47"/>
        <v>75.353801914285725</v>
      </c>
      <c r="K37" s="378">
        <f t="shared" ca="1" si="47"/>
        <v>72.378921062755111</v>
      </c>
      <c r="L37" s="378">
        <f t="shared" ca="1" si="47"/>
        <v>69.404040211224498</v>
      </c>
      <c r="M37" s="378">
        <f t="shared" ca="1" si="47"/>
        <v>66.429159359693884</v>
      </c>
      <c r="N37" s="378">
        <f t="shared" ca="1" si="47"/>
        <v>63.454278508163277</v>
      </c>
      <c r="O37" s="378">
        <f t="shared" ca="1" si="47"/>
        <v>60.479397656632656</v>
      </c>
      <c r="P37" s="378">
        <f t="shared" ca="1" si="47"/>
        <v>57.504516805102043</v>
      </c>
      <c r="Q37" s="378">
        <f t="shared" ca="1" si="47"/>
        <v>54.529635953571443</v>
      </c>
      <c r="R37" s="378">
        <f t="shared" ca="1" si="47"/>
        <v>51.919087477040833</v>
      </c>
      <c r="S37" s="378">
        <f t="shared" ca="1" si="47"/>
        <v>50.03843877551023</v>
      </c>
      <c r="T37" s="378">
        <f t="shared" ca="1" si="47"/>
        <v>48.522122448979616</v>
      </c>
      <c r="U37" s="378">
        <f t="shared" ca="1" si="47"/>
        <v>47.005806122448995</v>
      </c>
      <c r="V37" s="378">
        <f t="shared" ca="1" si="47"/>
        <v>45.489489795918381</v>
      </c>
      <c r="W37" s="378">
        <f t="shared" ca="1" si="47"/>
        <v>43.973173469387767</v>
      </c>
      <c r="X37" s="378">
        <f t="shared" ca="1" si="47"/>
        <v>42.456857142857153</v>
      </c>
      <c r="Y37" s="378">
        <f t="shared" ca="1" si="47"/>
        <v>40.940540816326539</v>
      </c>
      <c r="Z37" s="378">
        <f t="shared" ca="1" si="47"/>
        <v>39.424224489795925</v>
      </c>
      <c r="AA37" s="378">
        <f t="shared" ca="1" si="47"/>
        <v>37.907908163265311</v>
      </c>
      <c r="AB37" s="378">
        <f t="shared" ca="1" si="47"/>
        <v>36.391591836734698</v>
      </c>
      <c r="AC37" s="378">
        <f t="shared" ca="1" si="47"/>
        <v>34.875275510204084</v>
      </c>
      <c r="AD37" s="378">
        <f t="shared" ca="1" si="47"/>
        <v>33.35895918367347</v>
      </c>
      <c r="AE37" s="378">
        <f t="shared" ca="1" si="47"/>
        <v>31.842642857142856</v>
      </c>
      <c r="AF37" s="378">
        <f t="shared" ca="1" si="47"/>
        <v>30.326326530612242</v>
      </c>
      <c r="AG37" s="378">
        <f t="shared" ca="1" si="47"/>
        <v>28.810010204081628</v>
      </c>
      <c r="AH37" s="378">
        <f t="shared" ca="1" si="47"/>
        <v>27.293693877551014</v>
      </c>
      <c r="AI37" s="378">
        <f t="shared" ca="1" si="47"/>
        <v>25.777377551020404</v>
      </c>
      <c r="AJ37" s="378">
        <f t="shared" ref="AJ37:BO37" ca="1" si="48">(AI12+AJ12)/2</f>
        <v>24.261061224489797</v>
      </c>
      <c r="AK37" s="378">
        <f t="shared" ca="1" si="48"/>
        <v>22.74474489795919</v>
      </c>
      <c r="AL37" s="378">
        <f t="shared" ca="1" si="48"/>
        <v>21.22842857142858</v>
      </c>
      <c r="AM37" s="378">
        <f t="shared" ca="1" si="48"/>
        <v>19.712112244897973</v>
      </c>
      <c r="AN37" s="378">
        <f t="shared" ca="1" si="48"/>
        <v>18.195795918367367</v>
      </c>
      <c r="AO37" s="378">
        <f t="shared" ca="1" si="48"/>
        <v>16.67947959183676</v>
      </c>
      <c r="AP37" s="378">
        <f t="shared" ca="1" si="48"/>
        <v>15.163163265306149</v>
      </c>
      <c r="AQ37" s="378">
        <f t="shared" ca="1" si="48"/>
        <v>13.646846938775543</v>
      </c>
      <c r="AR37" s="378">
        <f t="shared" ca="1" si="48"/>
        <v>12.130530612244936</v>
      </c>
      <c r="AS37" s="378">
        <f t="shared" ca="1" si="48"/>
        <v>10.614214285714329</v>
      </c>
      <c r="AT37" s="378">
        <f t="shared" ca="1" si="48"/>
        <v>9.0978979591837188</v>
      </c>
      <c r="AU37" s="378">
        <f t="shared" ca="1" si="48"/>
        <v>7.581581632653112</v>
      </c>
      <c r="AV37" s="378">
        <f t="shared" ca="1" si="48"/>
        <v>6.0652653061225053</v>
      </c>
      <c r="AW37" s="378">
        <f t="shared" ca="1" si="48"/>
        <v>4.5489489795918967</v>
      </c>
      <c r="AX37" s="378">
        <f t="shared" ca="1" si="48"/>
        <v>3.0326326530612895</v>
      </c>
      <c r="AY37" s="378">
        <f t="shared" ca="1" si="48"/>
        <v>1.5163163265306818</v>
      </c>
      <c r="AZ37" s="378">
        <f t="shared" ca="1" si="48"/>
        <v>0.37907908163272608</v>
      </c>
      <c r="BA37" s="378">
        <f t="shared" ca="1" si="48"/>
        <v>7.4162898044960457E-14</v>
      </c>
      <c r="BB37" s="378">
        <f t="shared" ca="1" si="48"/>
        <v>7.4162898044960457E-14</v>
      </c>
      <c r="BC37" s="378">
        <f t="shared" ca="1" si="48"/>
        <v>7.4162898044960457E-14</v>
      </c>
      <c r="BD37" s="378">
        <f t="shared" ca="1" si="48"/>
        <v>7.4162898044960457E-14</v>
      </c>
      <c r="BE37" s="378">
        <f t="shared" ca="1" si="48"/>
        <v>7.4162898044960457E-14</v>
      </c>
      <c r="BF37" s="378">
        <f t="shared" ca="1" si="48"/>
        <v>7.4162898044960457E-14</v>
      </c>
      <c r="BG37" s="378">
        <f t="shared" ca="1" si="48"/>
        <v>7.4162898044960457E-14</v>
      </c>
      <c r="BH37" s="378">
        <f t="shared" ca="1" si="48"/>
        <v>7.4162898044960457E-14</v>
      </c>
      <c r="BI37" s="378">
        <f t="shared" ca="1" si="48"/>
        <v>7.4162898044960457E-14</v>
      </c>
      <c r="BJ37" s="378">
        <f t="shared" ca="1" si="48"/>
        <v>7.4162898044960457E-14</v>
      </c>
      <c r="BK37" s="378">
        <f t="shared" ca="1" si="48"/>
        <v>7.4162898044960457E-14</v>
      </c>
      <c r="BL37" s="378">
        <f t="shared" ca="1" si="48"/>
        <v>7.4162898044960457E-14</v>
      </c>
      <c r="BM37" s="378">
        <f t="shared" ca="1" si="48"/>
        <v>7.4162898044960457E-14</v>
      </c>
      <c r="BN37" s="378">
        <f t="shared" ca="1" si="48"/>
        <v>7.4162898044960457E-14</v>
      </c>
      <c r="BO37" s="378">
        <f t="shared" ca="1" si="48"/>
        <v>7.4162898044960457E-14</v>
      </c>
      <c r="BP37" s="378">
        <f t="shared" ref="BP37:BR37" ca="1" si="49">(BO12+BP12)/2</f>
        <v>7.4162898044960457E-14</v>
      </c>
      <c r="BQ37" s="378">
        <f t="shared" ca="1" si="49"/>
        <v>7.4162898044960457E-14</v>
      </c>
      <c r="BR37" s="378">
        <f t="shared" ca="1" si="49"/>
        <v>7.4162898044960457E-14</v>
      </c>
      <c r="BS37" s="378">
        <f t="shared" ref="BS37" ca="1" si="50">(BR12+BS12)/2</f>
        <v>7.4162898044960457E-14</v>
      </c>
      <c r="BT37" s="378">
        <f t="shared" ref="BT37" ca="1" si="51">(BS12+BT12)/2</f>
        <v>7.4162898044960457E-14</v>
      </c>
      <c r="BU37" s="378">
        <f t="shared" ref="BU37" ca="1" si="52">(BT12+BU12)/2</f>
        <v>7.4162898044960457E-14</v>
      </c>
      <c r="BV37" s="378">
        <f t="shared" ref="BV37" ca="1" si="53">(BU12+BV12)/2</f>
        <v>7.4162898044960457E-14</v>
      </c>
      <c r="BW37" s="378">
        <f t="shared" ref="BW37" ca="1" si="54">(BV12+BW12)/2</f>
        <v>7.4162898044960457E-14</v>
      </c>
      <c r="BX37" s="378">
        <f t="shared" ref="BX37" ca="1" si="55">(BW12+BX12)/2</f>
        <v>7.4162898044960457E-14</v>
      </c>
      <c r="BY37" s="378">
        <f t="shared" ref="BY37" ca="1" si="56">(BX12+BY12)/2</f>
        <v>7.4162898044960457E-14</v>
      </c>
      <c r="BZ37" s="378">
        <f t="shared" ref="BZ37" ca="1" si="57">(BY12+BZ12)/2</f>
        <v>7.4162898044960457E-14</v>
      </c>
      <c r="CA37" s="378">
        <f t="shared" ref="CA37" ca="1" si="58">(BZ12+CA12)/2</f>
        <v>7.4162898044960457E-14</v>
      </c>
      <c r="CB37" s="378">
        <f t="shared" ref="CB37" ca="1" si="59">(CA12+CB12)/2</f>
        <v>7.4162898044960457E-14</v>
      </c>
      <c r="CC37" s="378">
        <f t="shared" ref="CC37" ca="1" si="60">(CB12+CC12)/2</f>
        <v>7.4162898044960457E-14</v>
      </c>
      <c r="CD37" s="378">
        <f t="shared" ref="CD37" ca="1" si="61">(CC12+CD12)/2</f>
        <v>7.4162898044960457E-14</v>
      </c>
      <c r="CE37" s="378">
        <f t="shared" ref="CE37" ca="1" si="62">(CD12+CE12)/2</f>
        <v>7.4162898044960457E-14</v>
      </c>
      <c r="CF37" s="378">
        <f t="shared" ref="CF37" ca="1" si="63">(CE12+CF12)/2</f>
        <v>7.4162898044960457E-14</v>
      </c>
      <c r="CG37" s="378">
        <f t="shared" ref="CG37" ca="1" si="64">(CF12+CG12)/2</f>
        <v>7.4162898044960457E-14</v>
      </c>
      <c r="CH37" s="378">
        <f t="shared" ref="CH37" ca="1" si="65">(CG12+CH12)/2</f>
        <v>7.4162898044960457E-14</v>
      </c>
      <c r="CI37" s="378">
        <f t="shared" ref="CI37" ca="1" si="66">(CH12+CI12)/2</f>
        <v>7.4162898044960457E-14</v>
      </c>
      <c r="CJ37" s="378">
        <f t="shared" ref="CJ37" ca="1" si="67">(CI12+CJ12)/2</f>
        <v>7.4162898044960457E-14</v>
      </c>
      <c r="CK37" s="378">
        <f t="shared" ref="CK37" ca="1" si="68">(CJ12+CK12)/2</f>
        <v>7.4162898044960457E-14</v>
      </c>
      <c r="CL37" s="378">
        <f t="shared" ref="CL37" ca="1" si="69">(CK12+CL12)/2</f>
        <v>7.4162898044960457E-14</v>
      </c>
      <c r="CM37" s="378">
        <f t="shared" ref="CM37" ca="1" si="70">(CL12+CM12)/2</f>
        <v>7.4162898044960457E-14</v>
      </c>
      <c r="CN37" s="378">
        <f t="shared" ref="CN37" ca="1" si="71">(CM12+CN12)/2</f>
        <v>7.4162898044960457E-14</v>
      </c>
      <c r="CO37" s="378">
        <f t="shared" ref="CO37" ca="1" si="72">(CN12+CO12)/2</f>
        <v>7.4162898044960457E-14</v>
      </c>
      <c r="CP37" s="378">
        <f t="shared" ref="CP37" ca="1" si="73">(CO12+CP12)/2</f>
        <v>7.4162898044960457E-14</v>
      </c>
      <c r="CQ37" s="378">
        <f t="shared" ref="CQ37" ca="1" si="74">(CP12+CQ12)/2</f>
        <v>7.4162898044960457E-14</v>
      </c>
      <c r="CR37" s="5"/>
    </row>
    <row r="38" spans="1:96" s="10" customFormat="1">
      <c r="A38" s="29" t="s">
        <v>165</v>
      </c>
      <c r="B38" s="42"/>
      <c r="C38" s="19">
        <f t="shared" ref="C38:BN38" ca="1" si="75">C37*$B$13*$B$14</f>
        <v>2.4999869284036995</v>
      </c>
      <c r="D38" s="19">
        <f t="shared" ca="1" si="75"/>
        <v>4.9004230274179212</v>
      </c>
      <c r="E38" s="19">
        <f t="shared" ca="1" si="75"/>
        <v>4.7073687148649048</v>
      </c>
      <c r="F38" s="19">
        <f t="shared" ca="1" si="75"/>
        <v>4.5257725320031383</v>
      </c>
      <c r="G38" s="19">
        <f t="shared" ca="1" si="75"/>
        <v>4.3544886658634976</v>
      </c>
      <c r="H38" s="19">
        <f t="shared" ca="1" si="75"/>
        <v>4.1925622723050422</v>
      </c>
      <c r="I38" s="19">
        <f t="shared" ca="1" si="75"/>
        <v>4.0371924751810253</v>
      </c>
      <c r="J38" s="19">
        <f t="shared" ca="1" si="75"/>
        <v>3.8839233351670726</v>
      </c>
      <c r="K38" s="19">
        <f t="shared" ca="1" si="75"/>
        <v>3.7305905388770553</v>
      </c>
      <c r="L38" s="19">
        <f t="shared" ca="1" si="75"/>
        <v>3.5772577425870389</v>
      </c>
      <c r="M38" s="19">
        <f t="shared" ca="1" si="75"/>
        <v>3.4239249462970225</v>
      </c>
      <c r="N38" s="19">
        <f t="shared" ca="1" si="75"/>
        <v>3.2705921500070061</v>
      </c>
      <c r="O38" s="19">
        <f t="shared" ca="1" si="75"/>
        <v>3.1172593537169888</v>
      </c>
      <c r="P38" s="19">
        <f t="shared" ca="1" si="75"/>
        <v>2.9639265574269724</v>
      </c>
      <c r="Q38" s="19">
        <f t="shared" ca="1" si="75"/>
        <v>2.8105937611369565</v>
      </c>
      <c r="R38" s="19">
        <f t="shared" ca="1" si="75"/>
        <v>2.6760395662853775</v>
      </c>
      <c r="S38" s="19">
        <f t="shared" ca="1" si="75"/>
        <v>2.5791062305867363</v>
      </c>
      <c r="T38" s="19">
        <f t="shared" ca="1" si="75"/>
        <v>2.500951496326532</v>
      </c>
      <c r="U38" s="19">
        <f t="shared" ca="1" si="75"/>
        <v>2.4227967620663278</v>
      </c>
      <c r="V38" s="19">
        <f t="shared" ca="1" si="75"/>
        <v>2.3446420278061235</v>
      </c>
      <c r="W38" s="19">
        <f t="shared" ca="1" si="75"/>
        <v>2.2664872935459193</v>
      </c>
      <c r="X38" s="19">
        <f t="shared" ca="1" si="75"/>
        <v>2.188332559285715</v>
      </c>
      <c r="Y38" s="19">
        <f t="shared" ca="1" si="75"/>
        <v>2.1101778250255108</v>
      </c>
      <c r="Z38" s="19">
        <f t="shared" ca="1" si="75"/>
        <v>2.0320230907653065</v>
      </c>
      <c r="AA38" s="19">
        <f t="shared" ca="1" si="75"/>
        <v>1.9538683565051025</v>
      </c>
      <c r="AB38" s="19">
        <f t="shared" ca="1" si="75"/>
        <v>1.8757136222448982</v>
      </c>
      <c r="AC38" s="19">
        <f t="shared" ca="1" si="75"/>
        <v>1.797558887984694</v>
      </c>
      <c r="AD38" s="19">
        <f t="shared" ca="1" si="75"/>
        <v>1.7194041537244902</v>
      </c>
      <c r="AE38" s="19">
        <f t="shared" ca="1" si="75"/>
        <v>1.6412494194642859</v>
      </c>
      <c r="AF38" s="19">
        <f t="shared" ca="1" si="75"/>
        <v>1.5630946852040817</v>
      </c>
      <c r="AG38" s="19">
        <f t="shared" ca="1" si="75"/>
        <v>1.4849399509438774</v>
      </c>
      <c r="AH38" s="19">
        <f t="shared" ca="1" si="75"/>
        <v>1.4067852166836732</v>
      </c>
      <c r="AI38" s="19">
        <f t="shared" ca="1" si="75"/>
        <v>1.3286304824234694</v>
      </c>
      <c r="AJ38" s="19">
        <f t="shared" ca="1" si="75"/>
        <v>1.2504757481632653</v>
      </c>
      <c r="AK38" s="19">
        <f t="shared" ca="1" si="75"/>
        <v>1.1723210139030618</v>
      </c>
      <c r="AL38" s="19">
        <f t="shared" ca="1" si="75"/>
        <v>1.0941662796428575</v>
      </c>
      <c r="AM38" s="19">
        <f t="shared" ca="1" si="75"/>
        <v>1.0160115453826539</v>
      </c>
      <c r="AN38" s="19">
        <f t="shared" ca="1" si="75"/>
        <v>0.93785681112245012</v>
      </c>
      <c r="AO38" s="19">
        <f t="shared" ca="1" si="75"/>
        <v>0.8597020768622462</v>
      </c>
      <c r="AP38" s="19">
        <f t="shared" ca="1" si="75"/>
        <v>0.78154734260204239</v>
      </c>
      <c r="AQ38" s="19">
        <f t="shared" ca="1" si="75"/>
        <v>0.70339260834183848</v>
      </c>
      <c r="AR38" s="19">
        <f t="shared" ca="1" si="75"/>
        <v>0.62523787408163467</v>
      </c>
      <c r="AS38" s="19">
        <f t="shared" ca="1" si="75"/>
        <v>0.54708313982143086</v>
      </c>
      <c r="AT38" s="19">
        <f t="shared" ca="1" si="75"/>
        <v>0.46892840556122689</v>
      </c>
      <c r="AU38" s="19">
        <f t="shared" ca="1" si="75"/>
        <v>0.39077367130102308</v>
      </c>
      <c r="AV38" s="19">
        <f t="shared" ca="1" si="75"/>
        <v>0.31261893704081928</v>
      </c>
      <c r="AW38" s="19">
        <f t="shared" ca="1" si="75"/>
        <v>0.23446420278061533</v>
      </c>
      <c r="AX38" s="19">
        <f t="shared" ca="1" si="75"/>
        <v>0.15630946852041153</v>
      </c>
      <c r="AY38" s="19">
        <f t="shared" ca="1" si="75"/>
        <v>7.8154734260207678E-2</v>
      </c>
      <c r="AZ38" s="19">
        <f t="shared" ca="1" si="75"/>
        <v>1.9538683565054785E-2</v>
      </c>
      <c r="BA38" s="19">
        <f t="shared" ca="1" si="75"/>
        <v>3.8225411724823747E-15</v>
      </c>
      <c r="BB38" s="19">
        <f t="shared" ca="1" si="75"/>
        <v>3.8225411724823747E-15</v>
      </c>
      <c r="BC38" s="19">
        <f t="shared" ca="1" si="75"/>
        <v>3.8225411724823747E-15</v>
      </c>
      <c r="BD38" s="19">
        <f t="shared" ca="1" si="75"/>
        <v>3.8225411724823747E-15</v>
      </c>
      <c r="BE38" s="19">
        <f t="shared" ca="1" si="75"/>
        <v>3.8225411724823747E-15</v>
      </c>
      <c r="BF38" s="19">
        <f t="shared" ca="1" si="75"/>
        <v>3.8225411724823747E-15</v>
      </c>
      <c r="BG38" s="19">
        <f t="shared" ca="1" si="75"/>
        <v>3.8225411724823747E-15</v>
      </c>
      <c r="BH38" s="19">
        <f t="shared" ca="1" si="75"/>
        <v>3.8225411724823747E-15</v>
      </c>
      <c r="BI38" s="19">
        <f t="shared" ca="1" si="75"/>
        <v>3.8225411724823747E-15</v>
      </c>
      <c r="BJ38" s="19">
        <f t="shared" ca="1" si="75"/>
        <v>3.8225411724823747E-15</v>
      </c>
      <c r="BK38" s="19">
        <f t="shared" ca="1" si="75"/>
        <v>3.8225411724823747E-15</v>
      </c>
      <c r="BL38" s="19">
        <f t="shared" ca="1" si="75"/>
        <v>3.8225411724823747E-15</v>
      </c>
      <c r="BM38" s="19">
        <f t="shared" ca="1" si="75"/>
        <v>3.8225411724823747E-15</v>
      </c>
      <c r="BN38" s="19">
        <f t="shared" ca="1" si="75"/>
        <v>3.8225411724823747E-15</v>
      </c>
      <c r="BO38" s="19">
        <f t="shared" ref="BO38:BR38" ca="1" si="76">BO37*$B$13*$B$14</f>
        <v>3.8225411724823747E-15</v>
      </c>
      <c r="BP38" s="19">
        <f t="shared" ca="1" si="76"/>
        <v>3.8225411724823747E-15</v>
      </c>
      <c r="BQ38" s="19">
        <f t="shared" ca="1" si="76"/>
        <v>3.8225411724823747E-15</v>
      </c>
      <c r="BR38" s="19">
        <f t="shared" ca="1" si="76"/>
        <v>3.8225411724823747E-15</v>
      </c>
      <c r="BS38" s="19">
        <f t="shared" ref="BS38:BV38" ca="1" si="77">BS37*$B$13*$B$14</f>
        <v>3.8225411724823747E-15</v>
      </c>
      <c r="BT38" s="19">
        <f t="shared" ca="1" si="77"/>
        <v>3.8225411724823747E-15</v>
      </c>
      <c r="BU38" s="19">
        <f t="shared" ca="1" si="77"/>
        <v>3.8225411724823747E-15</v>
      </c>
      <c r="BV38" s="19">
        <f t="shared" ca="1" si="77"/>
        <v>3.8225411724823747E-15</v>
      </c>
      <c r="BW38" s="19">
        <f t="shared" ref="BW38:CD38" ca="1" si="78">BW37*$B$13*$B$14</f>
        <v>3.8225411724823747E-15</v>
      </c>
      <c r="BX38" s="19">
        <f t="shared" ca="1" si="78"/>
        <v>3.8225411724823747E-15</v>
      </c>
      <c r="BY38" s="19">
        <f t="shared" ca="1" si="78"/>
        <v>3.8225411724823747E-15</v>
      </c>
      <c r="BZ38" s="19">
        <f t="shared" ca="1" si="78"/>
        <v>3.8225411724823747E-15</v>
      </c>
      <c r="CA38" s="19">
        <f t="shared" ca="1" si="78"/>
        <v>3.8225411724823747E-15</v>
      </c>
      <c r="CB38" s="19">
        <f t="shared" ca="1" si="78"/>
        <v>3.8225411724823747E-15</v>
      </c>
      <c r="CC38" s="19">
        <f t="shared" ca="1" si="78"/>
        <v>3.8225411724823747E-15</v>
      </c>
      <c r="CD38" s="19">
        <f t="shared" ca="1" si="78"/>
        <v>3.8225411724823747E-15</v>
      </c>
      <c r="CE38" s="19">
        <f t="shared" ref="CE38:CQ38" ca="1" si="79">CE37*$B$13*$B$14</f>
        <v>3.8225411724823747E-15</v>
      </c>
      <c r="CF38" s="19">
        <f t="shared" ca="1" si="79"/>
        <v>3.8225411724823747E-15</v>
      </c>
      <c r="CG38" s="19">
        <f t="shared" ca="1" si="79"/>
        <v>3.8225411724823747E-15</v>
      </c>
      <c r="CH38" s="19">
        <f t="shared" ca="1" si="79"/>
        <v>3.8225411724823747E-15</v>
      </c>
      <c r="CI38" s="19">
        <f t="shared" ca="1" si="79"/>
        <v>3.8225411724823747E-15</v>
      </c>
      <c r="CJ38" s="19">
        <f t="shared" ca="1" si="79"/>
        <v>3.8225411724823747E-15</v>
      </c>
      <c r="CK38" s="19">
        <f t="shared" ca="1" si="79"/>
        <v>3.8225411724823747E-15</v>
      </c>
      <c r="CL38" s="19">
        <f t="shared" ca="1" si="79"/>
        <v>3.8225411724823747E-15</v>
      </c>
      <c r="CM38" s="19">
        <f t="shared" ca="1" si="79"/>
        <v>3.8225411724823747E-15</v>
      </c>
      <c r="CN38" s="19">
        <f t="shared" ca="1" si="79"/>
        <v>3.8225411724823747E-15</v>
      </c>
      <c r="CO38" s="19">
        <f t="shared" ca="1" si="79"/>
        <v>3.8225411724823747E-15</v>
      </c>
      <c r="CP38" s="19">
        <f t="shared" ca="1" si="79"/>
        <v>3.8225411724823747E-15</v>
      </c>
      <c r="CQ38" s="19">
        <f t="shared" ca="1" si="79"/>
        <v>3.8225411724823747E-15</v>
      </c>
      <c r="CR38" s="5"/>
    </row>
    <row r="39" spans="1:96" s="10" customFormat="1">
      <c r="A39" s="37"/>
      <c r="B39" s="50"/>
      <c r="C39" s="53"/>
      <c r="D39" s="53"/>
      <c r="E39" s="53"/>
      <c r="F39" s="53"/>
      <c r="G39" s="53"/>
      <c r="H39" s="53"/>
      <c r="I39" s="53"/>
      <c r="J39" s="53"/>
      <c r="K39" s="53"/>
      <c r="L39" s="53"/>
      <c r="M39" s="53"/>
      <c r="N39" s="53"/>
      <c r="O39" s="53"/>
      <c r="P39" s="53"/>
      <c r="Q39" s="53"/>
      <c r="R39" s="53"/>
      <c r="S39" s="53"/>
      <c r="T39" s="53"/>
      <c r="U39" s="53"/>
      <c r="V39" s="53"/>
      <c r="W39" s="53"/>
      <c r="X39" s="53"/>
      <c r="Y39" s="53"/>
      <c r="Z39" s="53"/>
      <c r="AA39" s="53"/>
      <c r="AB39" s="53"/>
      <c r="AC39" s="53"/>
      <c r="AD39" s="53"/>
      <c r="AE39" s="53"/>
      <c r="AF39" s="53"/>
      <c r="AG39" s="53"/>
      <c r="AH39" s="53"/>
      <c r="AI39" s="53"/>
      <c r="AJ39" s="53"/>
      <c r="AK39" s="53"/>
      <c r="AL39" s="53"/>
      <c r="AM39" s="53"/>
      <c r="AN39" s="53"/>
      <c r="AO39" s="53"/>
      <c r="AP39" s="53"/>
      <c r="AQ39" s="53"/>
      <c r="AR39" s="53"/>
      <c r="AS39" s="53"/>
      <c r="AT39" s="53"/>
      <c r="AU39" s="53"/>
      <c r="AV39" s="53"/>
      <c r="AW39" s="53"/>
      <c r="AX39" s="53"/>
      <c r="AY39" s="53"/>
      <c r="AZ39" s="53"/>
      <c r="BA39" s="53"/>
      <c r="BB39" s="53"/>
      <c r="BC39" s="53"/>
      <c r="BD39" s="53"/>
      <c r="BE39" s="53"/>
      <c r="BF39" s="53"/>
      <c r="BG39" s="53"/>
      <c r="BH39" s="53"/>
      <c r="BI39" s="53"/>
      <c r="BJ39" s="53"/>
      <c r="BK39" s="53"/>
      <c r="BL39" s="53"/>
      <c r="BM39" s="53"/>
      <c r="BN39" s="53"/>
      <c r="BO39" s="53"/>
      <c r="BP39" s="53"/>
      <c r="BQ39" s="53"/>
      <c r="BR39" s="53"/>
      <c r="BS39" s="53"/>
      <c r="BT39" s="53"/>
      <c r="BU39" s="53"/>
      <c r="BV39" s="53"/>
      <c r="BW39" s="53"/>
      <c r="BX39" s="53"/>
      <c r="BY39" s="53"/>
      <c r="BZ39" s="53"/>
      <c r="CA39" s="53"/>
      <c r="CB39" s="53"/>
      <c r="CC39" s="53"/>
      <c r="CD39" s="53"/>
      <c r="CE39" s="53"/>
      <c r="CF39" s="53"/>
      <c r="CG39" s="53"/>
      <c r="CH39" s="53"/>
      <c r="CI39" s="53"/>
      <c r="CJ39" s="53"/>
      <c r="CK39" s="53"/>
      <c r="CL39" s="53"/>
      <c r="CM39" s="53"/>
      <c r="CN39" s="53"/>
      <c r="CO39" s="53"/>
      <c r="CP39" s="53"/>
      <c r="CQ39" s="53"/>
      <c r="CR39" s="5"/>
    </row>
    <row r="40" spans="1:96" s="10" customFormat="1">
      <c r="A40" s="37"/>
      <c r="B40" s="44"/>
      <c r="C40" s="378"/>
      <c r="D40" s="378"/>
      <c r="E40" s="378"/>
      <c r="F40" s="378"/>
      <c r="G40" s="378"/>
      <c r="H40" s="378"/>
      <c r="I40" s="378"/>
      <c r="J40" s="378"/>
      <c r="K40" s="378"/>
      <c r="L40" s="378"/>
      <c r="M40" s="378"/>
      <c r="N40" s="378"/>
      <c r="O40" s="378"/>
      <c r="P40" s="378"/>
      <c r="Q40" s="378"/>
      <c r="R40" s="378"/>
      <c r="S40" s="378"/>
      <c r="T40" s="378"/>
      <c r="U40" s="378"/>
      <c r="V40" s="378"/>
      <c r="W40" s="378"/>
      <c r="X40" s="378"/>
      <c r="Y40" s="378"/>
      <c r="Z40" s="378"/>
      <c r="AA40" s="378"/>
      <c r="AB40" s="378"/>
      <c r="AC40" s="378"/>
      <c r="AD40" s="378"/>
      <c r="AE40" s="378"/>
      <c r="AF40" s="378"/>
      <c r="AG40" s="378"/>
      <c r="AH40" s="378"/>
      <c r="AI40" s="378"/>
      <c r="AJ40" s="378"/>
      <c r="AK40" s="378"/>
      <c r="AL40" s="378"/>
      <c r="AM40" s="378"/>
      <c r="AN40" s="378"/>
      <c r="AO40" s="378"/>
      <c r="AP40" s="378"/>
      <c r="AQ40" s="378"/>
      <c r="AR40" s="378"/>
      <c r="AS40" s="378"/>
      <c r="AT40" s="378"/>
      <c r="AU40" s="378"/>
      <c r="AV40" s="378"/>
      <c r="AW40" s="378"/>
      <c r="AX40" s="378"/>
      <c r="AY40" s="378"/>
      <c r="AZ40" s="378"/>
      <c r="BA40" s="378"/>
      <c r="BB40" s="378"/>
      <c r="BC40" s="378"/>
      <c r="BD40" s="378"/>
      <c r="BE40" s="378"/>
      <c r="BF40" s="378"/>
      <c r="BG40" s="378"/>
      <c r="BH40" s="378"/>
      <c r="BI40" s="378"/>
      <c r="BJ40" s="378"/>
      <c r="BK40" s="378"/>
      <c r="BL40" s="378"/>
      <c r="BM40" s="378"/>
      <c r="BN40" s="378"/>
      <c r="BO40" s="378"/>
      <c r="BP40" s="378"/>
      <c r="BQ40" s="378"/>
      <c r="BR40" s="378"/>
      <c r="BS40" s="378"/>
      <c r="BT40" s="378"/>
      <c r="BU40" s="378"/>
      <c r="BV40" s="378"/>
      <c r="BW40" s="378"/>
      <c r="BX40" s="378"/>
      <c r="BY40" s="378"/>
      <c r="BZ40" s="378"/>
      <c r="CA40" s="378"/>
      <c r="CB40" s="378"/>
      <c r="CC40" s="378"/>
      <c r="CD40" s="378"/>
      <c r="CE40" s="378"/>
      <c r="CF40" s="378"/>
      <c r="CG40" s="378"/>
      <c r="CH40" s="378"/>
      <c r="CI40" s="378"/>
      <c r="CJ40" s="378"/>
      <c r="CK40" s="378"/>
      <c r="CL40" s="378"/>
      <c r="CM40" s="378"/>
      <c r="CN40" s="378"/>
      <c r="CO40" s="378"/>
      <c r="CP40" s="378"/>
      <c r="CQ40" s="378"/>
      <c r="CR40" s="5"/>
    </row>
    <row r="41" spans="1:96">
      <c r="A41" s="52" t="s">
        <v>152</v>
      </c>
      <c r="B41" s="44"/>
      <c r="C41" s="378">
        <f t="shared" ref="C41:AH41" ca="1" si="80">C21</f>
        <v>-2.233352890102041</v>
      </c>
      <c r="D41" s="378">
        <f t="shared" ca="1" si="80"/>
        <v>-22124.499527326276</v>
      </c>
      <c r="E41" s="378">
        <f t="shared" ca="1" si="80"/>
        <v>-3.1931178456122447</v>
      </c>
      <c r="F41" s="378">
        <f t="shared" ca="1" si="80"/>
        <v>-3.16789828255102</v>
      </c>
      <c r="G41" s="378">
        <f t="shared" ca="1" si="80"/>
        <v>-3.1426787194897958</v>
      </c>
      <c r="H41" s="378">
        <f t="shared" ca="1" si="80"/>
        <v>-3.1174591564285712</v>
      </c>
      <c r="I41" s="378">
        <f t="shared" ca="1" si="80"/>
        <v>-3.0922395933673466</v>
      </c>
      <c r="J41" s="378">
        <f t="shared" ca="1" si="80"/>
        <v>-3.0670200303061224</v>
      </c>
      <c r="K41" s="378">
        <f t="shared" ca="1" si="80"/>
        <v>-25413.440453365201</v>
      </c>
      <c r="L41" s="378">
        <f t="shared" ca="1" si="80"/>
        <v>-3.0165809041836731</v>
      </c>
      <c r="M41" s="378">
        <f t="shared" ca="1" si="80"/>
        <v>-2.9913613411224489</v>
      </c>
      <c r="N41" s="378">
        <f t="shared" ca="1" si="80"/>
        <v>-2.9661417780612243</v>
      </c>
      <c r="O41" s="378">
        <f t="shared" ca="1" si="80"/>
        <v>-2.9409222149999996</v>
      </c>
      <c r="P41" s="378">
        <f t="shared" ca="1" si="80"/>
        <v>-2.9157026519387754</v>
      </c>
      <c r="Q41" s="378">
        <f t="shared" ca="1" si="80"/>
        <v>-2.8904830888775508</v>
      </c>
      <c r="R41" s="378">
        <f t="shared" ca="1" si="80"/>
        <v>-29191.426005364272</v>
      </c>
      <c r="S41" s="378">
        <f t="shared" ca="1" si="80"/>
        <v>-2.840043962755102</v>
      </c>
      <c r="T41" s="378">
        <f t="shared" ca="1" si="80"/>
        <v>-2.8148243996938773</v>
      </c>
      <c r="U41" s="378">
        <f t="shared" ca="1" si="80"/>
        <v>-2.7896048366326527</v>
      </c>
      <c r="V41" s="378">
        <f t="shared" ca="1" si="80"/>
        <v>-2.7643852735714285</v>
      </c>
      <c r="W41" s="378">
        <f t="shared" ca="1" si="80"/>
        <v>-2.7391657105102039</v>
      </c>
      <c r="X41" s="378">
        <f t="shared" ca="1" si="80"/>
        <v>-2.7139461474489792</v>
      </c>
      <c r="Y41" s="378">
        <f t="shared" ca="1" si="80"/>
        <v>-33531.170110044652</v>
      </c>
      <c r="Z41" s="378">
        <f t="shared" ca="1" si="80"/>
        <v>-2.6635070213265304</v>
      </c>
      <c r="AA41" s="378">
        <f t="shared" ca="1" si="80"/>
        <v>-2.6382874582653058</v>
      </c>
      <c r="AB41" s="378">
        <f t="shared" ca="1" si="80"/>
        <v>-2.6130678952040816</v>
      </c>
      <c r="AC41" s="378">
        <f t="shared" ca="1" si="80"/>
        <v>-2.5878483321428569</v>
      </c>
      <c r="AD41" s="378">
        <f t="shared" ca="1" si="80"/>
        <v>-2.5626287690816323</v>
      </c>
      <c r="AE41" s="378">
        <f t="shared" ca="1" si="80"/>
        <v>-2.5374092060204076</v>
      </c>
      <c r="AF41" s="378">
        <f t="shared" ca="1" si="80"/>
        <v>-38516.198212869473</v>
      </c>
      <c r="AG41" s="378">
        <f t="shared" ca="1" si="80"/>
        <v>-2.4869700798979588</v>
      </c>
      <c r="AH41" s="378">
        <f t="shared" ca="1" si="80"/>
        <v>-2.4617505168367342</v>
      </c>
      <c r="AI41" s="378">
        <f t="shared" ref="AI41:BN41" ca="1" si="81">AI21</f>
        <v>-2.4365309537755095</v>
      </c>
      <c r="AJ41" s="378">
        <f t="shared" ca="1" si="81"/>
        <v>-2.4113113907142854</v>
      </c>
      <c r="AK41" s="378">
        <f t="shared" ca="1" si="81"/>
        <v>-2.3860918276530607</v>
      </c>
      <c r="AL41" s="378">
        <f t="shared" ca="1" si="81"/>
        <v>-2.3608722645918365</v>
      </c>
      <c r="AM41" s="378">
        <f t="shared" ca="1" si="81"/>
        <v>-44242.454795926213</v>
      </c>
      <c r="AN41" s="378">
        <f t="shared" ca="1" si="81"/>
        <v>-2.3104331384693877</v>
      </c>
      <c r="AO41" s="378">
        <f t="shared" ca="1" si="81"/>
        <v>-2.2852135754081631</v>
      </c>
      <c r="AP41" s="378">
        <f t="shared" ca="1" si="81"/>
        <v>-2.2599940123469389</v>
      </c>
      <c r="AQ41" s="378">
        <f t="shared" ca="1" si="81"/>
        <v>-2.2347744492857142</v>
      </c>
      <c r="AR41" s="378">
        <f t="shared" ca="1" si="81"/>
        <v>-2.20955488622449</v>
      </c>
      <c r="AS41" s="378">
        <f t="shared" ca="1" si="81"/>
        <v>-2.1843353231632654</v>
      </c>
      <c r="AT41" s="378">
        <f t="shared" ca="1" si="81"/>
        <v>-50820.14991067884</v>
      </c>
      <c r="AU41" s="378">
        <f t="shared" ca="1" si="81"/>
        <v>-2.1338961970408166</v>
      </c>
      <c r="AV41" s="378">
        <f t="shared" ca="1" si="81"/>
        <v>-2.1086766339795919</v>
      </c>
      <c r="AW41" s="378">
        <f t="shared" ca="1" si="81"/>
        <v>-2.0834570709183677</v>
      </c>
      <c r="AX41" s="378">
        <f t="shared" ca="1" si="81"/>
        <v>-2.0582375078571431</v>
      </c>
      <c r="AY41" s="378">
        <f t="shared" ca="1" si="81"/>
        <v>-2.0330179447959189</v>
      </c>
      <c r="AZ41" s="378">
        <f t="shared" ca="1" si="81"/>
        <v>-1.0102040816326536</v>
      </c>
      <c r="BA41" s="378">
        <f t="shared" ca="1" si="81"/>
        <v>-58373.897684856194</v>
      </c>
      <c r="BB41" s="378">
        <f t="shared" ca="1" si="81"/>
        <v>-7.0954286002233854E-16</v>
      </c>
      <c r="BC41" s="378">
        <f t="shared" ca="1" si="81"/>
        <v>-7.0954286002233854E-16</v>
      </c>
      <c r="BD41" s="378">
        <f t="shared" ca="1" si="81"/>
        <v>-7.0954286002233854E-16</v>
      </c>
      <c r="BE41" s="378">
        <f t="shared" ca="1" si="81"/>
        <v>-7.0954286002233854E-16</v>
      </c>
      <c r="BF41" s="378">
        <f t="shared" ca="1" si="81"/>
        <v>-7.0954286002233854E-16</v>
      </c>
      <c r="BG41" s="378">
        <f t="shared" ca="1" si="81"/>
        <v>-7.0954286002233854E-16</v>
      </c>
      <c r="BH41" s="378">
        <f t="shared" ca="1" si="81"/>
        <v>-7.0954286002233854E-16</v>
      </c>
      <c r="BI41" s="378">
        <f t="shared" ca="1" si="81"/>
        <v>-7.0954286002233854E-16</v>
      </c>
      <c r="BJ41" s="378">
        <f t="shared" ca="1" si="81"/>
        <v>-7.0954286002233854E-16</v>
      </c>
      <c r="BK41" s="378">
        <f t="shared" ca="1" si="81"/>
        <v>-7.0954286002233854E-16</v>
      </c>
      <c r="BL41" s="378">
        <f t="shared" ca="1" si="81"/>
        <v>-7.0954286002233854E-16</v>
      </c>
      <c r="BM41" s="378">
        <f t="shared" ca="1" si="81"/>
        <v>-7.0954286002233854E-16</v>
      </c>
      <c r="BN41" s="378">
        <f t="shared" ca="1" si="81"/>
        <v>-7.0954286002233854E-16</v>
      </c>
      <c r="BO41" s="378">
        <f t="shared" ref="BO41:BR41" ca="1" si="82">BO21</f>
        <v>-7.0954286002233854E-16</v>
      </c>
      <c r="BP41" s="378">
        <f t="shared" ca="1" si="82"/>
        <v>-7.0954286002233854E-16</v>
      </c>
      <c r="BQ41" s="378">
        <f t="shared" ca="1" si="82"/>
        <v>-7.0954286002233854E-16</v>
      </c>
      <c r="BR41" s="378">
        <f t="shared" ca="1" si="82"/>
        <v>-7.0954286002233854E-16</v>
      </c>
      <c r="BS41" s="378">
        <f t="shared" ref="BS41:BV41" ca="1" si="83">BS21</f>
        <v>-7.0954286002233854E-16</v>
      </c>
      <c r="BT41" s="378">
        <f t="shared" ca="1" si="83"/>
        <v>-7.0954286002233854E-16</v>
      </c>
      <c r="BU41" s="378">
        <f t="shared" ca="1" si="83"/>
        <v>-7.0954286002233854E-16</v>
      </c>
      <c r="BV41" s="378">
        <f t="shared" ca="1" si="83"/>
        <v>-7.0954286002233854E-16</v>
      </c>
      <c r="BW41" s="378">
        <f t="shared" ref="BW41:CD41" ca="1" si="84">BW21</f>
        <v>-7.0954286002233854E-16</v>
      </c>
      <c r="BX41" s="378">
        <f t="shared" ca="1" si="84"/>
        <v>-7.0954286002233854E-16</v>
      </c>
      <c r="BY41" s="378">
        <f t="shared" ca="1" si="84"/>
        <v>-7.0954286002233854E-16</v>
      </c>
      <c r="BZ41" s="378">
        <f t="shared" ca="1" si="84"/>
        <v>-7.0954286002233854E-16</v>
      </c>
      <c r="CA41" s="378">
        <f t="shared" ca="1" si="84"/>
        <v>-7.0954286002233854E-16</v>
      </c>
      <c r="CB41" s="378">
        <f t="shared" ca="1" si="84"/>
        <v>-7.0954286002233854E-16</v>
      </c>
      <c r="CC41" s="378">
        <f t="shared" ca="1" si="84"/>
        <v>-7.0954286002233854E-16</v>
      </c>
      <c r="CD41" s="378">
        <f t="shared" ca="1" si="84"/>
        <v>-7.0954286002233854E-16</v>
      </c>
      <c r="CE41" s="378">
        <f t="shared" ref="CE41:CQ41" ca="1" si="85">CE21</f>
        <v>-7.0954286002233854E-16</v>
      </c>
      <c r="CF41" s="378">
        <f t="shared" ca="1" si="85"/>
        <v>-7.0954286002233854E-16</v>
      </c>
      <c r="CG41" s="378">
        <f t="shared" ca="1" si="85"/>
        <v>-7.0954286002233854E-16</v>
      </c>
      <c r="CH41" s="378">
        <f t="shared" ca="1" si="85"/>
        <v>-7.0954286002233854E-16</v>
      </c>
      <c r="CI41" s="378">
        <f t="shared" ca="1" si="85"/>
        <v>-7.0954286002233854E-16</v>
      </c>
      <c r="CJ41" s="378">
        <f t="shared" ca="1" si="85"/>
        <v>-7.0954286002233854E-16</v>
      </c>
      <c r="CK41" s="378">
        <f t="shared" ca="1" si="85"/>
        <v>-7.0954286002233854E-16</v>
      </c>
      <c r="CL41" s="378">
        <f t="shared" ca="1" si="85"/>
        <v>-7.0954286002233854E-16</v>
      </c>
      <c r="CM41" s="378">
        <f t="shared" ca="1" si="85"/>
        <v>-7.0954286002233854E-16</v>
      </c>
      <c r="CN41" s="378">
        <f t="shared" ca="1" si="85"/>
        <v>-7.0954286002233854E-16</v>
      </c>
      <c r="CO41" s="378">
        <f t="shared" ca="1" si="85"/>
        <v>-7.0954286002233854E-16</v>
      </c>
      <c r="CP41" s="378">
        <f t="shared" ca="1" si="85"/>
        <v>-7.0954286002233854E-16</v>
      </c>
      <c r="CQ41" s="378">
        <f t="shared" ca="1" si="85"/>
        <v>-7.0954286002233854E-16</v>
      </c>
    </row>
    <row r="42" spans="1:96" s="26" customFormat="1">
      <c r="A42" s="37" t="s">
        <v>166</v>
      </c>
      <c r="C42" s="378">
        <f t="shared" ref="C42:BN42" ca="1" si="86">-(DEBT*DEBT_INT_RATE)*C37</f>
        <v>-0.9890052862879426</v>
      </c>
      <c r="D42" s="378">
        <f t="shared" ca="1" si="86"/>
        <v>-1.9386278480496377</v>
      </c>
      <c r="E42" s="378">
        <f t="shared" ca="1" si="86"/>
        <v>-1.8622547544600916</v>
      </c>
      <c r="F42" s="378">
        <f t="shared" ca="1" si="86"/>
        <v>-1.790414544905605</v>
      </c>
      <c r="G42" s="378">
        <f t="shared" ca="1" si="86"/>
        <v>-1.7226539309826723</v>
      </c>
      <c r="H42" s="378">
        <f t="shared" ca="1" si="86"/>
        <v>-1.6585951723550381</v>
      </c>
      <c r="I42" s="378">
        <f t="shared" ca="1" si="86"/>
        <v>-1.5971302307030213</v>
      </c>
      <c r="J42" s="378">
        <f t="shared" ca="1" si="86"/>
        <v>-1.536496317790766</v>
      </c>
      <c r="K42" s="378">
        <f t="shared" ca="1" si="86"/>
        <v>-1.4758372221894265</v>
      </c>
      <c r="L42" s="378">
        <f t="shared" ca="1" si="86"/>
        <v>-1.4151781265880872</v>
      </c>
      <c r="M42" s="378">
        <f t="shared" ca="1" si="86"/>
        <v>-1.3545190309867479</v>
      </c>
      <c r="N42" s="378">
        <f t="shared" ca="1" si="86"/>
        <v>-1.2938599353854086</v>
      </c>
      <c r="O42" s="378">
        <f t="shared" ca="1" si="86"/>
        <v>-1.2332008397840692</v>
      </c>
      <c r="P42" s="378">
        <f t="shared" ca="1" si="86"/>
        <v>-1.1725417441827297</v>
      </c>
      <c r="Q42" s="378">
        <f t="shared" ca="1" si="86"/>
        <v>-1.1118826485813906</v>
      </c>
      <c r="R42" s="378">
        <f t="shared" ca="1" si="86"/>
        <v>-1.0586524462597326</v>
      </c>
      <c r="S42" s="378">
        <f t="shared" ca="1" si="86"/>
        <v>-1.0203052131865207</v>
      </c>
      <c r="T42" s="378">
        <f t="shared" ca="1" si="86"/>
        <v>-0.98938687339298981</v>
      </c>
      <c r="U42" s="378">
        <f t="shared" ca="1" si="86"/>
        <v>-0.95846853359945872</v>
      </c>
      <c r="V42" s="378">
        <f t="shared" ca="1" si="86"/>
        <v>-0.92755019380592774</v>
      </c>
      <c r="W42" s="378">
        <f t="shared" ca="1" si="86"/>
        <v>-0.89663185401239676</v>
      </c>
      <c r="X42" s="378">
        <f t="shared" ca="1" si="86"/>
        <v>-0.86571351421886578</v>
      </c>
      <c r="Y42" s="378">
        <f t="shared" ca="1" si="86"/>
        <v>-0.83479517442533491</v>
      </c>
      <c r="Z42" s="378">
        <f t="shared" ca="1" si="86"/>
        <v>-0.80387683463180393</v>
      </c>
      <c r="AA42" s="378">
        <f t="shared" ca="1" si="86"/>
        <v>-0.77295849483827295</v>
      </c>
      <c r="AB42" s="378">
        <f t="shared" ca="1" si="86"/>
        <v>-0.74204015504474208</v>
      </c>
      <c r="AC42" s="378">
        <f t="shared" ca="1" si="86"/>
        <v>-0.7111218152512111</v>
      </c>
      <c r="AD42" s="378">
        <f t="shared" ca="1" si="86"/>
        <v>-0.68020347545768012</v>
      </c>
      <c r="AE42" s="378">
        <f t="shared" ca="1" si="86"/>
        <v>-0.64928513566414914</v>
      </c>
      <c r="AF42" s="378">
        <f t="shared" ca="1" si="86"/>
        <v>-0.61836679587061827</v>
      </c>
      <c r="AG42" s="378">
        <f t="shared" ca="1" si="86"/>
        <v>-0.58744845607708729</v>
      </c>
      <c r="AH42" s="378">
        <f t="shared" ca="1" si="86"/>
        <v>-0.55653011628355631</v>
      </c>
      <c r="AI42" s="378">
        <f t="shared" ca="1" si="86"/>
        <v>-0.52561177649002544</v>
      </c>
      <c r="AJ42" s="378">
        <f t="shared" ca="1" si="86"/>
        <v>-0.49469343669649468</v>
      </c>
      <c r="AK42" s="378">
        <f t="shared" ca="1" si="86"/>
        <v>-0.46377509690296387</v>
      </c>
      <c r="AL42" s="378">
        <f t="shared" ca="1" si="86"/>
        <v>-0.432856757109433</v>
      </c>
      <c r="AM42" s="378">
        <f t="shared" ca="1" si="86"/>
        <v>-0.40193841731590219</v>
      </c>
      <c r="AN42" s="378">
        <f t="shared" ca="1" si="86"/>
        <v>-0.37102007752237137</v>
      </c>
      <c r="AO42" s="378">
        <f t="shared" ca="1" si="86"/>
        <v>-0.34010173772884056</v>
      </c>
      <c r="AP42" s="378">
        <f t="shared" ca="1" si="86"/>
        <v>-0.30918339793530969</v>
      </c>
      <c r="AQ42" s="378">
        <f t="shared" ca="1" si="86"/>
        <v>-0.27826505814177888</v>
      </c>
      <c r="AR42" s="378">
        <f t="shared" ca="1" si="86"/>
        <v>-0.24734671834824809</v>
      </c>
      <c r="AS42" s="378">
        <f t="shared" ca="1" si="86"/>
        <v>-0.21642837855471728</v>
      </c>
      <c r="AT42" s="378">
        <f t="shared" ca="1" si="86"/>
        <v>-0.18551003876118641</v>
      </c>
      <c r="AU42" s="378">
        <f t="shared" ca="1" si="86"/>
        <v>-0.15459169896765562</v>
      </c>
      <c r="AV42" s="378">
        <f t="shared" ca="1" si="86"/>
        <v>-0.12367335917412481</v>
      </c>
      <c r="AW42" s="378">
        <f t="shared" ca="1" si="86"/>
        <v>-9.2755019380593967E-2</v>
      </c>
      <c r="AX42" s="378">
        <f t="shared" ca="1" si="86"/>
        <v>-6.1836679587063154E-2</v>
      </c>
      <c r="AY42" s="378">
        <f t="shared" ca="1" si="86"/>
        <v>-3.0918339793532333E-2</v>
      </c>
      <c r="AZ42" s="378">
        <f t="shared" ca="1" si="86"/>
        <v>-7.7295849483842178E-3</v>
      </c>
      <c r="BA42" s="378">
        <f t="shared" ca="1" si="86"/>
        <v>-1.5122132774719449E-15</v>
      </c>
      <c r="BB42" s="378">
        <f t="shared" ca="1" si="86"/>
        <v>-1.5122132774719449E-15</v>
      </c>
      <c r="BC42" s="378">
        <f t="shared" ca="1" si="86"/>
        <v>-1.5122132774719449E-15</v>
      </c>
      <c r="BD42" s="378">
        <f t="shared" ca="1" si="86"/>
        <v>-1.5122132774719449E-15</v>
      </c>
      <c r="BE42" s="378">
        <f t="shared" ca="1" si="86"/>
        <v>-1.5122132774719449E-15</v>
      </c>
      <c r="BF42" s="378">
        <f t="shared" ca="1" si="86"/>
        <v>-1.5122132774719449E-15</v>
      </c>
      <c r="BG42" s="378">
        <f t="shared" ca="1" si="86"/>
        <v>-1.5122132774719449E-15</v>
      </c>
      <c r="BH42" s="378">
        <f t="shared" ca="1" si="86"/>
        <v>-1.5122132774719449E-15</v>
      </c>
      <c r="BI42" s="378">
        <f t="shared" ca="1" si="86"/>
        <v>-1.5122132774719449E-15</v>
      </c>
      <c r="BJ42" s="378">
        <f t="shared" ca="1" si="86"/>
        <v>-1.5122132774719449E-15</v>
      </c>
      <c r="BK42" s="378">
        <f t="shared" ca="1" si="86"/>
        <v>-1.5122132774719449E-15</v>
      </c>
      <c r="BL42" s="378">
        <f t="shared" ca="1" si="86"/>
        <v>-1.5122132774719449E-15</v>
      </c>
      <c r="BM42" s="378">
        <f t="shared" ca="1" si="86"/>
        <v>-1.5122132774719449E-15</v>
      </c>
      <c r="BN42" s="378">
        <f t="shared" ca="1" si="86"/>
        <v>-1.5122132774719449E-15</v>
      </c>
      <c r="BO42" s="378">
        <f t="shared" ref="BO42:BR42" ca="1" si="87">-(DEBT*DEBT_INT_RATE)*BO37</f>
        <v>-1.5122132774719449E-15</v>
      </c>
      <c r="BP42" s="378">
        <f t="shared" ca="1" si="87"/>
        <v>-1.5122132774719449E-15</v>
      </c>
      <c r="BQ42" s="378">
        <f t="shared" ca="1" si="87"/>
        <v>-1.5122132774719449E-15</v>
      </c>
      <c r="BR42" s="378">
        <f t="shared" ca="1" si="87"/>
        <v>-1.5122132774719449E-15</v>
      </c>
      <c r="BS42" s="378">
        <f t="shared" ref="BS42:BV42" ca="1" si="88">-(DEBT*DEBT_INT_RATE)*BS37</f>
        <v>-1.5122132774719449E-15</v>
      </c>
      <c r="BT42" s="378">
        <f t="shared" ca="1" si="88"/>
        <v>-1.5122132774719449E-15</v>
      </c>
      <c r="BU42" s="378">
        <f t="shared" ca="1" si="88"/>
        <v>-1.5122132774719449E-15</v>
      </c>
      <c r="BV42" s="378">
        <f t="shared" ca="1" si="88"/>
        <v>-1.5122132774719449E-15</v>
      </c>
      <c r="BW42" s="378">
        <f t="shared" ref="BW42:CD42" ca="1" si="89">-(DEBT*DEBT_INT_RATE)*BW37</f>
        <v>-1.5122132774719449E-15</v>
      </c>
      <c r="BX42" s="378">
        <f t="shared" ca="1" si="89"/>
        <v>-1.5122132774719449E-15</v>
      </c>
      <c r="BY42" s="378">
        <f t="shared" ca="1" si="89"/>
        <v>-1.5122132774719449E-15</v>
      </c>
      <c r="BZ42" s="378">
        <f t="shared" ca="1" si="89"/>
        <v>-1.5122132774719449E-15</v>
      </c>
      <c r="CA42" s="378">
        <f t="shared" ca="1" si="89"/>
        <v>-1.5122132774719449E-15</v>
      </c>
      <c r="CB42" s="378">
        <f t="shared" ca="1" si="89"/>
        <v>-1.5122132774719449E-15</v>
      </c>
      <c r="CC42" s="378">
        <f t="shared" ca="1" si="89"/>
        <v>-1.5122132774719449E-15</v>
      </c>
      <c r="CD42" s="378">
        <f t="shared" ca="1" si="89"/>
        <v>-1.5122132774719449E-15</v>
      </c>
      <c r="CE42" s="378">
        <f t="shared" ref="CE42:CQ42" ca="1" si="90">-(DEBT*DEBT_INT_RATE)*CE37</f>
        <v>-1.5122132774719449E-15</v>
      </c>
      <c r="CF42" s="378">
        <f t="shared" ca="1" si="90"/>
        <v>-1.5122132774719449E-15</v>
      </c>
      <c r="CG42" s="378">
        <f t="shared" ca="1" si="90"/>
        <v>-1.5122132774719449E-15</v>
      </c>
      <c r="CH42" s="378">
        <f t="shared" ca="1" si="90"/>
        <v>-1.5122132774719449E-15</v>
      </c>
      <c r="CI42" s="378">
        <f t="shared" ca="1" si="90"/>
        <v>-1.5122132774719449E-15</v>
      </c>
      <c r="CJ42" s="378">
        <f t="shared" ca="1" si="90"/>
        <v>-1.5122132774719449E-15</v>
      </c>
      <c r="CK42" s="378">
        <f t="shared" ca="1" si="90"/>
        <v>-1.5122132774719449E-15</v>
      </c>
      <c r="CL42" s="378">
        <f t="shared" ca="1" si="90"/>
        <v>-1.5122132774719449E-15</v>
      </c>
      <c r="CM42" s="378">
        <f t="shared" ca="1" si="90"/>
        <v>-1.5122132774719449E-15</v>
      </c>
      <c r="CN42" s="378">
        <f t="shared" ca="1" si="90"/>
        <v>-1.5122132774719449E-15</v>
      </c>
      <c r="CO42" s="378">
        <f t="shared" ca="1" si="90"/>
        <v>-1.5122132774719449E-15</v>
      </c>
      <c r="CP42" s="378">
        <f t="shared" ca="1" si="90"/>
        <v>-1.5122132774719449E-15</v>
      </c>
      <c r="CQ42" s="378">
        <f t="shared" ca="1" si="90"/>
        <v>-1.5122132774719449E-15</v>
      </c>
    </row>
    <row r="43" spans="1:96">
      <c r="A43" s="52" t="s">
        <v>147</v>
      </c>
      <c r="B43" s="11"/>
      <c r="C43" s="314">
        <f t="shared" ref="C43:AH43" ca="1" si="91">-SUM(C41:C42)*(FederalIncomeTax+StateIncomeTax)</f>
        <v>0.80397836500930087</v>
      </c>
      <c r="D43" s="314">
        <f t="shared" ca="1" si="91"/>
        <v>5520.5463197159943</v>
      </c>
      <c r="E43" s="314">
        <f t="shared" ca="1" si="91"/>
        <v>1.2613154637180479</v>
      </c>
      <c r="F43" s="314">
        <f t="shared" ca="1" si="91"/>
        <v>1.237099050450428</v>
      </c>
      <c r="G43" s="314">
        <f t="shared" ca="1" si="91"/>
        <v>1.2139004962928808</v>
      </c>
      <c r="H43" s="314">
        <f t="shared" ca="1" si="91"/>
        <v>1.1916255550315105</v>
      </c>
      <c r="I43" s="314">
        <f t="shared" ca="1" si="91"/>
        <v>1.1699977711055567</v>
      </c>
      <c r="J43" s="314">
        <f t="shared" ca="1" si="91"/>
        <v>1.1485773288501735</v>
      </c>
      <c r="K43" s="314">
        <f t="shared" ca="1" si="91"/>
        <v>6341.0216145015538</v>
      </c>
      <c r="L43" s="314">
        <f t="shared" ca="1" si="91"/>
        <v>1.105723878177554</v>
      </c>
      <c r="M43" s="314">
        <f t="shared" ca="1" si="91"/>
        <v>1.0842971528412446</v>
      </c>
      <c r="N43" s="314">
        <f t="shared" ca="1" si="91"/>
        <v>1.0628704275049348</v>
      </c>
      <c r="O43" s="314">
        <f t="shared" ca="1" si="91"/>
        <v>1.0414437021686251</v>
      </c>
      <c r="P43" s="314">
        <f t="shared" ca="1" si="91"/>
        <v>1.0200169768323155</v>
      </c>
      <c r="Q43" s="314">
        <f t="shared" ca="1" si="91"/>
        <v>0.99859025149600578</v>
      </c>
      <c r="R43" s="314">
        <f t="shared" ca="1" si="91"/>
        <v>7283.5249221237273</v>
      </c>
      <c r="S43" s="314">
        <f t="shared" ca="1" si="91"/>
        <v>0.96315711939743476</v>
      </c>
      <c r="T43" s="314">
        <f t="shared" ca="1" si="91"/>
        <v>0.94915071263517337</v>
      </c>
      <c r="U43" s="314">
        <f t="shared" ca="1" si="91"/>
        <v>0.93514430587291175</v>
      </c>
      <c r="V43" s="314">
        <f t="shared" ca="1" si="91"/>
        <v>0.92113789911065036</v>
      </c>
      <c r="W43" s="314">
        <f t="shared" ca="1" si="91"/>
        <v>0.90713149234838875</v>
      </c>
      <c r="X43" s="314">
        <f t="shared" ca="1" si="91"/>
        <v>0.89312508558612724</v>
      </c>
      <c r="Y43" s="314">
        <f t="shared" ca="1" si="91"/>
        <v>8366.235223852158</v>
      </c>
      <c r="Z43" s="314">
        <f t="shared" ca="1" si="91"/>
        <v>0.86511227206160446</v>
      </c>
      <c r="AA43" s="314">
        <f t="shared" ca="1" si="91"/>
        <v>0.85110586529934296</v>
      </c>
      <c r="AB43" s="314">
        <f t="shared" ca="1" si="91"/>
        <v>0.83709945853708156</v>
      </c>
      <c r="AC43" s="314">
        <f t="shared" ca="1" si="91"/>
        <v>0.82309305177482006</v>
      </c>
      <c r="AD43" s="314">
        <f t="shared" ca="1" si="91"/>
        <v>0.80908664501255845</v>
      </c>
      <c r="AE43" s="314">
        <f t="shared" ca="1" si="91"/>
        <v>0.79508023825029694</v>
      </c>
      <c r="AF43" s="314">
        <f t="shared" ca="1" si="91"/>
        <v>9609.9457366265033</v>
      </c>
      <c r="AG43" s="314">
        <f t="shared" ca="1" si="91"/>
        <v>0.76706742472577405</v>
      </c>
      <c r="AH43" s="314">
        <f t="shared" ca="1" si="91"/>
        <v>0.75306101796351244</v>
      </c>
      <c r="AI43" s="314">
        <f t="shared" ref="AI43:BN43" ca="1" si="92">-SUM(AI41:AI42)*(FederalIncomeTax+StateIncomeTax)</f>
        <v>0.73905461120125104</v>
      </c>
      <c r="AJ43" s="314">
        <f t="shared" ca="1" si="92"/>
        <v>0.72504820443898965</v>
      </c>
      <c r="AK43" s="314">
        <f t="shared" ca="1" si="92"/>
        <v>0.71104179767672815</v>
      </c>
      <c r="AL43" s="314">
        <f t="shared" ca="1" si="92"/>
        <v>0.69703539091446676</v>
      </c>
      <c r="AM43" s="314">
        <f t="shared" ca="1" si="92"/>
        <v>11038.592755218709</v>
      </c>
      <c r="AN43" s="314">
        <f t="shared" ca="1" si="92"/>
        <v>0.66902257738994386</v>
      </c>
      <c r="AO43" s="314">
        <f t="shared" ca="1" si="92"/>
        <v>0.65501617062768236</v>
      </c>
      <c r="AP43" s="314">
        <f t="shared" ca="1" si="92"/>
        <v>0.64100976386542097</v>
      </c>
      <c r="AQ43" s="314">
        <f t="shared" ca="1" si="92"/>
        <v>0.62700335710315946</v>
      </c>
      <c r="AR43" s="314">
        <f t="shared" ca="1" si="92"/>
        <v>0.61299695034089818</v>
      </c>
      <c r="AS43" s="314">
        <f t="shared" ca="1" si="92"/>
        <v>0.59899054357863668</v>
      </c>
      <c r="AT43" s="314">
        <f t="shared" ca="1" si="92"/>
        <v>12679.673687469041</v>
      </c>
      <c r="AU43" s="314">
        <f t="shared" ca="1" si="92"/>
        <v>0.57097773005411379</v>
      </c>
      <c r="AV43" s="314">
        <f t="shared" ca="1" si="92"/>
        <v>0.55697132329185228</v>
      </c>
      <c r="AW43" s="314">
        <f t="shared" ca="1" si="92"/>
        <v>0.54296491652959089</v>
      </c>
      <c r="AX43" s="314">
        <f t="shared" ca="1" si="92"/>
        <v>0.52895850976732939</v>
      </c>
      <c r="AY43" s="314">
        <f t="shared" ca="1" si="92"/>
        <v>0.514952103005068</v>
      </c>
      <c r="AZ43" s="314">
        <f t="shared" ca="1" si="92"/>
        <v>0.25397444981196898</v>
      </c>
      <c r="BA43" s="314">
        <f t="shared" ca="1" si="92"/>
        <v>14564.287472371621</v>
      </c>
      <c r="BB43" s="314">
        <f t="shared" ca="1" si="92"/>
        <v>5.5432815630482368E-16</v>
      </c>
      <c r="BC43" s="314">
        <f t="shared" ca="1" si="92"/>
        <v>5.5432815630482368E-16</v>
      </c>
      <c r="BD43" s="314">
        <f t="shared" ca="1" si="92"/>
        <v>5.5432815630482368E-16</v>
      </c>
      <c r="BE43" s="314">
        <f t="shared" ca="1" si="92"/>
        <v>5.5432815630482368E-16</v>
      </c>
      <c r="BF43" s="314">
        <f t="shared" ca="1" si="92"/>
        <v>5.5432815630482368E-16</v>
      </c>
      <c r="BG43" s="314">
        <f t="shared" ca="1" si="92"/>
        <v>5.5432815630482368E-16</v>
      </c>
      <c r="BH43" s="314">
        <f t="shared" ca="1" si="92"/>
        <v>5.5432815630482368E-16</v>
      </c>
      <c r="BI43" s="314">
        <f t="shared" ca="1" si="92"/>
        <v>5.5432815630482368E-16</v>
      </c>
      <c r="BJ43" s="314">
        <f t="shared" ca="1" si="92"/>
        <v>5.5432815630482368E-16</v>
      </c>
      <c r="BK43" s="314">
        <f t="shared" ca="1" si="92"/>
        <v>5.5432815630482368E-16</v>
      </c>
      <c r="BL43" s="314">
        <f t="shared" ca="1" si="92"/>
        <v>5.5432815630482368E-16</v>
      </c>
      <c r="BM43" s="314">
        <f t="shared" ca="1" si="92"/>
        <v>5.5432815630482368E-16</v>
      </c>
      <c r="BN43" s="314">
        <f t="shared" ca="1" si="92"/>
        <v>5.5432815630482368E-16</v>
      </c>
      <c r="BO43" s="314">
        <f t="shared" ref="BO43:CQ43" ca="1" si="93">-SUM(BO41:BO42)*(FederalIncomeTax+StateIncomeTax)</f>
        <v>5.5432815630482368E-16</v>
      </c>
      <c r="BP43" s="314">
        <f t="shared" ca="1" si="93"/>
        <v>5.5432815630482368E-16</v>
      </c>
      <c r="BQ43" s="314">
        <f t="shared" ca="1" si="93"/>
        <v>5.5432815630482368E-16</v>
      </c>
      <c r="BR43" s="314">
        <f t="shared" ca="1" si="93"/>
        <v>5.5432815630482368E-16</v>
      </c>
      <c r="BS43" s="314">
        <f t="shared" ca="1" si="93"/>
        <v>5.5432815630482368E-16</v>
      </c>
      <c r="BT43" s="314">
        <f t="shared" ca="1" si="93"/>
        <v>5.5432815630482368E-16</v>
      </c>
      <c r="BU43" s="314">
        <f t="shared" ca="1" si="93"/>
        <v>5.5432815630482368E-16</v>
      </c>
      <c r="BV43" s="314">
        <f t="shared" ca="1" si="93"/>
        <v>5.5432815630482368E-16</v>
      </c>
      <c r="BW43" s="314">
        <f t="shared" ca="1" si="93"/>
        <v>5.5432815630482368E-16</v>
      </c>
      <c r="BX43" s="314">
        <f t="shared" ca="1" si="93"/>
        <v>5.5432815630482368E-16</v>
      </c>
      <c r="BY43" s="314">
        <f t="shared" ca="1" si="93"/>
        <v>5.5432815630482368E-16</v>
      </c>
      <c r="BZ43" s="314">
        <f t="shared" ca="1" si="93"/>
        <v>5.5432815630482368E-16</v>
      </c>
      <c r="CA43" s="314">
        <f t="shared" ca="1" si="93"/>
        <v>5.5432815630482368E-16</v>
      </c>
      <c r="CB43" s="314">
        <f t="shared" ca="1" si="93"/>
        <v>5.5432815630482368E-16</v>
      </c>
      <c r="CC43" s="314">
        <f t="shared" ca="1" si="93"/>
        <v>5.5432815630482368E-16</v>
      </c>
      <c r="CD43" s="314">
        <f t="shared" ca="1" si="93"/>
        <v>5.5432815630482368E-16</v>
      </c>
      <c r="CE43" s="314">
        <f t="shared" ca="1" si="93"/>
        <v>5.5432815630482368E-16</v>
      </c>
      <c r="CF43" s="314">
        <f t="shared" ca="1" si="93"/>
        <v>5.5432815630482368E-16</v>
      </c>
      <c r="CG43" s="314">
        <f t="shared" ca="1" si="93"/>
        <v>5.5432815630482368E-16</v>
      </c>
      <c r="CH43" s="314">
        <f t="shared" ca="1" si="93"/>
        <v>5.5432815630482368E-16</v>
      </c>
      <c r="CI43" s="314">
        <f t="shared" ca="1" si="93"/>
        <v>5.5432815630482368E-16</v>
      </c>
      <c r="CJ43" s="314">
        <f t="shared" ca="1" si="93"/>
        <v>5.5432815630482368E-16</v>
      </c>
      <c r="CK43" s="314">
        <f t="shared" ca="1" si="93"/>
        <v>5.5432815630482368E-16</v>
      </c>
      <c r="CL43" s="314">
        <f t="shared" ca="1" si="93"/>
        <v>5.5432815630482368E-16</v>
      </c>
      <c r="CM43" s="314">
        <f t="shared" ca="1" si="93"/>
        <v>5.5432815630482368E-16</v>
      </c>
      <c r="CN43" s="314">
        <f t="shared" ca="1" si="93"/>
        <v>5.5432815630482368E-16</v>
      </c>
      <c r="CO43" s="314">
        <f t="shared" ca="1" si="93"/>
        <v>5.5432815630482368E-16</v>
      </c>
      <c r="CP43" s="314">
        <f t="shared" ca="1" si="93"/>
        <v>5.5432815630482368E-16</v>
      </c>
      <c r="CQ43" s="314">
        <f t="shared" ca="1" si="93"/>
        <v>5.5432815630482368E-16</v>
      </c>
      <c r="CR43" s="5"/>
    </row>
    <row r="44" spans="1:96">
      <c r="A44" s="54" t="s">
        <v>151</v>
      </c>
      <c r="B44" s="55"/>
      <c r="C44" s="19">
        <f t="shared" ref="C44:BN44" ca="1" si="94">SUM(C41:C43)</f>
        <v>-2.4183798113806825</v>
      </c>
      <c r="D44" s="19">
        <f t="shared" ca="1" si="94"/>
        <v>-16605.891835458329</v>
      </c>
      <c r="E44" s="19">
        <f t="shared" ca="1" si="94"/>
        <v>-3.7940571363542883</v>
      </c>
      <c r="F44" s="19">
        <f t="shared" ca="1" si="94"/>
        <v>-3.7212137770061973</v>
      </c>
      <c r="G44" s="19">
        <f t="shared" ca="1" si="94"/>
        <v>-3.6514321541795876</v>
      </c>
      <c r="H44" s="19">
        <f t="shared" ca="1" si="94"/>
        <v>-3.5844287737520988</v>
      </c>
      <c r="I44" s="19">
        <f t="shared" ca="1" si="94"/>
        <v>-3.5193720529648109</v>
      </c>
      <c r="J44" s="19">
        <f t="shared" ca="1" si="94"/>
        <v>-3.4549390192467149</v>
      </c>
      <c r="K44" s="19">
        <f t="shared" ca="1" si="94"/>
        <v>-19073.894676085834</v>
      </c>
      <c r="L44" s="19">
        <f t="shared" ca="1" si="94"/>
        <v>-3.3260351525942058</v>
      </c>
      <c r="M44" s="19">
        <f t="shared" ca="1" si="94"/>
        <v>-3.2615832192679521</v>
      </c>
      <c r="N44" s="19">
        <f t="shared" ca="1" si="94"/>
        <v>-3.1971312859416976</v>
      </c>
      <c r="O44" s="19">
        <f t="shared" ca="1" si="94"/>
        <v>-3.1326793526154435</v>
      </c>
      <c r="P44" s="19">
        <f t="shared" ca="1" si="94"/>
        <v>-3.0682274192891894</v>
      </c>
      <c r="Q44" s="19">
        <f t="shared" ca="1" si="94"/>
        <v>-3.0037754859629353</v>
      </c>
      <c r="R44" s="19">
        <f t="shared" ca="1" si="94"/>
        <v>-21908.959735686803</v>
      </c>
      <c r="S44" s="19">
        <f t="shared" ca="1" si="94"/>
        <v>-2.8971920565441875</v>
      </c>
      <c r="T44" s="19">
        <f t="shared" ca="1" si="94"/>
        <v>-2.8550605604516939</v>
      </c>
      <c r="U44" s="19">
        <f t="shared" ca="1" si="94"/>
        <v>-2.8129290643591998</v>
      </c>
      <c r="V44" s="19">
        <f t="shared" ca="1" si="94"/>
        <v>-2.7707975682667061</v>
      </c>
      <c r="W44" s="19">
        <f t="shared" ca="1" si="94"/>
        <v>-2.7286660721742115</v>
      </c>
      <c r="X44" s="19">
        <f t="shared" ca="1" si="94"/>
        <v>-2.6865345760817174</v>
      </c>
      <c r="Y44" s="19">
        <f t="shared" ca="1" si="94"/>
        <v>-25165.769681366917</v>
      </c>
      <c r="Z44" s="19">
        <f t="shared" ca="1" si="94"/>
        <v>-2.6022715838967301</v>
      </c>
      <c r="AA44" s="19">
        <f t="shared" ca="1" si="94"/>
        <v>-2.560140087804236</v>
      </c>
      <c r="AB44" s="19">
        <f t="shared" ca="1" si="94"/>
        <v>-2.5180085917117423</v>
      </c>
      <c r="AC44" s="19">
        <f t="shared" ca="1" si="94"/>
        <v>-2.4758770956192482</v>
      </c>
      <c r="AD44" s="19">
        <f t="shared" ca="1" si="94"/>
        <v>-2.4337455995267536</v>
      </c>
      <c r="AE44" s="19">
        <f t="shared" ca="1" si="94"/>
        <v>-2.39161410343426</v>
      </c>
      <c r="AF44" s="19">
        <f t="shared" ca="1" si="94"/>
        <v>-28906.870843038836</v>
      </c>
      <c r="AG44" s="19">
        <f t="shared" ca="1" si="94"/>
        <v>-2.3073511112492722</v>
      </c>
      <c r="AH44" s="19">
        <f t="shared" ca="1" si="94"/>
        <v>-2.2652196151567781</v>
      </c>
      <c r="AI44" s="19">
        <f t="shared" ca="1" si="94"/>
        <v>-2.2230881190642844</v>
      </c>
      <c r="AJ44" s="19">
        <f t="shared" ca="1" si="94"/>
        <v>-2.1809566229717907</v>
      </c>
      <c r="AK44" s="19">
        <f t="shared" ca="1" si="94"/>
        <v>-2.1388251268792966</v>
      </c>
      <c r="AL44" s="19">
        <f t="shared" ca="1" si="94"/>
        <v>-2.0966936307868029</v>
      </c>
      <c r="AM44" s="19">
        <f t="shared" ca="1" si="94"/>
        <v>-33204.263979124822</v>
      </c>
      <c r="AN44" s="19">
        <f t="shared" ca="1" si="94"/>
        <v>-2.0124306386018151</v>
      </c>
      <c r="AO44" s="19">
        <f t="shared" ca="1" si="94"/>
        <v>-1.970299142509321</v>
      </c>
      <c r="AP44" s="19">
        <f t="shared" ca="1" si="94"/>
        <v>-1.9281676464168274</v>
      </c>
      <c r="AQ44" s="19">
        <f t="shared" ca="1" si="94"/>
        <v>-1.8860361503243335</v>
      </c>
      <c r="AR44" s="19">
        <f t="shared" ca="1" si="94"/>
        <v>-1.84390465423184</v>
      </c>
      <c r="AS44" s="19">
        <f t="shared" ca="1" si="94"/>
        <v>-1.8017731581393461</v>
      </c>
      <c r="AT44" s="19">
        <f t="shared" ca="1" si="94"/>
        <v>-38140.661733248562</v>
      </c>
      <c r="AU44" s="19">
        <f t="shared" ca="1" si="94"/>
        <v>-1.7175101659543586</v>
      </c>
      <c r="AV44" s="19">
        <f t="shared" ca="1" si="94"/>
        <v>-1.6753786698618645</v>
      </c>
      <c r="AW44" s="19">
        <f t="shared" ca="1" si="94"/>
        <v>-1.6332471737693708</v>
      </c>
      <c r="AX44" s="19">
        <f t="shared" ca="1" si="94"/>
        <v>-1.5911156776768767</v>
      </c>
      <c r="AY44" s="19">
        <f t="shared" ca="1" si="94"/>
        <v>-1.548984181584383</v>
      </c>
      <c r="AZ44" s="19">
        <f t="shared" ca="1" si="94"/>
        <v>-0.76395921676906897</v>
      </c>
      <c r="BA44" s="19">
        <f t="shared" ca="1" si="94"/>
        <v>-43809.610212484571</v>
      </c>
      <c r="BB44" s="19">
        <f t="shared" ca="1" si="94"/>
        <v>-1.6674279811894598E-15</v>
      </c>
      <c r="BC44" s="19">
        <f t="shared" ca="1" si="94"/>
        <v>-1.6674279811894598E-15</v>
      </c>
      <c r="BD44" s="19">
        <f t="shared" ca="1" si="94"/>
        <v>-1.6674279811894598E-15</v>
      </c>
      <c r="BE44" s="19">
        <f t="shared" ca="1" si="94"/>
        <v>-1.6674279811894598E-15</v>
      </c>
      <c r="BF44" s="19">
        <f t="shared" ca="1" si="94"/>
        <v>-1.6674279811894598E-15</v>
      </c>
      <c r="BG44" s="19">
        <f t="shared" ca="1" si="94"/>
        <v>-1.6674279811894598E-15</v>
      </c>
      <c r="BH44" s="19">
        <f t="shared" ca="1" si="94"/>
        <v>-1.6674279811894598E-15</v>
      </c>
      <c r="BI44" s="19">
        <f t="shared" ca="1" si="94"/>
        <v>-1.6674279811894598E-15</v>
      </c>
      <c r="BJ44" s="19">
        <f t="shared" ca="1" si="94"/>
        <v>-1.6674279811894598E-15</v>
      </c>
      <c r="BK44" s="19">
        <f t="shared" ca="1" si="94"/>
        <v>-1.6674279811894598E-15</v>
      </c>
      <c r="BL44" s="19">
        <f t="shared" ca="1" si="94"/>
        <v>-1.6674279811894598E-15</v>
      </c>
      <c r="BM44" s="19">
        <f t="shared" ca="1" si="94"/>
        <v>-1.6674279811894598E-15</v>
      </c>
      <c r="BN44" s="19">
        <f t="shared" ca="1" si="94"/>
        <v>-1.6674279811894598E-15</v>
      </c>
      <c r="BO44" s="19">
        <f t="shared" ref="BO44:BR44" ca="1" si="95">SUM(BO41:BO43)</f>
        <v>-1.6674279811894598E-15</v>
      </c>
      <c r="BP44" s="19">
        <f t="shared" ca="1" si="95"/>
        <v>-1.6674279811894598E-15</v>
      </c>
      <c r="BQ44" s="19">
        <f t="shared" ca="1" si="95"/>
        <v>-1.6674279811894598E-15</v>
      </c>
      <c r="BR44" s="19">
        <f t="shared" ca="1" si="95"/>
        <v>-1.6674279811894598E-15</v>
      </c>
      <c r="BS44" s="19">
        <f t="shared" ref="BS44:BV44" ca="1" si="96">SUM(BS41:BS43)</f>
        <v>-1.6674279811894598E-15</v>
      </c>
      <c r="BT44" s="19">
        <f t="shared" ca="1" si="96"/>
        <v>-1.6674279811894598E-15</v>
      </c>
      <c r="BU44" s="19">
        <f t="shared" ca="1" si="96"/>
        <v>-1.6674279811894598E-15</v>
      </c>
      <c r="BV44" s="19">
        <f t="shared" ca="1" si="96"/>
        <v>-1.6674279811894598E-15</v>
      </c>
      <c r="BW44" s="19">
        <f t="shared" ref="BW44:CD44" ca="1" si="97">SUM(BW41:BW43)</f>
        <v>-1.6674279811894598E-15</v>
      </c>
      <c r="BX44" s="19">
        <f t="shared" ca="1" si="97"/>
        <v>-1.6674279811894598E-15</v>
      </c>
      <c r="BY44" s="19">
        <f t="shared" ca="1" si="97"/>
        <v>-1.6674279811894598E-15</v>
      </c>
      <c r="BZ44" s="19">
        <f t="shared" ca="1" si="97"/>
        <v>-1.6674279811894598E-15</v>
      </c>
      <c r="CA44" s="19">
        <f t="shared" ca="1" si="97"/>
        <v>-1.6674279811894598E-15</v>
      </c>
      <c r="CB44" s="19">
        <f t="shared" ca="1" si="97"/>
        <v>-1.6674279811894598E-15</v>
      </c>
      <c r="CC44" s="19">
        <f t="shared" ca="1" si="97"/>
        <v>-1.6674279811894598E-15</v>
      </c>
      <c r="CD44" s="19">
        <f t="shared" ca="1" si="97"/>
        <v>-1.6674279811894598E-15</v>
      </c>
      <c r="CE44" s="19">
        <f t="shared" ref="CE44:CQ44" ca="1" si="98">SUM(CE41:CE43)</f>
        <v>-1.6674279811894598E-15</v>
      </c>
      <c r="CF44" s="19">
        <f t="shared" ca="1" si="98"/>
        <v>-1.6674279811894598E-15</v>
      </c>
      <c r="CG44" s="19">
        <f t="shared" ca="1" si="98"/>
        <v>-1.6674279811894598E-15</v>
      </c>
      <c r="CH44" s="19">
        <f t="shared" ca="1" si="98"/>
        <v>-1.6674279811894598E-15</v>
      </c>
      <c r="CI44" s="19">
        <f t="shared" ca="1" si="98"/>
        <v>-1.6674279811894598E-15</v>
      </c>
      <c r="CJ44" s="19">
        <f t="shared" ca="1" si="98"/>
        <v>-1.6674279811894598E-15</v>
      </c>
      <c r="CK44" s="19">
        <f t="shared" ca="1" si="98"/>
        <v>-1.6674279811894598E-15</v>
      </c>
      <c r="CL44" s="19">
        <f t="shared" ca="1" si="98"/>
        <v>-1.6674279811894598E-15</v>
      </c>
      <c r="CM44" s="19">
        <f t="shared" ca="1" si="98"/>
        <v>-1.6674279811894598E-15</v>
      </c>
      <c r="CN44" s="19">
        <f t="shared" ca="1" si="98"/>
        <v>-1.6674279811894598E-15</v>
      </c>
      <c r="CO44" s="19">
        <f t="shared" ca="1" si="98"/>
        <v>-1.6674279811894598E-15</v>
      </c>
      <c r="CP44" s="19">
        <f t="shared" ca="1" si="98"/>
        <v>-1.6674279811894598E-15</v>
      </c>
      <c r="CQ44" s="19">
        <f t="shared" ca="1" si="98"/>
        <v>-1.6674279811894598E-15</v>
      </c>
      <c r="CR44" s="5"/>
    </row>
    <row r="45" spans="1:96">
      <c r="A45" s="52"/>
      <c r="B45" s="31"/>
      <c r="C45" s="378"/>
      <c r="D45" s="378"/>
      <c r="E45" s="378"/>
      <c r="F45" s="378"/>
      <c r="G45" s="378"/>
      <c r="H45" s="378"/>
      <c r="I45" s="378"/>
      <c r="J45" s="378"/>
      <c r="K45" s="378"/>
      <c r="L45" s="378"/>
      <c r="M45" s="378"/>
      <c r="N45" s="378"/>
      <c r="O45" s="378"/>
      <c r="P45" s="378"/>
      <c r="Q45" s="378"/>
      <c r="R45" s="378"/>
      <c r="S45" s="378"/>
      <c r="T45" s="378"/>
      <c r="U45" s="378"/>
      <c r="V45" s="378"/>
      <c r="W45" s="378"/>
      <c r="X45" s="378"/>
      <c r="Y45" s="378"/>
      <c r="Z45" s="378"/>
      <c r="AA45" s="378"/>
      <c r="AB45" s="378"/>
      <c r="AC45" s="378"/>
      <c r="AD45" s="378"/>
      <c r="AE45" s="378"/>
      <c r="AF45" s="378"/>
      <c r="AG45" s="378"/>
      <c r="AH45" s="378"/>
      <c r="AI45" s="378"/>
      <c r="AJ45" s="378"/>
      <c r="AK45" s="378"/>
      <c r="AL45" s="378"/>
      <c r="AM45" s="378"/>
      <c r="AN45" s="378"/>
      <c r="AO45" s="378"/>
      <c r="AP45" s="378"/>
      <c r="AQ45" s="378"/>
      <c r="AR45" s="378"/>
      <c r="AS45" s="378"/>
      <c r="AT45" s="378"/>
      <c r="AU45" s="378"/>
      <c r="AV45" s="378"/>
      <c r="AW45" s="378"/>
      <c r="AX45" s="378"/>
      <c r="AY45" s="378"/>
      <c r="AZ45" s="378"/>
      <c r="BA45" s="378"/>
      <c r="BB45" s="378"/>
      <c r="BC45" s="378"/>
      <c r="BD45" s="378"/>
      <c r="BE45" s="378"/>
      <c r="BF45" s="378"/>
      <c r="BG45" s="378"/>
      <c r="BH45" s="378"/>
      <c r="BI45" s="378"/>
      <c r="BJ45" s="378"/>
      <c r="BK45" s="378"/>
      <c r="BL45" s="378"/>
      <c r="BM45" s="378"/>
      <c r="BN45" s="378"/>
      <c r="BO45" s="378"/>
      <c r="BP45" s="378"/>
      <c r="BQ45" s="378"/>
      <c r="BR45" s="378"/>
      <c r="BS45" s="378"/>
      <c r="BT45" s="378"/>
      <c r="BU45" s="378"/>
      <c r="BV45" s="378"/>
      <c r="BW45" s="378"/>
      <c r="BX45" s="378"/>
      <c r="BY45" s="378"/>
      <c r="BZ45" s="378"/>
      <c r="CA45" s="378"/>
      <c r="CB45" s="378"/>
      <c r="CC45" s="378"/>
      <c r="CD45" s="378"/>
      <c r="CE45" s="378"/>
      <c r="CF45" s="378"/>
      <c r="CG45" s="378"/>
      <c r="CH45" s="378"/>
      <c r="CI45" s="378"/>
      <c r="CJ45" s="378"/>
      <c r="CK45" s="378"/>
      <c r="CL45" s="378"/>
      <c r="CM45" s="378"/>
      <c r="CN45" s="378"/>
      <c r="CO45" s="378"/>
      <c r="CP45" s="378"/>
      <c r="CQ45" s="378"/>
      <c r="CR45" s="5"/>
    </row>
    <row r="46" spans="1:96">
      <c r="A46" s="56" t="s">
        <v>113</v>
      </c>
      <c r="B46" s="30"/>
      <c r="C46" s="19">
        <f t="shared" ref="C46:BN46" ca="1" si="99">C38-C44</f>
        <v>4.918366739784382</v>
      </c>
      <c r="D46" s="19">
        <f t="shared" ca="1" si="99"/>
        <v>16610.792258485748</v>
      </c>
      <c r="E46" s="19">
        <f t="shared" ca="1" si="99"/>
        <v>8.5014258512191923</v>
      </c>
      <c r="F46" s="19">
        <f t="shared" ca="1" si="99"/>
        <v>8.2469863090093352</v>
      </c>
      <c r="G46" s="19">
        <f t="shared" ca="1" si="99"/>
        <v>8.0059208200430856</v>
      </c>
      <c r="H46" s="19">
        <f t="shared" ca="1" si="99"/>
        <v>7.776991046057141</v>
      </c>
      <c r="I46" s="19">
        <f t="shared" ca="1" si="99"/>
        <v>7.5565645281458362</v>
      </c>
      <c r="J46" s="19">
        <f t="shared" ca="1" si="99"/>
        <v>7.3388623544137879</v>
      </c>
      <c r="K46" s="19">
        <f t="shared" ca="1" si="99"/>
        <v>19077.625266624713</v>
      </c>
      <c r="L46" s="19">
        <f t="shared" ca="1" si="99"/>
        <v>6.9032928951812451</v>
      </c>
      <c r="M46" s="19">
        <f t="shared" ca="1" si="99"/>
        <v>6.6855081655649746</v>
      </c>
      <c r="N46" s="19">
        <f t="shared" ca="1" si="99"/>
        <v>6.4677234359487041</v>
      </c>
      <c r="O46" s="19">
        <f t="shared" ca="1" si="99"/>
        <v>6.2499387063324328</v>
      </c>
      <c r="P46" s="19">
        <f t="shared" ca="1" si="99"/>
        <v>6.0321539767161614</v>
      </c>
      <c r="Q46" s="19">
        <f t="shared" ca="1" si="99"/>
        <v>5.8143692470998918</v>
      </c>
      <c r="R46" s="19">
        <f t="shared" ca="1" si="99"/>
        <v>21911.635775253089</v>
      </c>
      <c r="S46" s="19">
        <f t="shared" ca="1" si="99"/>
        <v>5.4762982871309234</v>
      </c>
      <c r="T46" s="19">
        <f t="shared" ca="1" si="99"/>
        <v>5.3560120567782263</v>
      </c>
      <c r="U46" s="19">
        <f t="shared" ca="1" si="99"/>
        <v>5.2357258264255275</v>
      </c>
      <c r="V46" s="19">
        <f t="shared" ca="1" si="99"/>
        <v>5.1154395960728296</v>
      </c>
      <c r="W46" s="19">
        <f t="shared" ca="1" si="99"/>
        <v>4.9951533657201308</v>
      </c>
      <c r="X46" s="19">
        <f t="shared" ca="1" si="99"/>
        <v>4.8748671353674329</v>
      </c>
      <c r="Y46" s="19">
        <f t="shared" ca="1" si="99"/>
        <v>25167.879859191944</v>
      </c>
      <c r="Z46" s="19">
        <f t="shared" ca="1" si="99"/>
        <v>4.634294674662037</v>
      </c>
      <c r="AA46" s="19">
        <f t="shared" ca="1" si="99"/>
        <v>4.5140084443093382</v>
      </c>
      <c r="AB46" s="19">
        <f t="shared" ca="1" si="99"/>
        <v>4.3937222139566403</v>
      </c>
      <c r="AC46" s="19">
        <f t="shared" ca="1" si="99"/>
        <v>4.2734359836039424</v>
      </c>
      <c r="AD46" s="19">
        <f t="shared" ca="1" si="99"/>
        <v>4.1531497532512436</v>
      </c>
      <c r="AE46" s="19">
        <f t="shared" ca="1" si="99"/>
        <v>4.0328635228985457</v>
      </c>
      <c r="AF46" s="19">
        <f t="shared" ca="1" si="99"/>
        <v>28908.433937724039</v>
      </c>
      <c r="AG46" s="19">
        <f t="shared" ca="1" si="99"/>
        <v>3.7922910621931498</v>
      </c>
      <c r="AH46" s="19">
        <f t="shared" ca="1" si="99"/>
        <v>3.672004831840451</v>
      </c>
      <c r="AI46" s="19">
        <f t="shared" ca="1" si="99"/>
        <v>3.551718601487754</v>
      </c>
      <c r="AJ46" s="19">
        <f t="shared" ca="1" si="99"/>
        <v>3.4314323711350561</v>
      </c>
      <c r="AK46" s="19">
        <f t="shared" ca="1" si="99"/>
        <v>3.3111461407823581</v>
      </c>
      <c r="AL46" s="19">
        <f t="shared" ca="1" si="99"/>
        <v>3.1908599104296602</v>
      </c>
      <c r="AM46" s="19">
        <f t="shared" ca="1" si="99"/>
        <v>33205.279990670206</v>
      </c>
      <c r="AN46" s="19">
        <f t="shared" ca="1" si="99"/>
        <v>2.9502874497242653</v>
      </c>
      <c r="AO46" s="19">
        <f t="shared" ca="1" si="99"/>
        <v>2.8300012193715673</v>
      </c>
      <c r="AP46" s="19">
        <f t="shared" ca="1" si="99"/>
        <v>2.7097149890188699</v>
      </c>
      <c r="AQ46" s="19">
        <f t="shared" ca="1" si="99"/>
        <v>2.5894287586661719</v>
      </c>
      <c r="AR46" s="19">
        <f t="shared" ca="1" si="99"/>
        <v>2.4691425283134745</v>
      </c>
      <c r="AS46" s="19">
        <f t="shared" ca="1" si="99"/>
        <v>2.348856297960777</v>
      </c>
      <c r="AT46" s="19">
        <f t="shared" ca="1" si="99"/>
        <v>38141.130661654126</v>
      </c>
      <c r="AU46" s="19">
        <f t="shared" ca="1" si="99"/>
        <v>2.1082838372553816</v>
      </c>
      <c r="AV46" s="19">
        <f t="shared" ca="1" si="99"/>
        <v>1.9879976069026837</v>
      </c>
      <c r="AW46" s="19">
        <f t="shared" ca="1" si="99"/>
        <v>1.8677113765499862</v>
      </c>
      <c r="AX46" s="19">
        <f t="shared" ca="1" si="99"/>
        <v>1.7474251461972883</v>
      </c>
      <c r="AY46" s="19">
        <f t="shared" ca="1" si="99"/>
        <v>1.6271389158445906</v>
      </c>
      <c r="AZ46" s="19">
        <f t="shared" ca="1" si="99"/>
        <v>0.78349790033412381</v>
      </c>
      <c r="BA46" s="19">
        <f t="shared" ca="1" si="99"/>
        <v>43809.610212484571</v>
      </c>
      <c r="BB46" s="19">
        <f t="shared" ca="1" si="99"/>
        <v>5.4899691536718348E-15</v>
      </c>
      <c r="BC46" s="19">
        <f t="shared" ca="1" si="99"/>
        <v>5.4899691536718348E-15</v>
      </c>
      <c r="BD46" s="19">
        <f t="shared" ca="1" si="99"/>
        <v>5.4899691536718348E-15</v>
      </c>
      <c r="BE46" s="19">
        <f t="shared" ca="1" si="99"/>
        <v>5.4899691536718348E-15</v>
      </c>
      <c r="BF46" s="19">
        <f t="shared" ca="1" si="99"/>
        <v>5.4899691536718348E-15</v>
      </c>
      <c r="BG46" s="19">
        <f t="shared" ca="1" si="99"/>
        <v>5.4899691536718348E-15</v>
      </c>
      <c r="BH46" s="19">
        <f t="shared" ca="1" si="99"/>
        <v>5.4899691536718348E-15</v>
      </c>
      <c r="BI46" s="19">
        <f t="shared" ca="1" si="99"/>
        <v>5.4899691536718348E-15</v>
      </c>
      <c r="BJ46" s="19">
        <f t="shared" ca="1" si="99"/>
        <v>5.4899691536718348E-15</v>
      </c>
      <c r="BK46" s="19">
        <f t="shared" ca="1" si="99"/>
        <v>5.4899691536718348E-15</v>
      </c>
      <c r="BL46" s="19">
        <f t="shared" ca="1" si="99"/>
        <v>5.4899691536718348E-15</v>
      </c>
      <c r="BM46" s="19">
        <f t="shared" ca="1" si="99"/>
        <v>5.4899691536718348E-15</v>
      </c>
      <c r="BN46" s="19">
        <f t="shared" ca="1" si="99"/>
        <v>5.4899691536718348E-15</v>
      </c>
      <c r="BO46" s="19">
        <f t="shared" ref="BO46:BR46" ca="1" si="100">BO38-BO44</f>
        <v>5.4899691536718348E-15</v>
      </c>
      <c r="BP46" s="19">
        <f t="shared" ca="1" si="100"/>
        <v>5.4899691536718348E-15</v>
      </c>
      <c r="BQ46" s="19">
        <f t="shared" ca="1" si="100"/>
        <v>5.4899691536718348E-15</v>
      </c>
      <c r="BR46" s="19">
        <f t="shared" ca="1" si="100"/>
        <v>5.4899691536718348E-15</v>
      </c>
      <c r="BS46" s="19">
        <f t="shared" ref="BS46:BV46" ca="1" si="101">BS38-BS44</f>
        <v>5.4899691536718348E-15</v>
      </c>
      <c r="BT46" s="19">
        <f t="shared" ca="1" si="101"/>
        <v>5.4899691536718348E-15</v>
      </c>
      <c r="BU46" s="19">
        <f t="shared" ca="1" si="101"/>
        <v>5.4899691536718348E-15</v>
      </c>
      <c r="BV46" s="19">
        <f t="shared" ca="1" si="101"/>
        <v>5.4899691536718348E-15</v>
      </c>
      <c r="BW46" s="19">
        <f t="shared" ref="BW46:CD46" ca="1" si="102">BW38-BW44</f>
        <v>5.4899691536718348E-15</v>
      </c>
      <c r="BX46" s="19">
        <f t="shared" ca="1" si="102"/>
        <v>5.4899691536718348E-15</v>
      </c>
      <c r="BY46" s="19">
        <f t="shared" ca="1" si="102"/>
        <v>5.4899691536718348E-15</v>
      </c>
      <c r="BZ46" s="19">
        <f t="shared" ca="1" si="102"/>
        <v>5.4899691536718348E-15</v>
      </c>
      <c r="CA46" s="19">
        <f t="shared" ca="1" si="102"/>
        <v>5.4899691536718348E-15</v>
      </c>
      <c r="CB46" s="19">
        <f t="shared" ca="1" si="102"/>
        <v>5.4899691536718348E-15</v>
      </c>
      <c r="CC46" s="19">
        <f t="shared" ca="1" si="102"/>
        <v>5.4899691536718348E-15</v>
      </c>
      <c r="CD46" s="19">
        <f t="shared" ca="1" si="102"/>
        <v>5.4899691536718348E-15</v>
      </c>
      <c r="CE46" s="19">
        <f t="shared" ref="CE46:CQ46" ca="1" si="103">CE38-CE44</f>
        <v>5.4899691536718348E-15</v>
      </c>
      <c r="CF46" s="19">
        <f t="shared" ca="1" si="103"/>
        <v>5.4899691536718348E-15</v>
      </c>
      <c r="CG46" s="19">
        <f t="shared" ca="1" si="103"/>
        <v>5.4899691536718348E-15</v>
      </c>
      <c r="CH46" s="19">
        <f t="shared" ca="1" si="103"/>
        <v>5.4899691536718348E-15</v>
      </c>
      <c r="CI46" s="19">
        <f t="shared" ca="1" si="103"/>
        <v>5.4899691536718348E-15</v>
      </c>
      <c r="CJ46" s="19">
        <f t="shared" ca="1" si="103"/>
        <v>5.4899691536718348E-15</v>
      </c>
      <c r="CK46" s="19">
        <f t="shared" ca="1" si="103"/>
        <v>5.4899691536718348E-15</v>
      </c>
      <c r="CL46" s="19">
        <f t="shared" ca="1" si="103"/>
        <v>5.4899691536718348E-15</v>
      </c>
      <c r="CM46" s="19">
        <f t="shared" ca="1" si="103"/>
        <v>5.4899691536718348E-15</v>
      </c>
      <c r="CN46" s="19">
        <f t="shared" ca="1" si="103"/>
        <v>5.4899691536718348E-15</v>
      </c>
      <c r="CO46" s="19">
        <f t="shared" ca="1" si="103"/>
        <v>5.4899691536718348E-15</v>
      </c>
      <c r="CP46" s="19">
        <f t="shared" ca="1" si="103"/>
        <v>5.4899691536718348E-15</v>
      </c>
      <c r="CQ46" s="19">
        <f t="shared" ca="1" si="103"/>
        <v>5.4899691536718348E-15</v>
      </c>
    </row>
    <row r="47" spans="1:96">
      <c r="A47" s="27"/>
      <c r="B47" s="11"/>
      <c r="C47" s="11"/>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c r="AY47" s="13"/>
      <c r="AZ47" s="13"/>
      <c r="BA47" s="13"/>
      <c r="BB47" s="13"/>
      <c r="BC47" s="13"/>
      <c r="BD47" s="13"/>
      <c r="BE47" s="13"/>
      <c r="BF47" s="13"/>
      <c r="BG47" s="13"/>
      <c r="BH47" s="13"/>
      <c r="BI47" s="13"/>
      <c r="BJ47" s="13"/>
      <c r="BK47" s="13"/>
      <c r="BL47" s="13"/>
      <c r="BM47" s="13"/>
      <c r="BN47" s="13"/>
      <c r="BO47" s="13"/>
      <c r="BP47" s="13"/>
      <c r="BQ47" s="13"/>
      <c r="BR47" s="13"/>
      <c r="BS47" s="13"/>
      <c r="BT47" s="13"/>
      <c r="BU47" s="13"/>
      <c r="BV47" s="13"/>
      <c r="BW47" s="13"/>
      <c r="BX47" s="13"/>
      <c r="BY47" s="13"/>
      <c r="BZ47" s="13"/>
      <c r="CA47" s="13"/>
      <c r="CB47" s="13"/>
      <c r="CC47" s="13"/>
      <c r="CD47" s="13"/>
      <c r="CE47" s="13"/>
      <c r="CF47" s="13"/>
      <c r="CG47" s="13"/>
      <c r="CH47" s="13"/>
      <c r="CI47" s="13"/>
      <c r="CJ47" s="13"/>
      <c r="CK47" s="13"/>
      <c r="CL47" s="13"/>
      <c r="CM47" s="13"/>
      <c r="CN47" s="13"/>
      <c r="CO47" s="13"/>
      <c r="CP47" s="13"/>
      <c r="CQ47" s="13"/>
      <c r="CR47" s="23"/>
    </row>
    <row r="48" spans="1:96">
      <c r="A48" s="45" t="s">
        <v>115</v>
      </c>
      <c r="C48" s="314">
        <f t="shared" ref="C48:AH48" ca="1" si="104">C46/(1-FederalIncomeTax-StateIncomeTax)-C46</f>
        <v>1.6350866110275861</v>
      </c>
      <c r="D48" s="314">
        <f t="shared" ca="1" si="104"/>
        <v>5522.1754410289068</v>
      </c>
      <c r="E48" s="314">
        <f t="shared" ca="1" si="104"/>
        <v>2.8262568286198384</v>
      </c>
      <c r="F48" s="314">
        <f t="shared" ca="1" si="104"/>
        <v>2.7416696656866488</v>
      </c>
      <c r="G48" s="314">
        <f t="shared" ca="1" si="104"/>
        <v>2.661528640374085</v>
      </c>
      <c r="H48" s="314">
        <f t="shared" ca="1" si="104"/>
        <v>2.5854220732728272</v>
      </c>
      <c r="I48" s="314">
        <f t="shared" ca="1" si="104"/>
        <v>2.5121423714488831</v>
      </c>
      <c r="J48" s="314">
        <f t="shared" ca="1" si="104"/>
        <v>2.4397683643254364</v>
      </c>
      <c r="K48" s="314">
        <f t="shared" ca="1" si="104"/>
        <v>6342.2618308099482</v>
      </c>
      <c r="L48" s="314">
        <f t="shared" ca="1" si="104"/>
        <v>2.2949654594906352</v>
      </c>
      <c r="M48" s="314">
        <f t="shared" ca="1" si="104"/>
        <v>2.2225640070732338</v>
      </c>
      <c r="N48" s="314">
        <f t="shared" ca="1" si="104"/>
        <v>2.1501625546558323</v>
      </c>
      <c r="O48" s="314">
        <f t="shared" ca="1" si="104"/>
        <v>2.0777611022384317</v>
      </c>
      <c r="P48" s="314">
        <f t="shared" ca="1" si="104"/>
        <v>2.0053596498210293</v>
      </c>
      <c r="Q48" s="314">
        <f t="shared" ca="1" si="104"/>
        <v>1.9329581974036287</v>
      </c>
      <c r="R48" s="314">
        <f t="shared" ca="1" si="104"/>
        <v>7284.4145581953999</v>
      </c>
      <c r="S48" s="314">
        <f t="shared" ca="1" si="104"/>
        <v>1.8205681847290682</v>
      </c>
      <c r="T48" s="314">
        <f t="shared" ca="1" si="104"/>
        <v>1.7805796244719092</v>
      </c>
      <c r="U48" s="314">
        <f t="shared" ca="1" si="104"/>
        <v>1.7405910642147493</v>
      </c>
      <c r="V48" s="314">
        <f t="shared" ca="1" si="104"/>
        <v>1.7006025039575903</v>
      </c>
      <c r="W48" s="314">
        <f t="shared" ca="1" si="104"/>
        <v>1.6606139437004304</v>
      </c>
      <c r="X48" s="314">
        <f t="shared" ca="1" si="104"/>
        <v>1.6206253834432713</v>
      </c>
      <c r="Y48" s="314">
        <f t="shared" ca="1" si="104"/>
        <v>8366.9367419965238</v>
      </c>
      <c r="Z48" s="314">
        <f t="shared" ca="1" si="104"/>
        <v>1.5406482629289524</v>
      </c>
      <c r="AA48" s="314">
        <f t="shared" ca="1" si="104"/>
        <v>1.5006597026717925</v>
      </c>
      <c r="AB48" s="314">
        <f t="shared" ca="1" si="104"/>
        <v>1.4606711424146326</v>
      </c>
      <c r="AC48" s="314">
        <f t="shared" ca="1" si="104"/>
        <v>1.4206825821574736</v>
      </c>
      <c r="AD48" s="314">
        <f t="shared" ca="1" si="104"/>
        <v>1.3806940219003137</v>
      </c>
      <c r="AE48" s="314">
        <f t="shared" ca="1" si="104"/>
        <v>1.3407054616431546</v>
      </c>
      <c r="AF48" s="314">
        <f t="shared" ca="1" si="104"/>
        <v>9610.4653796964049</v>
      </c>
      <c r="AG48" s="314">
        <f t="shared" ca="1" si="104"/>
        <v>1.2607283411288357</v>
      </c>
      <c r="AH48" s="314">
        <f t="shared" ca="1" si="104"/>
        <v>1.2207397808716758</v>
      </c>
      <c r="AI48" s="314">
        <f t="shared" ref="AI48:CQ48" ca="1" si="105">AI46/(1-FederalIncomeTax-StateIncomeTax)-AI46</f>
        <v>1.1807512206145168</v>
      </c>
      <c r="AJ48" s="314">
        <f t="shared" ca="1" si="105"/>
        <v>1.1407626603573577</v>
      </c>
      <c r="AK48" s="314">
        <f t="shared" ca="1" si="105"/>
        <v>1.1007741001001978</v>
      </c>
      <c r="AL48" s="314">
        <f t="shared" ca="1" si="105"/>
        <v>1.0607855398430388</v>
      </c>
      <c r="AM48" s="314">
        <f t="shared" ca="1" si="105"/>
        <v>11038.930523214149</v>
      </c>
      <c r="AN48" s="314">
        <f t="shared" ca="1" si="105"/>
        <v>0.98080841932871987</v>
      </c>
      <c r="AO48" s="314">
        <f t="shared" ca="1" si="105"/>
        <v>0.94081985907156085</v>
      </c>
      <c r="AP48" s="314">
        <f t="shared" ca="1" si="105"/>
        <v>0.90083129881440138</v>
      </c>
      <c r="AQ48" s="314">
        <f t="shared" ca="1" si="105"/>
        <v>0.86084273855724192</v>
      </c>
      <c r="AR48" s="314">
        <f t="shared" ca="1" si="105"/>
        <v>0.82085417830008289</v>
      </c>
      <c r="AS48" s="314">
        <f t="shared" ca="1" si="105"/>
        <v>0.78086561804292343</v>
      </c>
      <c r="AT48" s="314">
        <f t="shared" ca="1" si="105"/>
        <v>12679.829580390018</v>
      </c>
      <c r="AU48" s="314">
        <f t="shared" ca="1" si="105"/>
        <v>0.70088849752860494</v>
      </c>
      <c r="AV48" s="314">
        <f t="shared" ca="1" si="105"/>
        <v>0.66089993727144547</v>
      </c>
      <c r="AW48" s="314">
        <f t="shared" ca="1" si="105"/>
        <v>0.620911377014286</v>
      </c>
      <c r="AX48" s="314">
        <f t="shared" ca="1" si="105"/>
        <v>0.58092281675712654</v>
      </c>
      <c r="AY48" s="314">
        <f t="shared" ca="1" si="105"/>
        <v>0.54093425649996729</v>
      </c>
      <c r="AZ48" s="314">
        <f t="shared" ca="1" si="105"/>
        <v>0.26046998818569489</v>
      </c>
      <c r="BA48" s="314">
        <f t="shared" ca="1" si="105"/>
        <v>14564.287472371623</v>
      </c>
      <c r="BB48" s="314">
        <f t="shared" ca="1" si="105"/>
        <v>1.8251129964571922E-15</v>
      </c>
      <c r="BC48" s="314">
        <f t="shared" ca="1" si="105"/>
        <v>1.8251129964571922E-15</v>
      </c>
      <c r="BD48" s="314">
        <f t="shared" ca="1" si="105"/>
        <v>1.8251129964571922E-15</v>
      </c>
      <c r="BE48" s="314">
        <f t="shared" ca="1" si="105"/>
        <v>1.8251129964571922E-15</v>
      </c>
      <c r="BF48" s="314">
        <f t="shared" ca="1" si="105"/>
        <v>1.8251129964571922E-15</v>
      </c>
      <c r="BG48" s="314">
        <f t="shared" ca="1" si="105"/>
        <v>1.8251129964571922E-15</v>
      </c>
      <c r="BH48" s="314">
        <f t="shared" ca="1" si="105"/>
        <v>1.8251129964571922E-15</v>
      </c>
      <c r="BI48" s="314">
        <f t="shared" ca="1" si="105"/>
        <v>1.8251129964571922E-15</v>
      </c>
      <c r="BJ48" s="314">
        <f t="shared" ca="1" si="105"/>
        <v>1.8251129964571922E-15</v>
      </c>
      <c r="BK48" s="314">
        <f t="shared" ca="1" si="105"/>
        <v>1.8251129964571922E-15</v>
      </c>
      <c r="BL48" s="314">
        <f t="shared" ca="1" si="105"/>
        <v>1.8251129964571922E-15</v>
      </c>
      <c r="BM48" s="314">
        <f t="shared" ca="1" si="105"/>
        <v>1.8251129964571922E-15</v>
      </c>
      <c r="BN48" s="314">
        <f t="shared" ca="1" si="105"/>
        <v>1.8251129964571922E-15</v>
      </c>
      <c r="BO48" s="314">
        <f t="shared" ca="1" si="105"/>
        <v>1.8251129964571922E-15</v>
      </c>
      <c r="BP48" s="314">
        <f t="shared" ca="1" si="105"/>
        <v>1.8251129964571922E-15</v>
      </c>
      <c r="BQ48" s="314">
        <f t="shared" ca="1" si="105"/>
        <v>1.8251129964571922E-15</v>
      </c>
      <c r="BR48" s="314">
        <f t="shared" ca="1" si="105"/>
        <v>1.8251129964571922E-15</v>
      </c>
      <c r="BS48" s="314">
        <f t="shared" ca="1" si="105"/>
        <v>1.8251129964571922E-15</v>
      </c>
      <c r="BT48" s="314">
        <f t="shared" ca="1" si="105"/>
        <v>1.8251129964571922E-15</v>
      </c>
      <c r="BU48" s="314">
        <f t="shared" ca="1" si="105"/>
        <v>1.8251129964571922E-15</v>
      </c>
      <c r="BV48" s="314">
        <f t="shared" ca="1" si="105"/>
        <v>1.8251129964571922E-15</v>
      </c>
      <c r="BW48" s="314">
        <f t="shared" ca="1" si="105"/>
        <v>1.8251129964571922E-15</v>
      </c>
      <c r="BX48" s="314">
        <f t="shared" ca="1" si="105"/>
        <v>1.8251129964571922E-15</v>
      </c>
      <c r="BY48" s="314">
        <f t="shared" ca="1" si="105"/>
        <v>1.8251129964571922E-15</v>
      </c>
      <c r="BZ48" s="314">
        <f t="shared" ca="1" si="105"/>
        <v>1.8251129964571922E-15</v>
      </c>
      <c r="CA48" s="314">
        <f t="shared" ca="1" si="105"/>
        <v>1.8251129964571922E-15</v>
      </c>
      <c r="CB48" s="314">
        <f t="shared" ca="1" si="105"/>
        <v>1.8251129964571922E-15</v>
      </c>
      <c r="CC48" s="314">
        <f t="shared" ca="1" si="105"/>
        <v>1.8251129964571922E-15</v>
      </c>
      <c r="CD48" s="314">
        <f t="shared" ca="1" si="105"/>
        <v>1.8251129964571922E-15</v>
      </c>
      <c r="CE48" s="314">
        <f t="shared" ca="1" si="105"/>
        <v>1.8251129964571922E-15</v>
      </c>
      <c r="CF48" s="314">
        <f t="shared" ca="1" si="105"/>
        <v>1.8251129964571922E-15</v>
      </c>
      <c r="CG48" s="314">
        <f t="shared" ca="1" si="105"/>
        <v>1.8251129964571922E-15</v>
      </c>
      <c r="CH48" s="314">
        <f t="shared" ca="1" si="105"/>
        <v>1.8251129964571922E-15</v>
      </c>
      <c r="CI48" s="314">
        <f t="shared" ca="1" si="105"/>
        <v>1.8251129964571922E-15</v>
      </c>
      <c r="CJ48" s="314">
        <f t="shared" ca="1" si="105"/>
        <v>1.8251129964571922E-15</v>
      </c>
      <c r="CK48" s="314">
        <f t="shared" ca="1" si="105"/>
        <v>1.8251129964571922E-15</v>
      </c>
      <c r="CL48" s="314">
        <f t="shared" ca="1" si="105"/>
        <v>1.8251129964571922E-15</v>
      </c>
      <c r="CM48" s="314">
        <f t="shared" ca="1" si="105"/>
        <v>1.8251129964571922E-15</v>
      </c>
      <c r="CN48" s="314">
        <f t="shared" ca="1" si="105"/>
        <v>1.8251129964571922E-15</v>
      </c>
      <c r="CO48" s="314">
        <f t="shared" ca="1" si="105"/>
        <v>1.8251129964571922E-15</v>
      </c>
      <c r="CP48" s="314">
        <f t="shared" ca="1" si="105"/>
        <v>1.8251129964571922E-15</v>
      </c>
      <c r="CQ48" s="314">
        <f t="shared" ca="1" si="105"/>
        <v>1.8251129964571922E-15</v>
      </c>
      <c r="CR48" s="5"/>
    </row>
    <row r="49" spans="1:96">
      <c r="A49" s="48" t="s">
        <v>116</v>
      </c>
      <c r="B49" s="55"/>
      <c r="C49" s="19">
        <f t="shared" ref="C49:BN49" ca="1" si="106">C46+C48</f>
        <v>6.5534533508119681</v>
      </c>
      <c r="D49" s="19">
        <f t="shared" ca="1" si="106"/>
        <v>22132.967699514655</v>
      </c>
      <c r="E49" s="19">
        <f t="shared" ca="1" si="106"/>
        <v>11.327682679839031</v>
      </c>
      <c r="F49" s="19">
        <f t="shared" ca="1" si="106"/>
        <v>10.988655974695984</v>
      </c>
      <c r="G49" s="19">
        <f t="shared" ca="1" si="106"/>
        <v>10.667449460417171</v>
      </c>
      <c r="H49" s="19">
        <f t="shared" ca="1" si="106"/>
        <v>10.362413119329968</v>
      </c>
      <c r="I49" s="19">
        <f t="shared" ca="1" si="106"/>
        <v>10.068706899594719</v>
      </c>
      <c r="J49" s="19">
        <f t="shared" ca="1" si="106"/>
        <v>9.7786307187392243</v>
      </c>
      <c r="K49" s="19">
        <f t="shared" ca="1" si="106"/>
        <v>25419.887097434661</v>
      </c>
      <c r="L49" s="19">
        <f t="shared" ca="1" si="106"/>
        <v>9.1982583546718804</v>
      </c>
      <c r="M49" s="19">
        <f t="shared" ca="1" si="106"/>
        <v>8.9080721726382084</v>
      </c>
      <c r="N49" s="19">
        <f t="shared" ca="1" si="106"/>
        <v>8.6178859906045364</v>
      </c>
      <c r="O49" s="19">
        <f t="shared" ca="1" si="106"/>
        <v>8.3276998085708644</v>
      </c>
      <c r="P49" s="19">
        <f t="shared" ca="1" si="106"/>
        <v>8.0375136265371907</v>
      </c>
      <c r="Q49" s="19">
        <f t="shared" ca="1" si="106"/>
        <v>7.7473274445035205</v>
      </c>
      <c r="R49" s="19">
        <f t="shared" ca="1" si="106"/>
        <v>29196.050333448489</v>
      </c>
      <c r="S49" s="19">
        <f t="shared" ca="1" si="106"/>
        <v>7.2968664718599916</v>
      </c>
      <c r="T49" s="19">
        <f t="shared" ca="1" si="106"/>
        <v>7.1365916812501355</v>
      </c>
      <c r="U49" s="19">
        <f t="shared" ca="1" si="106"/>
        <v>6.9763168906402768</v>
      </c>
      <c r="V49" s="19">
        <f t="shared" ca="1" si="106"/>
        <v>6.8160421000304199</v>
      </c>
      <c r="W49" s="19">
        <f t="shared" ca="1" si="106"/>
        <v>6.6557673094205612</v>
      </c>
      <c r="X49" s="19">
        <f t="shared" ca="1" si="106"/>
        <v>6.4954925188107042</v>
      </c>
      <c r="Y49" s="19">
        <f t="shared" ca="1" si="106"/>
        <v>33534.816601188468</v>
      </c>
      <c r="Z49" s="19">
        <f t="shared" ca="1" si="106"/>
        <v>6.1749429375909894</v>
      </c>
      <c r="AA49" s="19">
        <f t="shared" ca="1" si="106"/>
        <v>6.0146681469811307</v>
      </c>
      <c r="AB49" s="19">
        <f t="shared" ca="1" si="106"/>
        <v>5.8543933563712729</v>
      </c>
      <c r="AC49" s="19">
        <f t="shared" ca="1" si="106"/>
        <v>5.694118565761416</v>
      </c>
      <c r="AD49" s="19">
        <f t="shared" ca="1" si="106"/>
        <v>5.5338437751515572</v>
      </c>
      <c r="AE49" s="19">
        <f t="shared" ca="1" si="106"/>
        <v>5.3735689845417003</v>
      </c>
      <c r="AF49" s="19">
        <f t="shared" ca="1" si="106"/>
        <v>38518.899317420444</v>
      </c>
      <c r="AG49" s="19">
        <f t="shared" ca="1" si="106"/>
        <v>5.0530194033219855</v>
      </c>
      <c r="AH49" s="19">
        <f t="shared" ca="1" si="106"/>
        <v>4.8927446127121268</v>
      </c>
      <c r="AI49" s="19">
        <f t="shared" ca="1" si="106"/>
        <v>4.7324698221022707</v>
      </c>
      <c r="AJ49" s="19">
        <f t="shared" ca="1" si="106"/>
        <v>4.5721950314924138</v>
      </c>
      <c r="AK49" s="19">
        <f t="shared" ca="1" si="106"/>
        <v>4.411920240882556</v>
      </c>
      <c r="AL49" s="19">
        <f t="shared" ca="1" si="106"/>
        <v>4.251645450272699</v>
      </c>
      <c r="AM49" s="19">
        <f t="shared" ca="1" si="106"/>
        <v>44244.210513884354</v>
      </c>
      <c r="AN49" s="19">
        <f t="shared" ca="1" si="106"/>
        <v>3.9310958690529851</v>
      </c>
      <c r="AO49" s="19">
        <f t="shared" ca="1" si="106"/>
        <v>3.7708210784431282</v>
      </c>
      <c r="AP49" s="19">
        <f t="shared" ca="1" si="106"/>
        <v>3.6105462878332713</v>
      </c>
      <c r="AQ49" s="19">
        <f t="shared" ca="1" si="106"/>
        <v>3.4502714972234139</v>
      </c>
      <c r="AR49" s="19">
        <f t="shared" ca="1" si="106"/>
        <v>3.2899967066135574</v>
      </c>
      <c r="AS49" s="19">
        <f t="shared" ca="1" si="106"/>
        <v>3.1297219160037004</v>
      </c>
      <c r="AT49" s="19">
        <f t="shared" ca="1" si="106"/>
        <v>50820.960242044144</v>
      </c>
      <c r="AU49" s="19">
        <f t="shared" ca="1" si="106"/>
        <v>2.8091723347839865</v>
      </c>
      <c r="AV49" s="19">
        <f t="shared" ca="1" si="106"/>
        <v>2.6488975441741291</v>
      </c>
      <c r="AW49" s="19">
        <f t="shared" ca="1" si="106"/>
        <v>2.4886227535642722</v>
      </c>
      <c r="AX49" s="19">
        <f t="shared" ca="1" si="106"/>
        <v>2.3283479629544148</v>
      </c>
      <c r="AY49" s="19">
        <f t="shared" ca="1" si="106"/>
        <v>2.1680731723445579</v>
      </c>
      <c r="AZ49" s="19">
        <f t="shared" ca="1" si="106"/>
        <v>1.0439678885198187</v>
      </c>
      <c r="BA49" s="19">
        <f t="shared" ca="1" si="106"/>
        <v>58373.897684856194</v>
      </c>
      <c r="BB49" s="19">
        <f t="shared" ca="1" si="106"/>
        <v>7.315082150129027E-15</v>
      </c>
      <c r="BC49" s="19">
        <f t="shared" ca="1" si="106"/>
        <v>7.315082150129027E-15</v>
      </c>
      <c r="BD49" s="19">
        <f t="shared" ca="1" si="106"/>
        <v>7.315082150129027E-15</v>
      </c>
      <c r="BE49" s="19">
        <f t="shared" ca="1" si="106"/>
        <v>7.315082150129027E-15</v>
      </c>
      <c r="BF49" s="19">
        <f t="shared" ca="1" si="106"/>
        <v>7.315082150129027E-15</v>
      </c>
      <c r="BG49" s="19">
        <f t="shared" ca="1" si="106"/>
        <v>7.315082150129027E-15</v>
      </c>
      <c r="BH49" s="19">
        <f t="shared" ca="1" si="106"/>
        <v>7.315082150129027E-15</v>
      </c>
      <c r="BI49" s="19">
        <f t="shared" ca="1" si="106"/>
        <v>7.315082150129027E-15</v>
      </c>
      <c r="BJ49" s="19">
        <f t="shared" ca="1" si="106"/>
        <v>7.315082150129027E-15</v>
      </c>
      <c r="BK49" s="19">
        <f t="shared" ca="1" si="106"/>
        <v>7.315082150129027E-15</v>
      </c>
      <c r="BL49" s="19">
        <f t="shared" ca="1" si="106"/>
        <v>7.315082150129027E-15</v>
      </c>
      <c r="BM49" s="19">
        <f t="shared" ca="1" si="106"/>
        <v>7.315082150129027E-15</v>
      </c>
      <c r="BN49" s="19">
        <f t="shared" ca="1" si="106"/>
        <v>7.315082150129027E-15</v>
      </c>
      <c r="BO49" s="19">
        <f t="shared" ref="BO49:BR49" ca="1" si="107">BO46+BO48</f>
        <v>7.315082150129027E-15</v>
      </c>
      <c r="BP49" s="19">
        <f t="shared" ca="1" si="107"/>
        <v>7.315082150129027E-15</v>
      </c>
      <c r="BQ49" s="19">
        <f t="shared" ca="1" si="107"/>
        <v>7.315082150129027E-15</v>
      </c>
      <c r="BR49" s="19">
        <f t="shared" ca="1" si="107"/>
        <v>7.315082150129027E-15</v>
      </c>
      <c r="BS49" s="19">
        <f t="shared" ref="BS49:BV49" ca="1" si="108">BS46+BS48</f>
        <v>7.315082150129027E-15</v>
      </c>
      <c r="BT49" s="19">
        <f t="shared" ca="1" si="108"/>
        <v>7.315082150129027E-15</v>
      </c>
      <c r="BU49" s="19">
        <f t="shared" ca="1" si="108"/>
        <v>7.315082150129027E-15</v>
      </c>
      <c r="BV49" s="19">
        <f t="shared" ca="1" si="108"/>
        <v>7.315082150129027E-15</v>
      </c>
      <c r="BW49" s="19">
        <f t="shared" ref="BW49:CD49" ca="1" si="109">BW46+BW48</f>
        <v>7.315082150129027E-15</v>
      </c>
      <c r="BX49" s="19">
        <f t="shared" ca="1" si="109"/>
        <v>7.315082150129027E-15</v>
      </c>
      <c r="BY49" s="19">
        <f t="shared" ca="1" si="109"/>
        <v>7.315082150129027E-15</v>
      </c>
      <c r="BZ49" s="19">
        <f t="shared" ca="1" si="109"/>
        <v>7.315082150129027E-15</v>
      </c>
      <c r="CA49" s="19">
        <f t="shared" ca="1" si="109"/>
        <v>7.315082150129027E-15</v>
      </c>
      <c r="CB49" s="19">
        <f t="shared" ca="1" si="109"/>
        <v>7.315082150129027E-15</v>
      </c>
      <c r="CC49" s="19">
        <f t="shared" ca="1" si="109"/>
        <v>7.315082150129027E-15</v>
      </c>
      <c r="CD49" s="19">
        <f t="shared" ca="1" si="109"/>
        <v>7.315082150129027E-15</v>
      </c>
      <c r="CE49" s="19">
        <f t="shared" ref="CE49:CQ49" ca="1" si="110">CE46+CE48</f>
        <v>7.315082150129027E-15</v>
      </c>
      <c r="CF49" s="19">
        <f t="shared" ca="1" si="110"/>
        <v>7.315082150129027E-15</v>
      </c>
      <c r="CG49" s="19">
        <f t="shared" ca="1" si="110"/>
        <v>7.315082150129027E-15</v>
      </c>
      <c r="CH49" s="19">
        <f t="shared" ca="1" si="110"/>
        <v>7.315082150129027E-15</v>
      </c>
      <c r="CI49" s="19">
        <f t="shared" ca="1" si="110"/>
        <v>7.315082150129027E-15</v>
      </c>
      <c r="CJ49" s="19">
        <f t="shared" ca="1" si="110"/>
        <v>7.315082150129027E-15</v>
      </c>
      <c r="CK49" s="19">
        <f t="shared" ca="1" si="110"/>
        <v>7.315082150129027E-15</v>
      </c>
      <c r="CL49" s="19">
        <f t="shared" ca="1" si="110"/>
        <v>7.315082150129027E-15</v>
      </c>
      <c r="CM49" s="19">
        <f t="shared" ca="1" si="110"/>
        <v>7.315082150129027E-15</v>
      </c>
      <c r="CN49" s="19">
        <f t="shared" ca="1" si="110"/>
        <v>7.315082150129027E-15</v>
      </c>
      <c r="CO49" s="19">
        <f t="shared" ca="1" si="110"/>
        <v>7.315082150129027E-15</v>
      </c>
      <c r="CP49" s="19">
        <f t="shared" ca="1" si="110"/>
        <v>7.315082150129027E-15</v>
      </c>
      <c r="CQ49" s="19">
        <f t="shared" ca="1" si="110"/>
        <v>7.315082150129027E-15</v>
      </c>
      <c r="CR49" s="5"/>
    </row>
    <row r="50" spans="1:96" ht="16.5" thickBot="1">
      <c r="A50" s="16"/>
      <c r="B50" s="11"/>
      <c r="C50" s="11"/>
      <c r="D50" s="13"/>
      <c r="E50" s="13"/>
      <c r="F50" s="13"/>
      <c r="G50" s="13"/>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13"/>
      <c r="AJ50" s="13"/>
      <c r="AK50" s="13"/>
      <c r="AL50" s="13"/>
      <c r="AM50" s="13"/>
      <c r="AN50" s="13"/>
      <c r="AO50" s="13"/>
      <c r="AP50" s="13"/>
      <c r="AQ50" s="13"/>
      <c r="AR50" s="13"/>
      <c r="AS50" s="13"/>
      <c r="AT50" s="13"/>
      <c r="AU50" s="13"/>
      <c r="AV50" s="13"/>
      <c r="AW50" s="13"/>
      <c r="AX50" s="13"/>
      <c r="AY50" s="13"/>
      <c r="AZ50" s="13"/>
      <c r="BA50" s="13"/>
      <c r="BB50" s="13"/>
      <c r="BC50" s="13"/>
      <c r="BD50" s="13"/>
      <c r="BE50" s="13"/>
      <c r="BF50" s="13"/>
      <c r="BG50" s="13"/>
      <c r="BH50" s="13"/>
      <c r="BI50" s="13"/>
      <c r="BJ50" s="13"/>
      <c r="BK50" s="13"/>
      <c r="BL50" s="13"/>
      <c r="BM50" s="13"/>
      <c r="BN50" s="13"/>
      <c r="BO50" s="13"/>
      <c r="BP50" s="13"/>
      <c r="BQ50" s="13"/>
      <c r="BR50" s="13"/>
      <c r="BS50" s="13"/>
      <c r="BT50" s="13"/>
      <c r="BU50" s="13"/>
      <c r="BV50" s="13"/>
      <c r="BW50" s="13"/>
      <c r="BX50" s="13"/>
      <c r="BY50" s="13"/>
      <c r="BZ50" s="13"/>
      <c r="CA50" s="13"/>
      <c r="CB50" s="13"/>
      <c r="CC50" s="13"/>
      <c r="CD50" s="13"/>
      <c r="CE50" s="13"/>
      <c r="CF50" s="13"/>
      <c r="CG50" s="13"/>
      <c r="CH50" s="13"/>
      <c r="CI50" s="13"/>
      <c r="CJ50" s="13"/>
      <c r="CK50" s="13"/>
      <c r="CL50" s="13"/>
      <c r="CM50" s="13"/>
      <c r="CN50" s="13"/>
      <c r="CO50" s="13"/>
      <c r="CP50" s="13"/>
      <c r="CQ50" s="13"/>
      <c r="CR50" s="23"/>
    </row>
    <row r="51" spans="1:96">
      <c r="A51" s="57" t="s">
        <v>118</v>
      </c>
      <c r="B51" s="394">
        <f ca="1">IFERROR(NPV(WACC,D49:CQ49)+C49,0)</f>
        <v>70784.642164921213</v>
      </c>
      <c r="C51" s="302"/>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378"/>
      <c r="BB51" s="5"/>
      <c r="BC51" s="5"/>
      <c r="BD51" s="5"/>
      <c r="BE51" s="5"/>
      <c r="BF51" s="5"/>
      <c r="BG51" s="5"/>
      <c r="BH51" s="5"/>
      <c r="BI51" s="5"/>
      <c r="BJ51" s="5"/>
      <c r="BK51" s="5"/>
      <c r="BL51" s="5"/>
      <c r="BM51" s="5"/>
      <c r="BN51" s="5"/>
      <c r="BO51" s="5"/>
      <c r="BP51" s="5"/>
      <c r="BQ51" s="5"/>
      <c r="BR51" s="5"/>
      <c r="BS51" s="5"/>
      <c r="BT51" s="5"/>
      <c r="BU51" s="5"/>
      <c r="BV51" s="5"/>
      <c r="BW51" s="378"/>
      <c r="BX51" s="378"/>
      <c r="BY51" s="378"/>
      <c r="BZ51" s="378"/>
      <c r="CA51" s="378"/>
      <c r="CB51" s="378"/>
      <c r="CC51" s="378"/>
      <c r="CD51" s="378"/>
      <c r="CE51" s="378"/>
      <c r="CF51" s="378"/>
      <c r="CG51" s="378"/>
      <c r="CH51" s="378"/>
      <c r="CI51" s="378"/>
      <c r="CJ51" s="5"/>
      <c r="CK51" s="5"/>
      <c r="CL51" s="5"/>
      <c r="CM51" s="5"/>
      <c r="CN51" s="5"/>
      <c r="CO51" s="5"/>
      <c r="CP51" s="5"/>
      <c r="CQ51" s="5"/>
      <c r="CR51" s="5"/>
    </row>
    <row r="52" spans="1:96" ht="16.5" thickBot="1">
      <c r="A52" s="58" t="str">
        <f>"(Discounted at "&amp;TEXT(WACC,"0.00%")&amp;" WACC rate)"</f>
        <v>(Discounted at 6.68% WACC rate)</v>
      </c>
      <c r="B52" s="59"/>
    </row>
  </sheetData>
  <sheetProtection algorithmName="SHA-512" hashValue="ayqbWzWPxQQuE6huLkNTFvqWWjSb0poa2LNVyTqjnFxqUg3rIi3irIJfEo81Nm6+lc1vkR7qGG5zuIb/QWKSfQ==" saltValue="VmHOuNq+L/oDyUR2iThKSA==" spinCount="100000" sheet="1" objects="1" scenarios="1"/>
  <mergeCells count="2">
    <mergeCell ref="A2:B2"/>
    <mergeCell ref="A3:B3"/>
  </mergeCells>
  <conditionalFormatting sqref="D50:AZ51 D5:AZ7 BB5:CQ7 BB50:CQ51">
    <cfRule type="expression" dxfId="6485" priority="6941">
      <formula>$D$4=""</formula>
    </cfRule>
  </conditionalFormatting>
  <conditionalFormatting sqref="E50:AZ51 E5:AZ7 BB5:CQ7 BB50:CQ51">
    <cfRule type="expression" dxfId="6484" priority="6940">
      <formula>$E$4=""</formula>
    </cfRule>
  </conditionalFormatting>
  <conditionalFormatting sqref="F50:AZ51 F5:AZ7 BB5:CQ7 BB50:CQ51">
    <cfRule type="expression" dxfId="6483" priority="6939">
      <formula>$F$4=""</formula>
    </cfRule>
  </conditionalFormatting>
  <conditionalFormatting sqref="G50:AZ51 G5:AZ7 BB5:CQ7 BB50:CQ51">
    <cfRule type="expression" dxfId="6482" priority="6938">
      <formula>$G$4=""</formula>
    </cfRule>
  </conditionalFormatting>
  <conditionalFormatting sqref="H50:AZ51 H5:AZ7 BB5:CQ7 BB50:CQ51">
    <cfRule type="expression" dxfId="6481" priority="6937">
      <formula>$H$4=""</formula>
    </cfRule>
  </conditionalFormatting>
  <conditionalFormatting sqref="I50:AZ51 I5:AZ7 BB5:CQ7 BB50:CQ51">
    <cfRule type="expression" dxfId="6480" priority="6936">
      <formula>$I$4=""</formula>
    </cfRule>
  </conditionalFormatting>
  <conditionalFormatting sqref="J50:AZ51 J5:AZ7 BB5:CQ7 BB50:CQ51">
    <cfRule type="expression" dxfId="6479" priority="6935">
      <formula>$J$4=""</formula>
    </cfRule>
  </conditionalFormatting>
  <conditionalFormatting sqref="K50:AZ51 K5:AZ7 BB5:CQ7 BB50:CQ51">
    <cfRule type="expression" dxfId="6478" priority="6934">
      <formula>$K$4=""</formula>
    </cfRule>
  </conditionalFormatting>
  <conditionalFormatting sqref="L50:AZ51 L5:AZ7 BB5:CQ7 BB50:CQ51">
    <cfRule type="expression" dxfId="6477" priority="6933">
      <formula>$L$4=""</formula>
    </cfRule>
  </conditionalFormatting>
  <conditionalFormatting sqref="M50:AZ51 M5:AZ7 BB5:CQ7 BB50:CQ51">
    <cfRule type="expression" dxfId="6476" priority="6932">
      <formula>$M$4=""</formula>
    </cfRule>
  </conditionalFormatting>
  <conditionalFormatting sqref="N50:AZ51 N5:AZ7 BB5:CQ7 BB50:CQ51">
    <cfRule type="expression" dxfId="6475" priority="6931">
      <formula>$N$4=""</formula>
    </cfRule>
  </conditionalFormatting>
  <conditionalFormatting sqref="O50:AZ51 O5:AZ7 BB5:CQ7 BB50:CQ51">
    <cfRule type="expression" dxfId="6474" priority="6930">
      <formula>$O$4=""</formula>
    </cfRule>
  </conditionalFormatting>
  <conditionalFormatting sqref="P50:AZ51 P5:AZ7 BB5:CQ7 BB50:CQ51">
    <cfRule type="expression" dxfId="6473" priority="6929">
      <formula>$P$4=""</formula>
    </cfRule>
  </conditionalFormatting>
  <conditionalFormatting sqref="Q50:AZ51 Q5:AZ7 BB5:CQ7 BB50:CQ51">
    <cfRule type="expression" dxfId="6472" priority="6928">
      <formula>$Q$4=""</formula>
    </cfRule>
  </conditionalFormatting>
  <conditionalFormatting sqref="R50:AZ51 R5:AZ7 BB5:CQ7 BB50:CQ51">
    <cfRule type="expression" dxfId="6471" priority="6927">
      <formula>$R$4=""</formula>
    </cfRule>
  </conditionalFormatting>
  <conditionalFormatting sqref="S50:AZ51 S5:AZ7 BB5:CQ7 BB50:CQ51">
    <cfRule type="expression" dxfId="6470" priority="6926">
      <formula>$S$4=""</formula>
    </cfRule>
  </conditionalFormatting>
  <conditionalFormatting sqref="T50:AZ51 T5:AZ7 BB5:CQ7 BB50:CQ51">
    <cfRule type="expression" dxfId="6469" priority="6925">
      <formula>$T$4=""</formula>
    </cfRule>
  </conditionalFormatting>
  <conditionalFormatting sqref="U50:AZ51 U5:AZ7 BB5:CQ7 BB50:CQ51">
    <cfRule type="expression" dxfId="6468" priority="6924">
      <formula>$U$4=""</formula>
    </cfRule>
  </conditionalFormatting>
  <conditionalFormatting sqref="V50:AZ51 V5:AZ7 BB5:CQ7 BB50:CQ51">
    <cfRule type="expression" dxfId="6467" priority="6923">
      <formula>$V$4=""</formula>
    </cfRule>
  </conditionalFormatting>
  <conditionalFormatting sqref="W50:AZ51 W5:AZ7 BB5:CQ7 BB50:CQ51">
    <cfRule type="expression" dxfId="6466" priority="6922">
      <formula>$W$4=""</formula>
    </cfRule>
  </conditionalFormatting>
  <conditionalFormatting sqref="X50:AZ51 X5:AZ7 BB5:CQ7 BB50:CQ51">
    <cfRule type="expression" dxfId="6465" priority="6921">
      <formula>$X$4=""</formula>
    </cfRule>
  </conditionalFormatting>
  <conditionalFormatting sqref="Y50:AZ51 Y5:AZ7 BB5:CQ7 BB50:CQ51">
    <cfRule type="expression" dxfId="6464" priority="6920">
      <formula>$Y$4=""</formula>
    </cfRule>
  </conditionalFormatting>
  <conditionalFormatting sqref="Z50:AZ51 Z5:AZ7 BB5:CQ7 BB50:CQ51">
    <cfRule type="expression" dxfId="6463" priority="6919">
      <formula>$Z$4=""</formula>
    </cfRule>
  </conditionalFormatting>
  <conditionalFormatting sqref="AA50:AZ51 AA5:AZ7 BB5:CQ7 BB50:CQ51">
    <cfRule type="expression" dxfId="6462" priority="6918">
      <formula>$AA$4=""</formula>
    </cfRule>
  </conditionalFormatting>
  <conditionalFormatting sqref="AY50:AZ51 AY5:AZ7 BB5:CQ7 BB50:CQ51">
    <cfRule type="expression" dxfId="6461" priority="6894">
      <formula>$AY$4=""</formula>
    </cfRule>
  </conditionalFormatting>
  <conditionalFormatting sqref="AX50:AZ51 AX5:AZ7 BB5:CQ7 BB50:CQ51">
    <cfRule type="expression" dxfId="6460" priority="6895">
      <formula>$AX$4=""</formula>
    </cfRule>
  </conditionalFormatting>
  <conditionalFormatting sqref="AW50:AZ51 AW5:AZ7 BB5:CQ7 BB50:CQ51">
    <cfRule type="expression" dxfId="6459" priority="6896">
      <formula>$AW$4=""</formula>
    </cfRule>
  </conditionalFormatting>
  <conditionalFormatting sqref="AV50:AZ51 AV5:AZ7 BB5:CQ7 BB50:CQ51">
    <cfRule type="expression" dxfId="6458" priority="6897">
      <formula>$AV$4=""</formula>
    </cfRule>
  </conditionalFormatting>
  <conditionalFormatting sqref="AU50:AZ51 AU5:AZ7 BB5:CQ7 BB50:CQ51">
    <cfRule type="expression" dxfId="6457" priority="6898">
      <formula>$AU$4=""</formula>
    </cfRule>
  </conditionalFormatting>
  <conditionalFormatting sqref="AT50:AZ51 AT5:AZ7 BB5:CQ7 BB50:CQ51">
    <cfRule type="expression" dxfId="6456" priority="6899">
      <formula>$AT$4=""</formula>
    </cfRule>
  </conditionalFormatting>
  <conditionalFormatting sqref="AS50:AZ51 AS5:AZ7 BB5:CQ7 BB50:CQ51">
    <cfRule type="expression" dxfId="6455" priority="6900">
      <formula>$AS$4=""</formula>
    </cfRule>
  </conditionalFormatting>
  <conditionalFormatting sqref="AR50:AZ51 AR5:AZ7 BB5:CQ7 BB50:CQ51">
    <cfRule type="expression" dxfId="6454" priority="6901">
      <formula>$AR$4=""</formula>
    </cfRule>
  </conditionalFormatting>
  <conditionalFormatting sqref="AQ50:AZ51 AQ5:AZ7 BB5:CQ7 BB50:CQ51">
    <cfRule type="expression" dxfId="6453" priority="6902">
      <formula>$AQ$4=""</formula>
    </cfRule>
  </conditionalFormatting>
  <conditionalFormatting sqref="AP50:AZ51 AP5:AZ7 BB5:CQ7 BB50:CQ51">
    <cfRule type="expression" dxfId="6452" priority="6903">
      <formula>$AP$4=""</formula>
    </cfRule>
  </conditionalFormatting>
  <conditionalFormatting sqref="AO50:AZ51 AO5:AZ7 BB5:CQ7 BB50:CQ51">
    <cfRule type="expression" dxfId="6451" priority="6904">
      <formula>$AO$4=""</formula>
    </cfRule>
  </conditionalFormatting>
  <conditionalFormatting sqref="AN50:AZ51 AN5:AZ7 BB5:CQ7 BB50:CQ51">
    <cfRule type="expression" dxfId="6450" priority="6905">
      <formula>$AN$4=""</formula>
    </cfRule>
  </conditionalFormatting>
  <conditionalFormatting sqref="AM50:AZ51 AM5:AZ7 BB5:CQ7 BB50:CQ51">
    <cfRule type="expression" dxfId="6449" priority="6906">
      <formula>$AM$4=""</formula>
    </cfRule>
  </conditionalFormatting>
  <conditionalFormatting sqref="AL50:AZ51 AL5:AZ7 BB5:CQ7 BB50:CQ51">
    <cfRule type="expression" dxfId="6448" priority="6907">
      <formula>$AL$4=""</formula>
    </cfRule>
  </conditionalFormatting>
  <conditionalFormatting sqref="AK50:AZ51 AK5:AZ7 BB5:CQ7 BB50:CQ51">
    <cfRule type="expression" dxfId="6447" priority="6908">
      <formula>$AK$4=""</formula>
    </cfRule>
  </conditionalFormatting>
  <conditionalFormatting sqref="AJ50:AZ51 AJ5:AZ7 BB5:CQ7 BB50:CQ51">
    <cfRule type="expression" dxfId="6446" priority="6909">
      <formula>$AJ$4=""</formula>
    </cfRule>
  </conditionalFormatting>
  <conditionalFormatting sqref="AI50:AZ51 AI5:AZ7 BB5:CQ7 BB50:CQ51">
    <cfRule type="expression" dxfId="6445" priority="6910">
      <formula>$AI$4=""</formula>
    </cfRule>
  </conditionalFormatting>
  <conditionalFormatting sqref="AH50:AZ51 AH5:AZ7 BB5:CQ7 BB50:CQ51">
    <cfRule type="expression" dxfId="6444" priority="6911">
      <formula>$AH$4=""</formula>
    </cfRule>
  </conditionalFormatting>
  <conditionalFormatting sqref="AG50:AZ51 AG5:AZ7 BB5:CQ7 BB50:CQ51">
    <cfRule type="expression" dxfId="6443" priority="6912">
      <formula>$AG$4=""</formula>
    </cfRule>
  </conditionalFormatting>
  <conditionalFormatting sqref="AF50:AZ51 AF5:AZ7 BB5:CQ7 BB50:CQ51">
    <cfRule type="expression" dxfId="6442" priority="6913">
      <formula>$AF$4=""</formula>
    </cfRule>
  </conditionalFormatting>
  <conditionalFormatting sqref="AE50:AZ51 AE5:AZ7 BB5:CQ7 BB50:CQ51">
    <cfRule type="expression" dxfId="6441" priority="6914">
      <formula>$AE$4=""</formula>
    </cfRule>
  </conditionalFormatting>
  <conditionalFormatting sqref="AD50:AZ51 AD5:AZ7 BB5:CQ7 BB50:CQ51">
    <cfRule type="expression" dxfId="6440" priority="6915">
      <formula>$AD$4=""</formula>
    </cfRule>
  </conditionalFormatting>
  <conditionalFormatting sqref="AC50:AZ51 AC5:AZ7 BB5:CQ7 BB50:CQ51">
    <cfRule type="expression" dxfId="6439" priority="6916">
      <formula>$AC$4=""</formula>
    </cfRule>
  </conditionalFormatting>
  <conditionalFormatting sqref="AB50:AZ51 AB5:AZ7 BB5:CQ7 BB50:CQ51">
    <cfRule type="expression" dxfId="6438" priority="6917">
      <formula>$AB$4=""</formula>
    </cfRule>
  </conditionalFormatting>
  <conditionalFormatting sqref="BB50:CQ51 BB5:CQ7">
    <cfRule type="expression" dxfId="6437" priority="6892">
      <formula>$BA$4=""</formula>
    </cfRule>
  </conditionalFormatting>
  <conditionalFormatting sqref="BO50:CQ51 BO5:CQ7">
    <cfRule type="expression" dxfId="6436" priority="6878">
      <formula>$BO$4=""</formula>
    </cfRule>
  </conditionalFormatting>
  <conditionalFormatting sqref="BN50:CQ51 BN5:CQ7">
    <cfRule type="expression" dxfId="6435" priority="6879">
      <formula>$BN$4=""</formula>
    </cfRule>
  </conditionalFormatting>
  <conditionalFormatting sqref="BM50:CQ51 BM5:CQ7">
    <cfRule type="expression" dxfId="6434" priority="6880">
      <formula>$BM$4=""</formula>
    </cfRule>
  </conditionalFormatting>
  <conditionalFormatting sqref="BL50:CQ51 BL5:CQ7">
    <cfRule type="expression" dxfId="6433" priority="6881">
      <formula>$BL$4=""</formula>
    </cfRule>
  </conditionalFormatting>
  <conditionalFormatting sqref="BK50:CQ51 BK5:CQ7">
    <cfRule type="expression" dxfId="6432" priority="6882">
      <formula>$BK$4=""</formula>
    </cfRule>
  </conditionalFormatting>
  <conditionalFormatting sqref="BJ50:CQ51 BJ5:CQ7">
    <cfRule type="expression" dxfId="6431" priority="6883">
      <formula>$BJ$4=""</formula>
    </cfRule>
  </conditionalFormatting>
  <conditionalFormatting sqref="BI50:CQ51 BI5:CQ7">
    <cfRule type="expression" dxfId="6430" priority="6884">
      <formula>$BI$4=""</formula>
    </cfRule>
  </conditionalFormatting>
  <conditionalFormatting sqref="BH50:CQ51 BH5:CQ7">
    <cfRule type="expression" dxfId="6429" priority="6885">
      <formula>$BH$4=""</formula>
    </cfRule>
  </conditionalFormatting>
  <conditionalFormatting sqref="BG50:CQ51 BG5:CQ7">
    <cfRule type="expression" dxfId="6428" priority="6886">
      <formula>$BG$4=""</formula>
    </cfRule>
  </conditionalFormatting>
  <conditionalFormatting sqref="BF50:CQ51 BF5:CQ7">
    <cfRule type="expression" dxfId="6427" priority="6887">
      <formula>$BF$4=""</formula>
    </cfRule>
  </conditionalFormatting>
  <conditionalFormatting sqref="BE50:CQ51 BE5:CQ7">
    <cfRule type="expression" dxfId="6426" priority="6888">
      <formula>$BE$4=""</formula>
    </cfRule>
  </conditionalFormatting>
  <conditionalFormatting sqref="BD50:CQ51 BD5:CQ7">
    <cfRule type="expression" dxfId="6425" priority="6889">
      <formula>$BD$4=""</formula>
    </cfRule>
  </conditionalFormatting>
  <conditionalFormatting sqref="BB50:CQ51 BB5:CQ7">
    <cfRule type="expression" dxfId="6424" priority="6891">
      <formula>$BB$4=""</formula>
    </cfRule>
  </conditionalFormatting>
  <conditionalFormatting sqref="AZ50:AZ51 AZ5:AZ7 BB5:CQ7 BB50:CQ51">
    <cfRule type="expression" dxfId="6423" priority="6893">
      <formula>$AZ$4=""</formula>
    </cfRule>
  </conditionalFormatting>
  <conditionalFormatting sqref="CQ50:CQ51 CQ5:CQ7">
    <cfRule type="expression" dxfId="6422" priority="6863">
      <formula>$CQ$4=""</formula>
    </cfRule>
  </conditionalFormatting>
  <conditionalFormatting sqref="BP50:CQ51 BP5:CQ7">
    <cfRule type="expression" dxfId="6421" priority="6877">
      <formula>$BP$4=""</formula>
    </cfRule>
  </conditionalFormatting>
  <conditionalFormatting sqref="BQ50:CQ51 BQ5:CQ7">
    <cfRule type="expression" dxfId="6420" priority="6876">
      <formula>$BQ$4=""</formula>
    </cfRule>
  </conditionalFormatting>
  <conditionalFormatting sqref="BR50:CQ51 BR5:CQ7">
    <cfRule type="expression" dxfId="6419" priority="6875">
      <formula>$BR$4=""</formula>
    </cfRule>
  </conditionalFormatting>
  <conditionalFormatting sqref="BS50:CQ51 BS5:CQ7">
    <cfRule type="expression" dxfId="6418" priority="6874">
      <formula>$BS$4=""</formula>
    </cfRule>
  </conditionalFormatting>
  <conditionalFormatting sqref="BT50:CQ51 BT5:CQ7">
    <cfRule type="expression" dxfId="6417" priority="6873">
      <formula>$BT$4=""</formula>
    </cfRule>
  </conditionalFormatting>
  <conditionalFormatting sqref="BU50:CQ51 BU5:CQ7">
    <cfRule type="expression" dxfId="6416" priority="6872">
      <formula>$BU$4=""</formula>
    </cfRule>
  </conditionalFormatting>
  <conditionalFormatting sqref="BV50:CQ51 BV5:CQ7">
    <cfRule type="expression" dxfId="6415" priority="6871">
      <formula>$BV$4=""</formula>
    </cfRule>
  </conditionalFormatting>
  <conditionalFormatting sqref="CJ50:CQ51 CJ5:CQ7">
    <cfRule type="expression" dxfId="6414" priority="6870">
      <formula>$CJ$4=""</formula>
    </cfRule>
  </conditionalFormatting>
  <conditionalFormatting sqref="CK50:CQ51 CK5:CQ7">
    <cfRule type="expression" dxfId="6413" priority="6869">
      <formula>$CK$4=""</formula>
    </cfRule>
  </conditionalFormatting>
  <conditionalFormatting sqref="CL50:CQ51 CL5:CQ7">
    <cfRule type="expression" dxfId="6412" priority="6868">
      <formula>$CL$4=""</formula>
    </cfRule>
  </conditionalFormatting>
  <conditionalFormatting sqref="CM50:CQ51 CM5:CQ7">
    <cfRule type="expression" dxfId="6411" priority="6867">
      <formula>$CM$4=""</formula>
    </cfRule>
  </conditionalFormatting>
  <conditionalFormatting sqref="CN50:CQ51 CN5:CQ7">
    <cfRule type="expression" dxfId="6410" priority="6866">
      <formula>$CN$4=""</formula>
    </cfRule>
  </conditionalFormatting>
  <conditionalFormatting sqref="CO50:CQ51 CO5:CQ7">
    <cfRule type="expression" dxfId="6409" priority="6865">
      <formula>$CO$4=""</formula>
    </cfRule>
  </conditionalFormatting>
  <conditionalFormatting sqref="CP50:CQ51 CP5:CQ7">
    <cfRule type="expression" dxfId="6408" priority="6864">
      <formula>$CP$4=""</formula>
    </cfRule>
  </conditionalFormatting>
  <conditionalFormatting sqref="BC50:CQ51 BC5:CQ7">
    <cfRule type="expression" dxfId="6407" priority="6890">
      <formula>$BC$4=""</formula>
    </cfRule>
  </conditionalFormatting>
  <conditionalFormatting sqref="E14:AZ14 D47:AZ47 D37:AZ40 D15:AZ17 D20:AZ25 D10:AZ10 D12:AZ13 D33:AZ35 D49:AZ49 D27:AZ31 BB27:BQ31 BB49:BQ49 BB33:BQ35 BB10:BQ10 BB20:BQ25 BB37:BQ40 BB47:BQ47 BB12:BQ17">
    <cfRule type="expression" dxfId="6406" priority="5047">
      <formula>$D$4=""</formula>
    </cfRule>
  </conditionalFormatting>
  <conditionalFormatting sqref="E47:AZ47 E37:AZ40 E10:AZ10 E20:AZ25 E12:AZ17 E33:AZ35 E49:AZ49 E27:AZ31 BB27:BQ31 BB49:BQ49 BB33:BQ35 BB12:BQ17 BB20:BQ25 BB10:BQ10 BB37:BQ40 BB47:BQ47">
    <cfRule type="expression" dxfId="6405" priority="5046">
      <formula>$E$4=""</formula>
    </cfRule>
  </conditionalFormatting>
  <conditionalFormatting sqref="F47:AZ47 F37:AZ40 F10:AZ10 F20:AZ25 F12:AZ17 F33:AZ35 F49:AZ49 F27:AZ31 BB27:BQ31 BB49:BQ49 BB33:BQ35 BB12:BQ17 BB20:BQ25 BB10:BQ10 BB37:BQ40 BB47:BQ47">
    <cfRule type="expression" dxfId="6404" priority="5045">
      <formula>$F$4=""</formula>
    </cfRule>
  </conditionalFormatting>
  <conditionalFormatting sqref="G47:AZ47 G37:AZ40 G10:AZ10 G20:AZ25 G12:AZ17 G33:AZ35 G49:AZ49 G27:AZ31 BB27:BQ31 BB49:BQ49 BB33:BQ35 BB12:BQ17 BB20:BQ25 BB10:BQ10 BB37:BQ40 BB47:BQ47">
    <cfRule type="expression" dxfId="6403" priority="5044">
      <formula>$G$4=""</formula>
    </cfRule>
  </conditionalFormatting>
  <conditionalFormatting sqref="H47:AZ47 H37:AZ40 H10:AZ10 H20:AZ25 H12:AZ17 H33:AZ35 H49:AZ49 H27:AZ31 BB27:BQ31 BB49:BQ49 BB33:BQ35 BB12:BQ17 BB20:BQ25 BB10:BQ10 BB37:BQ40 BB47:BQ47">
    <cfRule type="expression" dxfId="6402" priority="5043">
      <formula>$H$4=""</formula>
    </cfRule>
  </conditionalFormatting>
  <conditionalFormatting sqref="I47:AZ47 I37:AZ40 I10:AZ10 I20:AZ25 I12:AZ17 I33:AZ35 I49:AZ49 I27:AZ31 BB27:BQ31 BB49:BQ49 BB33:BQ35 BB12:BQ17 BB20:BQ25 BB10:BQ10 BB37:BQ40 BB47:BQ47">
    <cfRule type="expression" dxfId="6401" priority="5042">
      <formula>$I$4=""</formula>
    </cfRule>
  </conditionalFormatting>
  <conditionalFormatting sqref="J47:AZ47 J37:AZ40 J10:AZ10 J20:AZ25 J12:AZ17 J33:AZ35 J49:AZ49 J27:AZ31 BB27:BQ31 BB49:BQ49 BB33:BQ35 BB12:BQ17 BB20:BQ25 BB10:BQ10 BB37:BQ40 BB47:BQ47">
    <cfRule type="expression" dxfId="6400" priority="5041">
      <formula>$J$4=""</formula>
    </cfRule>
  </conditionalFormatting>
  <conditionalFormatting sqref="K47:AZ47 K37:AZ40 K10:AZ10 K20:AZ25 K12:AZ17 K33:AZ35 K49:AZ49 K27:AZ31 BB27:BQ31 BB49:BQ49 BB33:BQ35 BB12:BQ17 BB20:BQ25 BB10:BQ10 BB37:BQ40 BB47:BQ47">
    <cfRule type="expression" dxfId="6399" priority="5040">
      <formula>$K$4=""</formula>
    </cfRule>
  </conditionalFormatting>
  <conditionalFormatting sqref="L47:AZ47 L37:AZ40 L10:AZ10 L20:AZ25 L12:AZ17 L33:AZ35 L49:AZ49 L27:AZ31 BB27:BQ31 BB49:BQ49 BB33:BQ35 BB12:BQ17 BB20:BQ25 BB10:BQ10 BB37:BQ40 BB47:BQ47">
    <cfRule type="expression" dxfId="6398" priority="5039">
      <formula>$L$4=""</formula>
    </cfRule>
  </conditionalFormatting>
  <conditionalFormatting sqref="M47:AZ47 M37:AZ40 M10:AZ10 M20:AZ25 M12:AZ17 M33:AZ35 M49:AZ49 M27:AZ31 BB27:BQ31 BB49:BQ49 BB33:BQ35 BB12:BQ17 BB20:BQ25 BB10:BQ10 BB37:BQ40 BB47:BQ47">
    <cfRule type="expression" dxfId="6397" priority="5038">
      <formula>$M$4=""</formula>
    </cfRule>
  </conditionalFormatting>
  <conditionalFormatting sqref="N47:AZ47 N37:AZ40 N10:AZ10 N20:AZ25 N12:AZ17 N33:AZ35 N49:AZ49 N27:AZ31 BB27:BQ31 BB49:BQ49 BB33:BQ35 BB12:BQ17 BB20:BQ25 BB10:BQ10 BB37:BQ40 BB47:BQ47">
    <cfRule type="expression" dxfId="6396" priority="5037">
      <formula>$N$4=""</formula>
    </cfRule>
  </conditionalFormatting>
  <conditionalFormatting sqref="O47:AZ47 O37:AZ40 O10:AZ10 O20:AZ25 O12:AZ17 O33:AZ35 O49:AZ49 O27:AZ31 BB27:BQ31 BB49:BQ49 BB33:BQ35 BB12:BQ17 BB20:BQ25 BB10:BQ10 BB37:BQ40 BB47:BQ47">
    <cfRule type="expression" dxfId="6395" priority="5036">
      <formula>$O$4=""</formula>
    </cfRule>
  </conditionalFormatting>
  <conditionalFormatting sqref="P47:AZ47 P37:AZ40 P10:AZ10 P20:AZ25 P12:AZ17 P33:AZ35 P49:AZ49 P27:AZ31 BB27:BQ31 BB49:BQ49 BB33:BQ35 BB12:BQ17 BB20:BQ25 BB10:BQ10 BB37:BQ40 BB47:BQ47">
    <cfRule type="expression" dxfId="6394" priority="5035">
      <formula>$P$4=""</formula>
    </cfRule>
  </conditionalFormatting>
  <conditionalFormatting sqref="Q47:AZ47 Q37:AZ40 Q10:AZ10 Q20:AZ25 Q12:AZ17 Q33:AZ35 Q49:AZ49 Q27:AZ31 BB27:BQ31 BB49:BQ49 BB33:BQ35 BB12:BQ17 BB20:BQ25 BB10:BQ10 BB37:BQ40 BB47:BQ47">
    <cfRule type="expression" dxfId="6393" priority="5034">
      <formula>$Q$4=""</formula>
    </cfRule>
  </conditionalFormatting>
  <conditionalFormatting sqref="R47:AZ47 R37:AZ40 R10:AZ10 R20:AZ25 R12:AZ17 R33:AZ35 R49:AZ49 R27:AZ31 BB27:BQ31 BB49:BQ49 BB33:BQ35 BB12:BQ17 BB20:BQ25 BB10:BQ10 BB37:BQ40 BB47:BQ47">
    <cfRule type="expression" dxfId="6392" priority="5033">
      <formula>$R$4=""</formula>
    </cfRule>
  </conditionalFormatting>
  <conditionalFormatting sqref="S47:AZ47 S37:AZ40 S10:AZ10 S20:AZ25 S12:AZ17 S33:AZ35 S49:AZ49 S27:AZ31 BB27:BQ31 BB49:BQ49 BB33:BQ35 BB12:BQ17 BB20:BQ25 BB10:BQ10 BB37:BQ40 BB47:BQ47">
    <cfRule type="expression" dxfId="6391" priority="5032">
      <formula>$S$4=""</formula>
    </cfRule>
  </conditionalFormatting>
  <conditionalFormatting sqref="T47:AZ47 T37:AZ40 T10:AZ10 T20:AZ25 T12:AZ17 T33:AZ35 T49:AZ49 T27:AZ31 BB27:BQ31 BB49:BQ49 BB33:BQ35 BB12:BQ17 BB20:BQ25 BB10:BQ10 BB37:BQ40 BB47:BQ47">
    <cfRule type="expression" dxfId="6390" priority="5031">
      <formula>$T$4=""</formula>
    </cfRule>
  </conditionalFormatting>
  <conditionalFormatting sqref="U47:AZ47 U37:AZ40 U10:AZ10 U20:AZ25 U12:AZ17 U33:AZ35 U49:AZ49 U27:AZ31 BB27:BQ31 BB49:BQ49 BB33:BQ35 BB12:BQ17 BB20:BQ25 BB10:BQ10 BB37:BQ40 BB47:BQ47">
    <cfRule type="expression" dxfId="6389" priority="5030">
      <formula>$U$4=""</formula>
    </cfRule>
  </conditionalFormatting>
  <conditionalFormatting sqref="V47:AZ47 V37:AZ40 V10:AZ10 V20:AZ25 V12:AZ17 V33:AZ35 V49:AZ49 V27:AZ31 BB27:BQ31 BB49:BQ49 BB33:BQ35 BB12:BQ17 BB20:BQ25 BB10:BQ10 BB37:BQ40 BB47:BQ47">
    <cfRule type="expression" dxfId="6388" priority="5029">
      <formula>$V$4=""</formula>
    </cfRule>
  </conditionalFormatting>
  <conditionalFormatting sqref="W47:AZ47 W37:AZ40 W10:AZ10 W20:AZ25 W12:AZ17 W33:AZ35 W49:AZ49 W27:AZ31 BB27:BQ31 BB49:BQ49 BB33:BQ35 BB12:BQ17 BB20:BQ25 BB10:BQ10 BB37:BQ40 BB47:BQ47">
    <cfRule type="expression" dxfId="6387" priority="5028">
      <formula>$W$4=""</formula>
    </cfRule>
  </conditionalFormatting>
  <conditionalFormatting sqref="X47:AZ47 X37:AZ40 X10:AZ10 X20:AZ25 X12:AZ17 X33:AZ35 X49:AZ49 X27:AZ31 BB27:BQ31 BB49:BQ49 BB33:BQ35 BB12:BQ17 BB20:BQ25 BB10:BQ10 BB37:BQ40 BB47:BQ47">
    <cfRule type="expression" dxfId="6386" priority="5027">
      <formula>$X$4=""</formula>
    </cfRule>
  </conditionalFormatting>
  <conditionalFormatting sqref="Y47:AZ47 Y37:AZ40 Y10:AZ10 Y20:AZ25 Y12:AZ17 Y33:AZ35 Y49:AZ49 Y27:AZ31 BB27:BQ31 BB49:BQ49 BB33:BQ35 BB12:BQ17 BB20:BQ25 BB10:BQ10 BB37:BQ40 BB47:BQ47">
    <cfRule type="expression" dxfId="6385" priority="5026">
      <formula>$Y$4=""</formula>
    </cfRule>
  </conditionalFormatting>
  <conditionalFormatting sqref="Z47:AZ47 Z37:AZ40 Z10:AZ10 Z20:AZ25 Z12:AZ17 Z33:AZ35 Z49:AZ49 Z27:AZ31 BB27:BQ31 BB49:BQ49 BB33:BQ35 BB12:BQ17 BB20:BQ25 BB10:BQ10 BB37:BQ40 BB47:BQ47">
    <cfRule type="expression" dxfId="6384" priority="5025">
      <formula>$Z$4=""</formula>
    </cfRule>
  </conditionalFormatting>
  <conditionalFormatting sqref="AA47:AZ47 AA37:AZ40 AA10:AZ10 AA20:AZ25 AA12:AZ17 AA33:AZ35 AA49:AZ49 AA27:AZ31 BB27:BQ31 BB49:BQ49 BB33:BQ35 BB12:BQ17 BB20:BQ25 BB10:BQ10 BB37:BQ40 BB47:BQ47">
    <cfRule type="expression" dxfId="6383" priority="5024">
      <formula>$AA$4=""</formula>
    </cfRule>
  </conditionalFormatting>
  <conditionalFormatting sqref="AY47:AZ47 AY37:AZ40 AY10:AZ10 AY20:AZ25 AY12:AZ17 AY33:AZ35 AY49:AZ49 AY27:AZ31 BB27:BQ31 BB49:BQ49 BB33:BQ35 BB12:BQ17 BB20:BQ25 BB10:BQ10 BB37:BQ40 BB47:BQ47">
    <cfRule type="expression" dxfId="6382" priority="5000">
      <formula>$AY$4=""</formula>
    </cfRule>
  </conditionalFormatting>
  <conditionalFormatting sqref="AX47:AZ47 AX37:AZ40 AX10:AZ10 AX20:AZ25 AX12:AZ17 AX33:AZ35 AX49:AZ49 AX27:AZ31 BB27:BQ31 BB49:BQ49 BB33:BQ35 BB12:BQ17 BB20:BQ25 BB10:BQ10 BB37:BQ40 BB47:BQ47">
    <cfRule type="expression" dxfId="6381" priority="5001">
      <formula>$AX$4=""</formula>
    </cfRule>
  </conditionalFormatting>
  <conditionalFormatting sqref="AW47:AZ47 AW37:AZ40 AW10:AZ10 AW20:AZ25 AW12:AZ17 AW33:AZ35 AW49:AZ49 AW27:AZ31 BB27:BQ31 BB49:BQ49 BB33:BQ35 BB12:BQ17 BB20:BQ25 BB10:BQ10 BB37:BQ40 BB47:BQ47">
    <cfRule type="expression" dxfId="6380" priority="5002">
      <formula>$AW$4=""</formula>
    </cfRule>
  </conditionalFormatting>
  <conditionalFormatting sqref="AV47:AZ47 AV37:AZ40 AV10:AZ10 AV20:AZ25 AV12:AZ17 AV33:AZ35 AV49:AZ49 AV27:AZ31 BB27:BQ31 BB49:BQ49 BB33:BQ35 BB12:BQ17 BB20:BQ25 BB10:BQ10 BB37:BQ40 BB47:BQ47">
    <cfRule type="expression" dxfId="6379" priority="5003">
      <formula>$AV$4=""</formula>
    </cfRule>
  </conditionalFormatting>
  <conditionalFormatting sqref="AU47:AZ47 AU37:AZ40 AU10:AZ10 AU20:AZ25 AU12:AZ17 AU33:AZ35 AU49:AZ49 AU27:AZ31 BB27:BQ31 BB49:BQ49 BB33:BQ35 BB12:BQ17 BB20:BQ25 BB10:BQ10 BB37:BQ40 BB47:BQ47">
    <cfRule type="expression" dxfId="6378" priority="5004">
      <formula>$AU$4=""</formula>
    </cfRule>
  </conditionalFormatting>
  <conditionalFormatting sqref="AT47:AZ47 AT37:AZ40 AT10:AZ10 AT20:AZ25 AT12:AZ17 AT33:AZ35 AT49:AZ49 AT27:AZ31 BB27:BQ31 BB49:BQ49 BB33:BQ35 BB12:BQ17 BB20:BQ25 BB10:BQ10 BB37:BQ40 BB47:BQ47">
    <cfRule type="expression" dxfId="6377" priority="5005">
      <formula>$AT$4=""</formula>
    </cfRule>
  </conditionalFormatting>
  <conditionalFormatting sqref="AS47:AZ47 AS37:AZ40 AS10:AZ10 AS20:AZ25 AS12:AZ17 AS33:AZ35 AS49:AZ49 AS27:AZ31 BB27:BQ31 BB49:BQ49 BB33:BQ35 BB12:BQ17 BB20:BQ25 BB10:BQ10 BB37:BQ40 BB47:BQ47">
    <cfRule type="expression" dxfId="6376" priority="5006">
      <formula>$AS$4=""</formula>
    </cfRule>
  </conditionalFormatting>
  <conditionalFormatting sqref="AR47:AZ47 AR37:AZ40 AR10:AZ10 AR20:AZ25 AR12:AZ17 AR33:AZ35 AR49:AZ49 AR27:AZ31 BB27:BQ31 BB49:BQ49 BB33:BQ35 BB12:BQ17 BB20:BQ25 BB10:BQ10 BB37:BQ40 BB47:BQ47">
    <cfRule type="expression" dxfId="6375" priority="5007">
      <formula>$AR$4=""</formula>
    </cfRule>
  </conditionalFormatting>
  <conditionalFormatting sqref="AQ47:AZ47 AQ37:AZ40 AQ10:AZ10 AQ20:AZ25 AQ12:AZ17 AQ33:AZ35 AQ49:AZ49 AQ27:AZ31 BB27:BQ31 BB49:BQ49 BB33:BQ35 BB12:BQ17 BB20:BQ25 BB10:BQ10 BB37:BQ40 BB47:BQ47">
    <cfRule type="expression" dxfId="6374" priority="5008">
      <formula>$AQ$4=""</formula>
    </cfRule>
  </conditionalFormatting>
  <conditionalFormatting sqref="AP47:AZ47 AP37:AZ40 AP10:AZ10 AP20:AZ25 AP12:AZ17 AP33:AZ35 AP49:AZ49 AP27:AZ31 BB27:BQ31 BB49:BQ49 BB33:BQ35 BB12:BQ17 BB20:BQ25 BB10:BQ10 BB37:BQ40 BB47:BQ47">
    <cfRule type="expression" dxfId="6373" priority="5009">
      <formula>$AP$4=""</formula>
    </cfRule>
  </conditionalFormatting>
  <conditionalFormatting sqref="AO47:AZ47 AO37:AZ40 AO10:AZ10 AO20:AZ25 AO12:AZ17 AO33:AZ35 AO49:AZ49 AO27:AZ31 BB27:BQ31 BB49:BQ49 BB33:BQ35 BB12:BQ17 BB20:BQ25 BB10:BQ10 BB37:BQ40 BB47:BQ47">
    <cfRule type="expression" dxfId="6372" priority="5010">
      <formula>$AO$4=""</formula>
    </cfRule>
  </conditionalFormatting>
  <conditionalFormatting sqref="AN47:AZ47 AN37:AZ40 AN10:AZ10 AN20:AZ25 AN12:AZ17 AN33:AZ35 AN49:AZ49 AN27:AZ31 BB27:BQ31 BB49:BQ49 BB33:BQ35 BB12:BQ17 BB20:BQ25 BB10:BQ10 BB37:BQ40 BB47:BQ47">
    <cfRule type="expression" dxfId="6371" priority="5011">
      <formula>$AN$4=""</formula>
    </cfRule>
  </conditionalFormatting>
  <conditionalFormatting sqref="AM47:AZ47 AM37:AZ40 AM10:AZ10 AM20:AZ25 AM12:AZ17 AM33:AZ35 AM49:AZ49 AM27:AZ31 BB27:BQ31 BB49:BQ49 BB33:BQ35 BB12:BQ17 BB20:BQ25 BB10:BQ10 BB37:BQ40 BB47:BQ47">
    <cfRule type="expression" dxfId="6370" priority="5012">
      <formula>$AM$4=""</formula>
    </cfRule>
  </conditionalFormatting>
  <conditionalFormatting sqref="AL47:AZ47 AL37:AZ40 AL10:AZ10 AL20:AZ25 AL12:AZ17 AL33:AZ35 AL49:AZ49 AL27:AZ31 BB27:BQ31 BB49:BQ49 BB33:BQ35 BB12:BQ17 BB20:BQ25 BB10:BQ10 BB37:BQ40 BB47:BQ47">
    <cfRule type="expression" dxfId="6369" priority="5013">
      <formula>$AL$4=""</formula>
    </cfRule>
  </conditionalFormatting>
  <conditionalFormatting sqref="AK47:AZ47 AK37:AZ40 AK10:AZ10 AK20:AZ25 AK12:AZ17 AK33:AZ35 AK49:AZ49 AK27:AZ31 BB27:BQ31 BB49:BQ49 BB33:BQ35 BB12:BQ17 BB20:BQ25 BB10:BQ10 BB37:BQ40 BB47:BQ47">
    <cfRule type="expression" dxfId="6368" priority="5014">
      <formula>$AK$4=""</formula>
    </cfRule>
  </conditionalFormatting>
  <conditionalFormatting sqref="AJ47:AZ47 AJ37:AZ40 AJ10:AZ10 AJ20:AZ25 AJ12:AZ17 AJ33:AZ35 AJ49:AZ49 AJ27:AZ31 BB27:BQ31 BB49:BQ49 BB33:BQ35 BB12:BQ17 BB20:BQ25 BB10:BQ10 BB37:BQ40 BB47:BQ47">
    <cfRule type="expression" dxfId="6367" priority="5015">
      <formula>$AJ$4=""</formula>
    </cfRule>
  </conditionalFormatting>
  <conditionalFormatting sqref="AI47:AZ47 AI37:AZ40 AI10:AZ10 AI20:AZ25 AI12:AZ17 AI33:AZ35 AI49:AZ49 AI27:AZ31 BB27:BQ31 BB49:BQ49 BB33:BQ35 BB12:BQ17 BB20:BQ25 BB10:BQ10 BB37:BQ40 BB47:BQ47">
    <cfRule type="expression" dxfId="6366" priority="5016">
      <formula>$AI$4=""</formula>
    </cfRule>
  </conditionalFormatting>
  <conditionalFormatting sqref="AH47:AZ47 AH37:AZ40 AH10:AZ10 AH20:AZ25 AH12:AZ17 AH33:AZ35 AH49:AZ49 AH27:AZ31 BB27:BQ31 BB49:BQ49 BB33:BQ35 BB12:BQ17 BB20:BQ25 BB10:BQ10 BB37:BQ40 BB47:BQ47">
    <cfRule type="expression" dxfId="6365" priority="5017">
      <formula>$AH$4=""</formula>
    </cfRule>
  </conditionalFormatting>
  <conditionalFormatting sqref="AG47:AZ47 AG37:AZ40 AG10:AZ10 AG20:AZ25 AG12:AZ17 AG33:AZ35 AG49:AZ49 AG27:AZ31 BB27:BQ31 BB49:BQ49 BB33:BQ35 BB12:BQ17 BB20:BQ25 BB10:BQ10 BB37:BQ40 BB47:BQ47">
    <cfRule type="expression" dxfId="6364" priority="5018">
      <formula>$AG$4=""</formula>
    </cfRule>
  </conditionalFormatting>
  <conditionalFormatting sqref="AF47:AZ47 AF37:AZ40 AF10:AZ10 AF20:AZ25 AF12:AZ17 AF33:AZ35 AF49:AZ49 AF27:AZ31 BB27:BQ31 BB49:BQ49 BB33:BQ35 BB12:BQ17 BB20:BQ25 BB10:BQ10 BB37:BQ40 BB47:BQ47">
    <cfRule type="expression" dxfId="6363" priority="5019">
      <formula>$AF$4=""</formula>
    </cfRule>
  </conditionalFormatting>
  <conditionalFormatting sqref="AE47:AZ47 AE37:AZ40 AE10:AZ10 AE20:AZ25 AE12:AZ17 AE33:AZ35 AE49:AZ49 AE27:AZ31 BB27:BQ31 BB49:BQ49 BB33:BQ35 BB12:BQ17 BB20:BQ25 BB10:BQ10 BB37:BQ40 BB47:BQ47">
    <cfRule type="expression" dxfId="6362" priority="5020">
      <formula>$AE$4=""</formula>
    </cfRule>
  </conditionalFormatting>
  <conditionalFormatting sqref="AD47:AZ47 AD37:AZ40 AD10:AZ10 AD20:AZ25 AD12:AZ17 AD33:AZ35 AD49:AZ49 AD27:AZ31 BB27:BQ31 BB49:BQ49 BB33:BQ35 BB12:BQ17 BB20:BQ25 BB10:BQ10 BB37:BQ40 BB47:BQ47">
    <cfRule type="expression" dxfId="6361" priority="5021">
      <formula>$AD$4=""</formula>
    </cfRule>
  </conditionalFormatting>
  <conditionalFormatting sqref="AC47:AZ47 AC37:AZ40 AC10:AZ10 AC20:AZ25 AC12:AZ17 AC33:AZ35 AC49:AZ49 AC27:AZ31 BB27:BQ31 BB49:BQ49 BB33:BQ35 BB12:BQ17 BB20:BQ25 BB10:BQ10 BB37:BQ40 BB47:BQ47">
    <cfRule type="expression" dxfId="6360" priority="5022">
      <formula>$AC$4=""</formula>
    </cfRule>
  </conditionalFormatting>
  <conditionalFormatting sqref="AB47:AZ47 AB37:AZ40 AB10:AZ10 AB20:AZ25 AB12:AZ17 AB33:AZ35 AB49:AZ49 AB27:AZ31 BB27:BQ31 BB49:BQ49 BB33:BQ35 BB12:BQ17 BB20:BQ25 BB10:BQ10 BB37:BQ40 BB47:BQ47">
    <cfRule type="expression" dxfId="6359" priority="5023">
      <formula>$AB$4=""</formula>
    </cfRule>
  </conditionalFormatting>
  <conditionalFormatting sqref="BB47:BQ47 BB37:BQ40 BB10:BQ10 BB20:BQ25 BB12:BQ17 BB33:BQ35 BB49:BQ49 BB27:BQ31">
    <cfRule type="expression" dxfId="6358" priority="4998">
      <formula>$BA$4=""</formula>
    </cfRule>
  </conditionalFormatting>
  <conditionalFormatting sqref="BO47:BQ47 BO37:BQ40 BO10:BQ10 BO20:BQ25 BO12:BQ17 BO33:BQ35 BO49:BQ49 BO27:BQ31">
    <cfRule type="expression" dxfId="6357" priority="4984">
      <formula>$BO$4=""</formula>
    </cfRule>
  </conditionalFormatting>
  <conditionalFormatting sqref="BN47:BQ47 BN37:BQ40 BN10:BQ10 BN20:BQ25 BN12:BQ17 BN33:BQ35 BN49:BQ49 BN27:BQ31">
    <cfRule type="expression" dxfId="6356" priority="4985">
      <formula>$BN$4=""</formula>
    </cfRule>
  </conditionalFormatting>
  <conditionalFormatting sqref="BM47:BQ47 BM37:BQ40 BM10:BQ10 BM20:BQ25 BM12:BQ17 BM33:BQ35 BM49:BQ49 BM27:BQ31">
    <cfRule type="expression" dxfId="6355" priority="4986">
      <formula>$BM$4=""</formula>
    </cfRule>
  </conditionalFormatting>
  <conditionalFormatting sqref="BL47:BQ47 BL37:BQ40 BL10:BQ10 BL20:BQ25 BL12:BQ17 BL33:BQ35 BL49:BQ49 BL27:BQ31">
    <cfRule type="expression" dxfId="6354" priority="4987">
      <formula>$BL$4=""</formula>
    </cfRule>
  </conditionalFormatting>
  <conditionalFormatting sqref="BK47:BQ47 BK37:BQ40 BK10:BQ10 BK20:BQ25 BK12:BQ17 BK33:BQ35 BK49:BQ49 BK27:BQ31">
    <cfRule type="expression" dxfId="6353" priority="4988">
      <formula>$BK$4=""</formula>
    </cfRule>
  </conditionalFormatting>
  <conditionalFormatting sqref="BJ47:BQ47 BJ37:BQ40 BJ10:BQ10 BJ20:BQ25 BJ12:BQ17 BJ33:BQ35 BJ49:BQ49 BJ27:BQ31">
    <cfRule type="expression" dxfId="6352" priority="4989">
      <formula>$BJ$4=""</formula>
    </cfRule>
  </conditionalFormatting>
  <conditionalFormatting sqref="BI47:BQ47 BI37:BQ40 BI10:BQ10 BI20:BQ25 BI12:BQ17 BI33:BQ35 BI49:BQ49 BI27:BQ31">
    <cfRule type="expression" dxfId="6351" priority="4990">
      <formula>$BI$4=""</formula>
    </cfRule>
  </conditionalFormatting>
  <conditionalFormatting sqref="BH47:BQ47 BH37:BQ40 BH10:BQ10 BH20:BQ25 BH12:BQ17 BH33:BQ35 BH49:BQ49 BH27:BQ31">
    <cfRule type="expression" dxfId="6350" priority="4991">
      <formula>$BH$4=""</formula>
    </cfRule>
  </conditionalFormatting>
  <conditionalFormatting sqref="BG47:BQ47 BG37:BQ40 BG10:BQ10 BG20:BQ25 BG12:BQ17 BG33:BQ35 BG49:BQ49 BG27:BQ31">
    <cfRule type="expression" dxfId="6349" priority="4992">
      <formula>$BG$4=""</formula>
    </cfRule>
  </conditionalFormatting>
  <conditionalFormatting sqref="BF47:BQ47 BF37:BQ40 BF10:BQ10 BF20:BQ25 BF12:BQ17 BF33:BQ35 BF49:BQ49 BF27:BQ31">
    <cfRule type="expression" dxfId="6348" priority="4993">
      <formula>$BF$4=""</formula>
    </cfRule>
  </conditionalFormatting>
  <conditionalFormatting sqref="BE47:BQ47 BE37:BQ40 BE10:BQ10 BE20:BQ25 BE12:BQ17 BE33:BQ35 BE49:BQ49 BE27:BQ31">
    <cfRule type="expression" dxfId="6347" priority="4994">
      <formula>$BE$4=""</formula>
    </cfRule>
  </conditionalFormatting>
  <conditionalFormatting sqref="BD47:BQ47 BD37:BQ40 BD10:BQ10 BD20:BQ25 BD12:BQ17 BD33:BQ35 BD49:BQ49 BD27:BQ31">
    <cfRule type="expression" dxfId="6346" priority="4995">
      <formula>$BD$4=""</formula>
    </cfRule>
  </conditionalFormatting>
  <conditionalFormatting sqref="BB47:BQ47 BB37:BQ40 BB10:BQ10 BB20:BQ25 BB12:BQ17 BB33:BQ35 BB49:BQ49 BB27:BQ31">
    <cfRule type="expression" dxfId="6345" priority="4997">
      <formula>$BB$4=""</formula>
    </cfRule>
  </conditionalFormatting>
  <conditionalFormatting sqref="AZ47 AZ37:AZ40 AZ10 AZ20:AZ25 AZ12:AZ17 AZ33:AZ35 AZ49 AZ27:AZ31 BB27:BQ31 BB49:BQ49 BB33:BQ35 BB12:BQ17 BB20:BQ25 BB10:BQ10 BB37:BQ40 BB47:BQ47">
    <cfRule type="expression" dxfId="6344" priority="4999">
      <formula>$AZ$4=""</formula>
    </cfRule>
  </conditionalFormatting>
  <conditionalFormatting sqref="BP47:BQ47 BP37:BQ40 BP10:BQ10 BP20:BQ25 BP12:BQ17 BP27:BQ31 BP33:BQ35 BP49:BQ49">
    <cfRule type="expression" dxfId="6343" priority="4983">
      <formula>$BP$4=""</formula>
    </cfRule>
  </conditionalFormatting>
  <conditionalFormatting sqref="BQ47 BQ37:BQ40 BQ10 BQ20:BQ25 BQ12:BQ17 BQ27:BQ31 BQ33:BQ35 BQ49">
    <cfRule type="expression" dxfId="6342" priority="4982">
      <formula>$BQ$4=""</formula>
    </cfRule>
  </conditionalFormatting>
  <conditionalFormatting sqref="BC47:BQ47 BC37:BQ40 BC10:BQ10 BC20:BQ25 BC12:BQ17 BC33:BQ35 BC49:BQ49 BC27:BQ31">
    <cfRule type="expression" dxfId="6341" priority="4996">
      <formula>$BC$4=""</formula>
    </cfRule>
  </conditionalFormatting>
  <conditionalFormatting sqref="D41:AZ41 BB41:BQ41">
    <cfRule type="expression" dxfId="6340" priority="4968">
      <formula>$D$4=""</formula>
    </cfRule>
  </conditionalFormatting>
  <conditionalFormatting sqref="E41:AZ41 BB41:BQ41">
    <cfRule type="expression" dxfId="6339" priority="4967">
      <formula>$E$4=""</formula>
    </cfRule>
  </conditionalFormatting>
  <conditionalFormatting sqref="F41:AZ41 BB41:BQ41">
    <cfRule type="expression" dxfId="6338" priority="4966">
      <formula>$F$4=""</formula>
    </cfRule>
  </conditionalFormatting>
  <conditionalFormatting sqref="G41:AZ41 BB41:BQ41">
    <cfRule type="expression" dxfId="6337" priority="4965">
      <formula>$G$4=""</formula>
    </cfRule>
  </conditionalFormatting>
  <conditionalFormatting sqref="H41:AZ41 BB41:BQ41">
    <cfRule type="expression" dxfId="6336" priority="4964">
      <formula>$H$4=""</formula>
    </cfRule>
  </conditionalFormatting>
  <conditionalFormatting sqref="I41:AZ41 BB41:BQ41">
    <cfRule type="expression" dxfId="6335" priority="4963">
      <formula>$I$4=""</formula>
    </cfRule>
  </conditionalFormatting>
  <conditionalFormatting sqref="J41:AZ41 BB41:BQ41">
    <cfRule type="expression" dxfId="6334" priority="4962">
      <formula>$J$4=""</formula>
    </cfRule>
  </conditionalFormatting>
  <conditionalFormatting sqref="K41:AZ41 BB41:BQ41">
    <cfRule type="expression" dxfId="6333" priority="4961">
      <formula>$K$4=""</formula>
    </cfRule>
  </conditionalFormatting>
  <conditionalFormatting sqref="L41:AZ41 BB41:BQ41">
    <cfRule type="expression" dxfId="6332" priority="4960">
      <formula>$L$4=""</formula>
    </cfRule>
  </conditionalFormatting>
  <conditionalFormatting sqref="M41:AZ41 BB41:BQ41">
    <cfRule type="expression" dxfId="6331" priority="4959">
      <formula>$M$4=""</formula>
    </cfRule>
  </conditionalFormatting>
  <conditionalFormatting sqref="N41:AZ41 BB41:BQ41">
    <cfRule type="expression" dxfId="6330" priority="4958">
      <formula>$N$4=""</formula>
    </cfRule>
  </conditionalFormatting>
  <conditionalFormatting sqref="O41:AZ41 BB41:BQ41">
    <cfRule type="expression" dxfId="6329" priority="4957">
      <formula>$O$4=""</formula>
    </cfRule>
  </conditionalFormatting>
  <conditionalFormatting sqref="P41:AZ41 BB41:BQ41">
    <cfRule type="expression" dxfId="6328" priority="4956">
      <formula>$P$4=""</formula>
    </cfRule>
  </conditionalFormatting>
  <conditionalFormatting sqref="Q41:AZ41 BB41:BQ41">
    <cfRule type="expression" dxfId="6327" priority="4955">
      <formula>$Q$4=""</formula>
    </cfRule>
  </conditionalFormatting>
  <conditionalFormatting sqref="R41:AZ41 BB41:BQ41">
    <cfRule type="expression" dxfId="6326" priority="4954">
      <formula>$R$4=""</formula>
    </cfRule>
  </conditionalFormatting>
  <conditionalFormatting sqref="S41:AZ41 BB41:BQ41">
    <cfRule type="expression" dxfId="6325" priority="4953">
      <formula>$S$4=""</formula>
    </cfRule>
  </conditionalFormatting>
  <conditionalFormatting sqref="T41:AZ41 BB41:BQ41">
    <cfRule type="expression" dxfId="6324" priority="4952">
      <formula>$T$4=""</formula>
    </cfRule>
  </conditionalFormatting>
  <conditionalFormatting sqref="U41:AZ41 BB41:BQ41">
    <cfRule type="expression" dxfId="6323" priority="4951">
      <formula>$U$4=""</formula>
    </cfRule>
  </conditionalFormatting>
  <conditionalFormatting sqref="V41:AZ41 BB41:BQ41">
    <cfRule type="expression" dxfId="6322" priority="4950">
      <formula>$V$4=""</formula>
    </cfRule>
  </conditionalFormatting>
  <conditionalFormatting sqref="W41:AZ41 BB41:BQ41">
    <cfRule type="expression" dxfId="6321" priority="4949">
      <formula>$W$4=""</formula>
    </cfRule>
  </conditionalFormatting>
  <conditionalFormatting sqref="X41:AZ41 BB41:BQ41">
    <cfRule type="expression" dxfId="6320" priority="4948">
      <formula>$X$4=""</formula>
    </cfRule>
  </conditionalFormatting>
  <conditionalFormatting sqref="Y41:AZ41 BB41:BQ41">
    <cfRule type="expression" dxfId="6319" priority="4947">
      <formula>$Y$4=""</formula>
    </cfRule>
  </conditionalFormatting>
  <conditionalFormatting sqref="Z41:AZ41 BB41:BQ41">
    <cfRule type="expression" dxfId="6318" priority="4946">
      <formula>$Z$4=""</formula>
    </cfRule>
  </conditionalFormatting>
  <conditionalFormatting sqref="AA41:AZ41 BB41:BQ41">
    <cfRule type="expression" dxfId="6317" priority="4945">
      <formula>$AA$4=""</formula>
    </cfRule>
  </conditionalFormatting>
  <conditionalFormatting sqref="AY41:AZ41 BB41:BQ41">
    <cfRule type="expression" dxfId="6316" priority="4921">
      <formula>$AY$4=""</formula>
    </cfRule>
  </conditionalFormatting>
  <conditionalFormatting sqref="AX41:AZ41 BB41:BQ41">
    <cfRule type="expression" dxfId="6315" priority="4922">
      <formula>$AX$4=""</formula>
    </cfRule>
  </conditionalFormatting>
  <conditionalFormatting sqref="AW41:AZ41 BB41:BQ41">
    <cfRule type="expression" dxfId="6314" priority="4923">
      <formula>$AW$4=""</formula>
    </cfRule>
  </conditionalFormatting>
  <conditionalFormatting sqref="AV41:AZ41 BB41:BQ41">
    <cfRule type="expression" dxfId="6313" priority="4924">
      <formula>$AV$4=""</formula>
    </cfRule>
  </conditionalFormatting>
  <conditionalFormatting sqref="AU41:AZ41 BB41:BQ41">
    <cfRule type="expression" dxfId="6312" priority="4925">
      <formula>$AU$4=""</formula>
    </cfRule>
  </conditionalFormatting>
  <conditionalFormatting sqref="AT41:AZ41 BB41:BQ41">
    <cfRule type="expression" dxfId="6311" priority="4926">
      <formula>$AT$4=""</formula>
    </cfRule>
  </conditionalFormatting>
  <conditionalFormatting sqref="AS41:AZ41 BB41:BQ41">
    <cfRule type="expression" dxfId="6310" priority="4927">
      <formula>$AS$4=""</formula>
    </cfRule>
  </conditionalFormatting>
  <conditionalFormatting sqref="AR41:AZ41 BB41:BQ41">
    <cfRule type="expression" dxfId="6309" priority="4928">
      <formula>$AR$4=""</formula>
    </cfRule>
  </conditionalFormatting>
  <conditionalFormatting sqref="AQ41:AZ41 BB41:BQ41">
    <cfRule type="expression" dxfId="6308" priority="4929">
      <formula>$AQ$4=""</formula>
    </cfRule>
  </conditionalFormatting>
  <conditionalFormatting sqref="AP41:AZ41 BB41:BQ41">
    <cfRule type="expression" dxfId="6307" priority="4930">
      <formula>$AP$4=""</formula>
    </cfRule>
  </conditionalFormatting>
  <conditionalFormatting sqref="AO41:AZ41 BB41:BQ41">
    <cfRule type="expression" dxfId="6306" priority="4931">
      <formula>$AO$4=""</formula>
    </cfRule>
  </conditionalFormatting>
  <conditionalFormatting sqref="AN41:AZ41 BB41:BQ41">
    <cfRule type="expression" dxfId="6305" priority="4932">
      <formula>$AN$4=""</formula>
    </cfRule>
  </conditionalFormatting>
  <conditionalFormatting sqref="AM41:AZ41 BB41:BQ41">
    <cfRule type="expression" dxfId="6304" priority="4933">
      <formula>$AM$4=""</formula>
    </cfRule>
  </conditionalFormatting>
  <conditionalFormatting sqref="AL41:AZ41 BB41:BQ41">
    <cfRule type="expression" dxfId="6303" priority="4934">
      <formula>$AL$4=""</formula>
    </cfRule>
  </conditionalFormatting>
  <conditionalFormatting sqref="AK41:AZ41 BB41:BQ41">
    <cfRule type="expression" dxfId="6302" priority="4935">
      <formula>$AK$4=""</formula>
    </cfRule>
  </conditionalFormatting>
  <conditionalFormatting sqref="AJ41:AZ41 BB41:BQ41">
    <cfRule type="expression" dxfId="6301" priority="4936">
      <formula>$AJ$4=""</formula>
    </cfRule>
  </conditionalFormatting>
  <conditionalFormatting sqref="AI41:AZ41 BB41:BQ41">
    <cfRule type="expression" dxfId="6300" priority="4937">
      <formula>$AI$4=""</formula>
    </cfRule>
  </conditionalFormatting>
  <conditionalFormatting sqref="AH41:AZ41 BB41:BQ41">
    <cfRule type="expression" dxfId="6299" priority="4938">
      <formula>$AH$4=""</formula>
    </cfRule>
  </conditionalFormatting>
  <conditionalFormatting sqref="AG41:AZ41 BB41:BQ41">
    <cfRule type="expression" dxfId="6298" priority="4939">
      <formula>$AG$4=""</formula>
    </cfRule>
  </conditionalFormatting>
  <conditionalFormatting sqref="AF41:AZ41 BB41:BQ41">
    <cfRule type="expression" dxfId="6297" priority="4940">
      <formula>$AF$4=""</formula>
    </cfRule>
  </conditionalFormatting>
  <conditionalFormatting sqref="AE41:AZ41 BB41:BQ41">
    <cfRule type="expression" dxfId="6296" priority="4941">
      <formula>$AE$4=""</formula>
    </cfRule>
  </conditionalFormatting>
  <conditionalFormatting sqref="AD41:AZ41 BB41:BQ41">
    <cfRule type="expression" dxfId="6295" priority="4942">
      <formula>$AD$4=""</formula>
    </cfRule>
  </conditionalFormatting>
  <conditionalFormatting sqref="AC41:AZ41 BB41:BQ41">
    <cfRule type="expression" dxfId="6294" priority="4943">
      <formula>$AC$4=""</formula>
    </cfRule>
  </conditionalFormatting>
  <conditionalFormatting sqref="AB41:AZ41 BB41:BQ41">
    <cfRule type="expression" dxfId="6293" priority="4944">
      <formula>$AB$4=""</formula>
    </cfRule>
  </conditionalFormatting>
  <conditionalFormatting sqref="BB41:BQ41">
    <cfRule type="expression" dxfId="6292" priority="4919">
      <formula>$BA$4=""</formula>
    </cfRule>
  </conditionalFormatting>
  <conditionalFormatting sqref="BO41:BQ41">
    <cfRule type="expression" dxfId="6291" priority="4905">
      <formula>$BO$4=""</formula>
    </cfRule>
  </conditionalFormatting>
  <conditionalFormatting sqref="BN41:BQ41">
    <cfRule type="expression" dxfId="6290" priority="4906">
      <formula>$BN$4=""</formula>
    </cfRule>
  </conditionalFormatting>
  <conditionalFormatting sqref="BM41:BQ41">
    <cfRule type="expression" dxfId="6289" priority="4907">
      <formula>$BM$4=""</formula>
    </cfRule>
  </conditionalFormatting>
  <conditionalFormatting sqref="BL41:BQ41">
    <cfRule type="expression" dxfId="6288" priority="4908">
      <formula>$BL$4=""</formula>
    </cfRule>
  </conditionalFormatting>
  <conditionalFormatting sqref="BK41:BQ41">
    <cfRule type="expression" dxfId="6287" priority="4909">
      <formula>$BK$4=""</formula>
    </cfRule>
  </conditionalFormatting>
  <conditionalFormatting sqref="BJ41:BQ41">
    <cfRule type="expression" dxfId="6286" priority="4910">
      <formula>$BJ$4=""</formula>
    </cfRule>
  </conditionalFormatting>
  <conditionalFormatting sqref="BI41:BQ41">
    <cfRule type="expression" dxfId="6285" priority="4911">
      <formula>$BI$4=""</formula>
    </cfRule>
  </conditionalFormatting>
  <conditionalFormatting sqref="BH41:BQ41">
    <cfRule type="expression" dxfId="6284" priority="4912">
      <formula>$BH$4=""</formula>
    </cfRule>
  </conditionalFormatting>
  <conditionalFormatting sqref="BG41:BQ41">
    <cfRule type="expression" dxfId="6283" priority="4913">
      <formula>$BG$4=""</formula>
    </cfRule>
  </conditionalFormatting>
  <conditionalFormatting sqref="BF41:BQ41">
    <cfRule type="expression" dxfId="6282" priority="4914">
      <formula>$BF$4=""</formula>
    </cfRule>
  </conditionalFormatting>
  <conditionalFormatting sqref="BE41:BQ41">
    <cfRule type="expression" dxfId="6281" priority="4915">
      <formula>$BE$4=""</formula>
    </cfRule>
  </conditionalFormatting>
  <conditionalFormatting sqref="BD41:BQ41">
    <cfRule type="expression" dxfId="6280" priority="4916">
      <formula>$BD$4=""</formula>
    </cfRule>
  </conditionalFormatting>
  <conditionalFormatting sqref="BB41:BQ41">
    <cfRule type="expression" dxfId="6279" priority="4918">
      <formula>$BB$4=""</formula>
    </cfRule>
  </conditionalFormatting>
  <conditionalFormatting sqref="AZ41 BB41:BQ41">
    <cfRule type="expression" dxfId="6278" priority="4920">
      <formula>$AZ$4=""</formula>
    </cfRule>
  </conditionalFormatting>
  <conditionalFormatting sqref="BP41:BQ41">
    <cfRule type="expression" dxfId="6277" priority="4904">
      <formula>$BP$4=""</formula>
    </cfRule>
  </conditionalFormatting>
  <conditionalFormatting sqref="BQ41">
    <cfRule type="expression" dxfId="6276" priority="4903">
      <formula>$BQ$4=""</formula>
    </cfRule>
  </conditionalFormatting>
  <conditionalFormatting sqref="BC41:BQ41">
    <cfRule type="expression" dxfId="6275" priority="4917">
      <formula>$BC$4=""</formula>
    </cfRule>
  </conditionalFormatting>
  <conditionalFormatting sqref="D42:AZ42 BB42:BQ42">
    <cfRule type="expression" dxfId="6274" priority="4889">
      <formula>$D$4=""</formula>
    </cfRule>
  </conditionalFormatting>
  <conditionalFormatting sqref="E42:AZ42 BB42:BQ42">
    <cfRule type="expression" dxfId="6273" priority="4888">
      <formula>$E$4=""</formula>
    </cfRule>
  </conditionalFormatting>
  <conditionalFormatting sqref="F42:AZ42 BB42:BQ42">
    <cfRule type="expression" dxfId="6272" priority="4887">
      <formula>$F$4=""</formula>
    </cfRule>
  </conditionalFormatting>
  <conditionalFormatting sqref="G42:AZ42 BB42:BQ42">
    <cfRule type="expression" dxfId="6271" priority="4886">
      <formula>$G$4=""</formula>
    </cfRule>
  </conditionalFormatting>
  <conditionalFormatting sqref="H42:AZ42 BB42:BQ42">
    <cfRule type="expression" dxfId="6270" priority="4885">
      <formula>$H$4=""</formula>
    </cfRule>
  </conditionalFormatting>
  <conditionalFormatting sqref="I42:AZ42 BB42:BQ42">
    <cfRule type="expression" dxfId="6269" priority="4884">
      <formula>$I$4=""</formula>
    </cfRule>
  </conditionalFormatting>
  <conditionalFormatting sqref="J42:AZ42 BB42:BQ42">
    <cfRule type="expression" dxfId="6268" priority="4883">
      <formula>$J$4=""</formula>
    </cfRule>
  </conditionalFormatting>
  <conditionalFormatting sqref="K42:AZ42 BB42:BQ42">
    <cfRule type="expression" dxfId="6267" priority="4882">
      <formula>$K$4=""</formula>
    </cfRule>
  </conditionalFormatting>
  <conditionalFormatting sqref="L42:AZ42 BB42:BQ42">
    <cfRule type="expression" dxfId="6266" priority="4881">
      <formula>$L$4=""</formula>
    </cfRule>
  </conditionalFormatting>
  <conditionalFormatting sqref="M42:AZ42 BB42:BQ42">
    <cfRule type="expression" dxfId="6265" priority="4880">
      <formula>$M$4=""</formula>
    </cfRule>
  </conditionalFormatting>
  <conditionalFormatting sqref="N42:AZ42 BB42:BQ42">
    <cfRule type="expression" dxfId="6264" priority="4879">
      <formula>$N$4=""</formula>
    </cfRule>
  </conditionalFormatting>
  <conditionalFormatting sqref="O42:AZ42 BB42:BQ42">
    <cfRule type="expression" dxfId="6263" priority="4878">
      <formula>$O$4=""</formula>
    </cfRule>
  </conditionalFormatting>
  <conditionalFormatting sqref="P42:AZ42 BB42:BQ42">
    <cfRule type="expression" dxfId="6262" priority="4877">
      <formula>$P$4=""</formula>
    </cfRule>
  </conditionalFormatting>
  <conditionalFormatting sqref="Q42:AZ42 BB42:BQ42">
    <cfRule type="expression" dxfId="6261" priority="4876">
      <formula>$Q$4=""</formula>
    </cfRule>
  </conditionalFormatting>
  <conditionalFormatting sqref="R42:AZ42 BB42:BQ42">
    <cfRule type="expression" dxfId="6260" priority="4875">
      <formula>$R$4=""</formula>
    </cfRule>
  </conditionalFormatting>
  <conditionalFormatting sqref="S42:AZ42 BB42:BQ42">
    <cfRule type="expression" dxfId="6259" priority="4874">
      <formula>$S$4=""</formula>
    </cfRule>
  </conditionalFormatting>
  <conditionalFormatting sqref="T42:AZ42 BB42:BQ42">
    <cfRule type="expression" dxfId="6258" priority="4873">
      <formula>$T$4=""</formula>
    </cfRule>
  </conditionalFormatting>
  <conditionalFormatting sqref="U42:AZ42 BB42:BQ42">
    <cfRule type="expression" dxfId="6257" priority="4872">
      <formula>$U$4=""</formula>
    </cfRule>
  </conditionalFormatting>
  <conditionalFormatting sqref="V42:AZ42 BB42:BQ42">
    <cfRule type="expression" dxfId="6256" priority="4871">
      <formula>$V$4=""</formula>
    </cfRule>
  </conditionalFormatting>
  <conditionalFormatting sqref="W42:AZ42 BB42:BQ42">
    <cfRule type="expression" dxfId="6255" priority="4870">
      <formula>$W$4=""</formula>
    </cfRule>
  </conditionalFormatting>
  <conditionalFormatting sqref="X42:AZ42 BB42:BQ42">
    <cfRule type="expression" dxfId="6254" priority="4869">
      <formula>$X$4=""</formula>
    </cfRule>
  </conditionalFormatting>
  <conditionalFormatting sqref="Y42:AZ42 BB42:BQ42">
    <cfRule type="expression" dxfId="6253" priority="4868">
      <formula>$Y$4=""</formula>
    </cfRule>
  </conditionalFormatting>
  <conditionalFormatting sqref="Z42:AZ42 BB42:BQ42">
    <cfRule type="expression" dxfId="6252" priority="4867">
      <formula>$Z$4=""</formula>
    </cfRule>
  </conditionalFormatting>
  <conditionalFormatting sqref="AA42:AZ42 BB42:BQ42">
    <cfRule type="expression" dxfId="6251" priority="4866">
      <formula>$AA$4=""</formula>
    </cfRule>
  </conditionalFormatting>
  <conditionalFormatting sqref="AY42:AZ42 BB42:BQ42">
    <cfRule type="expression" dxfId="6250" priority="4842">
      <formula>$AY$4=""</formula>
    </cfRule>
  </conditionalFormatting>
  <conditionalFormatting sqref="AX42:AZ42 BB42:BQ42">
    <cfRule type="expression" dxfId="6249" priority="4843">
      <formula>$AX$4=""</formula>
    </cfRule>
  </conditionalFormatting>
  <conditionalFormatting sqref="AW42:AZ42 BB42:BQ42">
    <cfRule type="expression" dxfId="6248" priority="4844">
      <formula>$AW$4=""</formula>
    </cfRule>
  </conditionalFormatting>
  <conditionalFormatting sqref="AV42:AZ42 BB42:BQ42">
    <cfRule type="expression" dxfId="6247" priority="4845">
      <formula>$AV$4=""</formula>
    </cfRule>
  </conditionalFormatting>
  <conditionalFormatting sqref="AU42:AZ42 BB42:BQ42">
    <cfRule type="expression" dxfId="6246" priority="4846">
      <formula>$AU$4=""</formula>
    </cfRule>
  </conditionalFormatting>
  <conditionalFormatting sqref="AT42:AZ42 BB42:BQ42">
    <cfRule type="expression" dxfId="6245" priority="4847">
      <formula>$AT$4=""</formula>
    </cfRule>
  </conditionalFormatting>
  <conditionalFormatting sqref="AS42:AZ42 BB42:BQ42">
    <cfRule type="expression" dxfId="6244" priority="4848">
      <formula>$AS$4=""</formula>
    </cfRule>
  </conditionalFormatting>
  <conditionalFormatting sqref="AR42:AZ42 BB42:BQ42">
    <cfRule type="expression" dxfId="6243" priority="4849">
      <formula>$AR$4=""</formula>
    </cfRule>
  </conditionalFormatting>
  <conditionalFormatting sqref="AQ42:AZ42 BB42:BQ42">
    <cfRule type="expression" dxfId="6242" priority="4850">
      <formula>$AQ$4=""</formula>
    </cfRule>
  </conditionalFormatting>
  <conditionalFormatting sqref="AP42:AZ42 BB42:BQ42">
    <cfRule type="expression" dxfId="6241" priority="4851">
      <formula>$AP$4=""</formula>
    </cfRule>
  </conditionalFormatting>
  <conditionalFormatting sqref="AO42:AZ42 BB42:BQ42">
    <cfRule type="expression" dxfId="6240" priority="4852">
      <formula>$AO$4=""</formula>
    </cfRule>
  </conditionalFormatting>
  <conditionalFormatting sqref="AN42:AZ42 BB42:BQ42">
    <cfRule type="expression" dxfId="6239" priority="4853">
      <formula>$AN$4=""</formula>
    </cfRule>
  </conditionalFormatting>
  <conditionalFormatting sqref="AM42:AZ42 BB42:BQ42">
    <cfRule type="expression" dxfId="6238" priority="4854">
      <formula>$AM$4=""</formula>
    </cfRule>
  </conditionalFormatting>
  <conditionalFormatting sqref="AL42:AZ42 BB42:BQ42">
    <cfRule type="expression" dxfId="6237" priority="4855">
      <formula>$AL$4=""</formula>
    </cfRule>
  </conditionalFormatting>
  <conditionalFormatting sqref="AK42:AZ42 BB42:BQ42">
    <cfRule type="expression" dxfId="6236" priority="4856">
      <formula>$AK$4=""</formula>
    </cfRule>
  </conditionalFormatting>
  <conditionalFormatting sqref="AJ42:AZ42 BB42:BQ42">
    <cfRule type="expression" dxfId="6235" priority="4857">
      <formula>$AJ$4=""</formula>
    </cfRule>
  </conditionalFormatting>
  <conditionalFormatting sqref="AI42:AZ42 BB42:BQ42">
    <cfRule type="expression" dxfId="6234" priority="4858">
      <formula>$AI$4=""</formula>
    </cfRule>
  </conditionalFormatting>
  <conditionalFormatting sqref="AH42:AZ42 BB42:BQ42">
    <cfRule type="expression" dxfId="6233" priority="4859">
      <formula>$AH$4=""</formula>
    </cfRule>
  </conditionalFormatting>
  <conditionalFormatting sqref="AG42:AZ42 BB42:BQ42">
    <cfRule type="expression" dxfId="6232" priority="4860">
      <formula>$AG$4=""</formula>
    </cfRule>
  </conditionalFormatting>
  <conditionalFormatting sqref="AF42:AZ42 BB42:BQ42">
    <cfRule type="expression" dxfId="6231" priority="4861">
      <formula>$AF$4=""</formula>
    </cfRule>
  </conditionalFormatting>
  <conditionalFormatting sqref="AE42:AZ42 BB42:BQ42">
    <cfRule type="expression" dxfId="6230" priority="4862">
      <formula>$AE$4=""</formula>
    </cfRule>
  </conditionalFormatting>
  <conditionalFormatting sqref="AD42:AZ42 BB42:BQ42">
    <cfRule type="expression" dxfId="6229" priority="4863">
      <formula>$AD$4=""</formula>
    </cfRule>
  </conditionalFormatting>
  <conditionalFormatting sqref="AC42:AZ42 BB42:BQ42">
    <cfRule type="expression" dxfId="6228" priority="4864">
      <formula>$AC$4=""</formula>
    </cfRule>
  </conditionalFormatting>
  <conditionalFormatting sqref="AB42:AZ42 BB42:BQ42">
    <cfRule type="expression" dxfId="6227" priority="4865">
      <formula>$AB$4=""</formula>
    </cfRule>
  </conditionalFormatting>
  <conditionalFormatting sqref="BB42:BQ42">
    <cfRule type="expression" dxfId="6226" priority="4840">
      <formula>$BA$4=""</formula>
    </cfRule>
  </conditionalFormatting>
  <conditionalFormatting sqref="BO42:BQ42">
    <cfRule type="expression" dxfId="6225" priority="4826">
      <formula>$BO$4=""</formula>
    </cfRule>
  </conditionalFormatting>
  <conditionalFormatting sqref="BN42:BQ42">
    <cfRule type="expression" dxfId="6224" priority="4827">
      <formula>$BN$4=""</formula>
    </cfRule>
  </conditionalFormatting>
  <conditionalFormatting sqref="BM42:BQ42">
    <cfRule type="expression" dxfId="6223" priority="4828">
      <formula>$BM$4=""</formula>
    </cfRule>
  </conditionalFormatting>
  <conditionalFormatting sqref="BL42:BQ42">
    <cfRule type="expression" dxfId="6222" priority="4829">
      <formula>$BL$4=""</formula>
    </cfRule>
  </conditionalFormatting>
  <conditionalFormatting sqref="BK42:BQ42">
    <cfRule type="expression" dxfId="6221" priority="4830">
      <formula>$BK$4=""</formula>
    </cfRule>
  </conditionalFormatting>
  <conditionalFormatting sqref="BJ42:BQ42">
    <cfRule type="expression" dxfId="6220" priority="4831">
      <formula>$BJ$4=""</formula>
    </cfRule>
  </conditionalFormatting>
  <conditionalFormatting sqref="BI42:BQ42">
    <cfRule type="expression" dxfId="6219" priority="4832">
      <formula>$BI$4=""</formula>
    </cfRule>
  </conditionalFormatting>
  <conditionalFormatting sqref="BH42:BQ42">
    <cfRule type="expression" dxfId="6218" priority="4833">
      <formula>$BH$4=""</formula>
    </cfRule>
  </conditionalFormatting>
  <conditionalFormatting sqref="BG42:BQ42">
    <cfRule type="expression" dxfId="6217" priority="4834">
      <formula>$BG$4=""</formula>
    </cfRule>
  </conditionalFormatting>
  <conditionalFormatting sqref="BF42:BQ42">
    <cfRule type="expression" dxfId="6216" priority="4835">
      <formula>$BF$4=""</formula>
    </cfRule>
  </conditionalFormatting>
  <conditionalFormatting sqref="BE42:BQ42">
    <cfRule type="expression" dxfId="6215" priority="4836">
      <formula>$BE$4=""</formula>
    </cfRule>
  </conditionalFormatting>
  <conditionalFormatting sqref="BD42:BQ42">
    <cfRule type="expression" dxfId="6214" priority="4837">
      <formula>$BD$4=""</formula>
    </cfRule>
  </conditionalFormatting>
  <conditionalFormatting sqref="BB42:BQ42">
    <cfRule type="expression" dxfId="6213" priority="4839">
      <formula>$BB$4=""</formula>
    </cfRule>
  </conditionalFormatting>
  <conditionalFormatting sqref="AZ42 BB42:BQ42">
    <cfRule type="expression" dxfId="6212" priority="4841">
      <formula>$AZ$4=""</formula>
    </cfRule>
  </conditionalFormatting>
  <conditionalFormatting sqref="BP42:BQ42">
    <cfRule type="expression" dxfId="6211" priority="4825">
      <formula>$BP$4=""</formula>
    </cfRule>
  </conditionalFormatting>
  <conditionalFormatting sqref="BQ42">
    <cfRule type="expression" dxfId="6210" priority="4824">
      <formula>$BQ$4=""</formula>
    </cfRule>
  </conditionalFormatting>
  <conditionalFormatting sqref="BC42:BQ42">
    <cfRule type="expression" dxfId="6209" priority="4838">
      <formula>$BC$4=""</formula>
    </cfRule>
  </conditionalFormatting>
  <conditionalFormatting sqref="D44:AZ45 BB44:BQ45">
    <cfRule type="expression" dxfId="6208" priority="4810">
      <formula>$D$4=""</formula>
    </cfRule>
  </conditionalFormatting>
  <conditionalFormatting sqref="E44:AZ45 BB44:BQ45">
    <cfRule type="expression" dxfId="6207" priority="4809">
      <formula>$E$4=""</formula>
    </cfRule>
  </conditionalFormatting>
  <conditionalFormatting sqref="F44:AZ45 BB44:BQ45">
    <cfRule type="expression" dxfId="6206" priority="4808">
      <formula>$F$4=""</formula>
    </cfRule>
  </conditionalFormatting>
  <conditionalFormatting sqref="G44:AZ45 BB44:BQ45">
    <cfRule type="expression" dxfId="6205" priority="4807">
      <formula>$G$4=""</formula>
    </cfRule>
  </conditionalFormatting>
  <conditionalFormatting sqref="H44:AZ45 BB44:BQ45">
    <cfRule type="expression" dxfId="6204" priority="4806">
      <formula>$H$4=""</formula>
    </cfRule>
  </conditionalFormatting>
  <conditionalFormatting sqref="I44:AZ45 BB44:BQ45">
    <cfRule type="expression" dxfId="6203" priority="4805">
      <formula>$I$4=""</formula>
    </cfRule>
  </conditionalFormatting>
  <conditionalFormatting sqref="J44:AZ45 BB44:BQ45">
    <cfRule type="expression" dxfId="6202" priority="4804">
      <formula>$J$4=""</formula>
    </cfRule>
  </conditionalFormatting>
  <conditionalFormatting sqref="K44:AZ45 BB44:BQ45">
    <cfRule type="expression" dxfId="6201" priority="4803">
      <formula>$K$4=""</formula>
    </cfRule>
  </conditionalFormatting>
  <conditionalFormatting sqref="L44:AZ45 BB44:BQ45">
    <cfRule type="expression" dxfId="6200" priority="4802">
      <formula>$L$4=""</formula>
    </cfRule>
  </conditionalFormatting>
  <conditionalFormatting sqref="M44:AZ45 BB44:BQ45">
    <cfRule type="expression" dxfId="6199" priority="4801">
      <formula>$M$4=""</formula>
    </cfRule>
  </conditionalFormatting>
  <conditionalFormatting sqref="N44:AZ45 BB44:BQ45">
    <cfRule type="expression" dxfId="6198" priority="4800">
      <formula>$N$4=""</formula>
    </cfRule>
  </conditionalFormatting>
  <conditionalFormatting sqref="O44:AZ45 BB44:BQ45">
    <cfRule type="expression" dxfId="6197" priority="4799">
      <formula>$O$4=""</formula>
    </cfRule>
  </conditionalFormatting>
  <conditionalFormatting sqref="P44:AZ45 BB44:BQ45">
    <cfRule type="expression" dxfId="6196" priority="4798">
      <formula>$P$4=""</formula>
    </cfRule>
  </conditionalFormatting>
  <conditionalFormatting sqref="Q44:AZ45 BB44:BQ45">
    <cfRule type="expression" dxfId="6195" priority="4797">
      <formula>$Q$4=""</formula>
    </cfRule>
  </conditionalFormatting>
  <conditionalFormatting sqref="R44:AZ45 BB44:BQ45">
    <cfRule type="expression" dxfId="6194" priority="4796">
      <formula>$R$4=""</formula>
    </cfRule>
  </conditionalFormatting>
  <conditionalFormatting sqref="S44:AZ45 BB44:BQ45">
    <cfRule type="expression" dxfId="6193" priority="4795">
      <formula>$S$4=""</formula>
    </cfRule>
  </conditionalFormatting>
  <conditionalFormatting sqref="T44:AZ45 BB44:BQ45">
    <cfRule type="expression" dxfId="6192" priority="4794">
      <formula>$T$4=""</formula>
    </cfRule>
  </conditionalFormatting>
  <conditionalFormatting sqref="U44:AZ45 BB44:BQ45">
    <cfRule type="expression" dxfId="6191" priority="4793">
      <formula>$U$4=""</formula>
    </cfRule>
  </conditionalFormatting>
  <conditionalFormatting sqref="V44:AZ45 BB44:BQ45">
    <cfRule type="expression" dxfId="6190" priority="4792">
      <formula>$V$4=""</formula>
    </cfRule>
  </conditionalFormatting>
  <conditionalFormatting sqref="W44:AZ45 BB44:BQ45">
    <cfRule type="expression" dxfId="6189" priority="4791">
      <formula>$W$4=""</formula>
    </cfRule>
  </conditionalFormatting>
  <conditionalFormatting sqref="X44:AZ45 BB44:BQ45">
    <cfRule type="expression" dxfId="6188" priority="4790">
      <formula>$X$4=""</formula>
    </cfRule>
  </conditionalFormatting>
  <conditionalFormatting sqref="Y44:AZ45 BB44:BQ45">
    <cfRule type="expression" dxfId="6187" priority="4789">
      <formula>$Y$4=""</formula>
    </cfRule>
  </conditionalFormatting>
  <conditionalFormatting sqref="Z44:AZ45 BB44:BQ45">
    <cfRule type="expression" dxfId="6186" priority="4788">
      <formula>$Z$4=""</formula>
    </cfRule>
  </conditionalFormatting>
  <conditionalFormatting sqref="AA44:AZ45 BB44:BQ45">
    <cfRule type="expression" dxfId="6185" priority="4787">
      <formula>$AA$4=""</formula>
    </cfRule>
  </conditionalFormatting>
  <conditionalFormatting sqref="AY44:AZ45 BB44:BQ45">
    <cfRule type="expression" dxfId="6184" priority="4763">
      <formula>$AY$4=""</formula>
    </cfRule>
  </conditionalFormatting>
  <conditionalFormatting sqref="AX44:AZ45 BB44:BQ45">
    <cfRule type="expression" dxfId="6183" priority="4764">
      <formula>$AX$4=""</formula>
    </cfRule>
  </conditionalFormatting>
  <conditionalFormatting sqref="AW44:AZ45 BB44:BQ45">
    <cfRule type="expression" dxfId="6182" priority="4765">
      <formula>$AW$4=""</formula>
    </cfRule>
  </conditionalFormatting>
  <conditionalFormatting sqref="AV44:AZ45 BB44:BQ45">
    <cfRule type="expression" dxfId="6181" priority="4766">
      <formula>$AV$4=""</formula>
    </cfRule>
  </conditionalFormatting>
  <conditionalFormatting sqref="AU44:AZ45 BB44:BQ45">
    <cfRule type="expression" dxfId="6180" priority="4767">
      <formula>$AU$4=""</formula>
    </cfRule>
  </conditionalFormatting>
  <conditionalFormatting sqref="AT44:AZ45 BB44:BQ45">
    <cfRule type="expression" dxfId="6179" priority="4768">
      <formula>$AT$4=""</formula>
    </cfRule>
  </conditionalFormatting>
  <conditionalFormatting sqref="AS44:AZ45 BB44:BQ45">
    <cfRule type="expression" dxfId="6178" priority="4769">
      <formula>$AS$4=""</formula>
    </cfRule>
  </conditionalFormatting>
  <conditionalFormatting sqref="AR44:AZ45 BB44:BQ45">
    <cfRule type="expression" dxfId="6177" priority="4770">
      <formula>$AR$4=""</formula>
    </cfRule>
  </conditionalFormatting>
  <conditionalFormatting sqref="AQ44:AZ45 BB44:BQ45">
    <cfRule type="expression" dxfId="6176" priority="4771">
      <formula>$AQ$4=""</formula>
    </cfRule>
  </conditionalFormatting>
  <conditionalFormatting sqref="AP44:AZ45 BB44:BQ45">
    <cfRule type="expression" dxfId="6175" priority="4772">
      <formula>$AP$4=""</formula>
    </cfRule>
  </conditionalFormatting>
  <conditionalFormatting sqref="AO44:AZ45 BB44:BQ45">
    <cfRule type="expression" dxfId="6174" priority="4773">
      <formula>$AO$4=""</formula>
    </cfRule>
  </conditionalFormatting>
  <conditionalFormatting sqref="AN44:AZ45 BB44:BQ45">
    <cfRule type="expression" dxfId="6173" priority="4774">
      <formula>$AN$4=""</formula>
    </cfRule>
  </conditionalFormatting>
  <conditionalFormatting sqref="AM44:AZ45 BB44:BQ45">
    <cfRule type="expression" dxfId="6172" priority="4775">
      <formula>$AM$4=""</formula>
    </cfRule>
  </conditionalFormatting>
  <conditionalFormatting sqref="AL44:AZ45 BB44:BQ45">
    <cfRule type="expression" dxfId="6171" priority="4776">
      <formula>$AL$4=""</formula>
    </cfRule>
  </conditionalFormatting>
  <conditionalFormatting sqref="AK44:AZ45 BB44:BQ45">
    <cfRule type="expression" dxfId="6170" priority="4777">
      <formula>$AK$4=""</formula>
    </cfRule>
  </conditionalFormatting>
  <conditionalFormatting sqref="AJ44:AZ45 BB44:BQ45">
    <cfRule type="expression" dxfId="6169" priority="4778">
      <formula>$AJ$4=""</formula>
    </cfRule>
  </conditionalFormatting>
  <conditionalFormatting sqref="AI44:AZ45 BB44:BQ45">
    <cfRule type="expression" dxfId="6168" priority="4779">
      <formula>$AI$4=""</formula>
    </cfRule>
  </conditionalFormatting>
  <conditionalFormatting sqref="AH44:AZ45 BB44:BQ45">
    <cfRule type="expression" dxfId="6167" priority="4780">
      <formula>$AH$4=""</formula>
    </cfRule>
  </conditionalFormatting>
  <conditionalFormatting sqref="AG44:AZ45 BB44:BQ45">
    <cfRule type="expression" dxfId="6166" priority="4781">
      <formula>$AG$4=""</formula>
    </cfRule>
  </conditionalFormatting>
  <conditionalFormatting sqref="AF44:AZ45 BB44:BQ45">
    <cfRule type="expression" dxfId="6165" priority="4782">
      <formula>$AF$4=""</formula>
    </cfRule>
  </conditionalFormatting>
  <conditionalFormatting sqref="AE44:AZ45 BB44:BQ45">
    <cfRule type="expression" dxfId="6164" priority="4783">
      <formula>$AE$4=""</formula>
    </cfRule>
  </conditionalFormatting>
  <conditionalFormatting sqref="AD44:AZ45 BB44:BQ45">
    <cfRule type="expression" dxfId="6163" priority="4784">
      <formula>$AD$4=""</formula>
    </cfRule>
  </conditionalFormatting>
  <conditionalFormatting sqref="AC44:AZ45 BB44:BQ45">
    <cfRule type="expression" dxfId="6162" priority="4785">
      <formula>$AC$4=""</formula>
    </cfRule>
  </conditionalFormatting>
  <conditionalFormatting sqref="AB44:AZ45 BB44:BQ45">
    <cfRule type="expression" dxfId="6161" priority="4786">
      <formula>$AB$4=""</formula>
    </cfRule>
  </conditionalFormatting>
  <conditionalFormatting sqref="BB44:BQ45">
    <cfRule type="expression" dxfId="6160" priority="4761">
      <formula>$BA$4=""</formula>
    </cfRule>
  </conditionalFormatting>
  <conditionalFormatting sqref="BO44:BQ45">
    <cfRule type="expression" dxfId="6159" priority="4747">
      <formula>$BO$4=""</formula>
    </cfRule>
  </conditionalFormatting>
  <conditionalFormatting sqref="BN44:BQ45">
    <cfRule type="expression" dxfId="6158" priority="4748">
      <formula>$BN$4=""</formula>
    </cfRule>
  </conditionalFormatting>
  <conditionalFormatting sqref="BM44:BQ45">
    <cfRule type="expression" dxfId="6157" priority="4749">
      <formula>$BM$4=""</formula>
    </cfRule>
  </conditionalFormatting>
  <conditionalFormatting sqref="BL44:BQ45">
    <cfRule type="expression" dxfId="6156" priority="4750">
      <formula>$BL$4=""</formula>
    </cfRule>
  </conditionalFormatting>
  <conditionalFormatting sqref="BK44:BQ45">
    <cfRule type="expression" dxfId="6155" priority="4751">
      <formula>$BK$4=""</formula>
    </cfRule>
  </conditionalFormatting>
  <conditionalFormatting sqref="BJ44:BQ45">
    <cfRule type="expression" dxfId="6154" priority="4752">
      <formula>$BJ$4=""</formula>
    </cfRule>
  </conditionalFormatting>
  <conditionalFormatting sqref="BI44:BQ45">
    <cfRule type="expression" dxfId="6153" priority="4753">
      <formula>$BI$4=""</formula>
    </cfRule>
  </conditionalFormatting>
  <conditionalFormatting sqref="BH44:BQ45">
    <cfRule type="expression" dxfId="6152" priority="4754">
      <formula>$BH$4=""</formula>
    </cfRule>
  </conditionalFormatting>
  <conditionalFormatting sqref="BG44:BQ45">
    <cfRule type="expression" dxfId="6151" priority="4755">
      <formula>$BG$4=""</formula>
    </cfRule>
  </conditionalFormatting>
  <conditionalFormatting sqref="BF44:BQ45">
    <cfRule type="expression" dxfId="6150" priority="4756">
      <formula>$BF$4=""</formula>
    </cfRule>
  </conditionalFormatting>
  <conditionalFormatting sqref="BE44:BQ45">
    <cfRule type="expression" dxfId="6149" priority="4757">
      <formula>$BE$4=""</formula>
    </cfRule>
  </conditionalFormatting>
  <conditionalFormatting sqref="BD44:BQ45">
    <cfRule type="expression" dxfId="6148" priority="4758">
      <formula>$BD$4=""</formula>
    </cfRule>
  </conditionalFormatting>
  <conditionalFormatting sqref="BB44:BQ45">
    <cfRule type="expression" dxfId="6147" priority="4760">
      <formula>$BB$4=""</formula>
    </cfRule>
  </conditionalFormatting>
  <conditionalFormatting sqref="AZ44:AZ45 BB44:BQ45">
    <cfRule type="expression" dxfId="6146" priority="4762">
      <formula>$AZ$4=""</formula>
    </cfRule>
  </conditionalFormatting>
  <conditionalFormatting sqref="BP44:BQ45">
    <cfRule type="expression" dxfId="6145" priority="4746">
      <formula>$BP$4=""</formula>
    </cfRule>
  </conditionalFormatting>
  <conditionalFormatting sqref="BQ44:BQ45">
    <cfRule type="expression" dxfId="6144" priority="4745">
      <formula>$BQ$4=""</formula>
    </cfRule>
  </conditionalFormatting>
  <conditionalFormatting sqref="BC44:BQ45">
    <cfRule type="expression" dxfId="6143" priority="4759">
      <formula>$BC$4=""</formula>
    </cfRule>
  </conditionalFormatting>
  <conditionalFormatting sqref="D46:AZ46 BB46:BQ46">
    <cfRule type="expression" dxfId="6142" priority="4731">
      <formula>$D$4=""</formula>
    </cfRule>
  </conditionalFormatting>
  <conditionalFormatting sqref="E46:AZ46 BB46:BQ46">
    <cfRule type="expression" dxfId="6141" priority="4730">
      <formula>$E$4=""</formula>
    </cfRule>
  </conditionalFormatting>
  <conditionalFormatting sqref="F46:AZ46 BB46:BQ46">
    <cfRule type="expression" dxfId="6140" priority="4729">
      <formula>$F$4=""</formula>
    </cfRule>
  </conditionalFormatting>
  <conditionalFormatting sqref="G46:AZ46 BB46:BQ46">
    <cfRule type="expression" dxfId="6139" priority="4728">
      <formula>$G$4=""</formula>
    </cfRule>
  </conditionalFormatting>
  <conditionalFormatting sqref="H46:AZ46 BB46:BQ46">
    <cfRule type="expression" dxfId="6138" priority="4727">
      <formula>$H$4=""</formula>
    </cfRule>
  </conditionalFormatting>
  <conditionalFormatting sqref="I46:AZ46 BB46:BQ46">
    <cfRule type="expression" dxfId="6137" priority="4726">
      <formula>$I$4=""</formula>
    </cfRule>
  </conditionalFormatting>
  <conditionalFormatting sqref="J46:AZ46 BB46:BQ46">
    <cfRule type="expression" dxfId="6136" priority="4725">
      <formula>$J$4=""</formula>
    </cfRule>
  </conditionalFormatting>
  <conditionalFormatting sqref="K46:AZ46 BB46:BQ46">
    <cfRule type="expression" dxfId="6135" priority="4724">
      <formula>$K$4=""</formula>
    </cfRule>
  </conditionalFormatting>
  <conditionalFormatting sqref="L46:AZ46 BB46:BQ46">
    <cfRule type="expression" dxfId="6134" priority="4723">
      <formula>$L$4=""</formula>
    </cfRule>
  </conditionalFormatting>
  <conditionalFormatting sqref="M46:AZ46 BB46:BQ46">
    <cfRule type="expression" dxfId="6133" priority="4722">
      <formula>$M$4=""</formula>
    </cfRule>
  </conditionalFormatting>
  <conditionalFormatting sqref="N46:AZ46 BB46:BQ46">
    <cfRule type="expression" dxfId="6132" priority="4721">
      <formula>$N$4=""</formula>
    </cfRule>
  </conditionalFormatting>
  <conditionalFormatting sqref="O46:AZ46 BB46:BQ46">
    <cfRule type="expression" dxfId="6131" priority="4720">
      <formula>$O$4=""</formula>
    </cfRule>
  </conditionalFormatting>
  <conditionalFormatting sqref="P46:AZ46 BB46:BQ46">
    <cfRule type="expression" dxfId="6130" priority="4719">
      <formula>$P$4=""</formula>
    </cfRule>
  </conditionalFormatting>
  <conditionalFormatting sqref="Q46:AZ46 BB46:BQ46">
    <cfRule type="expression" dxfId="6129" priority="4718">
      <formula>$Q$4=""</formula>
    </cfRule>
  </conditionalFormatting>
  <conditionalFormatting sqref="R46:AZ46 BB46:BQ46">
    <cfRule type="expression" dxfId="6128" priority="4717">
      <formula>$R$4=""</formula>
    </cfRule>
  </conditionalFormatting>
  <conditionalFormatting sqref="S46:AZ46 BB46:BQ46">
    <cfRule type="expression" dxfId="6127" priority="4716">
      <formula>$S$4=""</formula>
    </cfRule>
  </conditionalFormatting>
  <conditionalFormatting sqref="T46:AZ46 BB46:BQ46">
    <cfRule type="expression" dxfId="6126" priority="4715">
      <formula>$T$4=""</formula>
    </cfRule>
  </conditionalFormatting>
  <conditionalFormatting sqref="U46:AZ46 BB46:BQ46">
    <cfRule type="expression" dxfId="6125" priority="4714">
      <formula>$U$4=""</formula>
    </cfRule>
  </conditionalFormatting>
  <conditionalFormatting sqref="V46:AZ46 BB46:BQ46">
    <cfRule type="expression" dxfId="6124" priority="4713">
      <formula>$V$4=""</formula>
    </cfRule>
  </conditionalFormatting>
  <conditionalFormatting sqref="W46:AZ46 BB46:BQ46">
    <cfRule type="expression" dxfId="6123" priority="4712">
      <formula>$W$4=""</formula>
    </cfRule>
  </conditionalFormatting>
  <conditionalFormatting sqref="X46:AZ46 BB46:BQ46">
    <cfRule type="expression" dxfId="6122" priority="4711">
      <formula>$X$4=""</formula>
    </cfRule>
  </conditionalFormatting>
  <conditionalFormatting sqref="Y46:AZ46 BB46:BQ46">
    <cfRule type="expression" dxfId="6121" priority="4710">
      <formula>$Y$4=""</formula>
    </cfRule>
  </conditionalFormatting>
  <conditionalFormatting sqref="Z46:AZ46 BB46:BQ46">
    <cfRule type="expression" dxfId="6120" priority="4709">
      <formula>$Z$4=""</formula>
    </cfRule>
  </conditionalFormatting>
  <conditionalFormatting sqref="AA46:AZ46 BB46:BQ46">
    <cfRule type="expression" dxfId="6119" priority="4708">
      <formula>$AA$4=""</formula>
    </cfRule>
  </conditionalFormatting>
  <conditionalFormatting sqref="AY46:AZ46 BB46:BQ46">
    <cfRule type="expression" dxfId="6118" priority="4684">
      <formula>$AY$4=""</formula>
    </cfRule>
  </conditionalFormatting>
  <conditionalFormatting sqref="AX46:AZ46 BB46:BQ46">
    <cfRule type="expression" dxfId="6117" priority="4685">
      <formula>$AX$4=""</formula>
    </cfRule>
  </conditionalFormatting>
  <conditionalFormatting sqref="AW46:AZ46 BB46:BQ46">
    <cfRule type="expression" dxfId="6116" priority="4686">
      <formula>$AW$4=""</formula>
    </cfRule>
  </conditionalFormatting>
  <conditionalFormatting sqref="AV46:AZ46 BB46:BQ46">
    <cfRule type="expression" dxfId="6115" priority="4687">
      <formula>$AV$4=""</formula>
    </cfRule>
  </conditionalFormatting>
  <conditionalFormatting sqref="AU46:AZ46 BB46:BQ46">
    <cfRule type="expression" dxfId="6114" priority="4688">
      <formula>$AU$4=""</formula>
    </cfRule>
  </conditionalFormatting>
  <conditionalFormatting sqref="AT46:AZ46 BB46:BQ46">
    <cfRule type="expression" dxfId="6113" priority="4689">
      <formula>$AT$4=""</formula>
    </cfRule>
  </conditionalFormatting>
  <conditionalFormatting sqref="AS46:AZ46 BB46:BQ46">
    <cfRule type="expression" dxfId="6112" priority="4690">
      <formula>$AS$4=""</formula>
    </cfRule>
  </conditionalFormatting>
  <conditionalFormatting sqref="AR46:AZ46 BB46:BQ46">
    <cfRule type="expression" dxfId="6111" priority="4691">
      <formula>$AR$4=""</formula>
    </cfRule>
  </conditionalFormatting>
  <conditionalFormatting sqref="AQ46:AZ46 BB46:BQ46">
    <cfRule type="expression" dxfId="6110" priority="4692">
      <formula>$AQ$4=""</formula>
    </cfRule>
  </conditionalFormatting>
  <conditionalFormatting sqref="AP46:AZ46 BB46:BQ46">
    <cfRule type="expression" dxfId="6109" priority="4693">
      <formula>$AP$4=""</formula>
    </cfRule>
  </conditionalFormatting>
  <conditionalFormatting sqref="AO46:AZ46 BB46:BQ46">
    <cfRule type="expression" dxfId="6108" priority="4694">
      <formula>$AO$4=""</formula>
    </cfRule>
  </conditionalFormatting>
  <conditionalFormatting sqref="AN46:AZ46 BB46:BQ46">
    <cfRule type="expression" dxfId="6107" priority="4695">
      <formula>$AN$4=""</formula>
    </cfRule>
  </conditionalFormatting>
  <conditionalFormatting sqref="AM46:AZ46 BB46:BQ46">
    <cfRule type="expression" dxfId="6106" priority="4696">
      <formula>$AM$4=""</formula>
    </cfRule>
  </conditionalFormatting>
  <conditionalFormatting sqref="AL46:AZ46 BB46:BQ46">
    <cfRule type="expression" dxfId="6105" priority="4697">
      <formula>$AL$4=""</formula>
    </cfRule>
  </conditionalFormatting>
  <conditionalFormatting sqref="AK46:AZ46 BB46:BQ46">
    <cfRule type="expression" dxfId="6104" priority="4698">
      <formula>$AK$4=""</formula>
    </cfRule>
  </conditionalFormatting>
  <conditionalFormatting sqref="AJ46:AZ46 BB46:BQ46">
    <cfRule type="expression" dxfId="6103" priority="4699">
      <formula>$AJ$4=""</formula>
    </cfRule>
  </conditionalFormatting>
  <conditionalFormatting sqref="AI46:AZ46 BB46:BQ46">
    <cfRule type="expression" dxfId="6102" priority="4700">
      <formula>$AI$4=""</formula>
    </cfRule>
  </conditionalFormatting>
  <conditionalFormatting sqref="AH46:AZ46 BB46:BQ46">
    <cfRule type="expression" dxfId="6101" priority="4701">
      <formula>$AH$4=""</formula>
    </cfRule>
  </conditionalFormatting>
  <conditionalFormatting sqref="AG46:AZ46 BB46:BQ46">
    <cfRule type="expression" dxfId="6100" priority="4702">
      <formula>$AG$4=""</formula>
    </cfRule>
  </conditionalFormatting>
  <conditionalFormatting sqref="AF46:AZ46 BB46:BQ46">
    <cfRule type="expression" dxfId="6099" priority="4703">
      <formula>$AF$4=""</formula>
    </cfRule>
  </conditionalFormatting>
  <conditionalFormatting sqref="AE46:AZ46 BB46:BQ46">
    <cfRule type="expression" dxfId="6098" priority="4704">
      <formula>$AE$4=""</formula>
    </cfRule>
  </conditionalFormatting>
  <conditionalFormatting sqref="AD46:AZ46 BB46:BQ46">
    <cfRule type="expression" dxfId="6097" priority="4705">
      <formula>$AD$4=""</formula>
    </cfRule>
  </conditionalFormatting>
  <conditionalFormatting sqref="AC46:AZ46 BB46:BQ46">
    <cfRule type="expression" dxfId="6096" priority="4706">
      <formula>$AC$4=""</formula>
    </cfRule>
  </conditionalFormatting>
  <conditionalFormatting sqref="AB46:AZ46 BB46:BQ46">
    <cfRule type="expression" dxfId="6095" priority="4707">
      <formula>$AB$4=""</formula>
    </cfRule>
  </conditionalFormatting>
  <conditionalFormatting sqref="BB46:BQ46">
    <cfRule type="expression" dxfId="6094" priority="4682">
      <formula>$BA$4=""</formula>
    </cfRule>
  </conditionalFormatting>
  <conditionalFormatting sqref="BO46:BQ46">
    <cfRule type="expression" dxfId="6093" priority="4668">
      <formula>$BO$4=""</formula>
    </cfRule>
  </conditionalFormatting>
  <conditionalFormatting sqref="BN46:BQ46">
    <cfRule type="expression" dxfId="6092" priority="4669">
      <formula>$BN$4=""</formula>
    </cfRule>
  </conditionalFormatting>
  <conditionalFormatting sqref="BM46:BQ46">
    <cfRule type="expression" dxfId="6091" priority="4670">
      <formula>$BM$4=""</formula>
    </cfRule>
  </conditionalFormatting>
  <conditionalFormatting sqref="BL46:BQ46">
    <cfRule type="expression" dxfId="6090" priority="4671">
      <formula>$BL$4=""</formula>
    </cfRule>
  </conditionalFormatting>
  <conditionalFormatting sqref="BK46:BQ46">
    <cfRule type="expression" dxfId="6089" priority="4672">
      <formula>$BK$4=""</formula>
    </cfRule>
  </conditionalFormatting>
  <conditionalFormatting sqref="BJ46:BQ46">
    <cfRule type="expression" dxfId="6088" priority="4673">
      <formula>$BJ$4=""</formula>
    </cfRule>
  </conditionalFormatting>
  <conditionalFormatting sqref="BI46:BQ46">
    <cfRule type="expression" dxfId="6087" priority="4674">
      <formula>$BI$4=""</formula>
    </cfRule>
  </conditionalFormatting>
  <conditionalFormatting sqref="BH46:BQ46">
    <cfRule type="expression" dxfId="6086" priority="4675">
      <formula>$BH$4=""</formula>
    </cfRule>
  </conditionalFormatting>
  <conditionalFormatting sqref="BG46:BQ46">
    <cfRule type="expression" dxfId="6085" priority="4676">
      <formula>$BG$4=""</formula>
    </cfRule>
  </conditionalFormatting>
  <conditionalFormatting sqref="BF46:BQ46">
    <cfRule type="expression" dxfId="6084" priority="4677">
      <formula>$BF$4=""</formula>
    </cfRule>
  </conditionalFormatting>
  <conditionalFormatting sqref="BE46:BQ46">
    <cfRule type="expression" dxfId="6083" priority="4678">
      <formula>$BE$4=""</formula>
    </cfRule>
  </conditionalFormatting>
  <conditionalFormatting sqref="BD46:BQ46">
    <cfRule type="expression" dxfId="6082" priority="4679">
      <formula>$BD$4=""</formula>
    </cfRule>
  </conditionalFormatting>
  <conditionalFormatting sqref="BB46:BQ46">
    <cfRule type="expression" dxfId="6081" priority="4681">
      <formula>$BB$4=""</formula>
    </cfRule>
  </conditionalFormatting>
  <conditionalFormatting sqref="AZ46 BB46:BQ46">
    <cfRule type="expression" dxfId="6080" priority="4683">
      <formula>$AZ$4=""</formula>
    </cfRule>
  </conditionalFormatting>
  <conditionalFormatting sqref="BP46:BQ46">
    <cfRule type="expression" dxfId="6079" priority="4667">
      <formula>$BP$4=""</formula>
    </cfRule>
  </conditionalFormatting>
  <conditionalFormatting sqref="BQ46">
    <cfRule type="expression" dxfId="6078" priority="4666">
      <formula>$BQ$4=""</formula>
    </cfRule>
  </conditionalFormatting>
  <conditionalFormatting sqref="BC46:BQ46">
    <cfRule type="expression" dxfId="6077" priority="4680">
      <formula>$BC$4=""</formula>
    </cfRule>
  </conditionalFormatting>
  <conditionalFormatting sqref="D19:AZ19 BB19:BQ19">
    <cfRule type="expression" dxfId="6076" priority="4573">
      <formula>$D$4=""</formula>
    </cfRule>
  </conditionalFormatting>
  <conditionalFormatting sqref="E19:AZ19 BB19:BQ19">
    <cfRule type="expression" dxfId="6075" priority="4572">
      <formula>$E$4=""</formula>
    </cfRule>
  </conditionalFormatting>
  <conditionalFormatting sqref="F19:AZ19 BB19:BQ19">
    <cfRule type="expression" dxfId="6074" priority="4571">
      <formula>$F$4=""</formula>
    </cfRule>
  </conditionalFormatting>
  <conditionalFormatting sqref="G19:AZ19 BB19:BQ19">
    <cfRule type="expression" dxfId="6073" priority="4570">
      <formula>$G$4=""</formula>
    </cfRule>
  </conditionalFormatting>
  <conditionalFormatting sqref="H19:AZ19 BB19:BQ19">
    <cfRule type="expression" dxfId="6072" priority="4569">
      <formula>$H$4=""</formula>
    </cfRule>
  </conditionalFormatting>
  <conditionalFormatting sqref="I19:AZ19 BB19:BQ19">
    <cfRule type="expression" dxfId="6071" priority="4568">
      <formula>$I$4=""</formula>
    </cfRule>
  </conditionalFormatting>
  <conditionalFormatting sqref="J19:AZ19 BB19:BQ19">
    <cfRule type="expression" dxfId="6070" priority="4567">
      <formula>$J$4=""</formula>
    </cfRule>
  </conditionalFormatting>
  <conditionalFormatting sqref="K19:AZ19 BB19:BQ19">
    <cfRule type="expression" dxfId="6069" priority="4566">
      <formula>$K$4=""</formula>
    </cfRule>
  </conditionalFormatting>
  <conditionalFormatting sqref="L19:AZ19 BB19:BQ19">
    <cfRule type="expression" dxfId="6068" priority="4565">
      <formula>$L$4=""</formula>
    </cfRule>
  </conditionalFormatting>
  <conditionalFormatting sqref="M19:AZ19 BB19:BQ19">
    <cfRule type="expression" dxfId="6067" priority="4564">
      <formula>$M$4=""</formula>
    </cfRule>
  </conditionalFormatting>
  <conditionalFormatting sqref="N19:AZ19 BB19:BQ19">
    <cfRule type="expression" dxfId="6066" priority="4563">
      <formula>$N$4=""</formula>
    </cfRule>
  </conditionalFormatting>
  <conditionalFormatting sqref="O19:AZ19 BB19:BQ19">
    <cfRule type="expression" dxfId="6065" priority="4562">
      <formula>$O$4=""</formula>
    </cfRule>
  </conditionalFormatting>
  <conditionalFormatting sqref="P19:AZ19 BB19:BQ19">
    <cfRule type="expression" dxfId="6064" priority="4561">
      <formula>$P$4=""</formula>
    </cfRule>
  </conditionalFormatting>
  <conditionalFormatting sqref="Q19:AZ19 BB19:BQ19">
    <cfRule type="expression" dxfId="6063" priority="4560">
      <formula>$Q$4=""</formula>
    </cfRule>
  </conditionalFormatting>
  <conditionalFormatting sqref="R19:AZ19 BB19:BQ19">
    <cfRule type="expression" dxfId="6062" priority="4559">
      <formula>$R$4=""</formula>
    </cfRule>
  </conditionalFormatting>
  <conditionalFormatting sqref="S19:AZ19 BB19:BQ19">
    <cfRule type="expression" dxfId="6061" priority="4558">
      <formula>$S$4=""</formula>
    </cfRule>
  </conditionalFormatting>
  <conditionalFormatting sqref="T19:AZ19 BB19:BQ19">
    <cfRule type="expression" dxfId="6060" priority="4557">
      <formula>$T$4=""</formula>
    </cfRule>
  </conditionalFormatting>
  <conditionalFormatting sqref="U19:AZ19 BB19:BQ19">
    <cfRule type="expression" dxfId="6059" priority="4556">
      <formula>$U$4=""</formula>
    </cfRule>
  </conditionalFormatting>
  <conditionalFormatting sqref="V19:AZ19 BB19:BQ19">
    <cfRule type="expression" dxfId="6058" priority="4555">
      <formula>$V$4=""</formula>
    </cfRule>
  </conditionalFormatting>
  <conditionalFormatting sqref="W19:AZ19 BB19:BQ19">
    <cfRule type="expression" dxfId="6057" priority="4554">
      <formula>$W$4=""</formula>
    </cfRule>
  </conditionalFormatting>
  <conditionalFormatting sqref="X19:AZ19 BB19:BQ19">
    <cfRule type="expression" dxfId="6056" priority="4553">
      <formula>$X$4=""</formula>
    </cfRule>
  </conditionalFormatting>
  <conditionalFormatting sqref="Y19:AZ19 BB19:BQ19">
    <cfRule type="expression" dxfId="6055" priority="4552">
      <formula>$Y$4=""</formula>
    </cfRule>
  </conditionalFormatting>
  <conditionalFormatting sqref="Z19:AZ19 BB19:BQ19">
    <cfRule type="expression" dxfId="6054" priority="4551">
      <formula>$Z$4=""</formula>
    </cfRule>
  </conditionalFormatting>
  <conditionalFormatting sqref="AA19:AZ19 BB19:BQ19">
    <cfRule type="expression" dxfId="6053" priority="4550">
      <formula>$AA$4=""</formula>
    </cfRule>
  </conditionalFormatting>
  <conditionalFormatting sqref="AY19:AZ19 BB19:BQ19">
    <cfRule type="expression" dxfId="6052" priority="4526">
      <formula>$AY$4=""</formula>
    </cfRule>
  </conditionalFormatting>
  <conditionalFormatting sqref="AX19:AZ19 BB19:BQ19">
    <cfRule type="expression" dxfId="6051" priority="4527">
      <formula>$AX$4=""</formula>
    </cfRule>
  </conditionalFormatting>
  <conditionalFormatting sqref="AW19:AZ19 BB19:BQ19">
    <cfRule type="expression" dxfId="6050" priority="4528">
      <formula>$AW$4=""</formula>
    </cfRule>
  </conditionalFormatting>
  <conditionalFormatting sqref="AV19:AZ19 BB19:BQ19">
    <cfRule type="expression" dxfId="6049" priority="4529">
      <formula>$AV$4=""</formula>
    </cfRule>
  </conditionalFormatting>
  <conditionalFormatting sqref="AU19:AZ19 BB19:BQ19">
    <cfRule type="expression" dxfId="6048" priority="4530">
      <formula>$AU$4=""</formula>
    </cfRule>
  </conditionalFormatting>
  <conditionalFormatting sqref="AT19:AZ19 BB19:BQ19">
    <cfRule type="expression" dxfId="6047" priority="4531">
      <formula>$AT$4=""</formula>
    </cfRule>
  </conditionalFormatting>
  <conditionalFormatting sqref="AS19:AZ19 BB19:BQ19">
    <cfRule type="expression" dxfId="6046" priority="4532">
      <formula>$AS$4=""</formula>
    </cfRule>
  </conditionalFormatting>
  <conditionalFormatting sqref="AR19:AZ19 BB19:BQ19">
    <cfRule type="expression" dxfId="6045" priority="4533">
      <formula>$AR$4=""</formula>
    </cfRule>
  </conditionalFormatting>
  <conditionalFormatting sqref="AQ19:AZ19 BB19:BQ19">
    <cfRule type="expression" dxfId="6044" priority="4534">
      <formula>$AQ$4=""</formula>
    </cfRule>
  </conditionalFormatting>
  <conditionalFormatting sqref="AP19:AZ19 BB19:BQ19">
    <cfRule type="expression" dxfId="6043" priority="4535">
      <formula>$AP$4=""</formula>
    </cfRule>
  </conditionalFormatting>
  <conditionalFormatting sqref="AO19:AZ19 BB19:BQ19">
    <cfRule type="expression" dxfId="6042" priority="4536">
      <formula>$AO$4=""</formula>
    </cfRule>
  </conditionalFormatting>
  <conditionalFormatting sqref="AN19:AZ19 BB19:BQ19">
    <cfRule type="expression" dxfId="6041" priority="4537">
      <formula>$AN$4=""</formula>
    </cfRule>
  </conditionalFormatting>
  <conditionalFormatting sqref="AM19:AZ19 BB19:BQ19">
    <cfRule type="expression" dxfId="6040" priority="4538">
      <formula>$AM$4=""</formula>
    </cfRule>
  </conditionalFormatting>
  <conditionalFormatting sqref="AL19:AZ19 BB19:BQ19">
    <cfRule type="expression" dxfId="6039" priority="4539">
      <formula>$AL$4=""</formula>
    </cfRule>
  </conditionalFormatting>
  <conditionalFormatting sqref="AK19:AZ19 BB19:BQ19">
    <cfRule type="expression" dxfId="6038" priority="4540">
      <formula>$AK$4=""</formula>
    </cfRule>
  </conditionalFormatting>
  <conditionalFormatting sqref="AJ19:AZ19 BB19:BQ19">
    <cfRule type="expression" dxfId="6037" priority="4541">
      <formula>$AJ$4=""</formula>
    </cfRule>
  </conditionalFormatting>
  <conditionalFormatting sqref="AI19:AZ19 BB19:BQ19">
    <cfRule type="expression" dxfId="6036" priority="4542">
      <formula>$AI$4=""</formula>
    </cfRule>
  </conditionalFormatting>
  <conditionalFormatting sqref="AH19:AZ19 BB19:BQ19">
    <cfRule type="expression" dxfId="6035" priority="4543">
      <formula>$AH$4=""</formula>
    </cfRule>
  </conditionalFormatting>
  <conditionalFormatting sqref="AG19:AZ19 BB19:BQ19">
    <cfRule type="expression" dxfId="6034" priority="4544">
      <formula>$AG$4=""</formula>
    </cfRule>
  </conditionalFormatting>
  <conditionalFormatting sqref="AF19:AZ19 BB19:BQ19">
    <cfRule type="expression" dxfId="6033" priority="4545">
      <formula>$AF$4=""</formula>
    </cfRule>
  </conditionalFormatting>
  <conditionalFormatting sqref="AE19:AZ19 BB19:BQ19">
    <cfRule type="expression" dxfId="6032" priority="4546">
      <formula>$AE$4=""</formula>
    </cfRule>
  </conditionalFormatting>
  <conditionalFormatting sqref="AD19:AZ19 BB19:BQ19">
    <cfRule type="expression" dxfId="6031" priority="4547">
      <formula>$AD$4=""</formula>
    </cfRule>
  </conditionalFormatting>
  <conditionalFormatting sqref="AC19:AZ19 BB19:BQ19">
    <cfRule type="expression" dxfId="6030" priority="4548">
      <formula>$AC$4=""</formula>
    </cfRule>
  </conditionalFormatting>
  <conditionalFormatting sqref="AB19:AZ19 BB19:BQ19">
    <cfRule type="expression" dxfId="6029" priority="4549">
      <formula>$AB$4=""</formula>
    </cfRule>
  </conditionalFormatting>
  <conditionalFormatting sqref="BB19:BQ19">
    <cfRule type="expression" dxfId="6028" priority="4524">
      <formula>$BA$4=""</formula>
    </cfRule>
  </conditionalFormatting>
  <conditionalFormatting sqref="BO19:BQ19">
    <cfRule type="expression" dxfId="6027" priority="4510">
      <formula>$BO$4=""</formula>
    </cfRule>
  </conditionalFormatting>
  <conditionalFormatting sqref="BN19:BQ19">
    <cfRule type="expression" dxfId="6026" priority="4511">
      <formula>$BN$4=""</formula>
    </cfRule>
  </conditionalFormatting>
  <conditionalFormatting sqref="BM19:BQ19">
    <cfRule type="expression" dxfId="6025" priority="4512">
      <formula>$BM$4=""</formula>
    </cfRule>
  </conditionalFormatting>
  <conditionalFormatting sqref="BL19:BQ19">
    <cfRule type="expression" dxfId="6024" priority="4513">
      <formula>$BL$4=""</formula>
    </cfRule>
  </conditionalFormatting>
  <conditionalFormatting sqref="BK19:BQ19">
    <cfRule type="expression" dxfId="6023" priority="4514">
      <formula>$BK$4=""</formula>
    </cfRule>
  </conditionalFormatting>
  <conditionalFormatting sqref="BJ19:BQ19">
    <cfRule type="expression" dxfId="6022" priority="4515">
      <formula>$BJ$4=""</formula>
    </cfRule>
  </conditionalFormatting>
  <conditionalFormatting sqref="BI19:BQ19">
    <cfRule type="expression" dxfId="6021" priority="4516">
      <formula>$BI$4=""</formula>
    </cfRule>
  </conditionalFormatting>
  <conditionalFormatting sqref="BH19:BQ19">
    <cfRule type="expression" dxfId="6020" priority="4517">
      <formula>$BH$4=""</formula>
    </cfRule>
  </conditionalFormatting>
  <conditionalFormatting sqref="BG19:BQ19">
    <cfRule type="expression" dxfId="6019" priority="4518">
      <formula>$BG$4=""</formula>
    </cfRule>
  </conditionalFormatting>
  <conditionalFormatting sqref="BF19:BQ19">
    <cfRule type="expression" dxfId="6018" priority="4519">
      <formula>$BF$4=""</formula>
    </cfRule>
  </conditionalFormatting>
  <conditionalFormatting sqref="BE19:BQ19">
    <cfRule type="expression" dxfId="6017" priority="4520">
      <formula>$BE$4=""</formula>
    </cfRule>
  </conditionalFormatting>
  <conditionalFormatting sqref="BD19:BQ19">
    <cfRule type="expression" dxfId="6016" priority="4521">
      <formula>$BD$4=""</formula>
    </cfRule>
  </conditionalFormatting>
  <conditionalFormatting sqref="BB19:BQ19">
    <cfRule type="expression" dxfId="6015" priority="4523">
      <formula>$BB$4=""</formula>
    </cfRule>
  </conditionalFormatting>
  <conditionalFormatting sqref="AZ19 BB19:BQ19">
    <cfRule type="expression" dxfId="6014" priority="4525">
      <formula>$AZ$4=""</formula>
    </cfRule>
  </conditionalFormatting>
  <conditionalFormatting sqref="BP19:BQ19">
    <cfRule type="expression" dxfId="6013" priority="4509">
      <formula>$BP$4=""</formula>
    </cfRule>
  </conditionalFormatting>
  <conditionalFormatting sqref="BQ19">
    <cfRule type="expression" dxfId="6012" priority="4508">
      <formula>$BQ$4=""</formula>
    </cfRule>
  </conditionalFormatting>
  <conditionalFormatting sqref="BC19:BQ19">
    <cfRule type="expression" dxfId="6011" priority="4522">
      <formula>$BC$4=""</formula>
    </cfRule>
  </conditionalFormatting>
  <conditionalFormatting sqref="BR47:CQ47 BR37:CQ40 BR20:CQ25 BR10:CQ10 BR12:CQ17 BR27:CQ31 BR33:CQ35 BR49:CQ49">
    <cfRule type="expression" dxfId="6010" priority="3941">
      <formula>$D$4=""</formula>
    </cfRule>
  </conditionalFormatting>
  <conditionalFormatting sqref="BR47:CQ47 BR37:CQ40 BR10:CQ10 BR20:CQ25 BR12:CQ17 BR27:CQ31 BR33:CQ35 BR49:CQ49">
    <cfRule type="expression" dxfId="6009" priority="3940">
      <formula>$E$4=""</formula>
    </cfRule>
  </conditionalFormatting>
  <conditionalFormatting sqref="BR47:CQ47 BR37:CQ40 BR10:CQ10 BR20:CQ25 BR12:CQ17 BR27:CQ31 BR33:CQ35 BR49:CQ49">
    <cfRule type="expression" dxfId="6008" priority="3939">
      <formula>$F$4=""</formula>
    </cfRule>
  </conditionalFormatting>
  <conditionalFormatting sqref="BR47:CQ47 BR37:CQ40 BR10:CQ10 BR20:CQ25 BR12:CQ17 BR27:CQ31 BR33:CQ35 BR49:CQ49">
    <cfRule type="expression" dxfId="6007" priority="3938">
      <formula>$G$4=""</formula>
    </cfRule>
  </conditionalFormatting>
  <conditionalFormatting sqref="BR47:CQ47 BR37:CQ40 BR10:CQ10 BR20:CQ25 BR12:CQ17 BR27:CQ31 BR33:CQ35 BR49:CQ49">
    <cfRule type="expression" dxfId="6006" priority="3937">
      <formula>$H$4=""</formula>
    </cfRule>
  </conditionalFormatting>
  <conditionalFormatting sqref="BR47:CQ47 BR37:CQ40 BR10:CQ10 BR20:CQ25 BR12:CQ17 BR27:CQ31 BR33:CQ35 BR49:CQ49">
    <cfRule type="expression" dxfId="6005" priority="3936">
      <formula>$I$4=""</formula>
    </cfRule>
  </conditionalFormatting>
  <conditionalFormatting sqref="BR47:CQ47 BR37:CQ40 BR10:CQ10 BR20:CQ25 BR12:CQ17 BR27:CQ31 BR33:CQ35 BR49:CQ49">
    <cfRule type="expression" dxfId="6004" priority="3935">
      <formula>$J$4=""</formula>
    </cfRule>
  </conditionalFormatting>
  <conditionalFormatting sqref="BR47:CQ47 BR37:CQ40 BR10:CQ10 BR20:CQ25 BR12:CQ17 BR27:CQ31 BR33:CQ35 BR49:CQ49">
    <cfRule type="expression" dxfId="6003" priority="3934">
      <formula>$K$4=""</formula>
    </cfRule>
  </conditionalFormatting>
  <conditionalFormatting sqref="BR47:CQ47 BR37:CQ40 BR10:CQ10 BR20:CQ25 BR12:CQ17 BR27:CQ31 BR33:CQ35 BR49:CQ49">
    <cfRule type="expression" dxfId="6002" priority="3933">
      <formula>$L$4=""</formula>
    </cfRule>
  </conditionalFormatting>
  <conditionalFormatting sqref="BR47:CQ47 BR37:CQ40 BR10:CQ10 BR20:CQ25 BR12:CQ17 BR27:CQ31 BR33:CQ35 BR49:CQ49">
    <cfRule type="expression" dxfId="6001" priority="3932">
      <formula>$M$4=""</formula>
    </cfRule>
  </conditionalFormatting>
  <conditionalFormatting sqref="BR47:CQ47 BR37:CQ40 BR10:CQ10 BR20:CQ25 BR12:CQ17 BR27:CQ31 BR33:CQ35 BR49:CQ49">
    <cfRule type="expression" dxfId="6000" priority="3931">
      <formula>$N$4=""</formula>
    </cfRule>
  </conditionalFormatting>
  <conditionalFormatting sqref="BR47:CQ47 BR37:CQ40 BR10:CQ10 BR20:CQ25 BR12:CQ17 BR27:CQ31 BR33:CQ35 BR49:CQ49">
    <cfRule type="expression" dxfId="5999" priority="3930">
      <formula>$O$4=""</formula>
    </cfRule>
  </conditionalFormatting>
  <conditionalFormatting sqref="BR47:CQ47 BR37:CQ40 BR10:CQ10 BR20:CQ25 BR12:CQ17 BR27:CQ31 BR33:CQ35 BR49:CQ49">
    <cfRule type="expression" dxfId="5998" priority="3929">
      <formula>$P$4=""</formula>
    </cfRule>
  </conditionalFormatting>
  <conditionalFormatting sqref="BR47:CQ47 BR37:CQ40 BR10:CQ10 BR20:CQ25 BR12:CQ17 BR27:CQ31 BR33:CQ35 BR49:CQ49">
    <cfRule type="expression" dxfId="5997" priority="3928">
      <formula>$Q$4=""</formula>
    </cfRule>
  </conditionalFormatting>
  <conditionalFormatting sqref="BR47:CQ47 BR37:CQ40 BR10:CQ10 BR20:CQ25 BR12:CQ17 BR27:CQ31 BR33:CQ35 BR49:CQ49">
    <cfRule type="expression" dxfId="5996" priority="3927">
      <formula>$R$4=""</formula>
    </cfRule>
  </conditionalFormatting>
  <conditionalFormatting sqref="BR47:CQ47 BR37:CQ40 BR10:CQ10 BR20:CQ25 BR12:CQ17 BR27:CQ31 BR33:CQ35 BR49:CQ49">
    <cfRule type="expression" dxfId="5995" priority="3926">
      <formula>$S$4=""</formula>
    </cfRule>
  </conditionalFormatting>
  <conditionalFormatting sqref="BR47:CQ47 BR37:CQ40 BR10:CQ10 BR20:CQ25 BR12:CQ17 BR27:CQ31 BR33:CQ35 BR49:CQ49">
    <cfRule type="expression" dxfId="5994" priority="3925">
      <formula>$T$4=""</formula>
    </cfRule>
  </conditionalFormatting>
  <conditionalFormatting sqref="BR47:CQ47 BR37:CQ40 BR10:CQ10 BR20:CQ25 BR12:CQ17 BR27:CQ31 BR33:CQ35 BR49:CQ49">
    <cfRule type="expression" dxfId="5993" priority="3924">
      <formula>$U$4=""</formula>
    </cfRule>
  </conditionalFormatting>
  <conditionalFormatting sqref="BR47:CQ47 BR37:CQ40 BR10:CQ10 BR20:CQ25 BR12:CQ17 BR27:CQ31 BR33:CQ35 BR49:CQ49">
    <cfRule type="expression" dxfId="5992" priority="3923">
      <formula>$V$4=""</formula>
    </cfRule>
  </conditionalFormatting>
  <conditionalFormatting sqref="BR47:CQ47 BR37:CQ40 BR10:CQ10 BR20:CQ25 BR12:CQ17 BR27:CQ31 BR33:CQ35 BR49:CQ49">
    <cfRule type="expression" dxfId="5991" priority="3922">
      <formula>$W$4=""</formula>
    </cfRule>
  </conditionalFormatting>
  <conditionalFormatting sqref="BR47:CQ47 BR37:CQ40 BR10:CQ10 BR20:CQ25 BR12:CQ17 BR27:CQ31 BR33:CQ35 BR49:CQ49">
    <cfRule type="expression" dxfId="5990" priority="3921">
      <formula>$X$4=""</formula>
    </cfRule>
  </conditionalFormatting>
  <conditionalFormatting sqref="BR47:CQ47 BR37:CQ40 BR10:CQ10 BR20:CQ25 BR12:CQ17 BR27:CQ31 BR33:CQ35 BR49:CQ49">
    <cfRule type="expression" dxfId="5989" priority="3920">
      <formula>$Y$4=""</formula>
    </cfRule>
  </conditionalFormatting>
  <conditionalFormatting sqref="BR47:CQ47 BR37:CQ40 BR10:CQ10 BR20:CQ25 BR12:CQ17 BR27:CQ31 BR33:CQ35 BR49:CQ49">
    <cfRule type="expression" dxfId="5988" priority="3919">
      <formula>$Z$4=""</formula>
    </cfRule>
  </conditionalFormatting>
  <conditionalFormatting sqref="BR47:CQ47 BR37:CQ40 BR10:CQ10 BR20:CQ25 BR12:CQ17 BR27:CQ31 BR33:CQ35 BR49:CQ49">
    <cfRule type="expression" dxfId="5987" priority="3918">
      <formula>$AA$4=""</formula>
    </cfRule>
  </conditionalFormatting>
  <conditionalFormatting sqref="BR47:CQ47 BR37:CQ40 BR10:CQ10 BR20:CQ25 BR12:CQ17 BR27:CQ31 BR33:CQ35 BR49:CQ49">
    <cfRule type="expression" dxfId="5986" priority="3894">
      <formula>$AY$4=""</formula>
    </cfRule>
  </conditionalFormatting>
  <conditionalFormatting sqref="BR47:CQ47 BR37:CQ40 BR10:CQ10 BR20:CQ25 BR12:CQ17 BR27:CQ31 BR33:CQ35 BR49:CQ49">
    <cfRule type="expression" dxfId="5985" priority="3895">
      <formula>$AX$4=""</formula>
    </cfRule>
  </conditionalFormatting>
  <conditionalFormatting sqref="BR47:CQ47 BR37:CQ40 BR10:CQ10 BR20:CQ25 BR12:CQ17 BR27:CQ31 BR33:CQ35 BR49:CQ49">
    <cfRule type="expression" dxfId="5984" priority="3896">
      <formula>$AW$4=""</formula>
    </cfRule>
  </conditionalFormatting>
  <conditionalFormatting sqref="BR47:CQ47 BR37:CQ40 BR10:CQ10 BR20:CQ25 BR12:CQ17 BR27:CQ31 BR33:CQ35 BR49:CQ49">
    <cfRule type="expression" dxfId="5983" priority="3897">
      <formula>$AV$4=""</formula>
    </cfRule>
  </conditionalFormatting>
  <conditionalFormatting sqref="BR47:CQ47 BR37:CQ40 BR10:CQ10 BR20:CQ25 BR12:CQ17 BR27:CQ31 BR33:CQ35 BR49:CQ49">
    <cfRule type="expression" dxfId="5982" priority="3898">
      <formula>$AU$4=""</formula>
    </cfRule>
  </conditionalFormatting>
  <conditionalFormatting sqref="BR47:CQ47 BR37:CQ40 BR10:CQ10 BR20:CQ25 BR12:CQ17 BR27:CQ31 BR33:CQ35 BR49:CQ49">
    <cfRule type="expression" dxfId="5981" priority="3899">
      <formula>$AT$4=""</formula>
    </cfRule>
  </conditionalFormatting>
  <conditionalFormatting sqref="BR47:CQ47 BR37:CQ40 BR10:CQ10 BR20:CQ25 BR12:CQ17 BR27:CQ31 BR33:CQ35 BR49:CQ49">
    <cfRule type="expression" dxfId="5980" priority="3900">
      <formula>$AS$4=""</formula>
    </cfRule>
  </conditionalFormatting>
  <conditionalFormatting sqref="BR47:CQ47 BR37:CQ40 BR10:CQ10 BR20:CQ25 BR12:CQ17 BR27:CQ31 BR33:CQ35 BR49:CQ49">
    <cfRule type="expression" dxfId="5979" priority="3901">
      <formula>$AR$4=""</formula>
    </cfRule>
  </conditionalFormatting>
  <conditionalFormatting sqref="BR47:CQ47 BR37:CQ40 BR10:CQ10 BR20:CQ25 BR12:CQ17 BR27:CQ31 BR33:CQ35 BR49:CQ49">
    <cfRule type="expression" dxfId="5978" priority="3902">
      <formula>$AQ$4=""</formula>
    </cfRule>
  </conditionalFormatting>
  <conditionalFormatting sqref="BR47:CQ47 BR37:CQ40 BR10:CQ10 BR20:CQ25 BR12:CQ17 BR27:CQ31 BR33:CQ35 BR49:CQ49">
    <cfRule type="expression" dxfId="5977" priority="3903">
      <formula>$AP$4=""</formula>
    </cfRule>
  </conditionalFormatting>
  <conditionalFormatting sqref="BR47:CQ47 BR37:CQ40 BR10:CQ10 BR20:CQ25 BR12:CQ17 BR27:CQ31 BR33:CQ35 BR49:CQ49">
    <cfRule type="expression" dxfId="5976" priority="3904">
      <formula>$AO$4=""</formula>
    </cfRule>
  </conditionalFormatting>
  <conditionalFormatting sqref="BR47:CQ47 BR37:CQ40 BR10:CQ10 BR20:CQ25 BR12:CQ17 BR27:CQ31 BR33:CQ35 BR49:CQ49">
    <cfRule type="expression" dxfId="5975" priority="3905">
      <formula>$AN$4=""</formula>
    </cfRule>
  </conditionalFormatting>
  <conditionalFormatting sqref="BR47:CQ47 BR37:CQ40 BR10:CQ10 BR20:CQ25 BR12:CQ17 BR27:CQ31 BR33:CQ35 BR49:CQ49">
    <cfRule type="expression" dxfId="5974" priority="3906">
      <formula>$AM$4=""</formula>
    </cfRule>
  </conditionalFormatting>
  <conditionalFormatting sqref="BR47:CQ47 BR37:CQ40 BR10:CQ10 BR20:CQ25 BR12:CQ17 BR27:CQ31 BR33:CQ35 BR49:CQ49">
    <cfRule type="expression" dxfId="5973" priority="3907">
      <formula>$AL$4=""</formula>
    </cfRule>
  </conditionalFormatting>
  <conditionalFormatting sqref="BR47:CQ47 BR37:CQ40 BR10:CQ10 BR20:CQ25 BR12:CQ17 BR27:CQ31 BR33:CQ35 BR49:CQ49">
    <cfRule type="expression" dxfId="5972" priority="3908">
      <formula>$AK$4=""</formula>
    </cfRule>
  </conditionalFormatting>
  <conditionalFormatting sqref="BR47:CQ47 BR37:CQ40 BR10:CQ10 BR20:CQ25 BR12:CQ17 BR27:CQ31 BR33:CQ35 BR49:CQ49">
    <cfRule type="expression" dxfId="5971" priority="3909">
      <formula>$AJ$4=""</formula>
    </cfRule>
  </conditionalFormatting>
  <conditionalFormatting sqref="BR47:CQ47 BR37:CQ40 BR10:CQ10 BR20:CQ25 BR12:CQ17 BR27:CQ31 BR33:CQ35 BR49:CQ49">
    <cfRule type="expression" dxfId="5970" priority="3910">
      <formula>$AI$4=""</formula>
    </cfRule>
  </conditionalFormatting>
  <conditionalFormatting sqref="BR47:CQ47 BR37:CQ40 BR10:CQ10 BR20:CQ25 BR12:CQ17 BR27:CQ31 BR33:CQ35 BR49:CQ49">
    <cfRule type="expression" dxfId="5969" priority="3911">
      <formula>$AH$4=""</formula>
    </cfRule>
  </conditionalFormatting>
  <conditionalFormatting sqref="BR47:CQ47 BR37:CQ40 BR10:CQ10 BR20:CQ25 BR12:CQ17 BR27:CQ31 BR33:CQ35 BR49:CQ49">
    <cfRule type="expression" dxfId="5968" priority="3912">
      <formula>$AG$4=""</formula>
    </cfRule>
  </conditionalFormatting>
  <conditionalFormatting sqref="BR47:CQ47 BR37:CQ40 BR10:CQ10 BR20:CQ25 BR12:CQ17 BR27:CQ31 BR33:CQ35 BR49:CQ49">
    <cfRule type="expression" dxfId="5967" priority="3913">
      <formula>$AF$4=""</formula>
    </cfRule>
  </conditionalFormatting>
  <conditionalFormatting sqref="BR47:CQ47 BR37:CQ40 BR10:CQ10 BR20:CQ25 BR12:CQ17 BR27:CQ31 BR33:CQ35 BR49:CQ49">
    <cfRule type="expression" dxfId="5966" priority="3914">
      <formula>$AE$4=""</formula>
    </cfRule>
  </conditionalFormatting>
  <conditionalFormatting sqref="BR47:CQ47 BR37:CQ40 BR10:CQ10 BR20:CQ25 BR12:CQ17 BR27:CQ31 BR33:CQ35 BR49:CQ49">
    <cfRule type="expression" dxfId="5965" priority="3915">
      <formula>$AD$4=""</formula>
    </cfRule>
  </conditionalFormatting>
  <conditionalFormatting sqref="BR47:CQ47 BR37:CQ40 BR10:CQ10 BR20:CQ25 BR12:CQ17 BR27:CQ31 BR33:CQ35 BR49:CQ49">
    <cfRule type="expression" dxfId="5964" priority="3916">
      <formula>$AC$4=""</formula>
    </cfRule>
  </conditionalFormatting>
  <conditionalFormatting sqref="BR47:CQ47 BR37:CQ40 BR10:CQ10 BR20:CQ25 BR12:CQ17 BR27:CQ31 BR33:CQ35 BR49:CQ49">
    <cfRule type="expression" dxfId="5963" priority="3917">
      <formula>$AB$4=""</formula>
    </cfRule>
  </conditionalFormatting>
  <conditionalFormatting sqref="BR47:CQ47 BR37:CQ40 BR10:CQ10 BR20:CQ25 BR12:CQ17 BR27:CQ31 BR33:CQ35 BR49:CQ49">
    <cfRule type="expression" dxfId="5962" priority="3892">
      <formula>$BA$4=""</formula>
    </cfRule>
  </conditionalFormatting>
  <conditionalFormatting sqref="BR47:CQ47 BR37:CQ40 BR10:CQ10 BR20:CQ25 BR12:CQ17 BR27:CQ31 BR33:CQ35 BR49:CQ49">
    <cfRule type="expression" dxfId="5961" priority="3878">
      <formula>$BO$4=""</formula>
    </cfRule>
  </conditionalFormatting>
  <conditionalFormatting sqref="BR47:CQ47 BR37:CQ40 BR10:CQ10 BR20:CQ25 BR12:CQ17 BR27:CQ31 BR33:CQ35 BR49:CQ49">
    <cfRule type="expression" dxfId="5960" priority="3879">
      <formula>$BN$4=""</formula>
    </cfRule>
  </conditionalFormatting>
  <conditionalFormatting sqref="BR47:CQ47 BR37:CQ40 BR10:CQ10 BR20:CQ25 BR12:CQ17 BR27:CQ31 BR33:CQ35 BR49:CQ49">
    <cfRule type="expression" dxfId="5959" priority="3880">
      <formula>$BM$4=""</formula>
    </cfRule>
  </conditionalFormatting>
  <conditionalFormatting sqref="BR47:CQ47 BR37:CQ40 BR10:CQ10 BR20:CQ25 BR12:CQ17 BR27:CQ31 BR33:CQ35 BR49:CQ49">
    <cfRule type="expression" dxfId="5958" priority="3881">
      <formula>$BL$4=""</formula>
    </cfRule>
  </conditionalFormatting>
  <conditionalFormatting sqref="BR47:CQ47 BR37:CQ40 BR10:CQ10 BR20:CQ25 BR12:CQ17 BR27:CQ31 BR33:CQ35 BR49:CQ49">
    <cfRule type="expression" dxfId="5957" priority="3882">
      <formula>$BK$4=""</formula>
    </cfRule>
  </conditionalFormatting>
  <conditionalFormatting sqref="BR47:CQ47 BR37:CQ40 BR10:CQ10 BR20:CQ25 BR12:CQ17 BR27:CQ31 BR33:CQ35 BR49:CQ49">
    <cfRule type="expression" dxfId="5956" priority="3883">
      <formula>$BJ$4=""</formula>
    </cfRule>
  </conditionalFormatting>
  <conditionalFormatting sqref="BR47:CQ47 BR37:CQ40 BR10:CQ10 BR20:CQ25 BR12:CQ17 BR27:CQ31 BR33:CQ35 BR49:CQ49">
    <cfRule type="expression" dxfId="5955" priority="3884">
      <formula>$BI$4=""</formula>
    </cfRule>
  </conditionalFormatting>
  <conditionalFormatting sqref="BR47:CQ47 BR37:CQ40 BR10:CQ10 BR20:CQ25 BR12:CQ17 BR27:CQ31 BR33:CQ35 BR49:CQ49">
    <cfRule type="expression" dxfId="5954" priority="3885">
      <formula>$BH$4=""</formula>
    </cfRule>
  </conditionalFormatting>
  <conditionalFormatting sqref="BR47:CQ47 BR37:CQ40 BR10:CQ10 BR20:CQ25 BR12:CQ17 BR27:CQ31 BR33:CQ35 BR49:CQ49">
    <cfRule type="expression" dxfId="5953" priority="3886">
      <formula>$BG$4=""</formula>
    </cfRule>
  </conditionalFormatting>
  <conditionalFormatting sqref="BR47:CQ47 BR37:CQ40 BR10:CQ10 BR20:CQ25 BR12:CQ17 BR27:CQ31 BR33:CQ35 BR49:CQ49">
    <cfRule type="expression" dxfId="5952" priority="3887">
      <formula>$BF$4=""</formula>
    </cfRule>
  </conditionalFormatting>
  <conditionalFormatting sqref="BR47:CQ47 BR37:CQ40 BR10:CQ10 BR20:CQ25 BR12:CQ17 BR27:CQ31 BR33:CQ35 BR49:CQ49">
    <cfRule type="expression" dxfId="5951" priority="3888">
      <formula>$BE$4=""</formula>
    </cfRule>
  </conditionalFormatting>
  <conditionalFormatting sqref="BR47:CQ47 BR37:CQ40 BR10:CQ10 BR20:CQ25 BR12:CQ17 BR27:CQ31 BR33:CQ35 BR49:CQ49">
    <cfRule type="expression" dxfId="5950" priority="3889">
      <formula>$BD$4=""</formula>
    </cfRule>
  </conditionalFormatting>
  <conditionalFormatting sqref="BR47:CQ47 BR37:CQ40 BR10:CQ10 BR20:CQ25 BR12:CQ17 BR27:CQ31 BR33:CQ35 BR49:CQ49">
    <cfRule type="expression" dxfId="5949" priority="3891">
      <formula>$BB$4=""</formula>
    </cfRule>
  </conditionalFormatting>
  <conditionalFormatting sqref="BR47:CQ47 BR37:CQ40 BR10:CQ10 BR20:CQ25 BR12:CQ17 BR27:CQ31 BR33:CQ35 BR49:CQ49">
    <cfRule type="expression" dxfId="5948" priority="3893">
      <formula>$AZ$4=""</formula>
    </cfRule>
  </conditionalFormatting>
  <conditionalFormatting sqref="CD47:CQ47 CD37:CQ40 CD10:CQ10 CD20:CQ25 CD12:CQ17 CD27:CQ31 CD33:CQ35 CD49:CQ49">
    <cfRule type="expression" dxfId="5947" priority="3863">
      <formula>$CD$4=""</formula>
    </cfRule>
  </conditionalFormatting>
  <conditionalFormatting sqref="BR47:CQ47 BR37:CQ40 BR10:CQ10 BR20:CQ25 BR12:CQ17 BR27:CQ31 BR33:CQ35 BR49:CQ49">
    <cfRule type="expression" dxfId="5946" priority="3877">
      <formula>$BP$4=""</formula>
    </cfRule>
  </conditionalFormatting>
  <conditionalFormatting sqref="BR47:CQ47 BR37:CQ40 BR10:CQ10 BR20:CQ25 BR12:CQ17 BR27:CQ31 BR33:CQ35 BR49:CQ49">
    <cfRule type="expression" dxfId="5945" priority="3876">
      <formula>$BQ$4=""</formula>
    </cfRule>
  </conditionalFormatting>
  <conditionalFormatting sqref="BR47:CQ47 BR37:CQ40 BR10:CQ10 BR20:CQ25 BR12:CQ17 BR27:CQ31 BR33:CQ35 BR49:CQ49">
    <cfRule type="expression" dxfId="5944" priority="3875">
      <formula>$BR$4=""</formula>
    </cfRule>
  </conditionalFormatting>
  <conditionalFormatting sqref="BS47:CQ47 BS37:CQ40 BS10:CQ10 BS20:CQ25 BS12:CQ17 BS27:CQ31 BS33:CQ35 BS49:CQ49">
    <cfRule type="expression" dxfId="5943" priority="3874">
      <formula>$BS$4=""</formula>
    </cfRule>
  </conditionalFormatting>
  <conditionalFormatting sqref="BT47:CQ47 BT37:CQ40 BT10:CQ10 BT20:CQ25 BT12:CQ17 BT27:CQ31 BT33:CQ35 BT49:CQ49">
    <cfRule type="expression" dxfId="5942" priority="3873">
      <formula>$BT$4=""</formula>
    </cfRule>
  </conditionalFormatting>
  <conditionalFormatting sqref="BU47:CQ47 BU37:CQ40 BU10:CQ10 BU20:CQ25 BU12:CQ17 BU27:CQ31 BU33:CQ35 BU49:CQ49">
    <cfRule type="expression" dxfId="5941" priority="3872">
      <formula>$BU$4=""</formula>
    </cfRule>
  </conditionalFormatting>
  <conditionalFormatting sqref="BV47:CQ47 BV37:CQ40 BV10:CQ10 BV20:CQ25 BV12:CQ17 BV27:CQ31 BV33:CQ35 BV49:CQ49">
    <cfRule type="expression" dxfId="5940" priority="3871">
      <formula>$BV$4=""</formula>
    </cfRule>
  </conditionalFormatting>
  <conditionalFormatting sqref="BW47:CQ47 BW37:CQ40 BW10:CQ10 BW20:CQ25 BW12:CQ17 BW27:CQ31 BW33:CQ35 BW49:CQ49">
    <cfRule type="expression" dxfId="5939" priority="3870">
      <formula>$BW$4=""</formula>
    </cfRule>
  </conditionalFormatting>
  <conditionalFormatting sqref="BX47:CQ47 BX37:CQ40 BX10:CQ10 BX20:CQ25 BX12:CQ17 BX27:CQ31 BX33:CQ35 BX49:CQ49">
    <cfRule type="expression" dxfId="5938" priority="3869">
      <formula>$BX$4=""</formula>
    </cfRule>
  </conditionalFormatting>
  <conditionalFormatting sqref="BY47:CQ47 BY37:CQ40 BY10:CQ10 BY20:CQ25 BY12:CQ17 BY27:CQ31 BY33:CQ35 BY49:CQ49">
    <cfRule type="expression" dxfId="5937" priority="3868">
      <formula>$BY$4=""</formula>
    </cfRule>
  </conditionalFormatting>
  <conditionalFormatting sqref="BZ47:CQ47 BZ37:CQ40 BZ10:CQ10 BZ20:CQ25 BZ12:CQ17 BZ27:CQ31 BZ33:CQ35 BZ49:CQ49">
    <cfRule type="expression" dxfId="5936" priority="3867">
      <formula>$BZ$4=""</formula>
    </cfRule>
  </conditionalFormatting>
  <conditionalFormatting sqref="CA47:CQ47 CA37:CQ40 CA10:CQ10 CA20:CQ25 CA12:CQ17 CA27:CQ31 CA33:CQ35 CA49:CQ49">
    <cfRule type="expression" dxfId="5935" priority="3866">
      <formula>$CA$4=""</formula>
    </cfRule>
  </conditionalFormatting>
  <conditionalFormatting sqref="CB47:CQ47 CB37:CQ40 CB10:CQ10 CB20:CQ25 CB12:CQ17 CB27:CQ31 CB33:CQ35 CB49:CQ49">
    <cfRule type="expression" dxfId="5934" priority="3865">
      <formula>$CB$4=""</formula>
    </cfRule>
  </conditionalFormatting>
  <conditionalFormatting sqref="CC47:CQ47 CC37:CQ40 CC10:CQ10 CC20:CQ25 CC12:CQ17 CC27:CQ31 CC33:CQ35 CC49:CQ49">
    <cfRule type="expression" dxfId="5933" priority="3864">
      <formula>$CC$4=""</formula>
    </cfRule>
  </conditionalFormatting>
  <conditionalFormatting sqref="BR47:CQ47 BR37:CQ40 BR10:CQ10 BR20:CQ25 BR12:CQ17 BR27:CQ31 BR33:CQ35 BR49:CQ49">
    <cfRule type="expression" dxfId="5932" priority="3890">
      <formula>$BC$4=""</formula>
    </cfRule>
  </conditionalFormatting>
  <conditionalFormatting sqref="BR41:CQ41">
    <cfRule type="expression" dxfId="5931" priority="3862">
      <formula>$D$4=""</formula>
    </cfRule>
  </conditionalFormatting>
  <conditionalFormatting sqref="BR41:CQ41">
    <cfRule type="expression" dxfId="5930" priority="3861">
      <formula>$E$4=""</formula>
    </cfRule>
  </conditionalFormatting>
  <conditionalFormatting sqref="BR41:CQ41">
    <cfRule type="expression" dxfId="5929" priority="3860">
      <formula>$F$4=""</formula>
    </cfRule>
  </conditionalFormatting>
  <conditionalFormatting sqref="BR41:CQ41">
    <cfRule type="expression" dxfId="5928" priority="3859">
      <formula>$G$4=""</formula>
    </cfRule>
  </conditionalFormatting>
  <conditionalFormatting sqref="BR41:CQ41">
    <cfRule type="expression" dxfId="5927" priority="3858">
      <formula>$H$4=""</formula>
    </cfRule>
  </conditionalFormatting>
  <conditionalFormatting sqref="BR41:CQ41">
    <cfRule type="expression" dxfId="5926" priority="3857">
      <formula>$I$4=""</formula>
    </cfRule>
  </conditionalFormatting>
  <conditionalFormatting sqref="BR41:CQ41">
    <cfRule type="expression" dxfId="5925" priority="3856">
      <formula>$J$4=""</formula>
    </cfRule>
  </conditionalFormatting>
  <conditionalFormatting sqref="BR41:CQ41">
    <cfRule type="expression" dxfId="5924" priority="3855">
      <formula>$K$4=""</formula>
    </cfRule>
  </conditionalFormatting>
  <conditionalFormatting sqref="BR41:CQ41">
    <cfRule type="expression" dxfId="5923" priority="3854">
      <formula>$L$4=""</formula>
    </cfRule>
  </conditionalFormatting>
  <conditionalFormatting sqref="BR41:CQ41">
    <cfRule type="expression" dxfId="5922" priority="3853">
      <formula>$M$4=""</formula>
    </cfRule>
  </conditionalFormatting>
  <conditionalFormatting sqref="BR41:CQ41">
    <cfRule type="expression" dxfId="5921" priority="3852">
      <formula>$N$4=""</formula>
    </cfRule>
  </conditionalFormatting>
  <conditionalFormatting sqref="BR41:CQ41">
    <cfRule type="expression" dxfId="5920" priority="3851">
      <formula>$O$4=""</formula>
    </cfRule>
  </conditionalFormatting>
  <conditionalFormatting sqref="BR41:CQ41">
    <cfRule type="expression" dxfId="5919" priority="3850">
      <formula>$P$4=""</formula>
    </cfRule>
  </conditionalFormatting>
  <conditionalFormatting sqref="BR41:CQ41">
    <cfRule type="expression" dxfId="5918" priority="3849">
      <formula>$Q$4=""</formula>
    </cfRule>
  </conditionalFormatting>
  <conditionalFormatting sqref="BR41:CQ41">
    <cfRule type="expression" dxfId="5917" priority="3848">
      <formula>$R$4=""</formula>
    </cfRule>
  </conditionalFormatting>
  <conditionalFormatting sqref="BR41:CQ41">
    <cfRule type="expression" dxfId="5916" priority="3847">
      <formula>$S$4=""</formula>
    </cfRule>
  </conditionalFormatting>
  <conditionalFormatting sqref="BR41:CQ41">
    <cfRule type="expression" dxfId="5915" priority="3846">
      <formula>$T$4=""</formula>
    </cfRule>
  </conditionalFormatting>
  <conditionalFormatting sqref="BR41:CQ41">
    <cfRule type="expression" dxfId="5914" priority="3845">
      <formula>$U$4=""</formula>
    </cfRule>
  </conditionalFormatting>
  <conditionalFormatting sqref="BR41:CQ41">
    <cfRule type="expression" dxfId="5913" priority="3844">
      <formula>$V$4=""</formula>
    </cfRule>
  </conditionalFormatting>
  <conditionalFormatting sqref="BR41:CQ41">
    <cfRule type="expression" dxfId="5912" priority="3843">
      <formula>$W$4=""</formula>
    </cfRule>
  </conditionalFormatting>
  <conditionalFormatting sqref="BR41:CQ41">
    <cfRule type="expression" dxfId="5911" priority="3842">
      <formula>$X$4=""</formula>
    </cfRule>
  </conditionalFormatting>
  <conditionalFormatting sqref="BR41:CQ41">
    <cfRule type="expression" dxfId="5910" priority="3841">
      <formula>$Y$4=""</formula>
    </cfRule>
  </conditionalFormatting>
  <conditionalFormatting sqref="BR41:CQ41">
    <cfRule type="expression" dxfId="5909" priority="3840">
      <formula>$Z$4=""</formula>
    </cfRule>
  </conditionalFormatting>
  <conditionalFormatting sqref="BR41:CQ41">
    <cfRule type="expression" dxfId="5908" priority="3839">
      <formula>$AA$4=""</formula>
    </cfRule>
  </conditionalFormatting>
  <conditionalFormatting sqref="BR41:CQ41">
    <cfRule type="expression" dxfId="5907" priority="3815">
      <formula>$AY$4=""</formula>
    </cfRule>
  </conditionalFormatting>
  <conditionalFormatting sqref="BR41:CQ41">
    <cfRule type="expression" dxfId="5906" priority="3816">
      <formula>$AX$4=""</formula>
    </cfRule>
  </conditionalFormatting>
  <conditionalFormatting sqref="BR41:CQ41">
    <cfRule type="expression" dxfId="5905" priority="3817">
      <formula>$AW$4=""</formula>
    </cfRule>
  </conditionalFormatting>
  <conditionalFormatting sqref="BR41:CQ41">
    <cfRule type="expression" dxfId="5904" priority="3818">
      <formula>$AV$4=""</formula>
    </cfRule>
  </conditionalFormatting>
  <conditionalFormatting sqref="BR41:CQ41">
    <cfRule type="expression" dxfId="5903" priority="3819">
      <formula>$AU$4=""</formula>
    </cfRule>
  </conditionalFormatting>
  <conditionalFormatting sqref="BR41:CQ41">
    <cfRule type="expression" dxfId="5902" priority="3820">
      <formula>$AT$4=""</formula>
    </cfRule>
  </conditionalFormatting>
  <conditionalFormatting sqref="BR41:CQ41">
    <cfRule type="expression" dxfId="5901" priority="3821">
      <formula>$AS$4=""</formula>
    </cfRule>
  </conditionalFormatting>
  <conditionalFormatting sqref="BR41:CQ41">
    <cfRule type="expression" dxfId="5900" priority="3822">
      <formula>$AR$4=""</formula>
    </cfRule>
  </conditionalFormatting>
  <conditionalFormatting sqref="BR41:CQ41">
    <cfRule type="expression" dxfId="5899" priority="3823">
      <formula>$AQ$4=""</formula>
    </cfRule>
  </conditionalFormatting>
  <conditionalFormatting sqref="BR41:CQ41">
    <cfRule type="expression" dxfId="5898" priority="3824">
      <formula>$AP$4=""</formula>
    </cfRule>
  </conditionalFormatting>
  <conditionalFormatting sqref="BR41:CQ41">
    <cfRule type="expression" dxfId="5897" priority="3825">
      <formula>$AO$4=""</formula>
    </cfRule>
  </conditionalFormatting>
  <conditionalFormatting sqref="BR41:CQ41">
    <cfRule type="expression" dxfId="5896" priority="3826">
      <formula>$AN$4=""</formula>
    </cfRule>
  </conditionalFormatting>
  <conditionalFormatting sqref="BR41:CQ41">
    <cfRule type="expression" dxfId="5895" priority="3827">
      <formula>$AM$4=""</formula>
    </cfRule>
  </conditionalFormatting>
  <conditionalFormatting sqref="BR41:CQ41">
    <cfRule type="expression" dxfId="5894" priority="3828">
      <formula>$AL$4=""</formula>
    </cfRule>
  </conditionalFormatting>
  <conditionalFormatting sqref="BR41:CQ41">
    <cfRule type="expression" dxfId="5893" priority="3829">
      <formula>$AK$4=""</formula>
    </cfRule>
  </conditionalFormatting>
  <conditionalFormatting sqref="BR41:CQ41">
    <cfRule type="expression" dxfId="5892" priority="3830">
      <formula>$AJ$4=""</formula>
    </cfRule>
  </conditionalFormatting>
  <conditionalFormatting sqref="BR41:CQ41">
    <cfRule type="expression" dxfId="5891" priority="3831">
      <formula>$AI$4=""</formula>
    </cfRule>
  </conditionalFormatting>
  <conditionalFormatting sqref="BR41:CQ41">
    <cfRule type="expression" dxfId="5890" priority="3832">
      <formula>$AH$4=""</formula>
    </cfRule>
  </conditionalFormatting>
  <conditionalFormatting sqref="BR41:CQ41">
    <cfRule type="expression" dxfId="5889" priority="3833">
      <formula>$AG$4=""</formula>
    </cfRule>
  </conditionalFormatting>
  <conditionalFormatting sqref="BR41:CQ41">
    <cfRule type="expression" dxfId="5888" priority="3834">
      <formula>$AF$4=""</formula>
    </cfRule>
  </conditionalFormatting>
  <conditionalFormatting sqref="BR41:CQ41">
    <cfRule type="expression" dxfId="5887" priority="3835">
      <formula>$AE$4=""</formula>
    </cfRule>
  </conditionalFormatting>
  <conditionalFormatting sqref="BR41:CQ41">
    <cfRule type="expression" dxfId="5886" priority="3836">
      <formula>$AD$4=""</formula>
    </cfRule>
  </conditionalFormatting>
  <conditionalFormatting sqref="BR41:CQ41">
    <cfRule type="expression" dxfId="5885" priority="3837">
      <formula>$AC$4=""</formula>
    </cfRule>
  </conditionalFormatting>
  <conditionalFormatting sqref="BR41:CQ41">
    <cfRule type="expression" dxfId="5884" priority="3838">
      <formula>$AB$4=""</formula>
    </cfRule>
  </conditionalFormatting>
  <conditionalFormatting sqref="BR41:CQ41">
    <cfRule type="expression" dxfId="5883" priority="3813">
      <formula>$BA$4=""</formula>
    </cfRule>
  </conditionalFormatting>
  <conditionalFormatting sqref="BR41:CQ41">
    <cfRule type="expression" dxfId="5882" priority="3799">
      <formula>$BO$4=""</formula>
    </cfRule>
  </conditionalFormatting>
  <conditionalFormatting sqref="BR41:CQ41">
    <cfRule type="expression" dxfId="5881" priority="3800">
      <formula>$BN$4=""</formula>
    </cfRule>
  </conditionalFormatting>
  <conditionalFormatting sqref="BR41:CQ41">
    <cfRule type="expression" dxfId="5880" priority="3801">
      <formula>$BM$4=""</formula>
    </cfRule>
  </conditionalFormatting>
  <conditionalFormatting sqref="BR41:CQ41">
    <cfRule type="expression" dxfId="5879" priority="3802">
      <formula>$BL$4=""</formula>
    </cfRule>
  </conditionalFormatting>
  <conditionalFormatting sqref="BR41:CQ41">
    <cfRule type="expression" dxfId="5878" priority="3803">
      <formula>$BK$4=""</formula>
    </cfRule>
  </conditionalFormatting>
  <conditionalFormatting sqref="BR41:CQ41">
    <cfRule type="expression" dxfId="5877" priority="3804">
      <formula>$BJ$4=""</formula>
    </cfRule>
  </conditionalFormatting>
  <conditionalFormatting sqref="BR41:CQ41">
    <cfRule type="expression" dxfId="5876" priority="3805">
      <formula>$BI$4=""</formula>
    </cfRule>
  </conditionalFormatting>
  <conditionalFormatting sqref="BR41:CQ41">
    <cfRule type="expression" dxfId="5875" priority="3806">
      <formula>$BH$4=""</formula>
    </cfRule>
  </conditionalFormatting>
  <conditionalFormatting sqref="BR41:CQ41">
    <cfRule type="expression" dxfId="5874" priority="3807">
      <formula>$BG$4=""</formula>
    </cfRule>
  </conditionalFormatting>
  <conditionalFormatting sqref="BR41:CQ41">
    <cfRule type="expression" dxfId="5873" priority="3808">
      <formula>$BF$4=""</formula>
    </cfRule>
  </conditionalFormatting>
  <conditionalFormatting sqref="BR41:CQ41">
    <cfRule type="expression" dxfId="5872" priority="3809">
      <formula>$BE$4=""</formula>
    </cfRule>
  </conditionalFormatting>
  <conditionalFormatting sqref="BR41:CQ41">
    <cfRule type="expression" dxfId="5871" priority="3810">
      <formula>$BD$4=""</formula>
    </cfRule>
  </conditionalFormatting>
  <conditionalFormatting sqref="BR41:CQ41">
    <cfRule type="expression" dxfId="5870" priority="3812">
      <formula>$BB$4=""</formula>
    </cfRule>
  </conditionalFormatting>
  <conditionalFormatting sqref="BR41:CQ41">
    <cfRule type="expression" dxfId="5869" priority="3814">
      <formula>$AZ$4=""</formula>
    </cfRule>
  </conditionalFormatting>
  <conditionalFormatting sqref="CD41:CQ41">
    <cfRule type="expression" dxfId="5868" priority="3784">
      <formula>$CD$4=""</formula>
    </cfRule>
  </conditionalFormatting>
  <conditionalFormatting sqref="BR41:CQ41">
    <cfRule type="expression" dxfId="5867" priority="3798">
      <formula>$BP$4=""</formula>
    </cfRule>
  </conditionalFormatting>
  <conditionalFormatting sqref="BR41:CQ41">
    <cfRule type="expression" dxfId="5866" priority="3797">
      <formula>$BQ$4=""</formula>
    </cfRule>
  </conditionalFormatting>
  <conditionalFormatting sqref="BR41:CQ41">
    <cfRule type="expression" dxfId="5865" priority="3796">
      <formula>$BR$4=""</formula>
    </cfRule>
  </conditionalFormatting>
  <conditionalFormatting sqref="BS41:CQ41">
    <cfRule type="expression" dxfId="5864" priority="3795">
      <formula>$BS$4=""</formula>
    </cfRule>
  </conditionalFormatting>
  <conditionalFormatting sqref="BT41:CQ41">
    <cfRule type="expression" dxfId="5863" priority="3794">
      <formula>$BT$4=""</formula>
    </cfRule>
  </conditionalFormatting>
  <conditionalFormatting sqref="BU41:CQ41">
    <cfRule type="expression" dxfId="5862" priority="3793">
      <formula>$BU$4=""</formula>
    </cfRule>
  </conditionalFormatting>
  <conditionalFormatting sqref="BV41:CQ41">
    <cfRule type="expression" dxfId="5861" priority="3792">
      <formula>$BV$4=""</formula>
    </cfRule>
  </conditionalFormatting>
  <conditionalFormatting sqref="BW41:CQ41">
    <cfRule type="expression" dxfId="5860" priority="3791">
      <formula>$BW$4=""</formula>
    </cfRule>
  </conditionalFormatting>
  <conditionalFormatting sqref="BX41:CQ41">
    <cfRule type="expression" dxfId="5859" priority="3790">
      <formula>$BX$4=""</formula>
    </cfRule>
  </conditionalFormatting>
  <conditionalFormatting sqref="BY41:CQ41">
    <cfRule type="expression" dxfId="5858" priority="3789">
      <formula>$BY$4=""</formula>
    </cfRule>
  </conditionalFormatting>
  <conditionalFormatting sqref="BZ41:CQ41">
    <cfRule type="expression" dxfId="5857" priority="3788">
      <formula>$BZ$4=""</formula>
    </cfRule>
  </conditionalFormatting>
  <conditionalFormatting sqref="CA41:CQ41">
    <cfRule type="expression" dxfId="5856" priority="3787">
      <formula>$CA$4=""</formula>
    </cfRule>
  </conditionalFormatting>
  <conditionalFormatting sqref="CB41:CQ41">
    <cfRule type="expression" dxfId="5855" priority="3786">
      <formula>$CB$4=""</formula>
    </cfRule>
  </conditionalFormatting>
  <conditionalFormatting sqref="CC41:CQ41">
    <cfRule type="expression" dxfId="5854" priority="3785">
      <formula>$CC$4=""</formula>
    </cfRule>
  </conditionalFormatting>
  <conditionalFormatting sqref="BR41:CQ41">
    <cfRule type="expression" dxfId="5853" priority="3811">
      <formula>$BC$4=""</formula>
    </cfRule>
  </conditionalFormatting>
  <conditionalFormatting sqref="BR42:CQ42">
    <cfRule type="expression" dxfId="5852" priority="3783">
      <formula>$D$4=""</formula>
    </cfRule>
  </conditionalFormatting>
  <conditionalFormatting sqref="BR42:CQ42">
    <cfRule type="expression" dxfId="5851" priority="3782">
      <formula>$E$4=""</formula>
    </cfRule>
  </conditionalFormatting>
  <conditionalFormatting sqref="BR42:CQ42">
    <cfRule type="expression" dxfId="5850" priority="3781">
      <formula>$F$4=""</formula>
    </cfRule>
  </conditionalFormatting>
  <conditionalFormatting sqref="BR42:CQ42">
    <cfRule type="expression" dxfId="5849" priority="3780">
      <formula>$G$4=""</formula>
    </cfRule>
  </conditionalFormatting>
  <conditionalFormatting sqref="BR42:CQ42">
    <cfRule type="expression" dxfId="5848" priority="3779">
      <formula>$H$4=""</formula>
    </cfRule>
  </conditionalFormatting>
  <conditionalFormatting sqref="BR42:CQ42">
    <cfRule type="expression" dxfId="5847" priority="3778">
      <formula>$I$4=""</formula>
    </cfRule>
  </conditionalFormatting>
  <conditionalFormatting sqref="BR42:CQ42">
    <cfRule type="expression" dxfId="5846" priority="3777">
      <formula>$J$4=""</formula>
    </cfRule>
  </conditionalFormatting>
  <conditionalFormatting sqref="BR42:CQ42">
    <cfRule type="expression" dxfId="5845" priority="3776">
      <formula>$K$4=""</formula>
    </cfRule>
  </conditionalFormatting>
  <conditionalFormatting sqref="BR42:CQ42">
    <cfRule type="expression" dxfId="5844" priority="3775">
      <formula>$L$4=""</formula>
    </cfRule>
  </conditionalFormatting>
  <conditionalFormatting sqref="BR42:CQ42">
    <cfRule type="expression" dxfId="5843" priority="3774">
      <formula>$M$4=""</formula>
    </cfRule>
  </conditionalFormatting>
  <conditionalFormatting sqref="BR42:CQ42">
    <cfRule type="expression" dxfId="5842" priority="3773">
      <formula>$N$4=""</formula>
    </cfRule>
  </conditionalFormatting>
  <conditionalFormatting sqref="BR42:CQ42">
    <cfRule type="expression" dxfId="5841" priority="3772">
      <formula>$O$4=""</formula>
    </cfRule>
  </conditionalFormatting>
  <conditionalFormatting sqref="BR42:CQ42">
    <cfRule type="expression" dxfId="5840" priority="3771">
      <formula>$P$4=""</formula>
    </cfRule>
  </conditionalFormatting>
  <conditionalFormatting sqref="BR42:CQ42">
    <cfRule type="expression" dxfId="5839" priority="3770">
      <formula>$Q$4=""</formula>
    </cfRule>
  </conditionalFormatting>
  <conditionalFormatting sqref="BR42:CQ42">
    <cfRule type="expression" dxfId="5838" priority="3769">
      <formula>$R$4=""</formula>
    </cfRule>
  </conditionalFormatting>
  <conditionalFormatting sqref="BR42:CQ42">
    <cfRule type="expression" dxfId="5837" priority="3768">
      <formula>$S$4=""</formula>
    </cfRule>
  </conditionalFormatting>
  <conditionalFormatting sqref="BR42:CQ42">
    <cfRule type="expression" dxfId="5836" priority="3767">
      <formula>$T$4=""</formula>
    </cfRule>
  </conditionalFormatting>
  <conditionalFormatting sqref="BR42:CQ42">
    <cfRule type="expression" dxfId="5835" priority="3766">
      <formula>$U$4=""</formula>
    </cfRule>
  </conditionalFormatting>
  <conditionalFormatting sqref="BR42:CQ42">
    <cfRule type="expression" dxfId="5834" priority="3765">
      <formula>$V$4=""</formula>
    </cfRule>
  </conditionalFormatting>
  <conditionalFormatting sqref="BR42:CQ42">
    <cfRule type="expression" dxfId="5833" priority="3764">
      <formula>$W$4=""</formula>
    </cfRule>
  </conditionalFormatting>
  <conditionalFormatting sqref="BR42:CQ42">
    <cfRule type="expression" dxfId="5832" priority="3763">
      <formula>$X$4=""</formula>
    </cfRule>
  </conditionalFormatting>
  <conditionalFormatting sqref="BR42:CQ42">
    <cfRule type="expression" dxfId="5831" priority="3762">
      <formula>$Y$4=""</formula>
    </cfRule>
  </conditionalFormatting>
  <conditionalFormatting sqref="BR42:CQ42">
    <cfRule type="expression" dxfId="5830" priority="3761">
      <formula>$Z$4=""</formula>
    </cfRule>
  </conditionalFormatting>
  <conditionalFormatting sqref="BR42:CQ42">
    <cfRule type="expression" dxfId="5829" priority="3760">
      <formula>$AA$4=""</formula>
    </cfRule>
  </conditionalFormatting>
  <conditionalFormatting sqref="BR42:CQ42">
    <cfRule type="expression" dxfId="5828" priority="3736">
      <formula>$AY$4=""</formula>
    </cfRule>
  </conditionalFormatting>
  <conditionalFormatting sqref="BR42:CQ42">
    <cfRule type="expression" dxfId="5827" priority="3737">
      <formula>$AX$4=""</formula>
    </cfRule>
  </conditionalFormatting>
  <conditionalFormatting sqref="BR42:CQ42">
    <cfRule type="expression" dxfId="5826" priority="3738">
      <formula>$AW$4=""</formula>
    </cfRule>
  </conditionalFormatting>
  <conditionalFormatting sqref="BR42:CQ42">
    <cfRule type="expression" dxfId="5825" priority="3739">
      <formula>$AV$4=""</formula>
    </cfRule>
  </conditionalFormatting>
  <conditionalFormatting sqref="BR42:CQ42">
    <cfRule type="expression" dxfId="5824" priority="3740">
      <formula>$AU$4=""</formula>
    </cfRule>
  </conditionalFormatting>
  <conditionalFormatting sqref="BR42:CQ42">
    <cfRule type="expression" dxfId="5823" priority="3741">
      <formula>$AT$4=""</formula>
    </cfRule>
  </conditionalFormatting>
  <conditionalFormatting sqref="BR42:CQ42">
    <cfRule type="expression" dxfId="5822" priority="3742">
      <formula>$AS$4=""</formula>
    </cfRule>
  </conditionalFormatting>
  <conditionalFormatting sqref="BR42:CQ42">
    <cfRule type="expression" dxfId="5821" priority="3743">
      <formula>$AR$4=""</formula>
    </cfRule>
  </conditionalFormatting>
  <conditionalFormatting sqref="BR42:CQ42">
    <cfRule type="expression" dxfId="5820" priority="3744">
      <formula>$AQ$4=""</formula>
    </cfRule>
  </conditionalFormatting>
  <conditionalFormatting sqref="BR42:CQ42">
    <cfRule type="expression" dxfId="5819" priority="3745">
      <formula>$AP$4=""</formula>
    </cfRule>
  </conditionalFormatting>
  <conditionalFormatting sqref="BR42:CQ42">
    <cfRule type="expression" dxfId="5818" priority="3746">
      <formula>$AO$4=""</formula>
    </cfRule>
  </conditionalFormatting>
  <conditionalFormatting sqref="BR42:CQ42">
    <cfRule type="expression" dxfId="5817" priority="3747">
      <formula>$AN$4=""</formula>
    </cfRule>
  </conditionalFormatting>
  <conditionalFormatting sqref="BR42:CQ42">
    <cfRule type="expression" dxfId="5816" priority="3748">
      <formula>$AM$4=""</formula>
    </cfRule>
  </conditionalFormatting>
  <conditionalFormatting sqref="BR42:CQ42">
    <cfRule type="expression" dxfId="5815" priority="3749">
      <formula>$AL$4=""</formula>
    </cfRule>
  </conditionalFormatting>
  <conditionalFormatting sqref="BR42:CQ42">
    <cfRule type="expression" dxfId="5814" priority="3750">
      <formula>$AK$4=""</formula>
    </cfRule>
  </conditionalFormatting>
  <conditionalFormatting sqref="BR42:CQ42">
    <cfRule type="expression" dxfId="5813" priority="3751">
      <formula>$AJ$4=""</formula>
    </cfRule>
  </conditionalFormatting>
  <conditionalFormatting sqref="BR42:CQ42">
    <cfRule type="expression" dxfId="5812" priority="3752">
      <formula>$AI$4=""</formula>
    </cfRule>
  </conditionalFormatting>
  <conditionalFormatting sqref="BR42:CQ42">
    <cfRule type="expression" dxfId="5811" priority="3753">
      <formula>$AH$4=""</formula>
    </cfRule>
  </conditionalFormatting>
  <conditionalFormatting sqref="BR42:CQ42">
    <cfRule type="expression" dxfId="5810" priority="3754">
      <formula>$AG$4=""</formula>
    </cfRule>
  </conditionalFormatting>
  <conditionalFormatting sqref="BR42:CQ42">
    <cfRule type="expression" dxfId="5809" priority="3755">
      <formula>$AF$4=""</formula>
    </cfRule>
  </conditionalFormatting>
  <conditionalFormatting sqref="BR42:CQ42">
    <cfRule type="expression" dxfId="5808" priority="3756">
      <formula>$AE$4=""</formula>
    </cfRule>
  </conditionalFormatting>
  <conditionalFormatting sqref="BR42:CQ42">
    <cfRule type="expression" dxfId="5807" priority="3757">
      <formula>$AD$4=""</formula>
    </cfRule>
  </conditionalFormatting>
  <conditionalFormatting sqref="BR42:CQ42">
    <cfRule type="expression" dxfId="5806" priority="3758">
      <formula>$AC$4=""</formula>
    </cfRule>
  </conditionalFormatting>
  <conditionalFormatting sqref="BR42:CQ42">
    <cfRule type="expression" dxfId="5805" priority="3759">
      <formula>$AB$4=""</formula>
    </cfRule>
  </conditionalFormatting>
  <conditionalFormatting sqref="BR42:CQ42">
    <cfRule type="expression" dxfId="5804" priority="3734">
      <formula>$BA$4=""</formula>
    </cfRule>
  </conditionalFormatting>
  <conditionalFormatting sqref="BR42:CQ42">
    <cfRule type="expression" dxfId="5803" priority="3720">
      <formula>$BO$4=""</formula>
    </cfRule>
  </conditionalFormatting>
  <conditionalFormatting sqref="BR42:CQ42">
    <cfRule type="expression" dxfId="5802" priority="3721">
      <formula>$BN$4=""</formula>
    </cfRule>
  </conditionalFormatting>
  <conditionalFormatting sqref="BR42:CQ42">
    <cfRule type="expression" dxfId="5801" priority="3722">
      <formula>$BM$4=""</formula>
    </cfRule>
  </conditionalFormatting>
  <conditionalFormatting sqref="BR42:CQ42">
    <cfRule type="expression" dxfId="5800" priority="3723">
      <formula>$BL$4=""</formula>
    </cfRule>
  </conditionalFormatting>
  <conditionalFormatting sqref="BR42:CQ42">
    <cfRule type="expression" dxfId="5799" priority="3724">
      <formula>$BK$4=""</formula>
    </cfRule>
  </conditionalFormatting>
  <conditionalFormatting sqref="BR42:CQ42">
    <cfRule type="expression" dxfId="5798" priority="3725">
      <formula>$BJ$4=""</formula>
    </cfRule>
  </conditionalFormatting>
  <conditionalFormatting sqref="BR42:CQ42">
    <cfRule type="expression" dxfId="5797" priority="3726">
      <formula>$BI$4=""</formula>
    </cfRule>
  </conditionalFormatting>
  <conditionalFormatting sqref="BR42:CQ42">
    <cfRule type="expression" dxfId="5796" priority="3727">
      <formula>$BH$4=""</formula>
    </cfRule>
  </conditionalFormatting>
  <conditionalFormatting sqref="BR42:CQ42">
    <cfRule type="expression" dxfId="5795" priority="3728">
      <formula>$BG$4=""</formula>
    </cfRule>
  </conditionalFormatting>
  <conditionalFormatting sqref="BR42:CQ42">
    <cfRule type="expression" dxfId="5794" priority="3729">
      <formula>$BF$4=""</formula>
    </cfRule>
  </conditionalFormatting>
  <conditionalFormatting sqref="BR42:CQ42">
    <cfRule type="expression" dxfId="5793" priority="3730">
      <formula>$BE$4=""</formula>
    </cfRule>
  </conditionalFormatting>
  <conditionalFormatting sqref="BR42:CQ42">
    <cfRule type="expression" dxfId="5792" priority="3731">
      <formula>$BD$4=""</formula>
    </cfRule>
  </conditionalFormatting>
  <conditionalFormatting sqref="BR42:CQ42">
    <cfRule type="expression" dxfId="5791" priority="3733">
      <formula>$BB$4=""</formula>
    </cfRule>
  </conditionalFormatting>
  <conditionalFormatting sqref="BR42:CQ42">
    <cfRule type="expression" dxfId="5790" priority="3735">
      <formula>$AZ$4=""</formula>
    </cfRule>
  </conditionalFormatting>
  <conditionalFormatting sqref="CD42:CQ42">
    <cfRule type="expression" dxfId="5789" priority="3705">
      <formula>$CD$4=""</formula>
    </cfRule>
  </conditionalFormatting>
  <conditionalFormatting sqref="BR42:CQ42">
    <cfRule type="expression" dxfId="5788" priority="3719">
      <formula>$BP$4=""</formula>
    </cfRule>
  </conditionalFormatting>
  <conditionalFormatting sqref="BR42:CQ42">
    <cfRule type="expression" dxfId="5787" priority="3718">
      <formula>$BQ$4=""</formula>
    </cfRule>
  </conditionalFormatting>
  <conditionalFormatting sqref="BR42:CQ42">
    <cfRule type="expression" dxfId="5786" priority="3717">
      <formula>$BR$4=""</formula>
    </cfRule>
  </conditionalFormatting>
  <conditionalFormatting sqref="BS42:CQ42">
    <cfRule type="expression" dxfId="5785" priority="3716">
      <formula>$BS$4=""</formula>
    </cfRule>
  </conditionalFormatting>
  <conditionalFormatting sqref="BT42:CQ42">
    <cfRule type="expression" dxfId="5784" priority="3715">
      <formula>$BT$4=""</formula>
    </cfRule>
  </conditionalFormatting>
  <conditionalFormatting sqref="BU42:CQ42">
    <cfRule type="expression" dxfId="5783" priority="3714">
      <formula>$BU$4=""</formula>
    </cfRule>
  </conditionalFormatting>
  <conditionalFormatting sqref="BV42:CQ42">
    <cfRule type="expression" dxfId="5782" priority="3713">
      <formula>$BV$4=""</formula>
    </cfRule>
  </conditionalFormatting>
  <conditionalFormatting sqref="BW42:CQ42">
    <cfRule type="expression" dxfId="5781" priority="3712">
      <formula>$BW$4=""</formula>
    </cfRule>
  </conditionalFormatting>
  <conditionalFormatting sqref="BX42:CQ42">
    <cfRule type="expression" dxfId="5780" priority="3711">
      <formula>$BX$4=""</formula>
    </cfRule>
  </conditionalFormatting>
  <conditionalFormatting sqref="BY42:CQ42">
    <cfRule type="expression" dxfId="5779" priority="3710">
      <formula>$BY$4=""</formula>
    </cfRule>
  </conditionalFormatting>
  <conditionalFormatting sqref="BZ42:CQ42">
    <cfRule type="expression" dxfId="5778" priority="3709">
      <formula>$BZ$4=""</formula>
    </cfRule>
  </conditionalFormatting>
  <conditionalFormatting sqref="CA42:CQ42">
    <cfRule type="expression" dxfId="5777" priority="3708">
      <formula>$CA$4=""</formula>
    </cfRule>
  </conditionalFormatting>
  <conditionalFormatting sqref="CB42:CQ42">
    <cfRule type="expression" dxfId="5776" priority="3707">
      <formula>$CB$4=""</formula>
    </cfRule>
  </conditionalFormatting>
  <conditionalFormatting sqref="CC42:CQ42">
    <cfRule type="expression" dxfId="5775" priority="3706">
      <formula>$CC$4=""</formula>
    </cfRule>
  </conditionalFormatting>
  <conditionalFormatting sqref="BR42:CQ42">
    <cfRule type="expression" dxfId="5774" priority="3732">
      <formula>$BC$4=""</formula>
    </cfRule>
  </conditionalFormatting>
  <conditionalFormatting sqref="BR44:CQ45">
    <cfRule type="expression" dxfId="5773" priority="3704">
      <formula>$D$4=""</formula>
    </cfRule>
  </conditionalFormatting>
  <conditionalFormatting sqref="BR44:CQ45">
    <cfRule type="expression" dxfId="5772" priority="3703">
      <formula>$E$4=""</formula>
    </cfRule>
  </conditionalFormatting>
  <conditionalFormatting sqref="BR44:CQ45">
    <cfRule type="expression" dxfId="5771" priority="3702">
      <formula>$F$4=""</formula>
    </cfRule>
  </conditionalFormatting>
  <conditionalFormatting sqref="BR44:CQ45">
    <cfRule type="expression" dxfId="5770" priority="3701">
      <formula>$G$4=""</formula>
    </cfRule>
  </conditionalFormatting>
  <conditionalFormatting sqref="BR44:CQ45">
    <cfRule type="expression" dxfId="5769" priority="3700">
      <formula>$H$4=""</formula>
    </cfRule>
  </conditionalFormatting>
  <conditionalFormatting sqref="BR44:CQ45">
    <cfRule type="expression" dxfId="5768" priority="3699">
      <formula>$I$4=""</formula>
    </cfRule>
  </conditionalFormatting>
  <conditionalFormatting sqref="BR44:CQ45">
    <cfRule type="expression" dxfId="5767" priority="3698">
      <formula>$J$4=""</formula>
    </cfRule>
  </conditionalFormatting>
  <conditionalFormatting sqref="BR44:CQ45">
    <cfRule type="expression" dxfId="5766" priority="3697">
      <formula>$K$4=""</formula>
    </cfRule>
  </conditionalFormatting>
  <conditionalFormatting sqref="BR44:CQ45">
    <cfRule type="expression" dxfId="5765" priority="3696">
      <formula>$L$4=""</formula>
    </cfRule>
  </conditionalFormatting>
  <conditionalFormatting sqref="BR44:CQ45">
    <cfRule type="expression" dxfId="5764" priority="3695">
      <formula>$M$4=""</formula>
    </cfRule>
  </conditionalFormatting>
  <conditionalFormatting sqref="BR44:CQ45">
    <cfRule type="expression" dxfId="5763" priority="3694">
      <formula>$N$4=""</formula>
    </cfRule>
  </conditionalFormatting>
  <conditionalFormatting sqref="BR44:CQ45">
    <cfRule type="expression" dxfId="5762" priority="3693">
      <formula>$O$4=""</formula>
    </cfRule>
  </conditionalFormatting>
  <conditionalFormatting sqref="BR44:CQ45">
    <cfRule type="expression" dxfId="5761" priority="3692">
      <formula>$P$4=""</formula>
    </cfRule>
  </conditionalFormatting>
  <conditionalFormatting sqref="BR44:CQ45">
    <cfRule type="expression" dxfId="5760" priority="3691">
      <formula>$Q$4=""</formula>
    </cfRule>
  </conditionalFormatting>
  <conditionalFormatting sqref="BR44:CQ45">
    <cfRule type="expression" dxfId="5759" priority="3690">
      <formula>$R$4=""</formula>
    </cfRule>
  </conditionalFormatting>
  <conditionalFormatting sqref="BR44:CQ45">
    <cfRule type="expression" dxfId="5758" priority="3689">
      <formula>$S$4=""</formula>
    </cfRule>
  </conditionalFormatting>
  <conditionalFormatting sqref="BR44:CQ45">
    <cfRule type="expression" dxfId="5757" priority="3688">
      <formula>$T$4=""</formula>
    </cfRule>
  </conditionalFormatting>
  <conditionalFormatting sqref="BR44:CQ45">
    <cfRule type="expression" dxfId="5756" priority="3687">
      <formula>$U$4=""</formula>
    </cfRule>
  </conditionalFormatting>
  <conditionalFormatting sqref="BR44:CQ45">
    <cfRule type="expression" dxfId="5755" priority="3686">
      <formula>$V$4=""</formula>
    </cfRule>
  </conditionalFormatting>
  <conditionalFormatting sqref="BR44:CQ45">
    <cfRule type="expression" dxfId="5754" priority="3685">
      <formula>$W$4=""</formula>
    </cfRule>
  </conditionalFormatting>
  <conditionalFormatting sqref="BR44:CQ45">
    <cfRule type="expression" dxfId="5753" priority="3684">
      <formula>$X$4=""</formula>
    </cfRule>
  </conditionalFormatting>
  <conditionalFormatting sqref="BR44:CQ45">
    <cfRule type="expression" dxfId="5752" priority="3683">
      <formula>$Y$4=""</formula>
    </cfRule>
  </conditionalFormatting>
  <conditionalFormatting sqref="BR44:CQ45">
    <cfRule type="expression" dxfId="5751" priority="3682">
      <formula>$Z$4=""</formula>
    </cfRule>
  </conditionalFormatting>
  <conditionalFormatting sqref="BR44:CQ45">
    <cfRule type="expression" dxfId="5750" priority="3681">
      <formula>$AA$4=""</formula>
    </cfRule>
  </conditionalFormatting>
  <conditionalFormatting sqref="BR44:CQ45">
    <cfRule type="expression" dxfId="5749" priority="3657">
      <formula>$AY$4=""</formula>
    </cfRule>
  </conditionalFormatting>
  <conditionalFormatting sqref="BR44:CQ45">
    <cfRule type="expression" dxfId="5748" priority="3658">
      <formula>$AX$4=""</formula>
    </cfRule>
  </conditionalFormatting>
  <conditionalFormatting sqref="BR44:CQ45">
    <cfRule type="expression" dxfId="5747" priority="3659">
      <formula>$AW$4=""</formula>
    </cfRule>
  </conditionalFormatting>
  <conditionalFormatting sqref="BR44:CQ45">
    <cfRule type="expression" dxfId="5746" priority="3660">
      <formula>$AV$4=""</formula>
    </cfRule>
  </conditionalFormatting>
  <conditionalFormatting sqref="BR44:CQ45">
    <cfRule type="expression" dxfId="5745" priority="3661">
      <formula>$AU$4=""</formula>
    </cfRule>
  </conditionalFormatting>
  <conditionalFormatting sqref="BR44:CQ45">
    <cfRule type="expression" dxfId="5744" priority="3662">
      <formula>$AT$4=""</formula>
    </cfRule>
  </conditionalFormatting>
  <conditionalFormatting sqref="BR44:CQ45">
    <cfRule type="expression" dxfId="5743" priority="3663">
      <formula>$AS$4=""</formula>
    </cfRule>
  </conditionalFormatting>
  <conditionalFormatting sqref="BR44:CQ45">
    <cfRule type="expression" dxfId="5742" priority="3664">
      <formula>$AR$4=""</formula>
    </cfRule>
  </conditionalFormatting>
  <conditionalFormatting sqref="BR44:CQ45">
    <cfRule type="expression" dxfId="5741" priority="3665">
      <formula>$AQ$4=""</formula>
    </cfRule>
  </conditionalFormatting>
  <conditionalFormatting sqref="BR44:CQ45">
    <cfRule type="expression" dxfId="5740" priority="3666">
      <formula>$AP$4=""</formula>
    </cfRule>
  </conditionalFormatting>
  <conditionalFormatting sqref="BR44:CQ45">
    <cfRule type="expression" dxfId="5739" priority="3667">
      <formula>$AO$4=""</formula>
    </cfRule>
  </conditionalFormatting>
  <conditionalFormatting sqref="BR44:CQ45">
    <cfRule type="expression" dxfId="5738" priority="3668">
      <formula>$AN$4=""</formula>
    </cfRule>
  </conditionalFormatting>
  <conditionalFormatting sqref="BR44:CQ45">
    <cfRule type="expression" dxfId="5737" priority="3669">
      <formula>$AM$4=""</formula>
    </cfRule>
  </conditionalFormatting>
  <conditionalFormatting sqref="BR44:CQ45">
    <cfRule type="expression" dxfId="5736" priority="3670">
      <formula>$AL$4=""</formula>
    </cfRule>
  </conditionalFormatting>
  <conditionalFormatting sqref="BR44:CQ45">
    <cfRule type="expression" dxfId="5735" priority="3671">
      <formula>$AK$4=""</formula>
    </cfRule>
  </conditionalFormatting>
  <conditionalFormatting sqref="BR44:CQ45">
    <cfRule type="expression" dxfId="5734" priority="3672">
      <formula>$AJ$4=""</formula>
    </cfRule>
  </conditionalFormatting>
  <conditionalFormatting sqref="BR44:CQ45">
    <cfRule type="expression" dxfId="5733" priority="3673">
      <formula>$AI$4=""</formula>
    </cfRule>
  </conditionalFormatting>
  <conditionalFormatting sqref="BR44:CQ45">
    <cfRule type="expression" dxfId="5732" priority="3674">
      <formula>$AH$4=""</formula>
    </cfRule>
  </conditionalFormatting>
  <conditionalFormatting sqref="BR44:CQ45">
    <cfRule type="expression" dxfId="5731" priority="3675">
      <formula>$AG$4=""</formula>
    </cfRule>
  </conditionalFormatting>
  <conditionalFormatting sqref="BR44:CQ45">
    <cfRule type="expression" dxfId="5730" priority="3676">
      <formula>$AF$4=""</formula>
    </cfRule>
  </conditionalFormatting>
  <conditionalFormatting sqref="BR44:CQ45">
    <cfRule type="expression" dxfId="5729" priority="3677">
      <formula>$AE$4=""</formula>
    </cfRule>
  </conditionalFormatting>
  <conditionalFormatting sqref="BR44:CQ45">
    <cfRule type="expression" dxfId="5728" priority="3678">
      <formula>$AD$4=""</formula>
    </cfRule>
  </conditionalFormatting>
  <conditionalFormatting sqref="BR44:CQ45">
    <cfRule type="expression" dxfId="5727" priority="3679">
      <formula>$AC$4=""</formula>
    </cfRule>
  </conditionalFormatting>
  <conditionalFormatting sqref="BR44:CQ45">
    <cfRule type="expression" dxfId="5726" priority="3680">
      <formula>$AB$4=""</formula>
    </cfRule>
  </conditionalFormatting>
  <conditionalFormatting sqref="BR44:CQ45">
    <cfRule type="expression" dxfId="5725" priority="3655">
      <formula>$BA$4=""</formula>
    </cfRule>
  </conditionalFormatting>
  <conditionalFormatting sqref="BR44:CQ45">
    <cfRule type="expression" dxfId="5724" priority="3641">
      <formula>$BO$4=""</formula>
    </cfRule>
  </conditionalFormatting>
  <conditionalFormatting sqref="BR44:CQ45">
    <cfRule type="expression" dxfId="5723" priority="3642">
      <formula>$BN$4=""</formula>
    </cfRule>
  </conditionalFormatting>
  <conditionalFormatting sqref="BR44:CQ45">
    <cfRule type="expression" dxfId="5722" priority="3643">
      <formula>$BM$4=""</formula>
    </cfRule>
  </conditionalFormatting>
  <conditionalFormatting sqref="BR44:CQ45">
    <cfRule type="expression" dxfId="5721" priority="3644">
      <formula>$BL$4=""</formula>
    </cfRule>
  </conditionalFormatting>
  <conditionalFormatting sqref="BR44:CQ45">
    <cfRule type="expression" dxfId="5720" priority="3645">
      <formula>$BK$4=""</formula>
    </cfRule>
  </conditionalFormatting>
  <conditionalFormatting sqref="BR44:CQ45">
    <cfRule type="expression" dxfId="5719" priority="3646">
      <formula>$BJ$4=""</formula>
    </cfRule>
  </conditionalFormatting>
  <conditionalFormatting sqref="BR44:CQ45">
    <cfRule type="expression" dxfId="5718" priority="3647">
      <formula>$BI$4=""</formula>
    </cfRule>
  </conditionalFormatting>
  <conditionalFormatting sqref="BR44:CQ45">
    <cfRule type="expression" dxfId="5717" priority="3648">
      <formula>$BH$4=""</formula>
    </cfRule>
  </conditionalFormatting>
  <conditionalFormatting sqref="BR44:CQ45">
    <cfRule type="expression" dxfId="5716" priority="3649">
      <formula>$BG$4=""</formula>
    </cfRule>
  </conditionalFormatting>
  <conditionalFormatting sqref="BR44:CQ45">
    <cfRule type="expression" dxfId="5715" priority="3650">
      <formula>$BF$4=""</formula>
    </cfRule>
  </conditionalFormatting>
  <conditionalFormatting sqref="BR44:CQ45">
    <cfRule type="expression" dxfId="5714" priority="3651">
      <formula>$BE$4=""</formula>
    </cfRule>
  </conditionalFormatting>
  <conditionalFormatting sqref="BR44:CQ45">
    <cfRule type="expression" dxfId="5713" priority="3652">
      <formula>$BD$4=""</formula>
    </cfRule>
  </conditionalFormatting>
  <conditionalFormatting sqref="BR44:CQ45">
    <cfRule type="expression" dxfId="5712" priority="3654">
      <formula>$BB$4=""</formula>
    </cfRule>
  </conditionalFormatting>
  <conditionalFormatting sqref="BR44:CQ45">
    <cfRule type="expression" dxfId="5711" priority="3656">
      <formula>$AZ$4=""</formula>
    </cfRule>
  </conditionalFormatting>
  <conditionalFormatting sqref="CD44:CQ45">
    <cfRule type="expression" dxfId="5710" priority="3626">
      <formula>$CD$4=""</formula>
    </cfRule>
  </conditionalFormatting>
  <conditionalFormatting sqref="BR44:CQ45">
    <cfRule type="expression" dxfId="5709" priority="3640">
      <formula>$BP$4=""</formula>
    </cfRule>
  </conditionalFormatting>
  <conditionalFormatting sqref="BR44:CQ45">
    <cfRule type="expression" dxfId="5708" priority="3639">
      <formula>$BQ$4=""</formula>
    </cfRule>
  </conditionalFormatting>
  <conditionalFormatting sqref="BR44:CQ45">
    <cfRule type="expression" dxfId="5707" priority="3638">
      <formula>$BR$4=""</formula>
    </cfRule>
  </conditionalFormatting>
  <conditionalFormatting sqref="BS44:CQ45">
    <cfRule type="expression" dxfId="5706" priority="3637">
      <formula>$BS$4=""</formula>
    </cfRule>
  </conditionalFormatting>
  <conditionalFormatting sqref="BT44:CQ45">
    <cfRule type="expression" dxfId="5705" priority="3636">
      <formula>$BT$4=""</formula>
    </cfRule>
  </conditionalFormatting>
  <conditionalFormatting sqref="BU44:CQ45">
    <cfRule type="expression" dxfId="5704" priority="3635">
      <formula>$BU$4=""</formula>
    </cfRule>
  </conditionalFormatting>
  <conditionalFormatting sqref="BV44:CQ45">
    <cfRule type="expression" dxfId="5703" priority="3634">
      <formula>$BV$4=""</formula>
    </cfRule>
  </conditionalFormatting>
  <conditionalFormatting sqref="BW44:CQ45">
    <cfRule type="expression" dxfId="5702" priority="3633">
      <formula>$BW$4=""</formula>
    </cfRule>
  </conditionalFormatting>
  <conditionalFormatting sqref="BX44:CQ45">
    <cfRule type="expression" dxfId="5701" priority="3632">
      <formula>$BX$4=""</formula>
    </cfRule>
  </conditionalFormatting>
  <conditionalFormatting sqref="BY44:CQ45">
    <cfRule type="expression" dxfId="5700" priority="3631">
      <formula>$BY$4=""</formula>
    </cfRule>
  </conditionalFormatting>
  <conditionalFormatting sqref="BZ44:CQ45">
    <cfRule type="expression" dxfId="5699" priority="3630">
      <formula>$BZ$4=""</formula>
    </cfRule>
  </conditionalFormatting>
  <conditionalFormatting sqref="CA44:CQ45">
    <cfRule type="expression" dxfId="5698" priority="3629">
      <formula>$CA$4=""</formula>
    </cfRule>
  </conditionalFormatting>
  <conditionalFormatting sqref="CB44:CQ45">
    <cfRule type="expression" dxfId="5697" priority="3628">
      <formula>$CB$4=""</formula>
    </cfRule>
  </conditionalFormatting>
  <conditionalFormatting sqref="CC44:CQ45">
    <cfRule type="expression" dxfId="5696" priority="3627">
      <formula>$CC$4=""</formula>
    </cfRule>
  </conditionalFormatting>
  <conditionalFormatting sqref="BR44:CQ45">
    <cfRule type="expression" dxfId="5695" priority="3653">
      <formula>$BC$4=""</formula>
    </cfRule>
  </conditionalFormatting>
  <conditionalFormatting sqref="BR46:CQ46">
    <cfRule type="expression" dxfId="5694" priority="3625">
      <formula>$D$4=""</formula>
    </cfRule>
  </conditionalFormatting>
  <conditionalFormatting sqref="BR46:CQ46">
    <cfRule type="expression" dxfId="5693" priority="3624">
      <formula>$E$4=""</formula>
    </cfRule>
  </conditionalFormatting>
  <conditionalFormatting sqref="BR46:CQ46">
    <cfRule type="expression" dxfId="5692" priority="3623">
      <formula>$F$4=""</formula>
    </cfRule>
  </conditionalFormatting>
  <conditionalFormatting sqref="BR46:CQ46">
    <cfRule type="expression" dxfId="5691" priority="3622">
      <formula>$G$4=""</formula>
    </cfRule>
  </conditionalFormatting>
  <conditionalFormatting sqref="BR46:CQ46">
    <cfRule type="expression" dxfId="5690" priority="3621">
      <formula>$H$4=""</formula>
    </cfRule>
  </conditionalFormatting>
  <conditionalFormatting sqref="BR46:CQ46">
    <cfRule type="expression" dxfId="5689" priority="3620">
      <formula>$I$4=""</formula>
    </cfRule>
  </conditionalFormatting>
  <conditionalFormatting sqref="BR46:CQ46">
    <cfRule type="expression" dxfId="5688" priority="3619">
      <formula>$J$4=""</formula>
    </cfRule>
  </conditionalFormatting>
  <conditionalFormatting sqref="BR46:CQ46">
    <cfRule type="expression" dxfId="5687" priority="3618">
      <formula>$K$4=""</formula>
    </cfRule>
  </conditionalFormatting>
  <conditionalFormatting sqref="BR46:CQ46">
    <cfRule type="expression" dxfId="5686" priority="3617">
      <formula>$L$4=""</formula>
    </cfRule>
  </conditionalFormatting>
  <conditionalFormatting sqref="BR46:CQ46">
    <cfRule type="expression" dxfId="5685" priority="3616">
      <formula>$M$4=""</formula>
    </cfRule>
  </conditionalFormatting>
  <conditionalFormatting sqref="BR46:CQ46">
    <cfRule type="expression" dxfId="5684" priority="3615">
      <formula>$N$4=""</formula>
    </cfRule>
  </conditionalFormatting>
  <conditionalFormatting sqref="BR46:CQ46">
    <cfRule type="expression" dxfId="5683" priority="3614">
      <formula>$O$4=""</formula>
    </cfRule>
  </conditionalFormatting>
  <conditionalFormatting sqref="BR46:CQ46">
    <cfRule type="expression" dxfId="5682" priority="3613">
      <formula>$P$4=""</formula>
    </cfRule>
  </conditionalFormatting>
  <conditionalFormatting sqref="BR46:CQ46">
    <cfRule type="expression" dxfId="5681" priority="3612">
      <formula>$Q$4=""</formula>
    </cfRule>
  </conditionalFormatting>
  <conditionalFormatting sqref="BR46:CQ46">
    <cfRule type="expression" dxfId="5680" priority="3611">
      <formula>$R$4=""</formula>
    </cfRule>
  </conditionalFormatting>
  <conditionalFormatting sqref="BR46:CQ46">
    <cfRule type="expression" dxfId="5679" priority="3610">
      <formula>$S$4=""</formula>
    </cfRule>
  </conditionalFormatting>
  <conditionalFormatting sqref="BR46:CQ46">
    <cfRule type="expression" dxfId="5678" priority="3609">
      <formula>$T$4=""</formula>
    </cfRule>
  </conditionalFormatting>
  <conditionalFormatting sqref="BR46:CQ46">
    <cfRule type="expression" dxfId="5677" priority="3608">
      <formula>$U$4=""</formula>
    </cfRule>
  </conditionalFormatting>
  <conditionalFormatting sqref="BR46:CQ46">
    <cfRule type="expression" dxfId="5676" priority="3607">
      <formula>$V$4=""</formula>
    </cfRule>
  </conditionalFormatting>
  <conditionalFormatting sqref="BR46:CQ46">
    <cfRule type="expression" dxfId="5675" priority="3606">
      <formula>$W$4=""</formula>
    </cfRule>
  </conditionalFormatting>
  <conditionalFormatting sqref="BR46:CQ46">
    <cfRule type="expression" dxfId="5674" priority="3605">
      <formula>$X$4=""</formula>
    </cfRule>
  </conditionalFormatting>
  <conditionalFormatting sqref="BR46:CQ46">
    <cfRule type="expression" dxfId="5673" priority="3604">
      <formula>$Y$4=""</formula>
    </cfRule>
  </conditionalFormatting>
  <conditionalFormatting sqref="BR46:CQ46">
    <cfRule type="expression" dxfId="5672" priority="3603">
      <formula>$Z$4=""</formula>
    </cfRule>
  </conditionalFormatting>
  <conditionalFormatting sqref="BR46:CQ46">
    <cfRule type="expression" dxfId="5671" priority="3602">
      <formula>$AA$4=""</formula>
    </cfRule>
  </conditionalFormatting>
  <conditionalFormatting sqref="BR46:CQ46">
    <cfRule type="expression" dxfId="5670" priority="3578">
      <formula>$AY$4=""</formula>
    </cfRule>
  </conditionalFormatting>
  <conditionalFormatting sqref="BR46:CQ46">
    <cfRule type="expression" dxfId="5669" priority="3579">
      <formula>$AX$4=""</formula>
    </cfRule>
  </conditionalFormatting>
  <conditionalFormatting sqref="BR46:CQ46">
    <cfRule type="expression" dxfId="5668" priority="3580">
      <formula>$AW$4=""</formula>
    </cfRule>
  </conditionalFormatting>
  <conditionalFormatting sqref="BR46:CQ46">
    <cfRule type="expression" dxfId="5667" priority="3581">
      <formula>$AV$4=""</formula>
    </cfRule>
  </conditionalFormatting>
  <conditionalFormatting sqref="BR46:CQ46">
    <cfRule type="expression" dxfId="5666" priority="3582">
      <formula>$AU$4=""</formula>
    </cfRule>
  </conditionalFormatting>
  <conditionalFormatting sqref="BR46:CQ46">
    <cfRule type="expression" dxfId="5665" priority="3583">
      <formula>$AT$4=""</formula>
    </cfRule>
  </conditionalFormatting>
  <conditionalFormatting sqref="BR46:CQ46">
    <cfRule type="expression" dxfId="5664" priority="3584">
      <formula>$AS$4=""</formula>
    </cfRule>
  </conditionalFormatting>
  <conditionalFormatting sqref="BR46:CQ46">
    <cfRule type="expression" dxfId="5663" priority="3585">
      <formula>$AR$4=""</formula>
    </cfRule>
  </conditionalFormatting>
  <conditionalFormatting sqref="BR46:CQ46">
    <cfRule type="expression" dxfId="5662" priority="3586">
      <formula>$AQ$4=""</formula>
    </cfRule>
  </conditionalFormatting>
  <conditionalFormatting sqref="BR46:CQ46">
    <cfRule type="expression" dxfId="5661" priority="3587">
      <formula>$AP$4=""</formula>
    </cfRule>
  </conditionalFormatting>
  <conditionalFormatting sqref="BR46:CQ46">
    <cfRule type="expression" dxfId="5660" priority="3588">
      <formula>$AO$4=""</formula>
    </cfRule>
  </conditionalFormatting>
  <conditionalFormatting sqref="BR46:CQ46">
    <cfRule type="expression" dxfId="5659" priority="3589">
      <formula>$AN$4=""</formula>
    </cfRule>
  </conditionalFormatting>
  <conditionalFormatting sqref="BR46:CQ46">
    <cfRule type="expression" dxfId="5658" priority="3590">
      <formula>$AM$4=""</formula>
    </cfRule>
  </conditionalFormatting>
  <conditionalFormatting sqref="BR46:CQ46">
    <cfRule type="expression" dxfId="5657" priority="3591">
      <formula>$AL$4=""</formula>
    </cfRule>
  </conditionalFormatting>
  <conditionalFormatting sqref="BR46:CQ46">
    <cfRule type="expression" dxfId="5656" priority="3592">
      <formula>$AK$4=""</formula>
    </cfRule>
  </conditionalFormatting>
  <conditionalFormatting sqref="BR46:CQ46">
    <cfRule type="expression" dxfId="5655" priority="3593">
      <formula>$AJ$4=""</formula>
    </cfRule>
  </conditionalFormatting>
  <conditionalFormatting sqref="BR46:CQ46">
    <cfRule type="expression" dxfId="5654" priority="3594">
      <formula>$AI$4=""</formula>
    </cfRule>
  </conditionalFormatting>
  <conditionalFormatting sqref="BR46:CQ46">
    <cfRule type="expression" dxfId="5653" priority="3595">
      <formula>$AH$4=""</formula>
    </cfRule>
  </conditionalFormatting>
  <conditionalFormatting sqref="BR46:CQ46">
    <cfRule type="expression" dxfId="5652" priority="3596">
      <formula>$AG$4=""</formula>
    </cfRule>
  </conditionalFormatting>
  <conditionalFormatting sqref="BR46:CQ46">
    <cfRule type="expression" dxfId="5651" priority="3597">
      <formula>$AF$4=""</formula>
    </cfRule>
  </conditionalFormatting>
  <conditionalFormatting sqref="BR46:CQ46">
    <cfRule type="expression" dxfId="5650" priority="3598">
      <formula>$AE$4=""</formula>
    </cfRule>
  </conditionalFormatting>
  <conditionalFormatting sqref="BR46:CQ46">
    <cfRule type="expression" dxfId="5649" priority="3599">
      <formula>$AD$4=""</formula>
    </cfRule>
  </conditionalFormatting>
  <conditionalFormatting sqref="BR46:CQ46">
    <cfRule type="expression" dxfId="5648" priority="3600">
      <formula>$AC$4=""</formula>
    </cfRule>
  </conditionalFormatting>
  <conditionalFormatting sqref="BR46:CQ46">
    <cfRule type="expression" dxfId="5647" priority="3601">
      <formula>$AB$4=""</formula>
    </cfRule>
  </conditionalFormatting>
  <conditionalFormatting sqref="BR46:CQ46">
    <cfRule type="expression" dxfId="5646" priority="3576">
      <formula>$BA$4=""</formula>
    </cfRule>
  </conditionalFormatting>
  <conditionalFormatting sqref="BR46:CQ46">
    <cfRule type="expression" dxfId="5645" priority="3562">
      <formula>$BO$4=""</formula>
    </cfRule>
  </conditionalFormatting>
  <conditionalFormatting sqref="BR46:CQ46">
    <cfRule type="expression" dxfId="5644" priority="3563">
      <formula>$BN$4=""</formula>
    </cfRule>
  </conditionalFormatting>
  <conditionalFormatting sqref="BR46:CQ46">
    <cfRule type="expression" dxfId="5643" priority="3564">
      <formula>$BM$4=""</formula>
    </cfRule>
  </conditionalFormatting>
  <conditionalFormatting sqref="BR46:CQ46">
    <cfRule type="expression" dxfId="5642" priority="3565">
      <formula>$BL$4=""</formula>
    </cfRule>
  </conditionalFormatting>
  <conditionalFormatting sqref="BR46:CQ46">
    <cfRule type="expression" dxfId="5641" priority="3566">
      <formula>$BK$4=""</formula>
    </cfRule>
  </conditionalFormatting>
  <conditionalFormatting sqref="BR46:CQ46">
    <cfRule type="expression" dxfId="5640" priority="3567">
      <formula>$BJ$4=""</formula>
    </cfRule>
  </conditionalFormatting>
  <conditionalFormatting sqref="BR46:CQ46">
    <cfRule type="expression" dxfId="5639" priority="3568">
      <formula>$BI$4=""</formula>
    </cfRule>
  </conditionalFormatting>
  <conditionalFormatting sqref="BR46:CQ46">
    <cfRule type="expression" dxfId="5638" priority="3569">
      <formula>$BH$4=""</formula>
    </cfRule>
  </conditionalFormatting>
  <conditionalFormatting sqref="BR46:CQ46">
    <cfRule type="expression" dxfId="5637" priority="3570">
      <formula>$BG$4=""</formula>
    </cfRule>
  </conditionalFormatting>
  <conditionalFormatting sqref="BR46:CQ46">
    <cfRule type="expression" dxfId="5636" priority="3571">
      <formula>$BF$4=""</formula>
    </cfRule>
  </conditionalFormatting>
  <conditionalFormatting sqref="BR46:CQ46">
    <cfRule type="expression" dxfId="5635" priority="3572">
      <formula>$BE$4=""</formula>
    </cfRule>
  </conditionalFormatting>
  <conditionalFormatting sqref="BR46:CQ46">
    <cfRule type="expression" dxfId="5634" priority="3573">
      <formula>$BD$4=""</formula>
    </cfRule>
  </conditionalFormatting>
  <conditionalFormatting sqref="BR46:CQ46">
    <cfRule type="expression" dxfId="5633" priority="3575">
      <formula>$BB$4=""</formula>
    </cfRule>
  </conditionalFormatting>
  <conditionalFormatting sqref="BR46:CQ46">
    <cfRule type="expression" dxfId="5632" priority="3577">
      <formula>$AZ$4=""</formula>
    </cfRule>
  </conditionalFormatting>
  <conditionalFormatting sqref="CD46:CQ46">
    <cfRule type="expression" dxfId="5631" priority="3547">
      <formula>$CD$4=""</formula>
    </cfRule>
  </conditionalFormatting>
  <conditionalFormatting sqref="BR46:CQ46">
    <cfRule type="expression" dxfId="5630" priority="3561">
      <formula>$BP$4=""</formula>
    </cfRule>
  </conditionalFormatting>
  <conditionalFormatting sqref="BR46:CQ46">
    <cfRule type="expression" dxfId="5629" priority="3560">
      <formula>$BQ$4=""</formula>
    </cfRule>
  </conditionalFormatting>
  <conditionalFormatting sqref="BR46:CQ46">
    <cfRule type="expression" dxfId="5628" priority="3559">
      <formula>$BR$4=""</formula>
    </cfRule>
  </conditionalFormatting>
  <conditionalFormatting sqref="BS46:CQ46">
    <cfRule type="expression" dxfId="5627" priority="3558">
      <formula>$BS$4=""</formula>
    </cfRule>
  </conditionalFormatting>
  <conditionalFormatting sqref="BT46:CQ46">
    <cfRule type="expression" dxfId="5626" priority="3557">
      <formula>$BT$4=""</formula>
    </cfRule>
  </conditionalFormatting>
  <conditionalFormatting sqref="BU46:CQ46">
    <cfRule type="expression" dxfId="5625" priority="3556">
      <formula>$BU$4=""</formula>
    </cfRule>
  </conditionalFormatting>
  <conditionalFormatting sqref="BV46:CQ46">
    <cfRule type="expression" dxfId="5624" priority="3555">
      <formula>$BV$4=""</formula>
    </cfRule>
  </conditionalFormatting>
  <conditionalFormatting sqref="BW46:CQ46">
    <cfRule type="expression" dxfId="5623" priority="3554">
      <formula>$BW$4=""</formula>
    </cfRule>
  </conditionalFormatting>
  <conditionalFormatting sqref="BX46:CQ46">
    <cfRule type="expression" dxfId="5622" priority="3553">
      <formula>$BX$4=""</formula>
    </cfRule>
  </conditionalFormatting>
  <conditionalFormatting sqref="BY46:CQ46">
    <cfRule type="expression" dxfId="5621" priority="3552">
      <formula>$BY$4=""</formula>
    </cfRule>
  </conditionalFormatting>
  <conditionalFormatting sqref="BZ46:CQ46">
    <cfRule type="expression" dxfId="5620" priority="3551">
      <formula>$BZ$4=""</formula>
    </cfRule>
  </conditionalFormatting>
  <conditionalFormatting sqref="CA46:CQ46">
    <cfRule type="expression" dxfId="5619" priority="3550">
      <formula>$CA$4=""</formula>
    </cfRule>
  </conditionalFormatting>
  <conditionalFormatting sqref="CB46:CQ46">
    <cfRule type="expression" dxfId="5618" priority="3549">
      <formula>$CB$4=""</formula>
    </cfRule>
  </conditionalFormatting>
  <conditionalFormatting sqref="CC46:CQ46">
    <cfRule type="expression" dxfId="5617" priority="3548">
      <formula>$CC$4=""</formula>
    </cfRule>
  </conditionalFormatting>
  <conditionalFormatting sqref="BR46:CQ46">
    <cfRule type="expression" dxfId="5616" priority="3574">
      <formula>$BC$4=""</formula>
    </cfRule>
  </conditionalFormatting>
  <conditionalFormatting sqref="BR19:CQ19">
    <cfRule type="expression" dxfId="5615" priority="3467">
      <formula>$D$4=""</formula>
    </cfRule>
  </conditionalFormatting>
  <conditionalFormatting sqref="BR19:CQ19">
    <cfRule type="expression" dxfId="5614" priority="3466">
      <formula>$E$4=""</formula>
    </cfRule>
  </conditionalFormatting>
  <conditionalFormatting sqref="BR19:CQ19">
    <cfRule type="expression" dxfId="5613" priority="3465">
      <formula>$F$4=""</formula>
    </cfRule>
  </conditionalFormatting>
  <conditionalFormatting sqref="BR19:CQ19">
    <cfRule type="expression" dxfId="5612" priority="3464">
      <formula>$G$4=""</formula>
    </cfRule>
  </conditionalFormatting>
  <conditionalFormatting sqref="BR19:CQ19">
    <cfRule type="expression" dxfId="5611" priority="3463">
      <formula>$H$4=""</formula>
    </cfRule>
  </conditionalFormatting>
  <conditionalFormatting sqref="BR19:CQ19">
    <cfRule type="expression" dxfId="5610" priority="3462">
      <formula>$I$4=""</formula>
    </cfRule>
  </conditionalFormatting>
  <conditionalFormatting sqref="BR19:CQ19">
    <cfRule type="expression" dxfId="5609" priority="3461">
      <formula>$J$4=""</formula>
    </cfRule>
  </conditionalFormatting>
  <conditionalFormatting sqref="BR19:CQ19">
    <cfRule type="expression" dxfId="5608" priority="3460">
      <formula>$K$4=""</formula>
    </cfRule>
  </conditionalFormatting>
  <conditionalFormatting sqref="BR19:CQ19">
    <cfRule type="expression" dxfId="5607" priority="3459">
      <formula>$L$4=""</formula>
    </cfRule>
  </conditionalFormatting>
  <conditionalFormatting sqref="BR19:CQ19">
    <cfRule type="expression" dxfId="5606" priority="3458">
      <formula>$M$4=""</formula>
    </cfRule>
  </conditionalFormatting>
  <conditionalFormatting sqref="BR19:CQ19">
    <cfRule type="expression" dxfId="5605" priority="3457">
      <formula>$N$4=""</formula>
    </cfRule>
  </conditionalFormatting>
  <conditionalFormatting sqref="BR19:CQ19">
    <cfRule type="expression" dxfId="5604" priority="3456">
      <formula>$O$4=""</formula>
    </cfRule>
  </conditionalFormatting>
  <conditionalFormatting sqref="BR19:CQ19">
    <cfRule type="expression" dxfId="5603" priority="3455">
      <formula>$P$4=""</formula>
    </cfRule>
  </conditionalFormatting>
  <conditionalFormatting sqref="BR19:CQ19">
    <cfRule type="expression" dxfId="5602" priority="3454">
      <formula>$Q$4=""</formula>
    </cfRule>
  </conditionalFormatting>
  <conditionalFormatting sqref="BR19:CQ19">
    <cfRule type="expression" dxfId="5601" priority="3453">
      <formula>$R$4=""</formula>
    </cfRule>
  </conditionalFormatting>
  <conditionalFormatting sqref="BR19:CQ19">
    <cfRule type="expression" dxfId="5600" priority="3452">
      <formula>$S$4=""</formula>
    </cfRule>
  </conditionalFormatting>
  <conditionalFormatting sqref="BR19:CQ19">
    <cfRule type="expression" dxfId="5599" priority="3451">
      <formula>$T$4=""</formula>
    </cfRule>
  </conditionalFormatting>
  <conditionalFormatting sqref="BR19:CQ19">
    <cfRule type="expression" dxfId="5598" priority="3450">
      <formula>$U$4=""</formula>
    </cfRule>
  </conditionalFormatting>
  <conditionalFormatting sqref="BR19:CQ19">
    <cfRule type="expression" dxfId="5597" priority="3449">
      <formula>$V$4=""</formula>
    </cfRule>
  </conditionalFormatting>
  <conditionalFormatting sqref="BR19:CQ19">
    <cfRule type="expression" dxfId="5596" priority="3448">
      <formula>$W$4=""</formula>
    </cfRule>
  </conditionalFormatting>
  <conditionalFormatting sqref="BR19:CQ19">
    <cfRule type="expression" dxfId="5595" priority="3447">
      <formula>$X$4=""</formula>
    </cfRule>
  </conditionalFormatting>
  <conditionalFormatting sqref="BR19:CQ19">
    <cfRule type="expression" dxfId="5594" priority="3446">
      <formula>$Y$4=""</formula>
    </cfRule>
  </conditionalFormatting>
  <conditionalFormatting sqref="BR19:CQ19">
    <cfRule type="expression" dxfId="5593" priority="3445">
      <formula>$Z$4=""</formula>
    </cfRule>
  </conditionalFormatting>
  <conditionalFormatting sqref="BR19:CQ19">
    <cfRule type="expression" dxfId="5592" priority="3444">
      <formula>$AA$4=""</formula>
    </cfRule>
  </conditionalFormatting>
  <conditionalFormatting sqref="BR19:CQ19">
    <cfRule type="expression" dxfId="5591" priority="3420">
      <formula>$AY$4=""</formula>
    </cfRule>
  </conditionalFormatting>
  <conditionalFormatting sqref="BR19:CQ19">
    <cfRule type="expression" dxfId="5590" priority="3421">
      <formula>$AX$4=""</formula>
    </cfRule>
  </conditionalFormatting>
  <conditionalFormatting sqref="BR19:CQ19">
    <cfRule type="expression" dxfId="5589" priority="3422">
      <formula>$AW$4=""</formula>
    </cfRule>
  </conditionalFormatting>
  <conditionalFormatting sqref="BR19:CQ19">
    <cfRule type="expression" dxfId="5588" priority="3423">
      <formula>$AV$4=""</formula>
    </cfRule>
  </conditionalFormatting>
  <conditionalFormatting sqref="BR19:CQ19">
    <cfRule type="expression" dxfId="5587" priority="3424">
      <formula>$AU$4=""</formula>
    </cfRule>
  </conditionalFormatting>
  <conditionalFormatting sqref="BR19:CQ19">
    <cfRule type="expression" dxfId="5586" priority="3425">
      <formula>$AT$4=""</formula>
    </cfRule>
  </conditionalFormatting>
  <conditionalFormatting sqref="BR19:CQ19">
    <cfRule type="expression" dxfId="5585" priority="3426">
      <formula>$AS$4=""</formula>
    </cfRule>
  </conditionalFormatting>
  <conditionalFormatting sqref="BR19:CQ19">
    <cfRule type="expression" dxfId="5584" priority="3427">
      <formula>$AR$4=""</formula>
    </cfRule>
  </conditionalFormatting>
  <conditionalFormatting sqref="BR19:CQ19">
    <cfRule type="expression" dxfId="5583" priority="3428">
      <formula>$AQ$4=""</formula>
    </cfRule>
  </conditionalFormatting>
  <conditionalFormatting sqref="BR19:CQ19">
    <cfRule type="expression" dxfId="5582" priority="3429">
      <formula>$AP$4=""</formula>
    </cfRule>
  </conditionalFormatting>
  <conditionalFormatting sqref="BR19:CQ19">
    <cfRule type="expression" dxfId="5581" priority="3430">
      <formula>$AO$4=""</formula>
    </cfRule>
  </conditionalFormatting>
  <conditionalFormatting sqref="BR19:CQ19">
    <cfRule type="expression" dxfId="5580" priority="3431">
      <formula>$AN$4=""</formula>
    </cfRule>
  </conditionalFormatting>
  <conditionalFormatting sqref="BR19:CQ19">
    <cfRule type="expression" dxfId="5579" priority="3432">
      <formula>$AM$4=""</formula>
    </cfRule>
  </conditionalFormatting>
  <conditionalFormatting sqref="BR19:CQ19">
    <cfRule type="expression" dxfId="5578" priority="3433">
      <formula>$AL$4=""</formula>
    </cfRule>
  </conditionalFormatting>
  <conditionalFormatting sqref="BR19:CQ19">
    <cfRule type="expression" dxfId="5577" priority="3434">
      <formula>$AK$4=""</formula>
    </cfRule>
  </conditionalFormatting>
  <conditionalFormatting sqref="BR19:CQ19">
    <cfRule type="expression" dxfId="5576" priority="3435">
      <formula>$AJ$4=""</formula>
    </cfRule>
  </conditionalFormatting>
  <conditionalFormatting sqref="BR19:CQ19">
    <cfRule type="expression" dxfId="5575" priority="3436">
      <formula>$AI$4=""</formula>
    </cfRule>
  </conditionalFormatting>
  <conditionalFormatting sqref="BR19:CQ19">
    <cfRule type="expression" dxfId="5574" priority="3437">
      <formula>$AH$4=""</formula>
    </cfRule>
  </conditionalFormatting>
  <conditionalFormatting sqref="BR19:CQ19">
    <cfRule type="expression" dxfId="5573" priority="3438">
      <formula>$AG$4=""</formula>
    </cfRule>
  </conditionalFormatting>
  <conditionalFormatting sqref="BR19:CQ19">
    <cfRule type="expression" dxfId="5572" priority="3439">
      <formula>$AF$4=""</formula>
    </cfRule>
  </conditionalFormatting>
  <conditionalFormatting sqref="BR19:CQ19">
    <cfRule type="expression" dxfId="5571" priority="3440">
      <formula>$AE$4=""</formula>
    </cfRule>
  </conditionalFormatting>
  <conditionalFormatting sqref="BR19:CQ19">
    <cfRule type="expression" dxfId="5570" priority="3441">
      <formula>$AD$4=""</formula>
    </cfRule>
  </conditionalFormatting>
  <conditionalFormatting sqref="BR19:CQ19">
    <cfRule type="expression" dxfId="5569" priority="3442">
      <formula>$AC$4=""</formula>
    </cfRule>
  </conditionalFormatting>
  <conditionalFormatting sqref="BR19:CQ19">
    <cfRule type="expression" dxfId="5568" priority="3443">
      <formula>$AB$4=""</formula>
    </cfRule>
  </conditionalFormatting>
  <conditionalFormatting sqref="BR19:CQ19">
    <cfRule type="expression" dxfId="5567" priority="3418">
      <formula>$BA$4=""</formula>
    </cfRule>
  </conditionalFormatting>
  <conditionalFormatting sqref="BR19:CQ19">
    <cfRule type="expression" dxfId="5566" priority="3404">
      <formula>$BO$4=""</formula>
    </cfRule>
  </conditionalFormatting>
  <conditionalFormatting sqref="BR19:CQ19">
    <cfRule type="expression" dxfId="5565" priority="3405">
      <formula>$BN$4=""</formula>
    </cfRule>
  </conditionalFormatting>
  <conditionalFormatting sqref="BR19:CQ19">
    <cfRule type="expression" dxfId="5564" priority="3406">
      <formula>$BM$4=""</formula>
    </cfRule>
  </conditionalFormatting>
  <conditionalFormatting sqref="BR19:CQ19">
    <cfRule type="expression" dxfId="5563" priority="3407">
      <formula>$BL$4=""</formula>
    </cfRule>
  </conditionalFormatting>
  <conditionalFormatting sqref="BR19:CQ19">
    <cfRule type="expression" dxfId="5562" priority="3408">
      <formula>$BK$4=""</formula>
    </cfRule>
  </conditionalFormatting>
  <conditionalFormatting sqref="BR19:CQ19">
    <cfRule type="expression" dxfId="5561" priority="3409">
      <formula>$BJ$4=""</formula>
    </cfRule>
  </conditionalFormatting>
  <conditionalFormatting sqref="BR19:CQ19">
    <cfRule type="expression" dxfId="5560" priority="3410">
      <formula>$BI$4=""</formula>
    </cfRule>
  </conditionalFormatting>
  <conditionalFormatting sqref="BR19:CQ19">
    <cfRule type="expression" dxfId="5559" priority="3411">
      <formula>$BH$4=""</formula>
    </cfRule>
  </conditionalFormatting>
  <conditionalFormatting sqref="BR19:CQ19">
    <cfRule type="expression" dxfId="5558" priority="3412">
      <formula>$BG$4=""</formula>
    </cfRule>
  </conditionalFormatting>
  <conditionalFormatting sqref="BR19:CQ19">
    <cfRule type="expression" dxfId="5557" priority="3413">
      <formula>$BF$4=""</formula>
    </cfRule>
  </conditionalFormatting>
  <conditionalFormatting sqref="BR19:CQ19">
    <cfRule type="expression" dxfId="5556" priority="3414">
      <formula>$BE$4=""</formula>
    </cfRule>
  </conditionalFormatting>
  <conditionalFormatting sqref="BR19:CQ19">
    <cfRule type="expression" dxfId="5555" priority="3415">
      <formula>$BD$4=""</formula>
    </cfRule>
  </conditionalFormatting>
  <conditionalFormatting sqref="BR19:CQ19">
    <cfRule type="expression" dxfId="5554" priority="3417">
      <formula>$BB$4=""</formula>
    </cfRule>
  </conditionalFormatting>
  <conditionalFormatting sqref="BR19:CQ19">
    <cfRule type="expression" dxfId="5553" priority="3419">
      <formula>$AZ$4=""</formula>
    </cfRule>
  </conditionalFormatting>
  <conditionalFormatting sqref="CD19:CQ19">
    <cfRule type="expression" dxfId="5552" priority="3389">
      <formula>$CD$4=""</formula>
    </cfRule>
  </conditionalFormatting>
  <conditionalFormatting sqref="BR19:CQ19">
    <cfRule type="expression" dxfId="5551" priority="3403">
      <formula>$BP$4=""</formula>
    </cfRule>
  </conditionalFormatting>
  <conditionalFormatting sqref="BR19:CQ19">
    <cfRule type="expression" dxfId="5550" priority="3402">
      <formula>$BQ$4=""</formula>
    </cfRule>
  </conditionalFormatting>
  <conditionalFormatting sqref="BR19:CQ19">
    <cfRule type="expression" dxfId="5549" priority="3401">
      <formula>$BR$4=""</formula>
    </cfRule>
  </conditionalFormatting>
  <conditionalFormatting sqref="BS19:CQ19">
    <cfRule type="expression" dxfId="5548" priority="3400">
      <formula>$BS$4=""</formula>
    </cfRule>
  </conditionalFormatting>
  <conditionalFormatting sqref="BT19:CQ19">
    <cfRule type="expression" dxfId="5547" priority="3399">
      <formula>$BT$4=""</formula>
    </cfRule>
  </conditionalFormatting>
  <conditionalFormatting sqref="BU19:CQ19">
    <cfRule type="expression" dxfId="5546" priority="3398">
      <formula>$BU$4=""</formula>
    </cfRule>
  </conditionalFormatting>
  <conditionalFormatting sqref="BV19:CQ19">
    <cfRule type="expression" dxfId="5545" priority="3397">
      <formula>$BV$4=""</formula>
    </cfRule>
  </conditionalFormatting>
  <conditionalFormatting sqref="BW19:CQ19">
    <cfRule type="expression" dxfId="5544" priority="3396">
      <formula>$BW$4=""</formula>
    </cfRule>
  </conditionalFormatting>
  <conditionalFormatting sqref="BX19:CQ19">
    <cfRule type="expression" dxfId="5543" priority="3395">
      <formula>$BX$4=""</formula>
    </cfRule>
  </conditionalFormatting>
  <conditionalFormatting sqref="BY19:CQ19">
    <cfRule type="expression" dxfId="5542" priority="3394">
      <formula>$BY$4=""</formula>
    </cfRule>
  </conditionalFormatting>
  <conditionalFormatting sqref="BZ19:CQ19">
    <cfRule type="expression" dxfId="5541" priority="3393">
      <formula>$BZ$4=""</formula>
    </cfRule>
  </conditionalFormatting>
  <conditionalFormatting sqref="CA19:CQ19">
    <cfRule type="expression" dxfId="5540" priority="3392">
      <formula>$CA$4=""</formula>
    </cfRule>
  </conditionalFormatting>
  <conditionalFormatting sqref="CB19:CQ19">
    <cfRule type="expression" dxfId="5539" priority="3391">
      <formula>$CB$4=""</formula>
    </cfRule>
  </conditionalFormatting>
  <conditionalFormatting sqref="CC19:CQ19">
    <cfRule type="expression" dxfId="5538" priority="3390">
      <formula>$CC$4=""</formula>
    </cfRule>
  </conditionalFormatting>
  <conditionalFormatting sqref="BR19:CQ19">
    <cfRule type="expression" dxfId="5537" priority="3416">
      <formula>$BC$4=""</formula>
    </cfRule>
  </conditionalFormatting>
  <conditionalFormatting sqref="D26:AZ26 BB26:BQ26">
    <cfRule type="expression" dxfId="5536" priority="3243">
      <formula>$D$4=""</formula>
    </cfRule>
  </conditionalFormatting>
  <conditionalFormatting sqref="E26:AZ26 BB26:BQ26">
    <cfRule type="expression" dxfId="5535" priority="3242">
      <formula>$E$4=""</formula>
    </cfRule>
  </conditionalFormatting>
  <conditionalFormatting sqref="F26:AZ26 BB26:BQ26">
    <cfRule type="expression" dxfId="5534" priority="3241">
      <formula>$F$4=""</formula>
    </cfRule>
  </conditionalFormatting>
  <conditionalFormatting sqref="G26:AZ26 BB26:BQ26">
    <cfRule type="expression" dxfId="5533" priority="3240">
      <formula>$G$4=""</formula>
    </cfRule>
  </conditionalFormatting>
  <conditionalFormatting sqref="H26:AZ26 BB26:BQ26">
    <cfRule type="expression" dxfId="5532" priority="3239">
      <formula>$H$4=""</formula>
    </cfRule>
  </conditionalFormatting>
  <conditionalFormatting sqref="I26:AZ26 BB26:BQ26">
    <cfRule type="expression" dxfId="5531" priority="3238">
      <formula>$I$4=""</formula>
    </cfRule>
  </conditionalFormatting>
  <conditionalFormatting sqref="J26:AZ26 BB26:BQ26">
    <cfRule type="expression" dxfId="5530" priority="3237">
      <formula>$J$4=""</formula>
    </cfRule>
  </conditionalFormatting>
  <conditionalFormatting sqref="K26:AZ26 BB26:BQ26">
    <cfRule type="expression" dxfId="5529" priority="3236">
      <formula>$K$4=""</formula>
    </cfRule>
  </conditionalFormatting>
  <conditionalFormatting sqref="L26:AZ26 BB26:BQ26">
    <cfRule type="expression" dxfId="5528" priority="3235">
      <formula>$L$4=""</formula>
    </cfRule>
  </conditionalFormatting>
  <conditionalFormatting sqref="M26:AZ26 BB26:BQ26">
    <cfRule type="expression" dxfId="5527" priority="3234">
      <formula>$M$4=""</formula>
    </cfRule>
  </conditionalFormatting>
  <conditionalFormatting sqref="N26:AZ26 BB26:BQ26">
    <cfRule type="expression" dxfId="5526" priority="3233">
      <formula>$N$4=""</formula>
    </cfRule>
  </conditionalFormatting>
  <conditionalFormatting sqref="O26:AZ26 BB26:BQ26">
    <cfRule type="expression" dxfId="5525" priority="3232">
      <formula>$O$4=""</formula>
    </cfRule>
  </conditionalFormatting>
  <conditionalFormatting sqref="P26:AZ26 BB26:BQ26">
    <cfRule type="expression" dxfId="5524" priority="3231">
      <formula>$P$4=""</formula>
    </cfRule>
  </conditionalFormatting>
  <conditionalFormatting sqref="Q26:AZ26 BB26:BQ26">
    <cfRule type="expression" dxfId="5523" priority="3230">
      <formula>$Q$4=""</formula>
    </cfRule>
  </conditionalFormatting>
  <conditionalFormatting sqref="R26:AZ26 BB26:BQ26">
    <cfRule type="expression" dxfId="5522" priority="3229">
      <formula>$R$4=""</formula>
    </cfRule>
  </conditionalFormatting>
  <conditionalFormatting sqref="S26:AZ26 BB26:BQ26">
    <cfRule type="expression" dxfId="5521" priority="3228">
      <formula>$S$4=""</formula>
    </cfRule>
  </conditionalFormatting>
  <conditionalFormatting sqref="T26:AZ26 BB26:BQ26">
    <cfRule type="expression" dxfId="5520" priority="3227">
      <formula>$T$4=""</formula>
    </cfRule>
  </conditionalFormatting>
  <conditionalFormatting sqref="U26:AZ26 BB26:BQ26">
    <cfRule type="expression" dxfId="5519" priority="3226">
      <formula>$U$4=""</formula>
    </cfRule>
  </conditionalFormatting>
  <conditionalFormatting sqref="V26:AZ26 BB26:BQ26">
    <cfRule type="expression" dxfId="5518" priority="3225">
      <formula>$V$4=""</formula>
    </cfRule>
  </conditionalFormatting>
  <conditionalFormatting sqref="W26:AZ26 BB26:BQ26">
    <cfRule type="expression" dxfId="5517" priority="3224">
      <formula>$W$4=""</formula>
    </cfRule>
  </conditionalFormatting>
  <conditionalFormatting sqref="X26:AZ26 BB26:BQ26">
    <cfRule type="expression" dxfId="5516" priority="3223">
      <formula>$X$4=""</formula>
    </cfRule>
  </conditionalFormatting>
  <conditionalFormatting sqref="Y26:AZ26 BB26:BQ26">
    <cfRule type="expression" dxfId="5515" priority="3222">
      <formula>$Y$4=""</formula>
    </cfRule>
  </conditionalFormatting>
  <conditionalFormatting sqref="Z26:AZ26 BB26:BQ26">
    <cfRule type="expression" dxfId="5514" priority="3221">
      <formula>$Z$4=""</formula>
    </cfRule>
  </conditionalFormatting>
  <conditionalFormatting sqref="AA26:AZ26 BB26:BQ26">
    <cfRule type="expression" dxfId="5513" priority="3220">
      <formula>$AA$4=""</formula>
    </cfRule>
  </conditionalFormatting>
  <conditionalFormatting sqref="AY26:AZ26 BB26:BQ26">
    <cfRule type="expression" dxfId="5512" priority="3196">
      <formula>$AY$4=""</formula>
    </cfRule>
  </conditionalFormatting>
  <conditionalFormatting sqref="AX26:AZ26 BB26:BQ26">
    <cfRule type="expression" dxfId="5511" priority="3197">
      <formula>$AX$4=""</formula>
    </cfRule>
  </conditionalFormatting>
  <conditionalFormatting sqref="AW26:AZ26 BB26:BQ26">
    <cfRule type="expression" dxfId="5510" priority="3198">
      <formula>$AW$4=""</formula>
    </cfRule>
  </conditionalFormatting>
  <conditionalFormatting sqref="AV26:AZ26 BB26:BQ26">
    <cfRule type="expression" dxfId="5509" priority="3199">
      <formula>$AV$4=""</formula>
    </cfRule>
  </conditionalFormatting>
  <conditionalFormatting sqref="AU26:AZ26 BB26:BQ26">
    <cfRule type="expression" dxfId="5508" priority="3200">
      <formula>$AU$4=""</formula>
    </cfRule>
  </conditionalFormatting>
  <conditionalFormatting sqref="AT26:AZ26 BB26:BQ26">
    <cfRule type="expression" dxfId="5507" priority="3201">
      <formula>$AT$4=""</formula>
    </cfRule>
  </conditionalFormatting>
  <conditionalFormatting sqref="AS26:AZ26 BB26:BQ26">
    <cfRule type="expression" dxfId="5506" priority="3202">
      <formula>$AS$4=""</formula>
    </cfRule>
  </conditionalFormatting>
  <conditionalFormatting sqref="AR26:AZ26 BB26:BQ26">
    <cfRule type="expression" dxfId="5505" priority="3203">
      <formula>$AR$4=""</formula>
    </cfRule>
  </conditionalFormatting>
  <conditionalFormatting sqref="AQ26:AZ26 BB26:BQ26">
    <cfRule type="expression" dxfId="5504" priority="3204">
      <formula>$AQ$4=""</formula>
    </cfRule>
  </conditionalFormatting>
  <conditionalFormatting sqref="AP26:AZ26 BB26:BQ26">
    <cfRule type="expression" dxfId="5503" priority="3205">
      <formula>$AP$4=""</formula>
    </cfRule>
  </conditionalFormatting>
  <conditionalFormatting sqref="AO26:AZ26 BB26:BQ26">
    <cfRule type="expression" dxfId="5502" priority="3206">
      <formula>$AO$4=""</formula>
    </cfRule>
  </conditionalFormatting>
  <conditionalFormatting sqref="AN26:AZ26 BB26:BQ26">
    <cfRule type="expression" dxfId="5501" priority="3207">
      <formula>$AN$4=""</formula>
    </cfRule>
  </conditionalFormatting>
  <conditionalFormatting sqref="AM26:AZ26 BB26:BQ26">
    <cfRule type="expression" dxfId="5500" priority="3208">
      <formula>$AM$4=""</formula>
    </cfRule>
  </conditionalFormatting>
  <conditionalFormatting sqref="AL26:AZ26 BB26:BQ26">
    <cfRule type="expression" dxfId="5499" priority="3209">
      <formula>$AL$4=""</formula>
    </cfRule>
  </conditionalFormatting>
  <conditionalFormatting sqref="AK26:AZ26 BB26:BQ26">
    <cfRule type="expression" dxfId="5498" priority="3210">
      <formula>$AK$4=""</formula>
    </cfRule>
  </conditionalFormatting>
  <conditionalFormatting sqref="AJ26:AZ26 BB26:BQ26">
    <cfRule type="expression" dxfId="5497" priority="3211">
      <formula>$AJ$4=""</formula>
    </cfRule>
  </conditionalFormatting>
  <conditionalFormatting sqref="AI26:AZ26 BB26:BQ26">
    <cfRule type="expression" dxfId="5496" priority="3212">
      <formula>$AI$4=""</formula>
    </cfRule>
  </conditionalFormatting>
  <conditionalFormatting sqref="AH26:AZ26 BB26:BQ26">
    <cfRule type="expression" dxfId="5495" priority="3213">
      <formula>$AH$4=""</formula>
    </cfRule>
  </conditionalFormatting>
  <conditionalFormatting sqref="AG26:AZ26 BB26:BQ26">
    <cfRule type="expression" dxfId="5494" priority="3214">
      <formula>$AG$4=""</formula>
    </cfRule>
  </conditionalFormatting>
  <conditionalFormatting sqref="AF26:AZ26 BB26:BQ26">
    <cfRule type="expression" dxfId="5493" priority="3215">
      <formula>$AF$4=""</formula>
    </cfRule>
  </conditionalFormatting>
  <conditionalFormatting sqref="AE26:AZ26 BB26:BQ26">
    <cfRule type="expression" dxfId="5492" priority="3216">
      <formula>$AE$4=""</formula>
    </cfRule>
  </conditionalFormatting>
  <conditionalFormatting sqref="AD26:AZ26 BB26:BQ26">
    <cfRule type="expression" dxfId="5491" priority="3217">
      <formula>$AD$4=""</formula>
    </cfRule>
  </conditionalFormatting>
  <conditionalFormatting sqref="AC26:AZ26 BB26:BQ26">
    <cfRule type="expression" dxfId="5490" priority="3218">
      <formula>$AC$4=""</formula>
    </cfRule>
  </conditionalFormatting>
  <conditionalFormatting sqref="AB26:AZ26 BB26:BQ26">
    <cfRule type="expression" dxfId="5489" priority="3219">
      <formula>$AB$4=""</formula>
    </cfRule>
  </conditionalFormatting>
  <conditionalFormatting sqref="BB26:BQ26">
    <cfRule type="expression" dxfId="5488" priority="3194">
      <formula>$BA$4=""</formula>
    </cfRule>
  </conditionalFormatting>
  <conditionalFormatting sqref="BO26:BQ26">
    <cfRule type="expression" dxfId="5487" priority="3180">
      <formula>$BO$4=""</formula>
    </cfRule>
  </conditionalFormatting>
  <conditionalFormatting sqref="BN26:BQ26">
    <cfRule type="expression" dxfId="5486" priority="3181">
      <formula>$BN$4=""</formula>
    </cfRule>
  </conditionalFormatting>
  <conditionalFormatting sqref="BM26:BQ26">
    <cfRule type="expression" dxfId="5485" priority="3182">
      <formula>$BM$4=""</formula>
    </cfRule>
  </conditionalFormatting>
  <conditionalFormatting sqref="BL26:BQ26">
    <cfRule type="expression" dxfId="5484" priority="3183">
      <formula>$BL$4=""</formula>
    </cfRule>
  </conditionalFormatting>
  <conditionalFormatting sqref="BK26:BQ26">
    <cfRule type="expression" dxfId="5483" priority="3184">
      <formula>$BK$4=""</formula>
    </cfRule>
  </conditionalFormatting>
  <conditionalFormatting sqref="BJ26:BQ26">
    <cfRule type="expression" dxfId="5482" priority="3185">
      <formula>$BJ$4=""</formula>
    </cfRule>
  </conditionalFormatting>
  <conditionalFormatting sqref="BI26:BQ26">
    <cfRule type="expression" dxfId="5481" priority="3186">
      <formula>$BI$4=""</formula>
    </cfRule>
  </conditionalFormatting>
  <conditionalFormatting sqref="BH26:BQ26">
    <cfRule type="expression" dxfId="5480" priority="3187">
      <formula>$BH$4=""</formula>
    </cfRule>
  </conditionalFormatting>
  <conditionalFormatting sqref="BG26:BQ26">
    <cfRule type="expression" dxfId="5479" priority="3188">
      <formula>$BG$4=""</formula>
    </cfRule>
  </conditionalFormatting>
  <conditionalFormatting sqref="BF26:BQ26">
    <cfRule type="expression" dxfId="5478" priority="3189">
      <formula>$BF$4=""</formula>
    </cfRule>
  </conditionalFormatting>
  <conditionalFormatting sqref="BE26:BQ26">
    <cfRule type="expression" dxfId="5477" priority="3190">
      <formula>$BE$4=""</formula>
    </cfRule>
  </conditionalFormatting>
  <conditionalFormatting sqref="BD26:BQ26">
    <cfRule type="expression" dxfId="5476" priority="3191">
      <formula>$BD$4=""</formula>
    </cfRule>
  </conditionalFormatting>
  <conditionalFormatting sqref="BB26:BQ26">
    <cfRule type="expression" dxfId="5475" priority="3193">
      <formula>$BB$4=""</formula>
    </cfRule>
  </conditionalFormatting>
  <conditionalFormatting sqref="AZ26 BB26:BQ26">
    <cfRule type="expression" dxfId="5474" priority="3195">
      <formula>$AZ$4=""</formula>
    </cfRule>
  </conditionalFormatting>
  <conditionalFormatting sqref="BP26:BQ26">
    <cfRule type="expression" dxfId="5473" priority="3179">
      <formula>$BP$4=""</formula>
    </cfRule>
  </conditionalFormatting>
  <conditionalFormatting sqref="BQ26">
    <cfRule type="expression" dxfId="5472" priority="3178">
      <formula>$BQ$4=""</formula>
    </cfRule>
  </conditionalFormatting>
  <conditionalFormatting sqref="BC26:BQ26">
    <cfRule type="expression" dxfId="5471" priority="3192">
      <formula>$BC$4=""</formula>
    </cfRule>
  </conditionalFormatting>
  <conditionalFormatting sqref="BR26:CQ26">
    <cfRule type="expression" dxfId="5470" priority="3177">
      <formula>$D$4=""</formula>
    </cfRule>
  </conditionalFormatting>
  <conditionalFormatting sqref="BR26:CQ26">
    <cfRule type="expression" dxfId="5469" priority="3176">
      <formula>$E$4=""</formula>
    </cfRule>
  </conditionalFormatting>
  <conditionalFormatting sqref="BR26:CQ26">
    <cfRule type="expression" dxfId="5468" priority="3175">
      <formula>$F$4=""</formula>
    </cfRule>
  </conditionalFormatting>
  <conditionalFormatting sqref="BR26:CQ26">
    <cfRule type="expression" dxfId="5467" priority="3174">
      <formula>$G$4=""</formula>
    </cfRule>
  </conditionalFormatting>
  <conditionalFormatting sqref="BR26:CQ26">
    <cfRule type="expression" dxfId="5466" priority="3173">
      <formula>$H$4=""</formula>
    </cfRule>
  </conditionalFormatting>
  <conditionalFormatting sqref="BR26:CQ26">
    <cfRule type="expression" dxfId="5465" priority="3172">
      <formula>$I$4=""</formula>
    </cfRule>
  </conditionalFormatting>
  <conditionalFormatting sqref="BR26:CQ26">
    <cfRule type="expression" dxfId="5464" priority="3171">
      <formula>$J$4=""</formula>
    </cfRule>
  </conditionalFormatting>
  <conditionalFormatting sqref="BR26:CQ26">
    <cfRule type="expression" dxfId="5463" priority="3170">
      <formula>$K$4=""</formula>
    </cfRule>
  </conditionalFormatting>
  <conditionalFormatting sqref="BR26:CQ26">
    <cfRule type="expression" dxfId="5462" priority="3169">
      <formula>$L$4=""</formula>
    </cfRule>
  </conditionalFormatting>
  <conditionalFormatting sqref="BR26:CQ26">
    <cfRule type="expression" dxfId="5461" priority="3168">
      <formula>$M$4=""</formula>
    </cfRule>
  </conditionalFormatting>
  <conditionalFormatting sqref="BR26:CQ26">
    <cfRule type="expression" dxfId="5460" priority="3167">
      <formula>$N$4=""</formula>
    </cfRule>
  </conditionalFormatting>
  <conditionalFormatting sqref="BR26:CQ26">
    <cfRule type="expression" dxfId="5459" priority="3166">
      <formula>$O$4=""</formula>
    </cfRule>
  </conditionalFormatting>
  <conditionalFormatting sqref="BR26:CQ26">
    <cfRule type="expression" dxfId="5458" priority="3165">
      <formula>$P$4=""</formula>
    </cfRule>
  </conditionalFormatting>
  <conditionalFormatting sqref="BR26:CQ26">
    <cfRule type="expression" dxfId="5457" priority="3164">
      <formula>$Q$4=""</formula>
    </cfRule>
  </conditionalFormatting>
  <conditionalFormatting sqref="BR26:CQ26">
    <cfRule type="expression" dxfId="5456" priority="3163">
      <formula>$R$4=""</formula>
    </cfRule>
  </conditionalFormatting>
  <conditionalFormatting sqref="BR26:CQ26">
    <cfRule type="expression" dxfId="5455" priority="3162">
      <formula>$S$4=""</formula>
    </cfRule>
  </conditionalFormatting>
  <conditionalFormatting sqref="BR26:CQ26">
    <cfRule type="expression" dxfId="5454" priority="3161">
      <formula>$T$4=""</formula>
    </cfRule>
  </conditionalFormatting>
  <conditionalFormatting sqref="BR26:CQ26">
    <cfRule type="expression" dxfId="5453" priority="3160">
      <formula>$U$4=""</formula>
    </cfRule>
  </conditionalFormatting>
  <conditionalFormatting sqref="BR26:CQ26">
    <cfRule type="expression" dxfId="5452" priority="3159">
      <formula>$V$4=""</formula>
    </cfRule>
  </conditionalFormatting>
  <conditionalFormatting sqref="BR26:CQ26">
    <cfRule type="expression" dxfId="5451" priority="3158">
      <formula>$W$4=""</formula>
    </cfRule>
  </conditionalFormatting>
  <conditionalFormatting sqref="BR26:CQ26">
    <cfRule type="expression" dxfId="5450" priority="3157">
      <formula>$X$4=""</formula>
    </cfRule>
  </conditionalFormatting>
  <conditionalFormatting sqref="BR26:CQ26">
    <cfRule type="expression" dxfId="5449" priority="3156">
      <formula>$Y$4=""</formula>
    </cfRule>
  </conditionalFormatting>
  <conditionalFormatting sqref="BR26:CQ26">
    <cfRule type="expression" dxfId="5448" priority="3155">
      <formula>$Z$4=""</formula>
    </cfRule>
  </conditionalFormatting>
  <conditionalFormatting sqref="BR26:CQ26">
    <cfRule type="expression" dxfId="5447" priority="3154">
      <formula>$AA$4=""</formula>
    </cfRule>
  </conditionalFormatting>
  <conditionalFormatting sqref="BR26:CQ26">
    <cfRule type="expression" dxfId="5446" priority="3130">
      <formula>$AY$4=""</formula>
    </cfRule>
  </conditionalFormatting>
  <conditionalFormatting sqref="BR26:CQ26">
    <cfRule type="expression" dxfId="5445" priority="3131">
      <formula>$AX$4=""</formula>
    </cfRule>
  </conditionalFormatting>
  <conditionalFormatting sqref="BR26:CQ26">
    <cfRule type="expression" dxfId="5444" priority="3132">
      <formula>$AW$4=""</formula>
    </cfRule>
  </conditionalFormatting>
  <conditionalFormatting sqref="BR26:CQ26">
    <cfRule type="expression" dxfId="5443" priority="3133">
      <formula>$AV$4=""</formula>
    </cfRule>
  </conditionalFormatting>
  <conditionalFormatting sqref="BR26:CQ26">
    <cfRule type="expression" dxfId="5442" priority="3134">
      <formula>$AU$4=""</formula>
    </cfRule>
  </conditionalFormatting>
  <conditionalFormatting sqref="BR26:CQ26">
    <cfRule type="expression" dxfId="5441" priority="3135">
      <formula>$AT$4=""</formula>
    </cfRule>
  </conditionalFormatting>
  <conditionalFormatting sqref="BR26:CQ26">
    <cfRule type="expression" dxfId="5440" priority="3136">
      <formula>$AS$4=""</formula>
    </cfRule>
  </conditionalFormatting>
  <conditionalFormatting sqref="BR26:CQ26">
    <cfRule type="expression" dxfId="5439" priority="3137">
      <formula>$AR$4=""</formula>
    </cfRule>
  </conditionalFormatting>
  <conditionalFormatting sqref="BR26:CQ26">
    <cfRule type="expression" dxfId="5438" priority="3138">
      <formula>$AQ$4=""</formula>
    </cfRule>
  </conditionalFormatting>
  <conditionalFormatting sqref="BR26:CQ26">
    <cfRule type="expression" dxfId="5437" priority="3139">
      <formula>$AP$4=""</formula>
    </cfRule>
  </conditionalFormatting>
  <conditionalFormatting sqref="BR26:CQ26">
    <cfRule type="expression" dxfId="5436" priority="3140">
      <formula>$AO$4=""</formula>
    </cfRule>
  </conditionalFormatting>
  <conditionalFormatting sqref="BR26:CQ26">
    <cfRule type="expression" dxfId="5435" priority="3141">
      <formula>$AN$4=""</formula>
    </cfRule>
  </conditionalFormatting>
  <conditionalFormatting sqref="BR26:CQ26">
    <cfRule type="expression" dxfId="5434" priority="3142">
      <formula>$AM$4=""</formula>
    </cfRule>
  </conditionalFormatting>
  <conditionalFormatting sqref="BR26:CQ26">
    <cfRule type="expression" dxfId="5433" priority="3143">
      <formula>$AL$4=""</formula>
    </cfRule>
  </conditionalFormatting>
  <conditionalFormatting sqref="BR26:CQ26">
    <cfRule type="expression" dxfId="5432" priority="3144">
      <formula>$AK$4=""</formula>
    </cfRule>
  </conditionalFormatting>
  <conditionalFormatting sqref="BR26:CQ26">
    <cfRule type="expression" dxfId="5431" priority="3145">
      <formula>$AJ$4=""</formula>
    </cfRule>
  </conditionalFormatting>
  <conditionalFormatting sqref="BR26:CQ26">
    <cfRule type="expression" dxfId="5430" priority="3146">
      <formula>$AI$4=""</formula>
    </cfRule>
  </conditionalFormatting>
  <conditionalFormatting sqref="BR26:CQ26">
    <cfRule type="expression" dxfId="5429" priority="3147">
      <formula>$AH$4=""</formula>
    </cfRule>
  </conditionalFormatting>
  <conditionalFormatting sqref="BR26:CQ26">
    <cfRule type="expression" dxfId="5428" priority="3148">
      <formula>$AG$4=""</formula>
    </cfRule>
  </conditionalFormatting>
  <conditionalFormatting sqref="BR26:CQ26">
    <cfRule type="expression" dxfId="5427" priority="3149">
      <formula>$AF$4=""</formula>
    </cfRule>
  </conditionalFormatting>
  <conditionalFormatting sqref="BR26:CQ26">
    <cfRule type="expression" dxfId="5426" priority="3150">
      <formula>$AE$4=""</formula>
    </cfRule>
  </conditionalFormatting>
  <conditionalFormatting sqref="BR26:CQ26">
    <cfRule type="expression" dxfId="5425" priority="3151">
      <formula>$AD$4=""</formula>
    </cfRule>
  </conditionalFormatting>
  <conditionalFormatting sqref="BR26:CQ26">
    <cfRule type="expression" dxfId="5424" priority="3152">
      <formula>$AC$4=""</formula>
    </cfRule>
  </conditionalFormatting>
  <conditionalFormatting sqref="BR26:CQ26">
    <cfRule type="expression" dxfId="5423" priority="3153">
      <formula>$AB$4=""</formula>
    </cfRule>
  </conditionalFormatting>
  <conditionalFormatting sqref="BR26:CQ26">
    <cfRule type="expression" dxfId="5422" priority="3128">
      <formula>$BA$4=""</formula>
    </cfRule>
  </conditionalFormatting>
  <conditionalFormatting sqref="BR26:CQ26">
    <cfRule type="expression" dxfId="5421" priority="3114">
      <formula>$BO$4=""</formula>
    </cfRule>
  </conditionalFormatting>
  <conditionalFormatting sqref="BR26:CQ26">
    <cfRule type="expression" dxfId="5420" priority="3115">
      <formula>$BN$4=""</formula>
    </cfRule>
  </conditionalFormatting>
  <conditionalFormatting sqref="BR26:CQ26">
    <cfRule type="expression" dxfId="5419" priority="3116">
      <formula>$BM$4=""</formula>
    </cfRule>
  </conditionalFormatting>
  <conditionalFormatting sqref="BR26:CQ26">
    <cfRule type="expression" dxfId="5418" priority="3117">
      <formula>$BL$4=""</formula>
    </cfRule>
  </conditionalFormatting>
  <conditionalFormatting sqref="BR26:CQ26">
    <cfRule type="expression" dxfId="5417" priority="3118">
      <formula>$BK$4=""</formula>
    </cfRule>
  </conditionalFormatting>
  <conditionalFormatting sqref="BR26:CQ26">
    <cfRule type="expression" dxfId="5416" priority="3119">
      <formula>$BJ$4=""</formula>
    </cfRule>
  </conditionalFormatting>
  <conditionalFormatting sqref="BR26:CQ26">
    <cfRule type="expression" dxfId="5415" priority="3120">
      <formula>$BI$4=""</formula>
    </cfRule>
  </conditionalFormatting>
  <conditionalFormatting sqref="BR26:CQ26">
    <cfRule type="expression" dxfId="5414" priority="3121">
      <formula>$BH$4=""</formula>
    </cfRule>
  </conditionalFormatting>
  <conditionalFormatting sqref="BR26:CQ26">
    <cfRule type="expression" dxfId="5413" priority="3122">
      <formula>$BG$4=""</formula>
    </cfRule>
  </conditionalFormatting>
  <conditionalFormatting sqref="BR26:CQ26">
    <cfRule type="expression" dxfId="5412" priority="3123">
      <formula>$BF$4=""</formula>
    </cfRule>
  </conditionalFormatting>
  <conditionalFormatting sqref="BR26:CQ26">
    <cfRule type="expression" dxfId="5411" priority="3124">
      <formula>$BE$4=""</formula>
    </cfRule>
  </conditionalFormatting>
  <conditionalFormatting sqref="BR26:CQ26">
    <cfRule type="expression" dxfId="5410" priority="3125">
      <formula>$BD$4=""</formula>
    </cfRule>
  </conditionalFormatting>
  <conditionalFormatting sqref="BR26:CQ26">
    <cfRule type="expression" dxfId="5409" priority="3127">
      <formula>$BB$4=""</formula>
    </cfRule>
  </conditionalFormatting>
  <conditionalFormatting sqref="BR26:CQ26">
    <cfRule type="expression" dxfId="5408" priority="3129">
      <formula>$AZ$4=""</formula>
    </cfRule>
  </conditionalFormatting>
  <conditionalFormatting sqref="CD26:CQ26">
    <cfRule type="expression" dxfId="5407" priority="3099">
      <formula>$CD$4=""</formula>
    </cfRule>
  </conditionalFormatting>
  <conditionalFormatting sqref="BR26:CQ26">
    <cfRule type="expression" dxfId="5406" priority="3113">
      <formula>$BP$4=""</formula>
    </cfRule>
  </conditionalFormatting>
  <conditionalFormatting sqref="BR26:CQ26">
    <cfRule type="expression" dxfId="5405" priority="3112">
      <formula>$BQ$4=""</formula>
    </cfRule>
  </conditionalFormatting>
  <conditionalFormatting sqref="BR26:CQ26">
    <cfRule type="expression" dxfId="5404" priority="3111">
      <formula>$BR$4=""</formula>
    </cfRule>
  </conditionalFormatting>
  <conditionalFormatting sqref="BS26:CQ26">
    <cfRule type="expression" dxfId="5403" priority="3110">
      <formula>$BS$4=""</formula>
    </cfRule>
  </conditionalFormatting>
  <conditionalFormatting sqref="BT26:CQ26">
    <cfRule type="expression" dxfId="5402" priority="3109">
      <formula>$BT$4=""</formula>
    </cfRule>
  </conditionalFormatting>
  <conditionalFormatting sqref="BU26:CQ26">
    <cfRule type="expression" dxfId="5401" priority="3108">
      <formula>$BU$4=""</formula>
    </cfRule>
  </conditionalFormatting>
  <conditionalFormatting sqref="BV26:CQ26">
    <cfRule type="expression" dxfId="5400" priority="3107">
      <formula>$BV$4=""</formula>
    </cfRule>
  </conditionalFormatting>
  <conditionalFormatting sqref="BW26:CQ26">
    <cfRule type="expression" dxfId="5399" priority="3106">
      <formula>$BW$4=""</formula>
    </cfRule>
  </conditionalFormatting>
  <conditionalFormatting sqref="BX26:CQ26">
    <cfRule type="expression" dxfId="5398" priority="3105">
      <formula>$BX$4=""</formula>
    </cfRule>
  </conditionalFormatting>
  <conditionalFormatting sqref="BY26:CQ26">
    <cfRule type="expression" dxfId="5397" priority="3104">
      <formula>$BY$4=""</formula>
    </cfRule>
  </conditionalFormatting>
  <conditionalFormatting sqref="BZ26:CQ26">
    <cfRule type="expression" dxfId="5396" priority="3103">
      <formula>$BZ$4=""</formula>
    </cfRule>
  </conditionalFormatting>
  <conditionalFormatting sqref="CA26:CQ26">
    <cfRule type="expression" dxfId="5395" priority="3102">
      <formula>$CA$4=""</formula>
    </cfRule>
  </conditionalFormatting>
  <conditionalFormatting sqref="CB26:CQ26">
    <cfRule type="expression" dxfId="5394" priority="3101">
      <formula>$CB$4=""</formula>
    </cfRule>
  </conditionalFormatting>
  <conditionalFormatting sqref="CC26:CQ26">
    <cfRule type="expression" dxfId="5393" priority="3100">
      <formula>$CC$4=""</formula>
    </cfRule>
  </conditionalFormatting>
  <conditionalFormatting sqref="BR26:CQ26">
    <cfRule type="expression" dxfId="5392" priority="3126">
      <formula>$BC$4=""</formula>
    </cfRule>
  </conditionalFormatting>
  <conditionalFormatting sqref="D32:AZ32 BB32:BQ32">
    <cfRule type="expression" dxfId="5391" priority="3098">
      <formula>$D$4=""</formula>
    </cfRule>
  </conditionalFormatting>
  <conditionalFormatting sqref="E32:AZ32 BB32:BQ32">
    <cfRule type="expression" dxfId="5390" priority="3097">
      <formula>$E$4=""</formula>
    </cfRule>
  </conditionalFormatting>
  <conditionalFormatting sqref="F32:AZ32 BB32:BQ32">
    <cfRule type="expression" dxfId="5389" priority="3096">
      <formula>$F$4=""</formula>
    </cfRule>
  </conditionalFormatting>
  <conditionalFormatting sqref="G32:AZ32 BB32:BQ32">
    <cfRule type="expression" dxfId="5388" priority="3095">
      <formula>$G$4=""</formula>
    </cfRule>
  </conditionalFormatting>
  <conditionalFormatting sqref="H32:AZ32 BB32:BQ32">
    <cfRule type="expression" dxfId="5387" priority="3094">
      <formula>$H$4=""</formula>
    </cfRule>
  </conditionalFormatting>
  <conditionalFormatting sqref="I32:AZ32 BB32:BQ32">
    <cfRule type="expression" dxfId="5386" priority="3093">
      <formula>$I$4=""</formula>
    </cfRule>
  </conditionalFormatting>
  <conditionalFormatting sqref="J32:AZ32 BB32:BQ32">
    <cfRule type="expression" dxfId="5385" priority="3092">
      <formula>$J$4=""</formula>
    </cfRule>
  </conditionalFormatting>
  <conditionalFormatting sqref="K32:AZ32 BB32:BQ32">
    <cfRule type="expression" dxfId="5384" priority="3091">
      <formula>$K$4=""</formula>
    </cfRule>
  </conditionalFormatting>
  <conditionalFormatting sqref="L32:AZ32 BB32:BQ32">
    <cfRule type="expression" dxfId="5383" priority="3090">
      <formula>$L$4=""</formula>
    </cfRule>
  </conditionalFormatting>
  <conditionalFormatting sqref="M32:AZ32 BB32:BQ32">
    <cfRule type="expression" dxfId="5382" priority="3089">
      <formula>$M$4=""</formula>
    </cfRule>
  </conditionalFormatting>
  <conditionalFormatting sqref="N32:AZ32 BB32:BQ32">
    <cfRule type="expression" dxfId="5381" priority="3088">
      <formula>$N$4=""</formula>
    </cfRule>
  </conditionalFormatting>
  <conditionalFormatting sqref="O32:AZ32 BB32:BQ32">
    <cfRule type="expression" dxfId="5380" priority="3087">
      <formula>$O$4=""</formula>
    </cfRule>
  </conditionalFormatting>
  <conditionalFormatting sqref="P32:AZ32 BB32:BQ32">
    <cfRule type="expression" dxfId="5379" priority="3086">
      <formula>$P$4=""</formula>
    </cfRule>
  </conditionalFormatting>
  <conditionalFormatting sqref="Q32:AZ32 BB32:BQ32">
    <cfRule type="expression" dxfId="5378" priority="3085">
      <formula>$Q$4=""</formula>
    </cfRule>
  </conditionalFormatting>
  <conditionalFormatting sqref="R32:AZ32 BB32:BQ32">
    <cfRule type="expression" dxfId="5377" priority="3084">
      <formula>$R$4=""</formula>
    </cfRule>
  </conditionalFormatting>
  <conditionalFormatting sqref="S32:AZ32 BB32:BQ32">
    <cfRule type="expression" dxfId="5376" priority="3083">
      <formula>$S$4=""</formula>
    </cfRule>
  </conditionalFormatting>
  <conditionalFormatting sqref="T32:AZ32 BB32:BQ32">
    <cfRule type="expression" dxfId="5375" priority="3082">
      <formula>$T$4=""</formula>
    </cfRule>
  </conditionalFormatting>
  <conditionalFormatting sqref="U32:AZ32 BB32:BQ32">
    <cfRule type="expression" dxfId="5374" priority="3081">
      <formula>$U$4=""</formula>
    </cfRule>
  </conditionalFormatting>
  <conditionalFormatting sqref="V32:AZ32 BB32:BQ32">
    <cfRule type="expression" dxfId="5373" priority="3080">
      <formula>$V$4=""</formula>
    </cfRule>
  </conditionalFormatting>
  <conditionalFormatting sqref="W32:AZ32 BB32:BQ32">
    <cfRule type="expression" dxfId="5372" priority="3079">
      <formula>$W$4=""</formula>
    </cfRule>
  </conditionalFormatting>
  <conditionalFormatting sqref="X32:AZ32 BB32:BQ32">
    <cfRule type="expression" dxfId="5371" priority="3078">
      <formula>$X$4=""</formula>
    </cfRule>
  </conditionalFormatting>
  <conditionalFormatting sqref="Y32:AZ32 BB32:BQ32">
    <cfRule type="expression" dxfId="5370" priority="3077">
      <formula>$Y$4=""</formula>
    </cfRule>
  </conditionalFormatting>
  <conditionalFormatting sqref="Z32:AZ32 BB32:BQ32">
    <cfRule type="expression" dxfId="5369" priority="3076">
      <formula>$Z$4=""</formula>
    </cfRule>
  </conditionalFormatting>
  <conditionalFormatting sqref="AA32:AZ32 BB32:BQ32">
    <cfRule type="expression" dxfId="5368" priority="3075">
      <formula>$AA$4=""</formula>
    </cfRule>
  </conditionalFormatting>
  <conditionalFormatting sqref="AY32:AZ32 BB32:BQ32">
    <cfRule type="expression" dxfId="5367" priority="3051">
      <formula>$AY$4=""</formula>
    </cfRule>
  </conditionalFormatting>
  <conditionalFormatting sqref="AX32:AZ32 BB32:BQ32">
    <cfRule type="expression" dxfId="5366" priority="3052">
      <formula>$AX$4=""</formula>
    </cfRule>
  </conditionalFormatting>
  <conditionalFormatting sqref="AW32:AZ32 BB32:BQ32">
    <cfRule type="expression" dxfId="5365" priority="3053">
      <formula>$AW$4=""</formula>
    </cfRule>
  </conditionalFormatting>
  <conditionalFormatting sqref="AV32:AZ32 BB32:BQ32">
    <cfRule type="expression" dxfId="5364" priority="3054">
      <formula>$AV$4=""</formula>
    </cfRule>
  </conditionalFormatting>
  <conditionalFormatting sqref="AU32:AZ32 BB32:BQ32">
    <cfRule type="expression" dxfId="5363" priority="3055">
      <formula>$AU$4=""</formula>
    </cfRule>
  </conditionalFormatting>
  <conditionalFormatting sqref="AT32:AZ32 BB32:BQ32">
    <cfRule type="expression" dxfId="5362" priority="3056">
      <formula>$AT$4=""</formula>
    </cfRule>
  </conditionalFormatting>
  <conditionalFormatting sqref="AS32:AZ32 BB32:BQ32">
    <cfRule type="expression" dxfId="5361" priority="3057">
      <formula>$AS$4=""</formula>
    </cfRule>
  </conditionalFormatting>
  <conditionalFormatting sqref="AR32:AZ32 BB32:BQ32">
    <cfRule type="expression" dxfId="5360" priority="3058">
      <formula>$AR$4=""</formula>
    </cfRule>
  </conditionalFormatting>
  <conditionalFormatting sqref="AQ32:AZ32 BB32:BQ32">
    <cfRule type="expression" dxfId="5359" priority="3059">
      <formula>$AQ$4=""</formula>
    </cfRule>
  </conditionalFormatting>
  <conditionalFormatting sqref="AP32:AZ32 BB32:BQ32">
    <cfRule type="expression" dxfId="5358" priority="3060">
      <formula>$AP$4=""</formula>
    </cfRule>
  </conditionalFormatting>
  <conditionalFormatting sqref="AO32:AZ32 BB32:BQ32">
    <cfRule type="expression" dxfId="5357" priority="3061">
      <formula>$AO$4=""</formula>
    </cfRule>
  </conditionalFormatting>
  <conditionalFormatting sqref="AN32:AZ32 BB32:BQ32">
    <cfRule type="expression" dxfId="5356" priority="3062">
      <formula>$AN$4=""</formula>
    </cfRule>
  </conditionalFormatting>
  <conditionalFormatting sqref="AM32:AZ32 BB32:BQ32">
    <cfRule type="expression" dxfId="5355" priority="3063">
      <formula>$AM$4=""</formula>
    </cfRule>
  </conditionalFormatting>
  <conditionalFormatting sqref="AL32:AZ32 BB32:BQ32">
    <cfRule type="expression" dxfId="5354" priority="3064">
      <formula>$AL$4=""</formula>
    </cfRule>
  </conditionalFormatting>
  <conditionalFormatting sqref="AK32:AZ32 BB32:BQ32">
    <cfRule type="expression" dxfId="5353" priority="3065">
      <formula>$AK$4=""</formula>
    </cfRule>
  </conditionalFormatting>
  <conditionalFormatting sqref="AJ32:AZ32 BB32:BQ32">
    <cfRule type="expression" dxfId="5352" priority="3066">
      <formula>$AJ$4=""</formula>
    </cfRule>
  </conditionalFormatting>
  <conditionalFormatting sqref="AI32:AZ32 BB32:BQ32">
    <cfRule type="expression" dxfId="5351" priority="3067">
      <formula>$AI$4=""</formula>
    </cfRule>
  </conditionalFormatting>
  <conditionalFormatting sqref="AH32:AZ32 BB32:BQ32">
    <cfRule type="expression" dxfId="5350" priority="3068">
      <formula>$AH$4=""</formula>
    </cfRule>
  </conditionalFormatting>
  <conditionalFormatting sqref="AG32:AZ32 BB32:BQ32">
    <cfRule type="expression" dxfId="5349" priority="3069">
      <formula>$AG$4=""</formula>
    </cfRule>
  </conditionalFormatting>
  <conditionalFormatting sqref="AF32:AZ32 BB32:BQ32">
    <cfRule type="expression" dxfId="5348" priority="3070">
      <formula>$AF$4=""</formula>
    </cfRule>
  </conditionalFormatting>
  <conditionalFormatting sqref="AE32:AZ32 BB32:BQ32">
    <cfRule type="expression" dxfId="5347" priority="3071">
      <formula>$AE$4=""</formula>
    </cfRule>
  </conditionalFormatting>
  <conditionalFormatting sqref="AD32:AZ32 BB32:BQ32">
    <cfRule type="expression" dxfId="5346" priority="3072">
      <formula>$AD$4=""</formula>
    </cfRule>
  </conditionalFormatting>
  <conditionalFormatting sqref="AC32:AZ32 BB32:BQ32">
    <cfRule type="expression" dxfId="5345" priority="3073">
      <formula>$AC$4=""</formula>
    </cfRule>
  </conditionalFormatting>
  <conditionalFormatting sqref="AB32:AZ32 BB32:BQ32">
    <cfRule type="expression" dxfId="5344" priority="3074">
      <formula>$AB$4=""</formula>
    </cfRule>
  </conditionalFormatting>
  <conditionalFormatting sqref="BB32:BQ32">
    <cfRule type="expression" dxfId="5343" priority="3049">
      <formula>$BA$4=""</formula>
    </cfRule>
  </conditionalFormatting>
  <conditionalFormatting sqref="BO32:BQ32">
    <cfRule type="expression" dxfId="5342" priority="3035">
      <formula>$BO$4=""</formula>
    </cfRule>
  </conditionalFormatting>
  <conditionalFormatting sqref="BN32:BQ32">
    <cfRule type="expression" dxfId="5341" priority="3036">
      <formula>$BN$4=""</formula>
    </cfRule>
  </conditionalFormatting>
  <conditionalFormatting sqref="BM32:BQ32">
    <cfRule type="expression" dxfId="5340" priority="3037">
      <formula>$BM$4=""</formula>
    </cfRule>
  </conditionalFormatting>
  <conditionalFormatting sqref="BL32:BQ32">
    <cfRule type="expression" dxfId="5339" priority="3038">
      <formula>$BL$4=""</formula>
    </cfRule>
  </conditionalFormatting>
  <conditionalFormatting sqref="BK32:BQ32">
    <cfRule type="expression" dxfId="5338" priority="3039">
      <formula>$BK$4=""</formula>
    </cfRule>
  </conditionalFormatting>
  <conditionalFormatting sqref="BJ32:BQ32">
    <cfRule type="expression" dxfId="5337" priority="3040">
      <formula>$BJ$4=""</formula>
    </cfRule>
  </conditionalFormatting>
  <conditionalFormatting sqref="BI32:BQ32">
    <cfRule type="expression" dxfId="5336" priority="3041">
      <formula>$BI$4=""</formula>
    </cfRule>
  </conditionalFormatting>
  <conditionalFormatting sqref="BH32:BQ32">
    <cfRule type="expression" dxfId="5335" priority="3042">
      <formula>$BH$4=""</formula>
    </cfRule>
  </conditionalFormatting>
  <conditionalFormatting sqref="BG32:BQ32">
    <cfRule type="expression" dxfId="5334" priority="3043">
      <formula>$BG$4=""</formula>
    </cfRule>
  </conditionalFormatting>
  <conditionalFormatting sqref="BF32:BQ32">
    <cfRule type="expression" dxfId="5333" priority="3044">
      <formula>$BF$4=""</formula>
    </cfRule>
  </conditionalFormatting>
  <conditionalFormatting sqref="BE32:BQ32">
    <cfRule type="expression" dxfId="5332" priority="3045">
      <formula>$BE$4=""</formula>
    </cfRule>
  </conditionalFormatting>
  <conditionalFormatting sqref="BD32:BQ32">
    <cfRule type="expression" dxfId="5331" priority="3046">
      <formula>$BD$4=""</formula>
    </cfRule>
  </conditionalFormatting>
  <conditionalFormatting sqref="BB32:BQ32">
    <cfRule type="expression" dxfId="5330" priority="3048">
      <formula>$BB$4=""</formula>
    </cfRule>
  </conditionalFormatting>
  <conditionalFormatting sqref="AZ32 BB32:BQ32">
    <cfRule type="expression" dxfId="5329" priority="3050">
      <formula>$AZ$4=""</formula>
    </cfRule>
  </conditionalFormatting>
  <conditionalFormatting sqref="BP32:BQ32">
    <cfRule type="expression" dxfId="5328" priority="3034">
      <formula>$BP$4=""</formula>
    </cfRule>
  </conditionalFormatting>
  <conditionalFormatting sqref="BQ32">
    <cfRule type="expression" dxfId="5327" priority="3033">
      <formula>$BQ$4=""</formula>
    </cfRule>
  </conditionalFormatting>
  <conditionalFormatting sqref="BC32:BQ32">
    <cfRule type="expression" dxfId="5326" priority="3047">
      <formula>$BC$4=""</formula>
    </cfRule>
  </conditionalFormatting>
  <conditionalFormatting sqref="BR32:CQ32">
    <cfRule type="expression" dxfId="5325" priority="3032">
      <formula>$D$4=""</formula>
    </cfRule>
  </conditionalFormatting>
  <conditionalFormatting sqref="BR32:CQ32">
    <cfRule type="expression" dxfId="5324" priority="3031">
      <formula>$E$4=""</formula>
    </cfRule>
  </conditionalFormatting>
  <conditionalFormatting sqref="BR32:CQ32">
    <cfRule type="expression" dxfId="5323" priority="3030">
      <formula>$F$4=""</formula>
    </cfRule>
  </conditionalFormatting>
  <conditionalFormatting sqref="BR32:CQ32">
    <cfRule type="expression" dxfId="5322" priority="3029">
      <formula>$G$4=""</formula>
    </cfRule>
  </conditionalFormatting>
  <conditionalFormatting sqref="BR32:CQ32">
    <cfRule type="expression" dxfId="5321" priority="3028">
      <formula>$H$4=""</formula>
    </cfRule>
  </conditionalFormatting>
  <conditionalFormatting sqref="BR32:CQ32">
    <cfRule type="expression" dxfId="5320" priority="3027">
      <formula>$I$4=""</formula>
    </cfRule>
  </conditionalFormatting>
  <conditionalFormatting sqref="BR32:CQ32">
    <cfRule type="expression" dxfId="5319" priority="3026">
      <formula>$J$4=""</formula>
    </cfRule>
  </conditionalFormatting>
  <conditionalFormatting sqref="BR32:CQ32">
    <cfRule type="expression" dxfId="5318" priority="3025">
      <formula>$K$4=""</formula>
    </cfRule>
  </conditionalFormatting>
  <conditionalFormatting sqref="BR32:CQ32">
    <cfRule type="expression" dxfId="5317" priority="3024">
      <formula>$L$4=""</formula>
    </cfRule>
  </conditionalFormatting>
  <conditionalFormatting sqref="BR32:CQ32">
    <cfRule type="expression" dxfId="5316" priority="3023">
      <formula>$M$4=""</formula>
    </cfRule>
  </conditionalFormatting>
  <conditionalFormatting sqref="BR32:CQ32">
    <cfRule type="expression" dxfId="5315" priority="3022">
      <formula>$N$4=""</formula>
    </cfRule>
  </conditionalFormatting>
  <conditionalFormatting sqref="BR32:CQ32">
    <cfRule type="expression" dxfId="5314" priority="3021">
      <formula>$O$4=""</formula>
    </cfRule>
  </conditionalFormatting>
  <conditionalFormatting sqref="BR32:CQ32">
    <cfRule type="expression" dxfId="5313" priority="3020">
      <formula>$P$4=""</formula>
    </cfRule>
  </conditionalFormatting>
  <conditionalFormatting sqref="BR32:CQ32">
    <cfRule type="expression" dxfId="5312" priority="3019">
      <formula>$Q$4=""</formula>
    </cfRule>
  </conditionalFormatting>
  <conditionalFormatting sqref="BR32:CQ32">
    <cfRule type="expression" dxfId="5311" priority="3018">
      <formula>$R$4=""</formula>
    </cfRule>
  </conditionalFormatting>
  <conditionalFormatting sqref="BR32:CQ32">
    <cfRule type="expression" dxfId="5310" priority="3017">
      <formula>$S$4=""</formula>
    </cfRule>
  </conditionalFormatting>
  <conditionalFormatting sqref="BR32:CQ32">
    <cfRule type="expression" dxfId="5309" priority="3016">
      <formula>$T$4=""</formula>
    </cfRule>
  </conditionalFormatting>
  <conditionalFormatting sqref="BR32:CQ32">
    <cfRule type="expression" dxfId="5308" priority="3015">
      <formula>$U$4=""</formula>
    </cfRule>
  </conditionalFormatting>
  <conditionalFormatting sqref="BR32:CQ32">
    <cfRule type="expression" dxfId="5307" priority="3014">
      <formula>$V$4=""</formula>
    </cfRule>
  </conditionalFormatting>
  <conditionalFormatting sqref="BR32:CQ32">
    <cfRule type="expression" dxfId="5306" priority="3013">
      <formula>$W$4=""</formula>
    </cfRule>
  </conditionalFormatting>
  <conditionalFormatting sqref="BR32:CQ32">
    <cfRule type="expression" dxfId="5305" priority="3012">
      <formula>$X$4=""</formula>
    </cfRule>
  </conditionalFormatting>
  <conditionalFormatting sqref="BR32:CQ32">
    <cfRule type="expression" dxfId="5304" priority="3011">
      <formula>$Y$4=""</formula>
    </cfRule>
  </conditionalFormatting>
  <conditionalFormatting sqref="BR32:CQ32">
    <cfRule type="expression" dxfId="5303" priority="3010">
      <formula>$Z$4=""</formula>
    </cfRule>
  </conditionalFormatting>
  <conditionalFormatting sqref="BR32:CQ32">
    <cfRule type="expression" dxfId="5302" priority="3009">
      <formula>$AA$4=""</formula>
    </cfRule>
  </conditionalFormatting>
  <conditionalFormatting sqref="BR32:CQ32">
    <cfRule type="expression" dxfId="5301" priority="2985">
      <formula>$AY$4=""</formula>
    </cfRule>
  </conditionalFormatting>
  <conditionalFormatting sqref="BR32:CQ32">
    <cfRule type="expression" dxfId="5300" priority="2986">
      <formula>$AX$4=""</formula>
    </cfRule>
  </conditionalFormatting>
  <conditionalFormatting sqref="BR32:CQ32">
    <cfRule type="expression" dxfId="5299" priority="2987">
      <formula>$AW$4=""</formula>
    </cfRule>
  </conditionalFormatting>
  <conditionalFormatting sqref="BR32:CQ32">
    <cfRule type="expression" dxfId="5298" priority="2988">
      <formula>$AV$4=""</formula>
    </cfRule>
  </conditionalFormatting>
  <conditionalFormatting sqref="BR32:CQ32">
    <cfRule type="expression" dxfId="5297" priority="2989">
      <formula>$AU$4=""</formula>
    </cfRule>
  </conditionalFormatting>
  <conditionalFormatting sqref="BR32:CQ32">
    <cfRule type="expression" dxfId="5296" priority="2990">
      <formula>$AT$4=""</formula>
    </cfRule>
  </conditionalFormatting>
  <conditionalFormatting sqref="BR32:CQ32">
    <cfRule type="expression" dxfId="5295" priority="2991">
      <formula>$AS$4=""</formula>
    </cfRule>
  </conditionalFormatting>
  <conditionalFormatting sqref="BR32:CQ32">
    <cfRule type="expression" dxfId="5294" priority="2992">
      <formula>$AR$4=""</formula>
    </cfRule>
  </conditionalFormatting>
  <conditionalFormatting sqref="BR32:CQ32">
    <cfRule type="expression" dxfId="5293" priority="2993">
      <formula>$AQ$4=""</formula>
    </cfRule>
  </conditionalFormatting>
  <conditionalFormatting sqref="BR32:CQ32">
    <cfRule type="expression" dxfId="5292" priority="2994">
      <formula>$AP$4=""</formula>
    </cfRule>
  </conditionalFormatting>
  <conditionalFormatting sqref="BR32:CQ32">
    <cfRule type="expression" dxfId="5291" priority="2995">
      <formula>$AO$4=""</formula>
    </cfRule>
  </conditionalFormatting>
  <conditionalFormatting sqref="BR32:CQ32">
    <cfRule type="expression" dxfId="5290" priority="2996">
      <formula>$AN$4=""</formula>
    </cfRule>
  </conditionalFormatting>
  <conditionalFormatting sqref="BR32:CQ32">
    <cfRule type="expression" dxfId="5289" priority="2997">
      <formula>$AM$4=""</formula>
    </cfRule>
  </conditionalFormatting>
  <conditionalFormatting sqref="BR32:CQ32">
    <cfRule type="expression" dxfId="5288" priority="2998">
      <formula>$AL$4=""</formula>
    </cfRule>
  </conditionalFormatting>
  <conditionalFormatting sqref="BR32:CQ32">
    <cfRule type="expression" dxfId="5287" priority="2999">
      <formula>$AK$4=""</formula>
    </cfRule>
  </conditionalFormatting>
  <conditionalFormatting sqref="BR32:CQ32">
    <cfRule type="expression" dxfId="5286" priority="3000">
      <formula>$AJ$4=""</formula>
    </cfRule>
  </conditionalFormatting>
  <conditionalFormatting sqref="BR32:CQ32">
    <cfRule type="expression" dxfId="5285" priority="3001">
      <formula>$AI$4=""</formula>
    </cfRule>
  </conditionalFormatting>
  <conditionalFormatting sqref="BR32:CQ32">
    <cfRule type="expression" dxfId="5284" priority="3002">
      <formula>$AH$4=""</formula>
    </cfRule>
  </conditionalFormatting>
  <conditionalFormatting sqref="BR32:CQ32">
    <cfRule type="expression" dxfId="5283" priority="3003">
      <formula>$AG$4=""</formula>
    </cfRule>
  </conditionalFormatting>
  <conditionalFormatting sqref="BR32:CQ32">
    <cfRule type="expression" dxfId="5282" priority="3004">
      <formula>$AF$4=""</formula>
    </cfRule>
  </conditionalFormatting>
  <conditionalFormatting sqref="BR32:CQ32">
    <cfRule type="expression" dxfId="5281" priority="3005">
      <formula>$AE$4=""</formula>
    </cfRule>
  </conditionalFormatting>
  <conditionalFormatting sqref="BR32:CQ32">
    <cfRule type="expression" dxfId="5280" priority="3006">
      <formula>$AD$4=""</formula>
    </cfRule>
  </conditionalFormatting>
  <conditionalFormatting sqref="BR32:CQ32">
    <cfRule type="expression" dxfId="5279" priority="3007">
      <formula>$AC$4=""</formula>
    </cfRule>
  </conditionalFormatting>
  <conditionalFormatting sqref="BR32:CQ32">
    <cfRule type="expression" dxfId="5278" priority="3008">
      <formula>$AB$4=""</formula>
    </cfRule>
  </conditionalFormatting>
  <conditionalFormatting sqref="BR32:CQ32">
    <cfRule type="expression" dxfId="5277" priority="2983">
      <formula>$BA$4=""</formula>
    </cfRule>
  </conditionalFormatting>
  <conditionalFormatting sqref="BR32:CQ32">
    <cfRule type="expression" dxfId="5276" priority="2969">
      <formula>$BO$4=""</formula>
    </cfRule>
  </conditionalFormatting>
  <conditionalFormatting sqref="BR32:CQ32">
    <cfRule type="expression" dxfId="5275" priority="2970">
      <formula>$BN$4=""</formula>
    </cfRule>
  </conditionalFormatting>
  <conditionalFormatting sqref="BR32:CQ32">
    <cfRule type="expression" dxfId="5274" priority="2971">
      <formula>$BM$4=""</formula>
    </cfRule>
  </conditionalFormatting>
  <conditionalFormatting sqref="BR32:CQ32">
    <cfRule type="expression" dxfId="5273" priority="2972">
      <formula>$BL$4=""</formula>
    </cfRule>
  </conditionalFormatting>
  <conditionalFormatting sqref="BR32:CQ32">
    <cfRule type="expression" dxfId="5272" priority="2973">
      <formula>$BK$4=""</formula>
    </cfRule>
  </conditionalFormatting>
  <conditionalFormatting sqref="BR32:CQ32">
    <cfRule type="expression" dxfId="5271" priority="2974">
      <formula>$BJ$4=""</formula>
    </cfRule>
  </conditionalFormatting>
  <conditionalFormatting sqref="BR32:CQ32">
    <cfRule type="expression" dxfId="5270" priority="2975">
      <formula>$BI$4=""</formula>
    </cfRule>
  </conditionalFormatting>
  <conditionalFormatting sqref="BR32:CQ32">
    <cfRule type="expression" dxfId="5269" priority="2976">
      <formula>$BH$4=""</formula>
    </cfRule>
  </conditionalFormatting>
  <conditionalFormatting sqref="BR32:CQ32">
    <cfRule type="expression" dxfId="5268" priority="2977">
      <formula>$BG$4=""</formula>
    </cfRule>
  </conditionalFormatting>
  <conditionalFormatting sqref="BR32:CQ32">
    <cfRule type="expression" dxfId="5267" priority="2978">
      <formula>$BF$4=""</formula>
    </cfRule>
  </conditionalFormatting>
  <conditionalFormatting sqref="BR32:CQ32">
    <cfRule type="expression" dxfId="5266" priority="2979">
      <formula>$BE$4=""</formula>
    </cfRule>
  </conditionalFormatting>
  <conditionalFormatting sqref="BR32:CQ32">
    <cfRule type="expression" dxfId="5265" priority="2980">
      <formula>$BD$4=""</formula>
    </cfRule>
  </conditionalFormatting>
  <conditionalFormatting sqref="BR32:CQ32">
    <cfRule type="expression" dxfId="5264" priority="2982">
      <formula>$BB$4=""</formula>
    </cfRule>
  </conditionalFormatting>
  <conditionalFormatting sqref="BR32:CQ32">
    <cfRule type="expression" dxfId="5263" priority="2984">
      <formula>$AZ$4=""</formula>
    </cfRule>
  </conditionalFormatting>
  <conditionalFormatting sqref="CD32:CQ32">
    <cfRule type="expression" dxfId="5262" priority="2954">
      <formula>$CD$4=""</formula>
    </cfRule>
  </conditionalFormatting>
  <conditionalFormatting sqref="BR32:CQ32">
    <cfRule type="expression" dxfId="5261" priority="2968">
      <formula>$BP$4=""</formula>
    </cfRule>
  </conditionalFormatting>
  <conditionalFormatting sqref="BR32:CQ32">
    <cfRule type="expression" dxfId="5260" priority="2967">
      <formula>$BQ$4=""</formula>
    </cfRule>
  </conditionalFormatting>
  <conditionalFormatting sqref="BR32:CQ32">
    <cfRule type="expression" dxfId="5259" priority="2966">
      <formula>$BR$4=""</formula>
    </cfRule>
  </conditionalFormatting>
  <conditionalFormatting sqref="BS32:CQ32">
    <cfRule type="expression" dxfId="5258" priority="2965">
      <formula>$BS$4=""</formula>
    </cfRule>
  </conditionalFormatting>
  <conditionalFormatting sqref="BT32:CQ32">
    <cfRule type="expression" dxfId="5257" priority="2964">
      <formula>$BT$4=""</formula>
    </cfRule>
  </conditionalFormatting>
  <conditionalFormatting sqref="BU32:CQ32">
    <cfRule type="expression" dxfId="5256" priority="2963">
      <formula>$BU$4=""</formula>
    </cfRule>
  </conditionalFormatting>
  <conditionalFormatting sqref="BV32:CQ32">
    <cfRule type="expression" dxfId="5255" priority="2962">
      <formula>$BV$4=""</formula>
    </cfRule>
  </conditionalFormatting>
  <conditionalFormatting sqref="BW32:CQ32">
    <cfRule type="expression" dxfId="5254" priority="2961">
      <formula>$BW$4=""</formula>
    </cfRule>
  </conditionalFormatting>
  <conditionalFormatting sqref="BX32:CQ32">
    <cfRule type="expression" dxfId="5253" priority="2960">
      <formula>$BX$4=""</formula>
    </cfRule>
  </conditionalFormatting>
  <conditionalFormatting sqref="BY32:CQ32">
    <cfRule type="expression" dxfId="5252" priority="2959">
      <formula>$BY$4=""</formula>
    </cfRule>
  </conditionalFormatting>
  <conditionalFormatting sqref="BZ32:CQ32">
    <cfRule type="expression" dxfId="5251" priority="2958">
      <formula>$BZ$4=""</formula>
    </cfRule>
  </conditionalFormatting>
  <conditionalFormatting sqref="CA32:CQ32">
    <cfRule type="expression" dxfId="5250" priority="2957">
      <formula>$CA$4=""</formula>
    </cfRule>
  </conditionalFormatting>
  <conditionalFormatting sqref="CB32:CQ32">
    <cfRule type="expression" dxfId="5249" priority="2956">
      <formula>$CB$4=""</formula>
    </cfRule>
  </conditionalFormatting>
  <conditionalFormatting sqref="CC32:CQ32">
    <cfRule type="expression" dxfId="5248" priority="2955">
      <formula>$CC$4=""</formula>
    </cfRule>
  </conditionalFormatting>
  <conditionalFormatting sqref="BR32:CQ32">
    <cfRule type="expression" dxfId="5247" priority="2981">
      <formula>$BC$4=""</formula>
    </cfRule>
  </conditionalFormatting>
  <conditionalFormatting sqref="D43:AZ43 BB43:BQ43">
    <cfRule type="expression" dxfId="5246" priority="2953">
      <formula>$D$4=""</formula>
    </cfRule>
  </conditionalFormatting>
  <conditionalFormatting sqref="E43:AZ43 BB43:BQ43">
    <cfRule type="expression" dxfId="5245" priority="2952">
      <formula>$E$4=""</formula>
    </cfRule>
  </conditionalFormatting>
  <conditionalFormatting sqref="F43:AZ43 BB43:BQ43">
    <cfRule type="expression" dxfId="5244" priority="2951">
      <formula>$F$4=""</formula>
    </cfRule>
  </conditionalFormatting>
  <conditionalFormatting sqref="G43:AZ43 BB43:BQ43">
    <cfRule type="expression" dxfId="5243" priority="2950">
      <formula>$G$4=""</formula>
    </cfRule>
  </conditionalFormatting>
  <conditionalFormatting sqref="H43:AZ43 BB43:BQ43">
    <cfRule type="expression" dxfId="5242" priority="2949">
      <formula>$H$4=""</formula>
    </cfRule>
  </conditionalFormatting>
  <conditionalFormatting sqref="I43:AZ43 BB43:BQ43">
    <cfRule type="expression" dxfId="5241" priority="2948">
      <formula>$I$4=""</formula>
    </cfRule>
  </conditionalFormatting>
  <conditionalFormatting sqref="J43:AZ43 BB43:BQ43">
    <cfRule type="expression" dxfId="5240" priority="2947">
      <formula>$J$4=""</formula>
    </cfRule>
  </conditionalFormatting>
  <conditionalFormatting sqref="K43:AZ43 BB43:BQ43">
    <cfRule type="expression" dxfId="5239" priority="2946">
      <formula>$K$4=""</formula>
    </cfRule>
  </conditionalFormatting>
  <conditionalFormatting sqref="L43:AZ43 BB43:BQ43">
    <cfRule type="expression" dxfId="5238" priority="2945">
      <formula>$L$4=""</formula>
    </cfRule>
  </conditionalFormatting>
  <conditionalFormatting sqref="M43:AZ43 BB43:BQ43">
    <cfRule type="expression" dxfId="5237" priority="2944">
      <formula>$M$4=""</formula>
    </cfRule>
  </conditionalFormatting>
  <conditionalFormatting sqref="N43:AZ43 BB43:BQ43">
    <cfRule type="expression" dxfId="5236" priority="2943">
      <formula>$N$4=""</formula>
    </cfRule>
  </conditionalFormatting>
  <conditionalFormatting sqref="O43:AZ43 BB43:BQ43">
    <cfRule type="expression" dxfId="5235" priority="2942">
      <formula>$O$4=""</formula>
    </cfRule>
  </conditionalFormatting>
  <conditionalFormatting sqref="P43:AZ43 BB43:BQ43">
    <cfRule type="expression" dxfId="5234" priority="2941">
      <formula>$P$4=""</formula>
    </cfRule>
  </conditionalFormatting>
  <conditionalFormatting sqref="Q43:AZ43 BB43:BQ43">
    <cfRule type="expression" dxfId="5233" priority="2940">
      <formula>$Q$4=""</formula>
    </cfRule>
  </conditionalFormatting>
  <conditionalFormatting sqref="R43:AZ43 BB43:BQ43">
    <cfRule type="expression" dxfId="5232" priority="2939">
      <formula>$R$4=""</formula>
    </cfRule>
  </conditionalFormatting>
  <conditionalFormatting sqref="S43:AZ43 BB43:BQ43">
    <cfRule type="expression" dxfId="5231" priority="2938">
      <formula>$S$4=""</formula>
    </cfRule>
  </conditionalFormatting>
  <conditionalFormatting sqref="T43:AZ43 BB43:BQ43">
    <cfRule type="expression" dxfId="5230" priority="2937">
      <formula>$T$4=""</formula>
    </cfRule>
  </conditionalFormatting>
  <conditionalFormatting sqref="U43:AZ43 BB43:BQ43">
    <cfRule type="expression" dxfId="5229" priority="2936">
      <formula>$U$4=""</formula>
    </cfRule>
  </conditionalFormatting>
  <conditionalFormatting sqref="V43:AZ43 BB43:BQ43">
    <cfRule type="expression" dxfId="5228" priority="2935">
      <formula>$V$4=""</formula>
    </cfRule>
  </conditionalFormatting>
  <conditionalFormatting sqref="W43:AZ43 BB43:BQ43">
    <cfRule type="expression" dxfId="5227" priority="2934">
      <formula>$W$4=""</formula>
    </cfRule>
  </conditionalFormatting>
  <conditionalFormatting sqref="X43:AZ43 BB43:BQ43">
    <cfRule type="expression" dxfId="5226" priority="2933">
      <formula>$X$4=""</formula>
    </cfRule>
  </conditionalFormatting>
  <conditionalFormatting sqref="Y43:AZ43 BB43:BQ43">
    <cfRule type="expression" dxfId="5225" priority="2932">
      <formula>$Y$4=""</formula>
    </cfRule>
  </conditionalFormatting>
  <conditionalFormatting sqref="Z43:AZ43 BB43:BQ43">
    <cfRule type="expression" dxfId="5224" priority="2931">
      <formula>$Z$4=""</formula>
    </cfRule>
  </conditionalFormatting>
  <conditionalFormatting sqref="AA43:AZ43 BB43:BQ43">
    <cfRule type="expression" dxfId="5223" priority="2930">
      <formula>$AA$4=""</formula>
    </cfRule>
  </conditionalFormatting>
  <conditionalFormatting sqref="AY43:AZ43 BB43:BQ43">
    <cfRule type="expression" dxfId="5222" priority="2906">
      <formula>$AY$4=""</formula>
    </cfRule>
  </conditionalFormatting>
  <conditionalFormatting sqref="AX43:AZ43 BB43:BQ43">
    <cfRule type="expression" dxfId="5221" priority="2907">
      <formula>$AX$4=""</formula>
    </cfRule>
  </conditionalFormatting>
  <conditionalFormatting sqref="AW43:AZ43 BB43:BQ43">
    <cfRule type="expression" dxfId="5220" priority="2908">
      <formula>$AW$4=""</formula>
    </cfRule>
  </conditionalFormatting>
  <conditionalFormatting sqref="AV43:AZ43 BB43:BQ43">
    <cfRule type="expression" dxfId="5219" priority="2909">
      <formula>$AV$4=""</formula>
    </cfRule>
  </conditionalFormatting>
  <conditionalFormatting sqref="AU43:AZ43 BB43:BQ43">
    <cfRule type="expression" dxfId="5218" priority="2910">
      <formula>$AU$4=""</formula>
    </cfRule>
  </conditionalFormatting>
  <conditionalFormatting sqref="AT43:AZ43 BB43:BQ43">
    <cfRule type="expression" dxfId="5217" priority="2911">
      <formula>$AT$4=""</formula>
    </cfRule>
  </conditionalFormatting>
  <conditionalFormatting sqref="AS43:AZ43 BB43:BQ43">
    <cfRule type="expression" dxfId="5216" priority="2912">
      <formula>$AS$4=""</formula>
    </cfRule>
  </conditionalFormatting>
  <conditionalFormatting sqref="AR43:AZ43 BB43:BQ43">
    <cfRule type="expression" dxfId="5215" priority="2913">
      <formula>$AR$4=""</formula>
    </cfRule>
  </conditionalFormatting>
  <conditionalFormatting sqref="AQ43:AZ43 BB43:BQ43">
    <cfRule type="expression" dxfId="5214" priority="2914">
      <formula>$AQ$4=""</formula>
    </cfRule>
  </conditionalFormatting>
  <conditionalFormatting sqref="AP43:AZ43 BB43:BQ43">
    <cfRule type="expression" dxfId="5213" priority="2915">
      <formula>$AP$4=""</formula>
    </cfRule>
  </conditionalFormatting>
  <conditionalFormatting sqref="AO43:AZ43 BB43:BQ43">
    <cfRule type="expression" dxfId="5212" priority="2916">
      <formula>$AO$4=""</formula>
    </cfRule>
  </conditionalFormatting>
  <conditionalFormatting sqref="AN43:AZ43 BB43:BQ43">
    <cfRule type="expression" dxfId="5211" priority="2917">
      <formula>$AN$4=""</formula>
    </cfRule>
  </conditionalFormatting>
  <conditionalFormatting sqref="AM43:AZ43 BB43:BQ43">
    <cfRule type="expression" dxfId="5210" priority="2918">
      <formula>$AM$4=""</formula>
    </cfRule>
  </conditionalFormatting>
  <conditionalFormatting sqref="AL43:AZ43 BB43:BQ43">
    <cfRule type="expression" dxfId="5209" priority="2919">
      <formula>$AL$4=""</formula>
    </cfRule>
  </conditionalFormatting>
  <conditionalFormatting sqref="AK43:AZ43 BB43:BQ43">
    <cfRule type="expression" dxfId="5208" priority="2920">
      <formula>$AK$4=""</formula>
    </cfRule>
  </conditionalFormatting>
  <conditionalFormatting sqref="AJ43:AZ43 BB43:BQ43">
    <cfRule type="expression" dxfId="5207" priority="2921">
      <formula>$AJ$4=""</formula>
    </cfRule>
  </conditionalFormatting>
  <conditionalFormatting sqref="AI43:AZ43 BB43:BQ43">
    <cfRule type="expression" dxfId="5206" priority="2922">
      <formula>$AI$4=""</formula>
    </cfRule>
  </conditionalFormatting>
  <conditionalFormatting sqref="AH43:AZ43 BB43:BQ43">
    <cfRule type="expression" dxfId="5205" priority="2923">
      <formula>$AH$4=""</formula>
    </cfRule>
  </conditionalFormatting>
  <conditionalFormatting sqref="AG43:AZ43 BB43:BQ43">
    <cfRule type="expression" dxfId="5204" priority="2924">
      <formula>$AG$4=""</formula>
    </cfRule>
  </conditionalFormatting>
  <conditionalFormatting sqref="AF43:AZ43 BB43:BQ43">
    <cfRule type="expression" dxfId="5203" priority="2925">
      <formula>$AF$4=""</formula>
    </cfRule>
  </conditionalFormatting>
  <conditionalFormatting sqref="AE43:AZ43 BB43:BQ43">
    <cfRule type="expression" dxfId="5202" priority="2926">
      <formula>$AE$4=""</formula>
    </cfRule>
  </conditionalFormatting>
  <conditionalFormatting sqref="AD43:AZ43 BB43:BQ43">
    <cfRule type="expression" dxfId="5201" priority="2927">
      <formula>$AD$4=""</formula>
    </cfRule>
  </conditionalFormatting>
  <conditionalFormatting sqref="AC43:AZ43 BB43:BQ43">
    <cfRule type="expression" dxfId="5200" priority="2928">
      <formula>$AC$4=""</formula>
    </cfRule>
  </conditionalFormatting>
  <conditionalFormatting sqref="AB43:AZ43 BB43:BQ43">
    <cfRule type="expression" dxfId="5199" priority="2929">
      <formula>$AB$4=""</formula>
    </cfRule>
  </conditionalFormatting>
  <conditionalFormatting sqref="BB43:BQ43">
    <cfRule type="expression" dxfId="5198" priority="2904">
      <formula>$BA$4=""</formula>
    </cfRule>
  </conditionalFormatting>
  <conditionalFormatting sqref="BO43:BQ43">
    <cfRule type="expression" dxfId="5197" priority="2890">
      <formula>$BO$4=""</formula>
    </cfRule>
  </conditionalFormatting>
  <conditionalFormatting sqref="BN43:BQ43">
    <cfRule type="expression" dxfId="5196" priority="2891">
      <formula>$BN$4=""</formula>
    </cfRule>
  </conditionalFormatting>
  <conditionalFormatting sqref="BM43:BQ43">
    <cfRule type="expression" dxfId="5195" priority="2892">
      <formula>$BM$4=""</formula>
    </cfRule>
  </conditionalFormatting>
  <conditionalFormatting sqref="BL43:BQ43">
    <cfRule type="expression" dxfId="5194" priority="2893">
      <formula>$BL$4=""</formula>
    </cfRule>
  </conditionalFormatting>
  <conditionalFormatting sqref="BK43:BQ43">
    <cfRule type="expression" dxfId="5193" priority="2894">
      <formula>$BK$4=""</formula>
    </cfRule>
  </conditionalFormatting>
  <conditionalFormatting sqref="BJ43:BQ43">
    <cfRule type="expression" dxfId="5192" priority="2895">
      <formula>$BJ$4=""</formula>
    </cfRule>
  </conditionalFormatting>
  <conditionalFormatting sqref="BI43:BQ43">
    <cfRule type="expression" dxfId="5191" priority="2896">
      <formula>$BI$4=""</formula>
    </cfRule>
  </conditionalFormatting>
  <conditionalFormatting sqref="BH43:BQ43">
    <cfRule type="expression" dxfId="5190" priority="2897">
      <formula>$BH$4=""</formula>
    </cfRule>
  </conditionalFormatting>
  <conditionalFormatting sqref="BG43:BQ43">
    <cfRule type="expression" dxfId="5189" priority="2898">
      <formula>$BG$4=""</formula>
    </cfRule>
  </conditionalFormatting>
  <conditionalFormatting sqref="BF43:BQ43">
    <cfRule type="expression" dxfId="5188" priority="2899">
      <formula>$BF$4=""</formula>
    </cfRule>
  </conditionalFormatting>
  <conditionalFormatting sqref="BE43:BQ43">
    <cfRule type="expression" dxfId="5187" priority="2900">
      <formula>$BE$4=""</formula>
    </cfRule>
  </conditionalFormatting>
  <conditionalFormatting sqref="BD43:BQ43">
    <cfRule type="expression" dxfId="5186" priority="2901">
      <formula>$BD$4=""</formula>
    </cfRule>
  </conditionalFormatting>
  <conditionalFormatting sqref="BB43:BQ43">
    <cfRule type="expression" dxfId="5185" priority="2903">
      <formula>$BB$4=""</formula>
    </cfRule>
  </conditionalFormatting>
  <conditionalFormatting sqref="AZ43 BB43:BQ43">
    <cfRule type="expression" dxfId="5184" priority="2905">
      <formula>$AZ$4=""</formula>
    </cfRule>
  </conditionalFormatting>
  <conditionalFormatting sqref="BP43:BQ43">
    <cfRule type="expression" dxfId="5183" priority="2889">
      <formula>$BP$4=""</formula>
    </cfRule>
  </conditionalFormatting>
  <conditionalFormatting sqref="BQ43">
    <cfRule type="expression" dxfId="5182" priority="2888">
      <formula>$BQ$4=""</formula>
    </cfRule>
  </conditionalFormatting>
  <conditionalFormatting sqref="BC43:BQ43">
    <cfRule type="expression" dxfId="5181" priority="2902">
      <formula>$BC$4=""</formula>
    </cfRule>
  </conditionalFormatting>
  <conditionalFormatting sqref="BR43:CQ43">
    <cfRule type="expression" dxfId="5180" priority="2887">
      <formula>$D$4=""</formula>
    </cfRule>
  </conditionalFormatting>
  <conditionalFormatting sqref="BR43:CQ43">
    <cfRule type="expression" dxfId="5179" priority="2886">
      <formula>$E$4=""</formula>
    </cfRule>
  </conditionalFormatting>
  <conditionalFormatting sqref="BR43:CQ43">
    <cfRule type="expression" dxfId="5178" priority="2885">
      <formula>$F$4=""</formula>
    </cfRule>
  </conditionalFormatting>
  <conditionalFormatting sqref="BR43:CQ43">
    <cfRule type="expression" dxfId="5177" priority="2884">
      <formula>$G$4=""</formula>
    </cfRule>
  </conditionalFormatting>
  <conditionalFormatting sqref="BR43:CQ43">
    <cfRule type="expression" dxfId="5176" priority="2883">
      <formula>$H$4=""</formula>
    </cfRule>
  </conditionalFormatting>
  <conditionalFormatting sqref="BR43:CQ43">
    <cfRule type="expression" dxfId="5175" priority="2882">
      <formula>$I$4=""</formula>
    </cfRule>
  </conditionalFormatting>
  <conditionalFormatting sqref="BR43:CQ43">
    <cfRule type="expression" dxfId="5174" priority="2881">
      <formula>$J$4=""</formula>
    </cfRule>
  </conditionalFormatting>
  <conditionalFormatting sqref="BR43:CQ43">
    <cfRule type="expression" dxfId="5173" priority="2880">
      <formula>$K$4=""</formula>
    </cfRule>
  </conditionalFormatting>
  <conditionalFormatting sqref="BR43:CQ43">
    <cfRule type="expression" dxfId="5172" priority="2879">
      <formula>$L$4=""</formula>
    </cfRule>
  </conditionalFormatting>
  <conditionalFormatting sqref="BR43:CQ43">
    <cfRule type="expression" dxfId="5171" priority="2878">
      <formula>$M$4=""</formula>
    </cfRule>
  </conditionalFormatting>
  <conditionalFormatting sqref="BR43:CQ43">
    <cfRule type="expression" dxfId="5170" priority="2877">
      <formula>$N$4=""</formula>
    </cfRule>
  </conditionalFormatting>
  <conditionalFormatting sqref="BR43:CQ43">
    <cfRule type="expression" dxfId="5169" priority="2876">
      <formula>$O$4=""</formula>
    </cfRule>
  </conditionalFormatting>
  <conditionalFormatting sqref="BR43:CQ43">
    <cfRule type="expression" dxfId="5168" priority="2875">
      <formula>$P$4=""</formula>
    </cfRule>
  </conditionalFormatting>
  <conditionalFormatting sqref="BR43:CQ43">
    <cfRule type="expression" dxfId="5167" priority="2874">
      <formula>$Q$4=""</formula>
    </cfRule>
  </conditionalFormatting>
  <conditionalFormatting sqref="BR43:CQ43">
    <cfRule type="expression" dxfId="5166" priority="2873">
      <formula>$R$4=""</formula>
    </cfRule>
  </conditionalFormatting>
  <conditionalFormatting sqref="BR43:CQ43">
    <cfRule type="expression" dxfId="5165" priority="2872">
      <formula>$S$4=""</formula>
    </cfRule>
  </conditionalFormatting>
  <conditionalFormatting sqref="BR43:CQ43">
    <cfRule type="expression" dxfId="5164" priority="2871">
      <formula>$T$4=""</formula>
    </cfRule>
  </conditionalFormatting>
  <conditionalFormatting sqref="BR43:CQ43">
    <cfRule type="expression" dxfId="5163" priority="2870">
      <formula>$U$4=""</formula>
    </cfRule>
  </conditionalFormatting>
  <conditionalFormatting sqref="BR43:CQ43">
    <cfRule type="expression" dxfId="5162" priority="2869">
      <formula>$V$4=""</formula>
    </cfRule>
  </conditionalFormatting>
  <conditionalFormatting sqref="BR43:CQ43">
    <cfRule type="expression" dxfId="5161" priority="2868">
      <formula>$W$4=""</formula>
    </cfRule>
  </conditionalFormatting>
  <conditionalFormatting sqref="BR43:CQ43">
    <cfRule type="expression" dxfId="5160" priority="2867">
      <formula>$X$4=""</formula>
    </cfRule>
  </conditionalFormatting>
  <conditionalFormatting sqref="BR43:CQ43">
    <cfRule type="expression" dxfId="5159" priority="2866">
      <formula>$Y$4=""</formula>
    </cfRule>
  </conditionalFormatting>
  <conditionalFormatting sqref="BR43:CQ43">
    <cfRule type="expression" dxfId="5158" priority="2865">
      <formula>$Z$4=""</formula>
    </cfRule>
  </conditionalFormatting>
  <conditionalFormatting sqref="BR43:CQ43">
    <cfRule type="expression" dxfId="5157" priority="2864">
      <formula>$AA$4=""</formula>
    </cfRule>
  </conditionalFormatting>
  <conditionalFormatting sqref="BR43:CQ43">
    <cfRule type="expression" dxfId="5156" priority="2840">
      <formula>$AY$4=""</formula>
    </cfRule>
  </conditionalFormatting>
  <conditionalFormatting sqref="BR43:CQ43">
    <cfRule type="expression" dxfId="5155" priority="2841">
      <formula>$AX$4=""</formula>
    </cfRule>
  </conditionalFormatting>
  <conditionalFormatting sqref="BR43:CQ43">
    <cfRule type="expression" dxfId="5154" priority="2842">
      <formula>$AW$4=""</formula>
    </cfRule>
  </conditionalFormatting>
  <conditionalFormatting sqref="BR43:CQ43">
    <cfRule type="expression" dxfId="5153" priority="2843">
      <formula>$AV$4=""</formula>
    </cfRule>
  </conditionalFormatting>
  <conditionalFormatting sqref="BR43:CQ43">
    <cfRule type="expression" dxfId="5152" priority="2844">
      <formula>$AU$4=""</formula>
    </cfRule>
  </conditionalFormatting>
  <conditionalFormatting sqref="BR43:CQ43">
    <cfRule type="expression" dxfId="5151" priority="2845">
      <formula>$AT$4=""</formula>
    </cfRule>
  </conditionalFormatting>
  <conditionalFormatting sqref="BR43:CQ43">
    <cfRule type="expression" dxfId="5150" priority="2846">
      <formula>$AS$4=""</formula>
    </cfRule>
  </conditionalFormatting>
  <conditionalFormatting sqref="BR43:CQ43">
    <cfRule type="expression" dxfId="5149" priority="2847">
      <formula>$AR$4=""</formula>
    </cfRule>
  </conditionalFormatting>
  <conditionalFormatting sqref="BR43:CQ43">
    <cfRule type="expression" dxfId="5148" priority="2848">
      <formula>$AQ$4=""</formula>
    </cfRule>
  </conditionalFormatting>
  <conditionalFormatting sqref="BR43:CQ43">
    <cfRule type="expression" dxfId="5147" priority="2849">
      <formula>$AP$4=""</formula>
    </cfRule>
  </conditionalFormatting>
  <conditionalFormatting sqref="BR43:CQ43">
    <cfRule type="expression" dxfId="5146" priority="2850">
      <formula>$AO$4=""</formula>
    </cfRule>
  </conditionalFormatting>
  <conditionalFormatting sqref="BR43:CQ43">
    <cfRule type="expression" dxfId="5145" priority="2851">
      <formula>$AN$4=""</formula>
    </cfRule>
  </conditionalFormatting>
  <conditionalFormatting sqref="BR43:CQ43">
    <cfRule type="expression" dxfId="5144" priority="2852">
      <formula>$AM$4=""</formula>
    </cfRule>
  </conditionalFormatting>
  <conditionalFormatting sqref="BR43:CQ43">
    <cfRule type="expression" dxfId="5143" priority="2853">
      <formula>$AL$4=""</formula>
    </cfRule>
  </conditionalFormatting>
  <conditionalFormatting sqref="BR43:CQ43">
    <cfRule type="expression" dxfId="5142" priority="2854">
      <formula>$AK$4=""</formula>
    </cfRule>
  </conditionalFormatting>
  <conditionalFormatting sqref="BR43:CQ43">
    <cfRule type="expression" dxfId="5141" priority="2855">
      <formula>$AJ$4=""</formula>
    </cfRule>
  </conditionalFormatting>
  <conditionalFormatting sqref="BR43:CQ43">
    <cfRule type="expression" dxfId="5140" priority="2856">
      <formula>$AI$4=""</formula>
    </cfRule>
  </conditionalFormatting>
  <conditionalFormatting sqref="BR43:CQ43">
    <cfRule type="expression" dxfId="5139" priority="2857">
      <formula>$AH$4=""</formula>
    </cfRule>
  </conditionalFormatting>
  <conditionalFormatting sqref="BR43:CQ43">
    <cfRule type="expression" dxfId="5138" priority="2858">
      <formula>$AG$4=""</formula>
    </cfRule>
  </conditionalFormatting>
  <conditionalFormatting sqref="BR43:CQ43">
    <cfRule type="expression" dxfId="5137" priority="2859">
      <formula>$AF$4=""</formula>
    </cfRule>
  </conditionalFormatting>
  <conditionalFormatting sqref="BR43:CQ43">
    <cfRule type="expression" dxfId="5136" priority="2860">
      <formula>$AE$4=""</formula>
    </cfRule>
  </conditionalFormatting>
  <conditionalFormatting sqref="BR43:CQ43">
    <cfRule type="expression" dxfId="5135" priority="2861">
      <formula>$AD$4=""</formula>
    </cfRule>
  </conditionalFormatting>
  <conditionalFormatting sqref="BR43:CQ43">
    <cfRule type="expression" dxfId="5134" priority="2862">
      <formula>$AC$4=""</formula>
    </cfRule>
  </conditionalFormatting>
  <conditionalFormatting sqref="BR43:CQ43">
    <cfRule type="expression" dxfId="5133" priority="2863">
      <formula>$AB$4=""</formula>
    </cfRule>
  </conditionalFormatting>
  <conditionalFormatting sqref="BR43:CQ43">
    <cfRule type="expression" dxfId="5132" priority="2838">
      <formula>$BA$4=""</formula>
    </cfRule>
  </conditionalFormatting>
  <conditionalFormatting sqref="BR43:CQ43">
    <cfRule type="expression" dxfId="5131" priority="2824">
      <formula>$BO$4=""</formula>
    </cfRule>
  </conditionalFormatting>
  <conditionalFormatting sqref="BR43:CQ43">
    <cfRule type="expression" dxfId="5130" priority="2825">
      <formula>$BN$4=""</formula>
    </cfRule>
  </conditionalFormatting>
  <conditionalFormatting sqref="BR43:CQ43">
    <cfRule type="expression" dxfId="5129" priority="2826">
      <formula>$BM$4=""</formula>
    </cfRule>
  </conditionalFormatting>
  <conditionalFormatting sqref="BR43:CQ43">
    <cfRule type="expression" dxfId="5128" priority="2827">
      <formula>$BL$4=""</formula>
    </cfRule>
  </conditionalFormatting>
  <conditionalFormatting sqref="BR43:CQ43">
    <cfRule type="expression" dxfId="5127" priority="2828">
      <formula>$BK$4=""</formula>
    </cfRule>
  </conditionalFormatting>
  <conditionalFormatting sqref="BR43:CQ43">
    <cfRule type="expression" dxfId="5126" priority="2829">
      <formula>$BJ$4=""</formula>
    </cfRule>
  </conditionalFormatting>
  <conditionalFormatting sqref="BR43:CQ43">
    <cfRule type="expression" dxfId="5125" priority="2830">
      <formula>$BI$4=""</formula>
    </cfRule>
  </conditionalFormatting>
  <conditionalFormatting sqref="BR43:CQ43">
    <cfRule type="expression" dxfId="5124" priority="2831">
      <formula>$BH$4=""</formula>
    </cfRule>
  </conditionalFormatting>
  <conditionalFormatting sqref="BR43:CQ43">
    <cfRule type="expression" dxfId="5123" priority="2832">
      <formula>$BG$4=""</formula>
    </cfRule>
  </conditionalFormatting>
  <conditionalFormatting sqref="BR43:CQ43">
    <cfRule type="expression" dxfId="5122" priority="2833">
      <formula>$BF$4=""</formula>
    </cfRule>
  </conditionalFormatting>
  <conditionalFormatting sqref="BR43:CQ43">
    <cfRule type="expression" dxfId="5121" priority="2834">
      <formula>$BE$4=""</formula>
    </cfRule>
  </conditionalFormatting>
  <conditionalFormatting sqref="BR43:CQ43">
    <cfRule type="expression" dxfId="5120" priority="2835">
      <formula>$BD$4=""</formula>
    </cfRule>
  </conditionalFormatting>
  <conditionalFormatting sqref="BR43:CQ43">
    <cfRule type="expression" dxfId="5119" priority="2837">
      <formula>$BB$4=""</formula>
    </cfRule>
  </conditionalFormatting>
  <conditionalFormatting sqref="BR43:CQ43">
    <cfRule type="expression" dxfId="5118" priority="2839">
      <formula>$AZ$4=""</formula>
    </cfRule>
  </conditionalFormatting>
  <conditionalFormatting sqref="CD43:CQ43">
    <cfRule type="expression" dxfId="5117" priority="2809">
      <formula>$CD$4=""</formula>
    </cfRule>
  </conditionalFormatting>
  <conditionalFormatting sqref="BR43:CQ43">
    <cfRule type="expression" dxfId="5116" priority="2823">
      <formula>$BP$4=""</formula>
    </cfRule>
  </conditionalFormatting>
  <conditionalFormatting sqref="BR43:CQ43">
    <cfRule type="expression" dxfId="5115" priority="2822">
      <formula>$BQ$4=""</formula>
    </cfRule>
  </conditionalFormatting>
  <conditionalFormatting sqref="BR43:CQ43">
    <cfRule type="expression" dxfId="5114" priority="2821">
      <formula>$BR$4=""</formula>
    </cfRule>
  </conditionalFormatting>
  <conditionalFormatting sqref="BS43:CQ43">
    <cfRule type="expression" dxfId="5113" priority="2820">
      <formula>$BS$4=""</formula>
    </cfRule>
  </conditionalFormatting>
  <conditionalFormatting sqref="BT43:CQ43">
    <cfRule type="expression" dxfId="5112" priority="2819">
      <formula>$BT$4=""</formula>
    </cfRule>
  </conditionalFormatting>
  <conditionalFormatting sqref="BU43:CQ43">
    <cfRule type="expression" dxfId="5111" priority="2818">
      <formula>$BU$4=""</formula>
    </cfRule>
  </conditionalFormatting>
  <conditionalFormatting sqref="BV43:CQ43">
    <cfRule type="expression" dxfId="5110" priority="2817">
      <formula>$BV$4=""</formula>
    </cfRule>
  </conditionalFormatting>
  <conditionalFormatting sqref="BW43:CQ43">
    <cfRule type="expression" dxfId="5109" priority="2816">
      <formula>$BW$4=""</formula>
    </cfRule>
  </conditionalFormatting>
  <conditionalFormatting sqref="BX43:CQ43">
    <cfRule type="expression" dxfId="5108" priority="2815">
      <formula>$BX$4=""</formula>
    </cfRule>
  </conditionalFormatting>
  <conditionalFormatting sqref="BY43:CQ43">
    <cfRule type="expression" dxfId="5107" priority="2814">
      <formula>$BY$4=""</formula>
    </cfRule>
  </conditionalFormatting>
  <conditionalFormatting sqref="BZ43:CQ43">
    <cfRule type="expression" dxfId="5106" priority="2813">
      <formula>$BZ$4=""</formula>
    </cfRule>
  </conditionalFormatting>
  <conditionalFormatting sqref="CA43:CQ43">
    <cfRule type="expression" dxfId="5105" priority="2812">
      <formula>$CA$4=""</formula>
    </cfRule>
  </conditionalFormatting>
  <conditionalFormatting sqref="CB43:CQ43">
    <cfRule type="expression" dxfId="5104" priority="2811">
      <formula>$CB$4=""</formula>
    </cfRule>
  </conditionalFormatting>
  <conditionalFormatting sqref="CC43:CQ43">
    <cfRule type="expression" dxfId="5103" priority="2810">
      <formula>$CC$4=""</formula>
    </cfRule>
  </conditionalFormatting>
  <conditionalFormatting sqref="BR43:CQ43">
    <cfRule type="expression" dxfId="5102" priority="2836">
      <formula>$BC$4=""</formula>
    </cfRule>
  </conditionalFormatting>
  <conditionalFormatting sqref="D48:AZ48 BB48:BQ48">
    <cfRule type="expression" dxfId="5101" priority="2808">
      <formula>$D$4=""</formula>
    </cfRule>
  </conditionalFormatting>
  <conditionalFormatting sqref="E48:AZ48 BB48:BQ48">
    <cfRule type="expression" dxfId="5100" priority="2807">
      <formula>$E$4=""</formula>
    </cfRule>
  </conditionalFormatting>
  <conditionalFormatting sqref="F48:AZ48 BB48:BQ48">
    <cfRule type="expression" dxfId="5099" priority="2806">
      <formula>$F$4=""</formula>
    </cfRule>
  </conditionalFormatting>
  <conditionalFormatting sqref="G48:AZ48 BB48:BQ48">
    <cfRule type="expression" dxfId="5098" priority="2805">
      <formula>$G$4=""</formula>
    </cfRule>
  </conditionalFormatting>
  <conditionalFormatting sqref="H48:AZ48 BB48:BQ48">
    <cfRule type="expression" dxfId="5097" priority="2804">
      <formula>$H$4=""</formula>
    </cfRule>
  </conditionalFormatting>
  <conditionalFormatting sqref="I48:AZ48 BB48:BQ48">
    <cfRule type="expression" dxfId="5096" priority="2803">
      <formula>$I$4=""</formula>
    </cfRule>
  </conditionalFormatting>
  <conditionalFormatting sqref="J48:AZ48 BB48:BQ48">
    <cfRule type="expression" dxfId="5095" priority="2802">
      <formula>$J$4=""</formula>
    </cfRule>
  </conditionalFormatting>
  <conditionalFormatting sqref="K48:AZ48 BB48:BQ48">
    <cfRule type="expression" dxfId="5094" priority="2801">
      <formula>$K$4=""</formula>
    </cfRule>
  </conditionalFormatting>
  <conditionalFormatting sqref="L48:AZ48 BB48:BQ48">
    <cfRule type="expression" dxfId="5093" priority="2800">
      <formula>$L$4=""</formula>
    </cfRule>
  </conditionalFormatting>
  <conditionalFormatting sqref="M48:AZ48 BB48:BQ48">
    <cfRule type="expression" dxfId="5092" priority="2799">
      <formula>$M$4=""</formula>
    </cfRule>
  </conditionalFormatting>
  <conditionalFormatting sqref="N48:AZ48 BB48:BQ48">
    <cfRule type="expression" dxfId="5091" priority="2798">
      <formula>$N$4=""</formula>
    </cfRule>
  </conditionalFormatting>
  <conditionalFormatting sqref="O48:AZ48 BB48:BQ48">
    <cfRule type="expression" dxfId="5090" priority="2797">
      <formula>$O$4=""</formula>
    </cfRule>
  </conditionalFormatting>
  <conditionalFormatting sqref="P48:AZ48 BB48:BQ48">
    <cfRule type="expression" dxfId="5089" priority="2796">
      <formula>$P$4=""</formula>
    </cfRule>
  </conditionalFormatting>
  <conditionalFormatting sqref="Q48:AZ48 BB48:BQ48">
    <cfRule type="expression" dxfId="5088" priority="2795">
      <formula>$Q$4=""</formula>
    </cfRule>
  </conditionalFormatting>
  <conditionalFormatting sqref="R48:AZ48 BB48:BQ48">
    <cfRule type="expression" dxfId="5087" priority="2794">
      <formula>$R$4=""</formula>
    </cfRule>
  </conditionalFormatting>
  <conditionalFormatting sqref="S48:AZ48 BB48:BQ48">
    <cfRule type="expression" dxfId="5086" priority="2793">
      <formula>$S$4=""</formula>
    </cfRule>
  </conditionalFormatting>
  <conditionalFormatting sqref="T48:AZ48 BB48:BQ48">
    <cfRule type="expression" dxfId="5085" priority="2792">
      <formula>$T$4=""</formula>
    </cfRule>
  </conditionalFormatting>
  <conditionalFormatting sqref="U48:AZ48 BB48:BQ48">
    <cfRule type="expression" dxfId="5084" priority="2791">
      <formula>$U$4=""</formula>
    </cfRule>
  </conditionalFormatting>
  <conditionalFormatting sqref="V48:AZ48 BB48:BQ48">
    <cfRule type="expression" dxfId="5083" priority="2790">
      <formula>$V$4=""</formula>
    </cfRule>
  </conditionalFormatting>
  <conditionalFormatting sqref="W48:AZ48 BB48:BQ48">
    <cfRule type="expression" dxfId="5082" priority="2789">
      <formula>$W$4=""</formula>
    </cfRule>
  </conditionalFormatting>
  <conditionalFormatting sqref="X48:AZ48 BB48:BQ48">
    <cfRule type="expression" dxfId="5081" priority="2788">
      <formula>$X$4=""</formula>
    </cfRule>
  </conditionalFormatting>
  <conditionalFormatting sqref="Y48:AZ48 BB48:BQ48">
    <cfRule type="expression" dxfId="5080" priority="2787">
      <formula>$Y$4=""</formula>
    </cfRule>
  </conditionalFormatting>
  <conditionalFormatting sqref="Z48:AZ48 BB48:BQ48">
    <cfRule type="expression" dxfId="5079" priority="2786">
      <formula>$Z$4=""</formula>
    </cfRule>
  </conditionalFormatting>
  <conditionalFormatting sqref="AA48:AZ48 BB48:BQ48">
    <cfRule type="expression" dxfId="5078" priority="2785">
      <formula>$AA$4=""</formula>
    </cfRule>
  </conditionalFormatting>
  <conditionalFormatting sqref="AY48:AZ48 BB48:BQ48">
    <cfRule type="expression" dxfId="5077" priority="2761">
      <formula>$AY$4=""</formula>
    </cfRule>
  </conditionalFormatting>
  <conditionalFormatting sqref="AX48:AZ48 BB48:BQ48">
    <cfRule type="expression" dxfId="5076" priority="2762">
      <formula>$AX$4=""</formula>
    </cfRule>
  </conditionalFormatting>
  <conditionalFormatting sqref="AW48:AZ48 BB48:BQ48">
    <cfRule type="expression" dxfId="5075" priority="2763">
      <formula>$AW$4=""</formula>
    </cfRule>
  </conditionalFormatting>
  <conditionalFormatting sqref="AV48:AZ48 BB48:BQ48">
    <cfRule type="expression" dxfId="5074" priority="2764">
      <formula>$AV$4=""</formula>
    </cfRule>
  </conditionalFormatting>
  <conditionalFormatting sqref="AU48:AZ48 BB48:BQ48">
    <cfRule type="expression" dxfId="5073" priority="2765">
      <formula>$AU$4=""</formula>
    </cfRule>
  </conditionalFormatting>
  <conditionalFormatting sqref="AT48:AZ48 BB48:BQ48">
    <cfRule type="expression" dxfId="5072" priority="2766">
      <formula>$AT$4=""</formula>
    </cfRule>
  </conditionalFormatting>
  <conditionalFormatting sqref="AS48:AZ48 BB48:BQ48">
    <cfRule type="expression" dxfId="5071" priority="2767">
      <formula>$AS$4=""</formula>
    </cfRule>
  </conditionalFormatting>
  <conditionalFormatting sqref="AR48:AZ48 BB48:BQ48">
    <cfRule type="expression" dxfId="5070" priority="2768">
      <formula>$AR$4=""</formula>
    </cfRule>
  </conditionalFormatting>
  <conditionalFormatting sqref="AQ48:AZ48 BB48:BQ48">
    <cfRule type="expression" dxfId="5069" priority="2769">
      <formula>$AQ$4=""</formula>
    </cfRule>
  </conditionalFormatting>
  <conditionalFormatting sqref="AP48:AZ48 BB48:BQ48">
    <cfRule type="expression" dxfId="5068" priority="2770">
      <formula>$AP$4=""</formula>
    </cfRule>
  </conditionalFormatting>
  <conditionalFormatting sqref="AO48:AZ48 BB48:BQ48">
    <cfRule type="expression" dxfId="5067" priority="2771">
      <formula>$AO$4=""</formula>
    </cfRule>
  </conditionalFormatting>
  <conditionalFormatting sqref="AN48:AZ48 BB48:BQ48">
    <cfRule type="expression" dxfId="5066" priority="2772">
      <formula>$AN$4=""</formula>
    </cfRule>
  </conditionalFormatting>
  <conditionalFormatting sqref="AM48:AZ48 BB48:BQ48">
    <cfRule type="expression" dxfId="5065" priority="2773">
      <formula>$AM$4=""</formula>
    </cfRule>
  </conditionalFormatting>
  <conditionalFormatting sqref="AL48:AZ48 BB48:BQ48">
    <cfRule type="expression" dxfId="5064" priority="2774">
      <formula>$AL$4=""</formula>
    </cfRule>
  </conditionalFormatting>
  <conditionalFormatting sqref="AK48:AZ48 BB48:BQ48">
    <cfRule type="expression" dxfId="5063" priority="2775">
      <formula>$AK$4=""</formula>
    </cfRule>
  </conditionalFormatting>
  <conditionalFormatting sqref="AJ48:AZ48 BB48:BQ48">
    <cfRule type="expression" dxfId="5062" priority="2776">
      <formula>$AJ$4=""</formula>
    </cfRule>
  </conditionalFormatting>
  <conditionalFormatting sqref="AI48:AZ48 BB48:BQ48">
    <cfRule type="expression" dxfId="5061" priority="2777">
      <formula>$AI$4=""</formula>
    </cfRule>
  </conditionalFormatting>
  <conditionalFormatting sqref="AH48:AZ48 BB48:BQ48">
    <cfRule type="expression" dxfId="5060" priority="2778">
      <formula>$AH$4=""</formula>
    </cfRule>
  </conditionalFormatting>
  <conditionalFormatting sqref="AG48:AZ48 BB48:BQ48">
    <cfRule type="expression" dxfId="5059" priority="2779">
      <formula>$AG$4=""</formula>
    </cfRule>
  </conditionalFormatting>
  <conditionalFormatting sqref="AF48:AZ48 BB48:BQ48">
    <cfRule type="expression" dxfId="5058" priority="2780">
      <formula>$AF$4=""</formula>
    </cfRule>
  </conditionalFormatting>
  <conditionalFormatting sqref="AE48:AZ48 BB48:BQ48">
    <cfRule type="expression" dxfId="5057" priority="2781">
      <formula>$AE$4=""</formula>
    </cfRule>
  </conditionalFormatting>
  <conditionalFormatting sqref="AD48:AZ48 BB48:BQ48">
    <cfRule type="expression" dxfId="5056" priority="2782">
      <formula>$AD$4=""</formula>
    </cfRule>
  </conditionalFormatting>
  <conditionalFormatting sqref="AC48:AZ48 BB48:BQ48">
    <cfRule type="expression" dxfId="5055" priority="2783">
      <formula>$AC$4=""</formula>
    </cfRule>
  </conditionalFormatting>
  <conditionalFormatting sqref="AB48:AZ48 BB48:BQ48">
    <cfRule type="expression" dxfId="5054" priority="2784">
      <formula>$AB$4=""</formula>
    </cfRule>
  </conditionalFormatting>
  <conditionalFormatting sqref="BB48:BQ48">
    <cfRule type="expression" dxfId="5053" priority="2759">
      <formula>$BA$4=""</formula>
    </cfRule>
  </conditionalFormatting>
  <conditionalFormatting sqref="BO48:BQ48">
    <cfRule type="expression" dxfId="5052" priority="2745">
      <formula>$BO$4=""</formula>
    </cfRule>
  </conditionalFormatting>
  <conditionalFormatting sqref="BN48:BQ48">
    <cfRule type="expression" dxfId="5051" priority="2746">
      <formula>$BN$4=""</formula>
    </cfRule>
  </conditionalFormatting>
  <conditionalFormatting sqref="BM48:BQ48">
    <cfRule type="expression" dxfId="5050" priority="2747">
      <formula>$BM$4=""</formula>
    </cfRule>
  </conditionalFormatting>
  <conditionalFormatting sqref="BL48:BQ48">
    <cfRule type="expression" dxfId="5049" priority="2748">
      <formula>$BL$4=""</formula>
    </cfRule>
  </conditionalFormatting>
  <conditionalFormatting sqref="BK48:BQ48">
    <cfRule type="expression" dxfId="5048" priority="2749">
      <formula>$BK$4=""</formula>
    </cfRule>
  </conditionalFormatting>
  <conditionalFormatting sqref="BJ48:BQ48">
    <cfRule type="expression" dxfId="5047" priority="2750">
      <formula>$BJ$4=""</formula>
    </cfRule>
  </conditionalFormatting>
  <conditionalFormatting sqref="BI48:BQ48">
    <cfRule type="expression" dxfId="5046" priority="2751">
      <formula>$BI$4=""</formula>
    </cfRule>
  </conditionalFormatting>
  <conditionalFormatting sqref="BH48:BQ48">
    <cfRule type="expression" dxfId="5045" priority="2752">
      <formula>$BH$4=""</formula>
    </cfRule>
  </conditionalFormatting>
  <conditionalFormatting sqref="BG48:BQ48">
    <cfRule type="expression" dxfId="5044" priority="2753">
      <formula>$BG$4=""</formula>
    </cfRule>
  </conditionalFormatting>
  <conditionalFormatting sqref="BF48:BQ48">
    <cfRule type="expression" dxfId="5043" priority="2754">
      <formula>$BF$4=""</formula>
    </cfRule>
  </conditionalFormatting>
  <conditionalFormatting sqref="BE48:BQ48">
    <cfRule type="expression" dxfId="5042" priority="2755">
      <formula>$BE$4=""</formula>
    </cfRule>
  </conditionalFormatting>
  <conditionalFormatting sqref="BD48:BQ48">
    <cfRule type="expression" dxfId="5041" priority="2756">
      <formula>$BD$4=""</formula>
    </cfRule>
  </conditionalFormatting>
  <conditionalFormatting sqref="BB48:BQ48">
    <cfRule type="expression" dxfId="5040" priority="2758">
      <formula>$BB$4=""</formula>
    </cfRule>
  </conditionalFormatting>
  <conditionalFormatting sqref="AZ48 BB48:BQ48">
    <cfRule type="expression" dxfId="5039" priority="2760">
      <formula>$AZ$4=""</formula>
    </cfRule>
  </conditionalFormatting>
  <conditionalFormatting sqref="BP48:BQ48">
    <cfRule type="expression" dxfId="5038" priority="2744">
      <formula>$BP$4=""</formula>
    </cfRule>
  </conditionalFormatting>
  <conditionalFormatting sqref="BQ48">
    <cfRule type="expression" dxfId="5037" priority="2743">
      <formula>$BQ$4=""</formula>
    </cfRule>
  </conditionalFormatting>
  <conditionalFormatting sqref="BC48:BQ48">
    <cfRule type="expression" dxfId="5036" priority="2757">
      <formula>$BC$4=""</formula>
    </cfRule>
  </conditionalFormatting>
  <conditionalFormatting sqref="BR48:CQ48">
    <cfRule type="expression" dxfId="5035" priority="2742">
      <formula>$D$4=""</formula>
    </cfRule>
  </conditionalFormatting>
  <conditionalFormatting sqref="BR48:CQ48">
    <cfRule type="expression" dxfId="5034" priority="2741">
      <formula>$E$4=""</formula>
    </cfRule>
  </conditionalFormatting>
  <conditionalFormatting sqref="BR48:CQ48">
    <cfRule type="expression" dxfId="5033" priority="2740">
      <formula>$F$4=""</formula>
    </cfRule>
  </conditionalFormatting>
  <conditionalFormatting sqref="BR48:CQ48">
    <cfRule type="expression" dxfId="5032" priority="2739">
      <formula>$G$4=""</formula>
    </cfRule>
  </conditionalFormatting>
  <conditionalFormatting sqref="BR48:CQ48">
    <cfRule type="expression" dxfId="5031" priority="2738">
      <formula>$H$4=""</formula>
    </cfRule>
  </conditionalFormatting>
  <conditionalFormatting sqref="BR48:CQ48">
    <cfRule type="expression" dxfId="5030" priority="2737">
      <formula>$I$4=""</formula>
    </cfRule>
  </conditionalFormatting>
  <conditionalFormatting sqref="BR48:CQ48">
    <cfRule type="expression" dxfId="5029" priority="2736">
      <formula>$J$4=""</formula>
    </cfRule>
  </conditionalFormatting>
  <conditionalFormatting sqref="BR48:CQ48">
    <cfRule type="expression" dxfId="5028" priority="2735">
      <formula>$K$4=""</formula>
    </cfRule>
  </conditionalFormatting>
  <conditionalFormatting sqref="BR48:CQ48">
    <cfRule type="expression" dxfId="5027" priority="2734">
      <formula>$L$4=""</formula>
    </cfRule>
  </conditionalFormatting>
  <conditionalFormatting sqref="BR48:CQ48">
    <cfRule type="expression" dxfId="5026" priority="2733">
      <formula>$M$4=""</formula>
    </cfRule>
  </conditionalFormatting>
  <conditionalFormatting sqref="BR48:CQ48">
    <cfRule type="expression" dxfId="5025" priority="2732">
      <formula>$N$4=""</formula>
    </cfRule>
  </conditionalFormatting>
  <conditionalFormatting sqref="BR48:CQ48">
    <cfRule type="expression" dxfId="5024" priority="2731">
      <formula>$O$4=""</formula>
    </cfRule>
  </conditionalFormatting>
  <conditionalFormatting sqref="BR48:CQ48">
    <cfRule type="expression" dxfId="5023" priority="2730">
      <formula>$P$4=""</formula>
    </cfRule>
  </conditionalFormatting>
  <conditionalFormatting sqref="BR48:CQ48">
    <cfRule type="expression" dxfId="5022" priority="2729">
      <formula>$Q$4=""</formula>
    </cfRule>
  </conditionalFormatting>
  <conditionalFormatting sqref="BR48:CQ48">
    <cfRule type="expression" dxfId="5021" priority="2728">
      <formula>$R$4=""</formula>
    </cfRule>
  </conditionalFormatting>
  <conditionalFormatting sqref="BR48:CQ48">
    <cfRule type="expression" dxfId="5020" priority="2727">
      <formula>$S$4=""</formula>
    </cfRule>
  </conditionalFormatting>
  <conditionalFormatting sqref="BR48:CQ48">
    <cfRule type="expression" dxfId="5019" priority="2726">
      <formula>$T$4=""</formula>
    </cfRule>
  </conditionalFormatting>
  <conditionalFormatting sqref="BR48:CQ48">
    <cfRule type="expression" dxfId="5018" priority="2725">
      <formula>$U$4=""</formula>
    </cfRule>
  </conditionalFormatting>
  <conditionalFormatting sqref="BR48:CQ48">
    <cfRule type="expression" dxfId="5017" priority="2724">
      <formula>$V$4=""</formula>
    </cfRule>
  </conditionalFormatting>
  <conditionalFormatting sqref="BR48:CQ48">
    <cfRule type="expression" dxfId="5016" priority="2723">
      <formula>$W$4=""</formula>
    </cfRule>
  </conditionalFormatting>
  <conditionalFormatting sqref="BR48:CQ48">
    <cfRule type="expression" dxfId="5015" priority="2722">
      <formula>$X$4=""</formula>
    </cfRule>
  </conditionalFormatting>
  <conditionalFormatting sqref="BR48:CQ48">
    <cfRule type="expression" dxfId="5014" priority="2721">
      <formula>$Y$4=""</formula>
    </cfRule>
  </conditionalFormatting>
  <conditionalFormatting sqref="BR48:CQ48">
    <cfRule type="expression" dxfId="5013" priority="2720">
      <formula>$Z$4=""</formula>
    </cfRule>
  </conditionalFormatting>
  <conditionalFormatting sqref="BR48:CQ48">
    <cfRule type="expression" dxfId="5012" priority="2719">
      <formula>$AA$4=""</formula>
    </cfRule>
  </conditionalFormatting>
  <conditionalFormatting sqref="BR48:CQ48">
    <cfRule type="expression" dxfId="5011" priority="2695">
      <formula>$AY$4=""</formula>
    </cfRule>
  </conditionalFormatting>
  <conditionalFormatting sqref="BR48:CQ48">
    <cfRule type="expression" dxfId="5010" priority="2696">
      <formula>$AX$4=""</formula>
    </cfRule>
  </conditionalFormatting>
  <conditionalFormatting sqref="BR48:CQ48">
    <cfRule type="expression" dxfId="5009" priority="2697">
      <formula>$AW$4=""</formula>
    </cfRule>
  </conditionalFormatting>
  <conditionalFormatting sqref="BR48:CQ48">
    <cfRule type="expression" dxfId="5008" priority="2698">
      <formula>$AV$4=""</formula>
    </cfRule>
  </conditionalFormatting>
  <conditionalFormatting sqref="BR48:CQ48">
    <cfRule type="expression" dxfId="5007" priority="2699">
      <formula>$AU$4=""</formula>
    </cfRule>
  </conditionalFormatting>
  <conditionalFormatting sqref="BR48:CQ48">
    <cfRule type="expression" dxfId="5006" priority="2700">
      <formula>$AT$4=""</formula>
    </cfRule>
  </conditionalFormatting>
  <conditionalFormatting sqref="BR48:CQ48">
    <cfRule type="expression" dxfId="5005" priority="2701">
      <formula>$AS$4=""</formula>
    </cfRule>
  </conditionalFormatting>
  <conditionalFormatting sqref="BR48:CQ48">
    <cfRule type="expression" dxfId="5004" priority="2702">
      <formula>$AR$4=""</formula>
    </cfRule>
  </conditionalFormatting>
  <conditionalFormatting sqref="BR48:CQ48">
    <cfRule type="expression" dxfId="5003" priority="2703">
      <formula>$AQ$4=""</formula>
    </cfRule>
  </conditionalFormatting>
  <conditionalFormatting sqref="BR48:CQ48">
    <cfRule type="expression" dxfId="5002" priority="2704">
      <formula>$AP$4=""</formula>
    </cfRule>
  </conditionalFormatting>
  <conditionalFormatting sqref="BR48:CQ48">
    <cfRule type="expression" dxfId="5001" priority="2705">
      <formula>$AO$4=""</formula>
    </cfRule>
  </conditionalFormatting>
  <conditionalFormatting sqref="BR48:CQ48">
    <cfRule type="expression" dxfId="5000" priority="2706">
      <formula>$AN$4=""</formula>
    </cfRule>
  </conditionalFormatting>
  <conditionalFormatting sqref="BR48:CQ48">
    <cfRule type="expression" dxfId="4999" priority="2707">
      <formula>$AM$4=""</formula>
    </cfRule>
  </conditionalFormatting>
  <conditionalFormatting sqref="BR48:CQ48">
    <cfRule type="expression" dxfId="4998" priority="2708">
      <formula>$AL$4=""</formula>
    </cfRule>
  </conditionalFormatting>
  <conditionalFormatting sqref="BR48:CQ48">
    <cfRule type="expression" dxfId="4997" priority="2709">
      <formula>$AK$4=""</formula>
    </cfRule>
  </conditionalFormatting>
  <conditionalFormatting sqref="BR48:CQ48">
    <cfRule type="expression" dxfId="4996" priority="2710">
      <formula>$AJ$4=""</formula>
    </cfRule>
  </conditionalFormatting>
  <conditionalFormatting sqref="BR48:CQ48">
    <cfRule type="expression" dxfId="4995" priority="2711">
      <formula>$AI$4=""</formula>
    </cfRule>
  </conditionalFormatting>
  <conditionalFormatting sqref="BR48:CQ48">
    <cfRule type="expression" dxfId="4994" priority="2712">
      <formula>$AH$4=""</formula>
    </cfRule>
  </conditionalFormatting>
  <conditionalFormatting sqref="BR48:CQ48">
    <cfRule type="expression" dxfId="4993" priority="2713">
      <formula>$AG$4=""</formula>
    </cfRule>
  </conditionalFormatting>
  <conditionalFormatting sqref="BR48:CQ48">
    <cfRule type="expression" dxfId="4992" priority="2714">
      <formula>$AF$4=""</formula>
    </cfRule>
  </conditionalFormatting>
  <conditionalFormatting sqref="BR48:CQ48">
    <cfRule type="expression" dxfId="4991" priority="2715">
      <formula>$AE$4=""</formula>
    </cfRule>
  </conditionalFormatting>
  <conditionalFormatting sqref="BR48:CQ48">
    <cfRule type="expression" dxfId="4990" priority="2716">
      <formula>$AD$4=""</formula>
    </cfRule>
  </conditionalFormatting>
  <conditionalFormatting sqref="BR48:CQ48">
    <cfRule type="expression" dxfId="4989" priority="2717">
      <formula>$AC$4=""</formula>
    </cfRule>
  </conditionalFormatting>
  <conditionalFormatting sqref="BR48:CQ48">
    <cfRule type="expression" dxfId="4988" priority="2718">
      <formula>$AB$4=""</formula>
    </cfRule>
  </conditionalFormatting>
  <conditionalFormatting sqref="BR48:CQ48">
    <cfRule type="expression" dxfId="4987" priority="2693">
      <formula>$BA$4=""</formula>
    </cfRule>
  </conditionalFormatting>
  <conditionalFormatting sqref="BR48:CQ48">
    <cfRule type="expression" dxfId="4986" priority="2679">
      <formula>$BO$4=""</formula>
    </cfRule>
  </conditionalFormatting>
  <conditionalFormatting sqref="BR48:CQ48">
    <cfRule type="expression" dxfId="4985" priority="2680">
      <formula>$BN$4=""</formula>
    </cfRule>
  </conditionalFormatting>
  <conditionalFormatting sqref="BR48:CQ48">
    <cfRule type="expression" dxfId="4984" priority="2681">
      <formula>$BM$4=""</formula>
    </cfRule>
  </conditionalFormatting>
  <conditionalFormatting sqref="BR48:CQ48">
    <cfRule type="expression" dxfId="4983" priority="2682">
      <formula>$BL$4=""</formula>
    </cfRule>
  </conditionalFormatting>
  <conditionalFormatting sqref="BR48:CQ48">
    <cfRule type="expression" dxfId="4982" priority="2683">
      <formula>$BK$4=""</formula>
    </cfRule>
  </conditionalFormatting>
  <conditionalFormatting sqref="BR48:CQ48">
    <cfRule type="expression" dxfId="4981" priority="2684">
      <formula>$BJ$4=""</formula>
    </cfRule>
  </conditionalFormatting>
  <conditionalFormatting sqref="BR48:CQ48">
    <cfRule type="expression" dxfId="4980" priority="2685">
      <formula>$BI$4=""</formula>
    </cfRule>
  </conditionalFormatting>
  <conditionalFormatting sqref="BR48:CQ48">
    <cfRule type="expression" dxfId="4979" priority="2686">
      <formula>$BH$4=""</formula>
    </cfRule>
  </conditionalFormatting>
  <conditionalFormatting sqref="BR48:CQ48">
    <cfRule type="expression" dxfId="4978" priority="2687">
      <formula>$BG$4=""</formula>
    </cfRule>
  </conditionalFormatting>
  <conditionalFormatting sqref="BR48:CQ48">
    <cfRule type="expression" dxfId="4977" priority="2688">
      <formula>$BF$4=""</formula>
    </cfRule>
  </conditionalFormatting>
  <conditionalFormatting sqref="BR48:CQ48">
    <cfRule type="expression" dxfId="4976" priority="2689">
      <formula>$BE$4=""</formula>
    </cfRule>
  </conditionalFormatting>
  <conditionalFormatting sqref="BR48:CQ48">
    <cfRule type="expression" dxfId="4975" priority="2690">
      <formula>$BD$4=""</formula>
    </cfRule>
  </conditionalFormatting>
  <conditionalFormatting sqref="BR48:CQ48">
    <cfRule type="expression" dxfId="4974" priority="2692">
      <formula>$BB$4=""</formula>
    </cfRule>
  </conditionalFormatting>
  <conditionalFormatting sqref="BR48:CQ48">
    <cfRule type="expression" dxfId="4973" priority="2694">
      <formula>$AZ$4=""</formula>
    </cfRule>
  </conditionalFormatting>
  <conditionalFormatting sqref="CD48:CQ48">
    <cfRule type="expression" dxfId="4972" priority="2664">
      <formula>$CD$4=""</formula>
    </cfRule>
  </conditionalFormatting>
  <conditionalFormatting sqref="BR48:CQ48">
    <cfRule type="expression" dxfId="4971" priority="2678">
      <formula>$BP$4=""</formula>
    </cfRule>
  </conditionalFormatting>
  <conditionalFormatting sqref="BR48:CQ48">
    <cfRule type="expression" dxfId="4970" priority="2677">
      <formula>$BQ$4=""</formula>
    </cfRule>
  </conditionalFormatting>
  <conditionalFormatting sqref="BR48:CQ48">
    <cfRule type="expression" dxfId="4969" priority="2676">
      <formula>$BR$4=""</formula>
    </cfRule>
  </conditionalFormatting>
  <conditionalFormatting sqref="BS48:CQ48">
    <cfRule type="expression" dxfId="4968" priority="2675">
      <formula>$BS$4=""</formula>
    </cfRule>
  </conditionalFormatting>
  <conditionalFormatting sqref="BT48:CQ48">
    <cfRule type="expression" dxfId="4967" priority="2674">
      <formula>$BT$4=""</formula>
    </cfRule>
  </conditionalFormatting>
  <conditionalFormatting sqref="BU48:CQ48">
    <cfRule type="expression" dxfId="4966" priority="2673">
      <formula>$BU$4=""</formula>
    </cfRule>
  </conditionalFormatting>
  <conditionalFormatting sqref="BV48:CQ48">
    <cfRule type="expression" dxfId="4965" priority="2672">
      <formula>$BV$4=""</formula>
    </cfRule>
  </conditionalFormatting>
  <conditionalFormatting sqref="BW48:CQ48">
    <cfRule type="expression" dxfId="4964" priority="2671">
      <formula>$BW$4=""</formula>
    </cfRule>
  </conditionalFormatting>
  <conditionalFormatting sqref="BX48:CQ48">
    <cfRule type="expression" dxfId="4963" priority="2670">
      <formula>$BX$4=""</formula>
    </cfRule>
  </conditionalFormatting>
  <conditionalFormatting sqref="BY48:CQ48">
    <cfRule type="expression" dxfId="4962" priority="2669">
      <formula>$BY$4=""</formula>
    </cfRule>
  </conditionalFormatting>
  <conditionalFormatting sqref="BZ48:CQ48">
    <cfRule type="expression" dxfId="4961" priority="2668">
      <formula>$BZ$4=""</formula>
    </cfRule>
  </conditionalFormatting>
  <conditionalFormatting sqref="CA48:CQ48">
    <cfRule type="expression" dxfId="4960" priority="2667">
      <formula>$CA$4=""</formula>
    </cfRule>
  </conditionalFormatting>
  <conditionalFormatting sqref="CB48:CQ48">
    <cfRule type="expression" dxfId="4959" priority="2666">
      <formula>$CB$4=""</formula>
    </cfRule>
  </conditionalFormatting>
  <conditionalFormatting sqref="CC48:CQ48">
    <cfRule type="expression" dxfId="4958" priority="2665">
      <formula>$CC$4=""</formula>
    </cfRule>
  </conditionalFormatting>
  <conditionalFormatting sqref="BR48:CQ48">
    <cfRule type="expression" dxfId="4957" priority="2691">
      <formula>$BC$4=""</formula>
    </cfRule>
  </conditionalFormatting>
  <conditionalFormatting sqref="D4:AZ4 BB4:CQ4">
    <cfRule type="expression" dxfId="4956" priority="2663">
      <formula>$D$4=""</formula>
    </cfRule>
  </conditionalFormatting>
  <conditionalFormatting sqref="D9:AZ9 BB9:BQ9">
    <cfRule type="expression" dxfId="4955" priority="2596">
      <formula>$D$4=""</formula>
    </cfRule>
  </conditionalFormatting>
  <conditionalFormatting sqref="E9:AZ9 BB9:BQ9">
    <cfRule type="expression" dxfId="4954" priority="2595">
      <formula>$E$4=""</formula>
    </cfRule>
  </conditionalFormatting>
  <conditionalFormatting sqref="F9:AZ9 BB9:BQ9">
    <cfRule type="expression" dxfId="4953" priority="2594">
      <formula>$F$4=""</formula>
    </cfRule>
  </conditionalFormatting>
  <conditionalFormatting sqref="G9:AZ9 BB9:BQ9">
    <cfRule type="expression" dxfId="4952" priority="2593">
      <formula>$G$4=""</formula>
    </cfRule>
  </conditionalFormatting>
  <conditionalFormatting sqref="H9:AZ9 BB9:BQ9">
    <cfRule type="expression" dxfId="4951" priority="2592">
      <formula>$H$4=""</formula>
    </cfRule>
  </conditionalFormatting>
  <conditionalFormatting sqref="I9:AZ9 BB9:BQ9">
    <cfRule type="expression" dxfId="4950" priority="2591">
      <formula>$I$4=""</formula>
    </cfRule>
  </conditionalFormatting>
  <conditionalFormatting sqref="J9:AZ9 BB9:BQ9">
    <cfRule type="expression" dxfId="4949" priority="2590">
      <formula>$J$4=""</formula>
    </cfRule>
  </conditionalFormatting>
  <conditionalFormatting sqref="K9:AZ9 BB9:BQ9">
    <cfRule type="expression" dxfId="4948" priority="2589">
      <formula>$K$4=""</formula>
    </cfRule>
  </conditionalFormatting>
  <conditionalFormatting sqref="L9:AZ9 BB9:BQ9">
    <cfRule type="expression" dxfId="4947" priority="2588">
      <formula>$L$4=""</formula>
    </cfRule>
  </conditionalFormatting>
  <conditionalFormatting sqref="M9:AZ9 BB9:BQ9">
    <cfRule type="expression" dxfId="4946" priority="2587">
      <formula>$M$4=""</formula>
    </cfRule>
  </conditionalFormatting>
  <conditionalFormatting sqref="N9:AZ9 BB9:BQ9">
    <cfRule type="expression" dxfId="4945" priority="2586">
      <formula>$N$4=""</formula>
    </cfRule>
  </conditionalFormatting>
  <conditionalFormatting sqref="O9:AZ9 BB9:BQ9">
    <cfRule type="expression" dxfId="4944" priority="2585">
      <formula>$O$4=""</formula>
    </cfRule>
  </conditionalFormatting>
  <conditionalFormatting sqref="P9:AZ9 BB9:BQ9">
    <cfRule type="expression" dxfId="4943" priority="2584">
      <formula>$P$4=""</formula>
    </cfRule>
  </conditionalFormatting>
  <conditionalFormatting sqref="Q9:AZ9 BB9:BQ9">
    <cfRule type="expression" dxfId="4942" priority="2583">
      <formula>$Q$4=""</formula>
    </cfRule>
  </conditionalFormatting>
  <conditionalFormatting sqref="R9:AZ9 BB9:BQ9">
    <cfRule type="expression" dxfId="4941" priority="2582">
      <formula>$R$4=""</formula>
    </cfRule>
  </conditionalFormatting>
  <conditionalFormatting sqref="S9:AZ9 BB9:BQ9">
    <cfRule type="expression" dxfId="4940" priority="2581">
      <formula>$S$4=""</formula>
    </cfRule>
  </conditionalFormatting>
  <conditionalFormatting sqref="T9:AZ9 BB9:BQ9">
    <cfRule type="expression" dxfId="4939" priority="2580">
      <formula>$T$4=""</formula>
    </cfRule>
  </conditionalFormatting>
  <conditionalFormatting sqref="U9:AZ9 BB9:BQ9">
    <cfRule type="expression" dxfId="4938" priority="2579">
      <formula>$U$4=""</formula>
    </cfRule>
  </conditionalFormatting>
  <conditionalFormatting sqref="V9:AZ9 BB9:BQ9">
    <cfRule type="expression" dxfId="4937" priority="2578">
      <formula>$V$4=""</formula>
    </cfRule>
  </conditionalFormatting>
  <conditionalFormatting sqref="W9:AZ9 BB9:BQ9">
    <cfRule type="expression" dxfId="4936" priority="2577">
      <formula>$W$4=""</formula>
    </cfRule>
  </conditionalFormatting>
  <conditionalFormatting sqref="X9:AZ9 BB9:BQ9">
    <cfRule type="expression" dxfId="4935" priority="2576">
      <formula>$X$4=""</formula>
    </cfRule>
  </conditionalFormatting>
  <conditionalFormatting sqref="Y9:AZ9 BB9:BQ9">
    <cfRule type="expression" dxfId="4934" priority="2575">
      <formula>$Y$4=""</formula>
    </cfRule>
  </conditionalFormatting>
  <conditionalFormatting sqref="Z9:AZ9 BB9:BQ9">
    <cfRule type="expression" dxfId="4933" priority="2574">
      <formula>$Z$4=""</formula>
    </cfRule>
  </conditionalFormatting>
  <conditionalFormatting sqref="AA9:AZ9 BB9:BQ9">
    <cfRule type="expression" dxfId="4932" priority="2573">
      <formula>$AA$4=""</formula>
    </cfRule>
  </conditionalFormatting>
  <conditionalFormatting sqref="AY9:AZ9 BB9:BQ9">
    <cfRule type="expression" dxfId="4931" priority="2549">
      <formula>$AY$4=""</formula>
    </cfRule>
  </conditionalFormatting>
  <conditionalFormatting sqref="AX9:AZ9 BB9:BQ9">
    <cfRule type="expression" dxfId="4930" priority="2550">
      <formula>$AX$4=""</formula>
    </cfRule>
  </conditionalFormatting>
  <conditionalFormatting sqref="AW9:AZ9 BB9:BQ9">
    <cfRule type="expression" dxfId="4929" priority="2551">
      <formula>$AW$4=""</formula>
    </cfRule>
  </conditionalFormatting>
  <conditionalFormatting sqref="AV9:AZ9 BB9:BQ9">
    <cfRule type="expression" dxfId="4928" priority="2552">
      <formula>$AV$4=""</formula>
    </cfRule>
  </conditionalFormatting>
  <conditionalFormatting sqref="AU9:AZ9 BB9:BQ9">
    <cfRule type="expression" dxfId="4927" priority="2553">
      <formula>$AU$4=""</formula>
    </cfRule>
  </conditionalFormatting>
  <conditionalFormatting sqref="AT9:AZ9 BB9:BQ9">
    <cfRule type="expression" dxfId="4926" priority="2554">
      <formula>$AT$4=""</formula>
    </cfRule>
  </conditionalFormatting>
  <conditionalFormatting sqref="AS9:AZ9 BB9:BQ9">
    <cfRule type="expression" dxfId="4925" priority="2555">
      <formula>$AS$4=""</formula>
    </cfRule>
  </conditionalFormatting>
  <conditionalFormatting sqref="AR9:AZ9 BB9:BQ9">
    <cfRule type="expression" dxfId="4924" priority="2556">
      <formula>$AR$4=""</formula>
    </cfRule>
  </conditionalFormatting>
  <conditionalFormatting sqref="AQ9:AZ9 BB9:BQ9">
    <cfRule type="expression" dxfId="4923" priority="2557">
      <formula>$AQ$4=""</formula>
    </cfRule>
  </conditionalFormatting>
  <conditionalFormatting sqref="AP9:AZ9 BB9:BQ9">
    <cfRule type="expression" dxfId="4922" priority="2558">
      <formula>$AP$4=""</formula>
    </cfRule>
  </conditionalFormatting>
  <conditionalFormatting sqref="AO9:AZ9 BB9:BQ9">
    <cfRule type="expression" dxfId="4921" priority="2559">
      <formula>$AO$4=""</formula>
    </cfRule>
  </conditionalFormatting>
  <conditionalFormatting sqref="AN9:AZ9 BB9:BQ9">
    <cfRule type="expression" dxfId="4920" priority="2560">
      <formula>$AN$4=""</formula>
    </cfRule>
  </conditionalFormatting>
  <conditionalFormatting sqref="AM9:AZ9 BB9:BQ9">
    <cfRule type="expression" dxfId="4919" priority="2561">
      <formula>$AM$4=""</formula>
    </cfRule>
  </conditionalFormatting>
  <conditionalFormatting sqref="AL9:AZ9 BB9:BQ9">
    <cfRule type="expression" dxfId="4918" priority="2562">
      <formula>$AL$4=""</formula>
    </cfRule>
  </conditionalFormatting>
  <conditionalFormatting sqref="AK9:AZ9 BB9:BQ9">
    <cfRule type="expression" dxfId="4917" priority="2563">
      <formula>$AK$4=""</formula>
    </cfRule>
  </conditionalFormatting>
  <conditionalFormatting sqref="AJ9:AZ9 BB9:BQ9">
    <cfRule type="expression" dxfId="4916" priority="2564">
      <formula>$AJ$4=""</formula>
    </cfRule>
  </conditionalFormatting>
  <conditionalFormatting sqref="AI9:AZ9 BB9:BQ9">
    <cfRule type="expression" dxfId="4915" priority="2565">
      <formula>$AI$4=""</formula>
    </cfRule>
  </conditionalFormatting>
  <conditionalFormatting sqref="AH9:AZ9 BB9:BQ9">
    <cfRule type="expression" dxfId="4914" priority="2566">
      <formula>$AH$4=""</formula>
    </cfRule>
  </conditionalFormatting>
  <conditionalFormatting sqref="AG9:AZ9 BB9:BQ9">
    <cfRule type="expression" dxfId="4913" priority="2567">
      <formula>$AG$4=""</formula>
    </cfRule>
  </conditionalFormatting>
  <conditionalFormatting sqref="AF9:AZ9 BB9:BQ9">
    <cfRule type="expression" dxfId="4912" priority="2568">
      <formula>$AF$4=""</formula>
    </cfRule>
  </conditionalFormatting>
  <conditionalFormatting sqref="AE9:AZ9 BB9:BQ9">
    <cfRule type="expression" dxfId="4911" priority="2569">
      <formula>$AE$4=""</formula>
    </cfRule>
  </conditionalFormatting>
  <conditionalFormatting sqref="AD9:AZ9 BB9:BQ9">
    <cfRule type="expression" dxfId="4910" priority="2570">
      <formula>$AD$4=""</formula>
    </cfRule>
  </conditionalFormatting>
  <conditionalFormatting sqref="AC9:AZ9 BB9:BQ9">
    <cfRule type="expression" dxfId="4909" priority="2571">
      <formula>$AC$4=""</formula>
    </cfRule>
  </conditionalFormatting>
  <conditionalFormatting sqref="AB9:AZ9 BB9:BQ9">
    <cfRule type="expression" dxfId="4908" priority="2572">
      <formula>$AB$4=""</formula>
    </cfRule>
  </conditionalFormatting>
  <conditionalFormatting sqref="BB9:BQ9">
    <cfRule type="expression" dxfId="4907" priority="2547">
      <formula>$BA$4=""</formula>
    </cfRule>
  </conditionalFormatting>
  <conditionalFormatting sqref="BO9:BQ9">
    <cfRule type="expression" dxfId="4906" priority="2533">
      <formula>$BO$4=""</formula>
    </cfRule>
  </conditionalFormatting>
  <conditionalFormatting sqref="BN9:BQ9">
    <cfRule type="expression" dxfId="4905" priority="2534">
      <formula>$BN$4=""</formula>
    </cfRule>
  </conditionalFormatting>
  <conditionalFormatting sqref="BM9:BQ9">
    <cfRule type="expression" dxfId="4904" priority="2535">
      <formula>$BM$4=""</formula>
    </cfRule>
  </conditionalFormatting>
  <conditionalFormatting sqref="BL9:BQ9">
    <cfRule type="expression" dxfId="4903" priority="2536">
      <formula>$BL$4=""</formula>
    </cfRule>
  </conditionalFormatting>
  <conditionalFormatting sqref="BK9:BQ9">
    <cfRule type="expression" dxfId="4902" priority="2537">
      <formula>$BK$4=""</formula>
    </cfRule>
  </conditionalFormatting>
  <conditionalFormatting sqref="BJ9:BQ9">
    <cfRule type="expression" dxfId="4901" priority="2538">
      <formula>$BJ$4=""</formula>
    </cfRule>
  </conditionalFormatting>
  <conditionalFormatting sqref="BI9:BQ9">
    <cfRule type="expression" dxfId="4900" priority="2539">
      <formula>$BI$4=""</formula>
    </cfRule>
  </conditionalFormatting>
  <conditionalFormatting sqref="BH9:BQ9">
    <cfRule type="expression" dxfId="4899" priority="2540">
      <formula>$BH$4=""</formula>
    </cfRule>
  </conditionalFormatting>
  <conditionalFormatting sqref="BG9:BQ9">
    <cfRule type="expression" dxfId="4898" priority="2541">
      <formula>$BG$4=""</formula>
    </cfRule>
  </conditionalFormatting>
  <conditionalFormatting sqref="BF9:BQ9">
    <cfRule type="expression" dxfId="4897" priority="2542">
      <formula>$BF$4=""</formula>
    </cfRule>
  </conditionalFormatting>
  <conditionalFormatting sqref="BE9:BQ9">
    <cfRule type="expression" dxfId="4896" priority="2543">
      <formula>$BE$4=""</formula>
    </cfRule>
  </conditionalFormatting>
  <conditionalFormatting sqref="BD9:BQ9">
    <cfRule type="expression" dxfId="4895" priority="2544">
      <formula>$BD$4=""</formula>
    </cfRule>
  </conditionalFormatting>
  <conditionalFormatting sqref="BB9:BQ9">
    <cfRule type="expression" dxfId="4894" priority="2546">
      <formula>$BB$4=""</formula>
    </cfRule>
  </conditionalFormatting>
  <conditionalFormatting sqref="AZ9 BB9:BQ9">
    <cfRule type="expression" dxfId="4893" priority="2548">
      <formula>$AZ$4=""</formula>
    </cfRule>
  </conditionalFormatting>
  <conditionalFormatting sqref="BP9:BQ9">
    <cfRule type="expression" dxfId="4892" priority="2532">
      <formula>$BP$4=""</formula>
    </cfRule>
  </conditionalFormatting>
  <conditionalFormatting sqref="BQ9">
    <cfRule type="expression" dxfId="4891" priority="2531">
      <formula>$BQ$4=""</formula>
    </cfRule>
  </conditionalFormatting>
  <conditionalFormatting sqref="BC9:BQ9">
    <cfRule type="expression" dxfId="4890" priority="2545">
      <formula>$BC$4=""</formula>
    </cfRule>
  </conditionalFormatting>
  <conditionalFormatting sqref="BR9:CQ9">
    <cfRule type="expression" dxfId="4889" priority="2451">
      <formula>$D$4=""</formula>
    </cfRule>
  </conditionalFormatting>
  <conditionalFormatting sqref="BR9:CQ9">
    <cfRule type="expression" dxfId="4888" priority="2450">
      <formula>$E$4=""</formula>
    </cfRule>
  </conditionalFormatting>
  <conditionalFormatting sqref="BR9:CQ9">
    <cfRule type="expression" dxfId="4887" priority="2449">
      <formula>$F$4=""</formula>
    </cfRule>
  </conditionalFormatting>
  <conditionalFormatting sqref="BR9:CQ9">
    <cfRule type="expression" dxfId="4886" priority="2448">
      <formula>$G$4=""</formula>
    </cfRule>
  </conditionalFormatting>
  <conditionalFormatting sqref="BR9:CQ9">
    <cfRule type="expression" dxfId="4885" priority="2447">
      <formula>$H$4=""</formula>
    </cfRule>
  </conditionalFormatting>
  <conditionalFormatting sqref="BR9:CQ9">
    <cfRule type="expression" dxfId="4884" priority="2446">
      <formula>$I$4=""</formula>
    </cfRule>
  </conditionalFormatting>
  <conditionalFormatting sqref="BR9:CQ9">
    <cfRule type="expression" dxfId="4883" priority="2445">
      <formula>$J$4=""</formula>
    </cfRule>
  </conditionalFormatting>
  <conditionalFormatting sqref="BR9:CQ9">
    <cfRule type="expression" dxfId="4882" priority="2444">
      <formula>$K$4=""</formula>
    </cfRule>
  </conditionalFormatting>
  <conditionalFormatting sqref="BR9:CQ9">
    <cfRule type="expression" dxfId="4881" priority="2443">
      <formula>$L$4=""</formula>
    </cfRule>
  </conditionalFormatting>
  <conditionalFormatting sqref="BR9:CQ9">
    <cfRule type="expression" dxfId="4880" priority="2442">
      <formula>$M$4=""</formula>
    </cfRule>
  </conditionalFormatting>
  <conditionalFormatting sqref="BR9:CQ9">
    <cfRule type="expression" dxfId="4879" priority="2441">
      <formula>$N$4=""</formula>
    </cfRule>
  </conditionalFormatting>
  <conditionalFormatting sqref="BR9:CQ9">
    <cfRule type="expression" dxfId="4878" priority="2440">
      <formula>$O$4=""</formula>
    </cfRule>
  </conditionalFormatting>
  <conditionalFormatting sqref="BR9:CQ9">
    <cfRule type="expression" dxfId="4877" priority="2439">
      <formula>$P$4=""</formula>
    </cfRule>
  </conditionalFormatting>
  <conditionalFormatting sqref="BR9:CQ9">
    <cfRule type="expression" dxfId="4876" priority="2438">
      <formula>$Q$4=""</formula>
    </cfRule>
  </conditionalFormatting>
  <conditionalFormatting sqref="BR9:CQ9">
    <cfRule type="expression" dxfId="4875" priority="2437">
      <formula>$R$4=""</formula>
    </cfRule>
  </conditionalFormatting>
  <conditionalFormatting sqref="BR9:CQ9">
    <cfRule type="expression" dxfId="4874" priority="2436">
      <formula>$S$4=""</formula>
    </cfRule>
  </conditionalFormatting>
  <conditionalFormatting sqref="BR9:CQ9">
    <cfRule type="expression" dxfId="4873" priority="2435">
      <formula>$T$4=""</formula>
    </cfRule>
  </conditionalFormatting>
  <conditionalFormatting sqref="BR9:CQ9">
    <cfRule type="expression" dxfId="4872" priority="2434">
      <formula>$U$4=""</formula>
    </cfRule>
  </conditionalFormatting>
  <conditionalFormatting sqref="BR9:CQ9">
    <cfRule type="expression" dxfId="4871" priority="2433">
      <formula>$V$4=""</formula>
    </cfRule>
  </conditionalFormatting>
  <conditionalFormatting sqref="BR9:CQ9">
    <cfRule type="expression" dxfId="4870" priority="2432">
      <formula>$W$4=""</formula>
    </cfRule>
  </conditionalFormatting>
  <conditionalFormatting sqref="BR9:CQ9">
    <cfRule type="expression" dxfId="4869" priority="2431">
      <formula>$X$4=""</formula>
    </cfRule>
  </conditionalFormatting>
  <conditionalFormatting sqref="BR9:CQ9">
    <cfRule type="expression" dxfId="4868" priority="2430">
      <formula>$Y$4=""</formula>
    </cfRule>
  </conditionalFormatting>
  <conditionalFormatting sqref="BR9:CQ9">
    <cfRule type="expression" dxfId="4867" priority="2429">
      <formula>$Z$4=""</formula>
    </cfRule>
  </conditionalFormatting>
  <conditionalFormatting sqref="BR9:CQ9">
    <cfRule type="expression" dxfId="4866" priority="2428">
      <formula>$AA$4=""</formula>
    </cfRule>
  </conditionalFormatting>
  <conditionalFormatting sqref="BR9:CQ9">
    <cfRule type="expression" dxfId="4865" priority="2404">
      <formula>$AY$4=""</formula>
    </cfRule>
  </conditionalFormatting>
  <conditionalFormatting sqref="BR9:CQ9">
    <cfRule type="expression" dxfId="4864" priority="2405">
      <formula>$AX$4=""</formula>
    </cfRule>
  </conditionalFormatting>
  <conditionalFormatting sqref="BR9:CQ9">
    <cfRule type="expression" dxfId="4863" priority="2406">
      <formula>$AW$4=""</formula>
    </cfRule>
  </conditionalFormatting>
  <conditionalFormatting sqref="BR9:CQ9">
    <cfRule type="expression" dxfId="4862" priority="2407">
      <formula>$AV$4=""</formula>
    </cfRule>
  </conditionalFormatting>
  <conditionalFormatting sqref="BR9:CQ9">
    <cfRule type="expression" dxfId="4861" priority="2408">
      <formula>$AU$4=""</formula>
    </cfRule>
  </conditionalFormatting>
  <conditionalFormatting sqref="BR9:CQ9">
    <cfRule type="expression" dxfId="4860" priority="2409">
      <formula>$AT$4=""</formula>
    </cfRule>
  </conditionalFormatting>
  <conditionalFormatting sqref="BR9:CQ9">
    <cfRule type="expression" dxfId="4859" priority="2410">
      <formula>$AS$4=""</formula>
    </cfRule>
  </conditionalFormatting>
  <conditionalFormatting sqref="BR9:CQ9">
    <cfRule type="expression" dxfId="4858" priority="2411">
      <formula>$AR$4=""</formula>
    </cfRule>
  </conditionalFormatting>
  <conditionalFormatting sqref="BR9:CQ9">
    <cfRule type="expression" dxfId="4857" priority="2412">
      <formula>$AQ$4=""</formula>
    </cfRule>
  </conditionalFormatting>
  <conditionalFormatting sqref="BR9:CQ9">
    <cfRule type="expression" dxfId="4856" priority="2413">
      <formula>$AP$4=""</formula>
    </cfRule>
  </conditionalFormatting>
  <conditionalFormatting sqref="BR9:CQ9">
    <cfRule type="expression" dxfId="4855" priority="2414">
      <formula>$AO$4=""</formula>
    </cfRule>
  </conditionalFormatting>
  <conditionalFormatting sqref="BR9:CQ9">
    <cfRule type="expression" dxfId="4854" priority="2415">
      <formula>$AN$4=""</formula>
    </cfRule>
  </conditionalFormatting>
  <conditionalFormatting sqref="BR9:CQ9">
    <cfRule type="expression" dxfId="4853" priority="2416">
      <formula>$AM$4=""</formula>
    </cfRule>
  </conditionalFormatting>
  <conditionalFormatting sqref="BR9:CQ9">
    <cfRule type="expression" dxfId="4852" priority="2417">
      <formula>$AL$4=""</formula>
    </cfRule>
  </conditionalFormatting>
  <conditionalFormatting sqref="BR9:CQ9">
    <cfRule type="expression" dxfId="4851" priority="2418">
      <formula>$AK$4=""</formula>
    </cfRule>
  </conditionalFormatting>
  <conditionalFormatting sqref="BR9:CQ9">
    <cfRule type="expression" dxfId="4850" priority="2419">
      <formula>$AJ$4=""</formula>
    </cfRule>
  </conditionalFormatting>
  <conditionalFormatting sqref="BR9:CQ9">
    <cfRule type="expression" dxfId="4849" priority="2420">
      <formula>$AI$4=""</formula>
    </cfRule>
  </conditionalFormatting>
  <conditionalFormatting sqref="BR9:CQ9">
    <cfRule type="expression" dxfId="4848" priority="2421">
      <formula>$AH$4=""</formula>
    </cfRule>
  </conditionalFormatting>
  <conditionalFormatting sqref="BR9:CQ9">
    <cfRule type="expression" dxfId="4847" priority="2422">
      <formula>$AG$4=""</formula>
    </cfRule>
  </conditionalFormatting>
  <conditionalFormatting sqref="BR9:CQ9">
    <cfRule type="expression" dxfId="4846" priority="2423">
      <formula>$AF$4=""</formula>
    </cfRule>
  </conditionalFormatting>
  <conditionalFormatting sqref="BR9:CQ9">
    <cfRule type="expression" dxfId="4845" priority="2424">
      <formula>$AE$4=""</formula>
    </cfRule>
  </conditionalFormatting>
  <conditionalFormatting sqref="BR9:CQ9">
    <cfRule type="expression" dxfId="4844" priority="2425">
      <formula>$AD$4=""</formula>
    </cfRule>
  </conditionalFormatting>
  <conditionalFormatting sqref="BR9:CQ9">
    <cfRule type="expression" dxfId="4843" priority="2426">
      <formula>$AC$4=""</formula>
    </cfRule>
  </conditionalFormatting>
  <conditionalFormatting sqref="BR9:CQ9">
    <cfRule type="expression" dxfId="4842" priority="2427">
      <formula>$AB$4=""</formula>
    </cfRule>
  </conditionalFormatting>
  <conditionalFormatting sqref="BR9:CQ9">
    <cfRule type="expression" dxfId="4841" priority="2402">
      <formula>$BA$4=""</formula>
    </cfRule>
  </conditionalFormatting>
  <conditionalFormatting sqref="BR9:CQ9">
    <cfRule type="expression" dxfId="4840" priority="2388">
      <formula>$BO$4=""</formula>
    </cfRule>
  </conditionalFormatting>
  <conditionalFormatting sqref="BR9:CQ9">
    <cfRule type="expression" dxfId="4839" priority="2389">
      <formula>$BN$4=""</formula>
    </cfRule>
  </conditionalFormatting>
  <conditionalFormatting sqref="BR9:CQ9">
    <cfRule type="expression" dxfId="4838" priority="2390">
      <formula>$BM$4=""</formula>
    </cfRule>
  </conditionalFormatting>
  <conditionalFormatting sqref="BR9:CQ9">
    <cfRule type="expression" dxfId="4837" priority="2391">
      <formula>$BL$4=""</formula>
    </cfRule>
  </conditionalFormatting>
  <conditionalFormatting sqref="BR9:CQ9">
    <cfRule type="expression" dxfId="4836" priority="2392">
      <formula>$BK$4=""</formula>
    </cfRule>
  </conditionalFormatting>
  <conditionalFormatting sqref="BR9:CQ9">
    <cfRule type="expression" dxfId="4835" priority="2393">
      <formula>$BJ$4=""</formula>
    </cfRule>
  </conditionalFormatting>
  <conditionalFormatting sqref="BR9:CQ9">
    <cfRule type="expression" dxfId="4834" priority="2394">
      <formula>$BI$4=""</formula>
    </cfRule>
  </conditionalFormatting>
  <conditionalFormatting sqref="BR9:CQ9">
    <cfRule type="expression" dxfId="4833" priority="2395">
      <formula>$BH$4=""</formula>
    </cfRule>
  </conditionalFormatting>
  <conditionalFormatting sqref="BR9:CQ9">
    <cfRule type="expression" dxfId="4832" priority="2396">
      <formula>$BG$4=""</formula>
    </cfRule>
  </conditionalFormatting>
  <conditionalFormatting sqref="BR9:CQ9">
    <cfRule type="expression" dxfId="4831" priority="2397">
      <formula>$BF$4=""</formula>
    </cfRule>
  </conditionalFormatting>
  <conditionalFormatting sqref="BR9:CQ9">
    <cfRule type="expression" dxfId="4830" priority="2398">
      <formula>$BE$4=""</formula>
    </cfRule>
  </conditionalFormatting>
  <conditionalFormatting sqref="BR9:CQ9">
    <cfRule type="expression" dxfId="4829" priority="2399">
      <formula>$BD$4=""</formula>
    </cfRule>
  </conditionalFormatting>
  <conditionalFormatting sqref="BR9:CQ9">
    <cfRule type="expression" dxfId="4828" priority="2401">
      <formula>$BB$4=""</formula>
    </cfRule>
  </conditionalFormatting>
  <conditionalFormatting sqref="BR9:CQ9">
    <cfRule type="expression" dxfId="4827" priority="2403">
      <formula>$AZ$4=""</formula>
    </cfRule>
  </conditionalFormatting>
  <conditionalFormatting sqref="CD9:CQ9">
    <cfRule type="expression" dxfId="4826" priority="2373">
      <formula>$CD$4=""</formula>
    </cfRule>
  </conditionalFormatting>
  <conditionalFormatting sqref="BR9:CQ9">
    <cfRule type="expression" dxfId="4825" priority="2387">
      <formula>$BP$4=""</formula>
    </cfRule>
  </conditionalFormatting>
  <conditionalFormatting sqref="BR9:CQ9">
    <cfRule type="expression" dxfId="4824" priority="2386">
      <formula>$BQ$4=""</formula>
    </cfRule>
  </conditionalFormatting>
  <conditionalFormatting sqref="BR9:CQ9">
    <cfRule type="expression" dxfId="4823" priority="2385">
      <formula>$BR$4=""</formula>
    </cfRule>
  </conditionalFormatting>
  <conditionalFormatting sqref="BS9:CQ9">
    <cfRule type="expression" dxfId="4822" priority="2384">
      <formula>$BS$4=""</formula>
    </cfRule>
  </conditionalFormatting>
  <conditionalFormatting sqref="BT9:CQ9">
    <cfRule type="expression" dxfId="4821" priority="2383">
      <formula>$BT$4=""</formula>
    </cfRule>
  </conditionalFormatting>
  <conditionalFormatting sqref="BU9:CQ9">
    <cfRule type="expression" dxfId="4820" priority="2382">
      <formula>$BU$4=""</formula>
    </cfRule>
  </conditionalFormatting>
  <conditionalFormatting sqref="BV9:CQ9">
    <cfRule type="expression" dxfId="4819" priority="2381">
      <formula>$BV$4=""</formula>
    </cfRule>
  </conditionalFormatting>
  <conditionalFormatting sqref="BW9:CQ9">
    <cfRule type="expression" dxfId="4818" priority="2380">
      <formula>$BW$4=""</formula>
    </cfRule>
  </conditionalFormatting>
  <conditionalFormatting sqref="BX9:CQ9">
    <cfRule type="expression" dxfId="4817" priority="2379">
      <formula>$BX$4=""</formula>
    </cfRule>
  </conditionalFormatting>
  <conditionalFormatting sqref="BY9:CQ9">
    <cfRule type="expression" dxfId="4816" priority="2378">
      <formula>$BY$4=""</formula>
    </cfRule>
  </conditionalFormatting>
  <conditionalFormatting sqref="BZ9:CQ9">
    <cfRule type="expression" dxfId="4815" priority="2377">
      <formula>$BZ$4=""</formula>
    </cfRule>
  </conditionalFormatting>
  <conditionalFormatting sqref="CA9:CQ9">
    <cfRule type="expression" dxfId="4814" priority="2376">
      <formula>$CA$4=""</formula>
    </cfRule>
  </conditionalFormatting>
  <conditionalFormatting sqref="CB9:CQ9">
    <cfRule type="expression" dxfId="4813" priority="2375">
      <formula>$CB$4=""</formula>
    </cfRule>
  </conditionalFormatting>
  <conditionalFormatting sqref="CC9:CQ9">
    <cfRule type="expression" dxfId="4812" priority="2374">
      <formula>$CC$4=""</formula>
    </cfRule>
  </conditionalFormatting>
  <conditionalFormatting sqref="BR9:CQ9">
    <cfRule type="expression" dxfId="4811" priority="2400">
      <formula>$BC$4=""</formula>
    </cfRule>
  </conditionalFormatting>
  <conditionalFormatting sqref="D18:AZ18 BB18:BQ18">
    <cfRule type="expression" dxfId="4810" priority="2227">
      <formula>$D$4=""</formula>
    </cfRule>
  </conditionalFormatting>
  <conditionalFormatting sqref="E18:AZ18 BB18:BQ18">
    <cfRule type="expression" dxfId="4809" priority="2226">
      <formula>$E$4=""</formula>
    </cfRule>
  </conditionalFormatting>
  <conditionalFormatting sqref="F18:AZ18 BB18:BQ18">
    <cfRule type="expression" dxfId="4808" priority="2225">
      <formula>$F$4=""</formula>
    </cfRule>
  </conditionalFormatting>
  <conditionalFormatting sqref="G18:AZ18 BB18:BQ18">
    <cfRule type="expression" dxfId="4807" priority="2224">
      <formula>$G$4=""</formula>
    </cfRule>
  </conditionalFormatting>
  <conditionalFormatting sqref="H18:AZ18 BB18:BQ18">
    <cfRule type="expression" dxfId="4806" priority="2223">
      <formula>$H$4=""</formula>
    </cfRule>
  </conditionalFormatting>
  <conditionalFormatting sqref="I18:AZ18 BB18:BQ18">
    <cfRule type="expression" dxfId="4805" priority="2222">
      <formula>$I$4=""</formula>
    </cfRule>
  </conditionalFormatting>
  <conditionalFormatting sqref="J18:AZ18 BB18:BQ18">
    <cfRule type="expression" dxfId="4804" priority="2221">
      <formula>$J$4=""</formula>
    </cfRule>
  </conditionalFormatting>
  <conditionalFormatting sqref="K18:AZ18 BB18:BQ18">
    <cfRule type="expression" dxfId="4803" priority="2220">
      <formula>$K$4=""</formula>
    </cfRule>
  </conditionalFormatting>
  <conditionalFormatting sqref="L18:AZ18 BB18:BQ18">
    <cfRule type="expression" dxfId="4802" priority="2219">
      <formula>$L$4=""</formula>
    </cfRule>
  </conditionalFormatting>
  <conditionalFormatting sqref="M18:AZ18 BB18:BQ18">
    <cfRule type="expression" dxfId="4801" priority="2218">
      <formula>$M$4=""</formula>
    </cfRule>
  </conditionalFormatting>
  <conditionalFormatting sqref="N18:AZ18 BB18:BQ18">
    <cfRule type="expression" dxfId="4800" priority="2217">
      <formula>$N$4=""</formula>
    </cfRule>
  </conditionalFormatting>
  <conditionalFormatting sqref="O18:AZ18 BB18:BQ18">
    <cfRule type="expression" dxfId="4799" priority="2216">
      <formula>$O$4=""</formula>
    </cfRule>
  </conditionalFormatting>
  <conditionalFormatting sqref="P18:AZ18 BB18:BQ18">
    <cfRule type="expression" dxfId="4798" priority="2215">
      <formula>$P$4=""</formula>
    </cfRule>
  </conditionalFormatting>
  <conditionalFormatting sqref="Q18:AZ18 BB18:BQ18">
    <cfRule type="expression" dxfId="4797" priority="2214">
      <formula>$Q$4=""</formula>
    </cfRule>
  </conditionalFormatting>
  <conditionalFormatting sqref="R18:AZ18 BB18:BQ18">
    <cfRule type="expression" dxfId="4796" priority="2213">
      <formula>$R$4=""</formula>
    </cfRule>
  </conditionalFormatting>
  <conditionalFormatting sqref="S18:AZ18 BB18:BQ18">
    <cfRule type="expression" dxfId="4795" priority="2212">
      <formula>$S$4=""</formula>
    </cfRule>
  </conditionalFormatting>
  <conditionalFormatting sqref="T18:AZ18 BB18:BQ18">
    <cfRule type="expression" dxfId="4794" priority="2211">
      <formula>$T$4=""</formula>
    </cfRule>
  </conditionalFormatting>
  <conditionalFormatting sqref="U18:AZ18 BB18:BQ18">
    <cfRule type="expression" dxfId="4793" priority="2210">
      <formula>$U$4=""</formula>
    </cfRule>
  </conditionalFormatting>
  <conditionalFormatting sqref="V18:AZ18 BB18:BQ18">
    <cfRule type="expression" dxfId="4792" priority="2209">
      <formula>$V$4=""</formula>
    </cfRule>
  </conditionalFormatting>
  <conditionalFormatting sqref="W18:AZ18 BB18:BQ18">
    <cfRule type="expression" dxfId="4791" priority="2208">
      <formula>$W$4=""</formula>
    </cfRule>
  </conditionalFormatting>
  <conditionalFormatting sqref="X18:AZ18 BB18:BQ18">
    <cfRule type="expression" dxfId="4790" priority="2207">
      <formula>$X$4=""</formula>
    </cfRule>
  </conditionalFormatting>
  <conditionalFormatting sqref="Y18:AZ18 BB18:BQ18">
    <cfRule type="expression" dxfId="4789" priority="2206">
      <formula>$Y$4=""</formula>
    </cfRule>
  </conditionalFormatting>
  <conditionalFormatting sqref="Z18:AZ18 BB18:BQ18">
    <cfRule type="expression" dxfId="4788" priority="2205">
      <formula>$Z$4=""</formula>
    </cfRule>
  </conditionalFormatting>
  <conditionalFormatting sqref="AA18:AZ18 BB18:BQ18">
    <cfRule type="expression" dxfId="4787" priority="2204">
      <formula>$AA$4=""</formula>
    </cfRule>
  </conditionalFormatting>
  <conditionalFormatting sqref="AY18:AZ18 BB18:BQ18">
    <cfRule type="expression" dxfId="4786" priority="2180">
      <formula>$AY$4=""</formula>
    </cfRule>
  </conditionalFormatting>
  <conditionalFormatting sqref="AX18:AZ18 BB18:BQ18">
    <cfRule type="expression" dxfId="4785" priority="2181">
      <formula>$AX$4=""</formula>
    </cfRule>
  </conditionalFormatting>
  <conditionalFormatting sqref="AW18:AZ18 BB18:BQ18">
    <cfRule type="expression" dxfId="4784" priority="2182">
      <formula>$AW$4=""</formula>
    </cfRule>
  </conditionalFormatting>
  <conditionalFormatting sqref="AV18:AZ18 BB18:BQ18">
    <cfRule type="expression" dxfId="4783" priority="2183">
      <formula>$AV$4=""</formula>
    </cfRule>
  </conditionalFormatting>
  <conditionalFormatting sqref="AU18:AZ18 BB18:BQ18">
    <cfRule type="expression" dxfId="4782" priority="2184">
      <formula>$AU$4=""</formula>
    </cfRule>
  </conditionalFormatting>
  <conditionalFormatting sqref="AT18:AZ18 BB18:BQ18">
    <cfRule type="expression" dxfId="4781" priority="2185">
      <formula>$AT$4=""</formula>
    </cfRule>
  </conditionalFormatting>
  <conditionalFormatting sqref="AS18:AZ18 BB18:BQ18">
    <cfRule type="expression" dxfId="4780" priority="2186">
      <formula>$AS$4=""</formula>
    </cfRule>
  </conditionalFormatting>
  <conditionalFormatting sqref="AR18:AZ18 BB18:BQ18">
    <cfRule type="expression" dxfId="4779" priority="2187">
      <formula>$AR$4=""</formula>
    </cfRule>
  </conditionalFormatting>
  <conditionalFormatting sqref="AQ18:AZ18 BB18:BQ18">
    <cfRule type="expression" dxfId="4778" priority="2188">
      <formula>$AQ$4=""</formula>
    </cfRule>
  </conditionalFormatting>
  <conditionalFormatting sqref="AP18:AZ18 BB18:BQ18">
    <cfRule type="expression" dxfId="4777" priority="2189">
      <formula>$AP$4=""</formula>
    </cfRule>
  </conditionalFormatting>
  <conditionalFormatting sqref="AO18:AZ18 BB18:BQ18">
    <cfRule type="expression" dxfId="4776" priority="2190">
      <formula>$AO$4=""</formula>
    </cfRule>
  </conditionalFormatting>
  <conditionalFormatting sqref="AN18:AZ18 BB18:BQ18">
    <cfRule type="expression" dxfId="4775" priority="2191">
      <formula>$AN$4=""</formula>
    </cfRule>
  </conditionalFormatting>
  <conditionalFormatting sqref="AM18:AZ18 BB18:BQ18">
    <cfRule type="expression" dxfId="4774" priority="2192">
      <formula>$AM$4=""</formula>
    </cfRule>
  </conditionalFormatting>
  <conditionalFormatting sqref="AL18:AZ18 BB18:BQ18">
    <cfRule type="expression" dxfId="4773" priority="2193">
      <formula>$AL$4=""</formula>
    </cfRule>
  </conditionalFormatting>
  <conditionalFormatting sqref="AK18:AZ18 BB18:BQ18">
    <cfRule type="expression" dxfId="4772" priority="2194">
      <formula>$AK$4=""</formula>
    </cfRule>
  </conditionalFormatting>
  <conditionalFormatting sqref="AJ18:AZ18 BB18:BQ18">
    <cfRule type="expression" dxfId="4771" priority="2195">
      <formula>$AJ$4=""</formula>
    </cfRule>
  </conditionalFormatting>
  <conditionalFormatting sqref="AI18:AZ18 BB18:BQ18">
    <cfRule type="expression" dxfId="4770" priority="2196">
      <formula>$AI$4=""</formula>
    </cfRule>
  </conditionalFormatting>
  <conditionalFormatting sqref="AH18:AZ18 BB18:BQ18">
    <cfRule type="expression" dxfId="4769" priority="2197">
      <formula>$AH$4=""</formula>
    </cfRule>
  </conditionalFormatting>
  <conditionalFormatting sqref="AG18:AZ18 BB18:BQ18">
    <cfRule type="expression" dxfId="4768" priority="2198">
      <formula>$AG$4=""</formula>
    </cfRule>
  </conditionalFormatting>
  <conditionalFormatting sqref="AF18:AZ18 BB18:BQ18">
    <cfRule type="expression" dxfId="4767" priority="2199">
      <formula>$AF$4=""</formula>
    </cfRule>
  </conditionalFormatting>
  <conditionalFormatting sqref="AE18:AZ18 BB18:BQ18">
    <cfRule type="expression" dxfId="4766" priority="2200">
      <formula>$AE$4=""</formula>
    </cfRule>
  </conditionalFormatting>
  <conditionalFormatting sqref="AD18:AZ18 BB18:BQ18">
    <cfRule type="expression" dxfId="4765" priority="2201">
      <formula>$AD$4=""</formula>
    </cfRule>
  </conditionalFormatting>
  <conditionalFormatting sqref="AC18:AZ18 BB18:BQ18">
    <cfRule type="expression" dxfId="4764" priority="2202">
      <formula>$AC$4=""</formula>
    </cfRule>
  </conditionalFormatting>
  <conditionalFormatting sqref="AB18:AZ18 BB18:BQ18">
    <cfRule type="expression" dxfId="4763" priority="2203">
      <formula>$AB$4=""</formula>
    </cfRule>
  </conditionalFormatting>
  <conditionalFormatting sqref="BB18:BQ18">
    <cfRule type="expression" dxfId="4762" priority="2178">
      <formula>$BA$4=""</formula>
    </cfRule>
  </conditionalFormatting>
  <conditionalFormatting sqref="BO18:BQ18">
    <cfRule type="expression" dxfId="4761" priority="2164">
      <formula>$BO$4=""</formula>
    </cfRule>
  </conditionalFormatting>
  <conditionalFormatting sqref="BN18:BQ18">
    <cfRule type="expression" dxfId="4760" priority="2165">
      <formula>$BN$4=""</formula>
    </cfRule>
  </conditionalFormatting>
  <conditionalFormatting sqref="BM18:BQ18">
    <cfRule type="expression" dxfId="4759" priority="2166">
      <formula>$BM$4=""</formula>
    </cfRule>
  </conditionalFormatting>
  <conditionalFormatting sqref="BL18:BQ18">
    <cfRule type="expression" dxfId="4758" priority="2167">
      <formula>$BL$4=""</formula>
    </cfRule>
  </conditionalFormatting>
  <conditionalFormatting sqref="BK18:BQ18">
    <cfRule type="expression" dxfId="4757" priority="2168">
      <formula>$BK$4=""</formula>
    </cfRule>
  </conditionalFormatting>
  <conditionalFormatting sqref="BJ18:BQ18">
    <cfRule type="expression" dxfId="4756" priority="2169">
      <formula>$BJ$4=""</formula>
    </cfRule>
  </conditionalFormatting>
  <conditionalFormatting sqref="BI18:BQ18">
    <cfRule type="expression" dxfId="4755" priority="2170">
      <formula>$BI$4=""</formula>
    </cfRule>
  </conditionalFormatting>
  <conditionalFormatting sqref="BH18:BQ18">
    <cfRule type="expression" dxfId="4754" priority="2171">
      <formula>$BH$4=""</formula>
    </cfRule>
  </conditionalFormatting>
  <conditionalFormatting sqref="BG18:BQ18">
    <cfRule type="expression" dxfId="4753" priority="2172">
      <formula>$BG$4=""</formula>
    </cfRule>
  </conditionalFormatting>
  <conditionalFormatting sqref="BF18:BQ18">
    <cfRule type="expression" dxfId="4752" priority="2173">
      <formula>$BF$4=""</formula>
    </cfRule>
  </conditionalFormatting>
  <conditionalFormatting sqref="BE18:BQ18">
    <cfRule type="expression" dxfId="4751" priority="2174">
      <formula>$BE$4=""</formula>
    </cfRule>
  </conditionalFormatting>
  <conditionalFormatting sqref="BD18:BQ18">
    <cfRule type="expression" dxfId="4750" priority="2175">
      <formula>$BD$4=""</formula>
    </cfRule>
  </conditionalFormatting>
  <conditionalFormatting sqref="BB18:BQ18">
    <cfRule type="expression" dxfId="4749" priority="2177">
      <formula>$BB$4=""</formula>
    </cfRule>
  </conditionalFormatting>
  <conditionalFormatting sqref="AZ18 BB18:BQ18">
    <cfRule type="expression" dxfId="4748" priority="2179">
      <formula>$AZ$4=""</formula>
    </cfRule>
  </conditionalFormatting>
  <conditionalFormatting sqref="BP18:BQ18">
    <cfRule type="expression" dxfId="4747" priority="2163">
      <formula>$BP$4=""</formula>
    </cfRule>
  </conditionalFormatting>
  <conditionalFormatting sqref="BQ18">
    <cfRule type="expression" dxfId="4746" priority="2162">
      <formula>$BQ$4=""</formula>
    </cfRule>
  </conditionalFormatting>
  <conditionalFormatting sqref="BC18:BQ18">
    <cfRule type="expression" dxfId="4745" priority="2176">
      <formula>$BC$4=""</formula>
    </cfRule>
  </conditionalFormatting>
  <conditionalFormatting sqref="BR18:CQ18">
    <cfRule type="expression" dxfId="4744" priority="2161">
      <formula>$D$4=""</formula>
    </cfRule>
  </conditionalFormatting>
  <conditionalFormatting sqref="BR18:CQ18">
    <cfRule type="expression" dxfId="4743" priority="2160">
      <formula>$E$4=""</formula>
    </cfRule>
  </conditionalFormatting>
  <conditionalFormatting sqref="BR18:CQ18">
    <cfRule type="expression" dxfId="4742" priority="2159">
      <formula>$F$4=""</formula>
    </cfRule>
  </conditionalFormatting>
  <conditionalFormatting sqref="BR18:CQ18">
    <cfRule type="expression" dxfId="4741" priority="2158">
      <formula>$G$4=""</formula>
    </cfRule>
  </conditionalFormatting>
  <conditionalFormatting sqref="BR18:CQ18">
    <cfRule type="expression" dxfId="4740" priority="2157">
      <formula>$H$4=""</formula>
    </cfRule>
  </conditionalFormatting>
  <conditionalFormatting sqref="BR18:CQ18">
    <cfRule type="expression" dxfId="4739" priority="2156">
      <formula>$I$4=""</formula>
    </cfRule>
  </conditionalFormatting>
  <conditionalFormatting sqref="BR18:CQ18">
    <cfRule type="expression" dxfId="4738" priority="2155">
      <formula>$J$4=""</formula>
    </cfRule>
  </conditionalFormatting>
  <conditionalFormatting sqref="BR18:CQ18">
    <cfRule type="expression" dxfId="4737" priority="2154">
      <formula>$K$4=""</formula>
    </cfRule>
  </conditionalFormatting>
  <conditionalFormatting sqref="BR18:CQ18">
    <cfRule type="expression" dxfId="4736" priority="2153">
      <formula>$L$4=""</formula>
    </cfRule>
  </conditionalFormatting>
  <conditionalFormatting sqref="BR18:CQ18">
    <cfRule type="expression" dxfId="4735" priority="2152">
      <formula>$M$4=""</formula>
    </cfRule>
  </conditionalFormatting>
  <conditionalFormatting sqref="BR18:CQ18">
    <cfRule type="expression" dxfId="4734" priority="2151">
      <formula>$N$4=""</formula>
    </cfRule>
  </conditionalFormatting>
  <conditionalFormatting sqref="BR18:CQ18">
    <cfRule type="expression" dxfId="4733" priority="2150">
      <formula>$O$4=""</formula>
    </cfRule>
  </conditionalFormatting>
  <conditionalFormatting sqref="BR18:CQ18">
    <cfRule type="expression" dxfId="4732" priority="2149">
      <formula>$P$4=""</formula>
    </cfRule>
  </conditionalFormatting>
  <conditionalFormatting sqref="BR18:CQ18">
    <cfRule type="expression" dxfId="4731" priority="2148">
      <formula>$Q$4=""</formula>
    </cfRule>
  </conditionalFormatting>
  <conditionalFormatting sqref="BR18:CQ18">
    <cfRule type="expression" dxfId="4730" priority="2147">
      <formula>$R$4=""</formula>
    </cfRule>
  </conditionalFormatting>
  <conditionalFormatting sqref="BR18:CQ18">
    <cfRule type="expression" dxfId="4729" priority="2146">
      <formula>$S$4=""</formula>
    </cfRule>
  </conditionalFormatting>
  <conditionalFormatting sqref="BR18:CQ18">
    <cfRule type="expression" dxfId="4728" priority="2145">
      <formula>$T$4=""</formula>
    </cfRule>
  </conditionalFormatting>
  <conditionalFormatting sqref="BR18:CQ18">
    <cfRule type="expression" dxfId="4727" priority="2144">
      <formula>$U$4=""</formula>
    </cfRule>
  </conditionalFormatting>
  <conditionalFormatting sqref="BR18:CQ18">
    <cfRule type="expression" dxfId="4726" priority="2143">
      <formula>$V$4=""</formula>
    </cfRule>
  </conditionalFormatting>
  <conditionalFormatting sqref="BR18:CQ18">
    <cfRule type="expression" dxfId="4725" priority="2142">
      <formula>$W$4=""</formula>
    </cfRule>
  </conditionalFormatting>
  <conditionalFormatting sqref="BR18:CQ18">
    <cfRule type="expression" dxfId="4724" priority="2141">
      <formula>$X$4=""</formula>
    </cfRule>
  </conditionalFormatting>
  <conditionalFormatting sqref="BR18:CQ18">
    <cfRule type="expression" dxfId="4723" priority="2140">
      <formula>$Y$4=""</formula>
    </cfRule>
  </conditionalFormatting>
  <conditionalFormatting sqref="BR18:CQ18">
    <cfRule type="expression" dxfId="4722" priority="2139">
      <formula>$Z$4=""</formula>
    </cfRule>
  </conditionalFormatting>
  <conditionalFormatting sqref="BR18:CQ18">
    <cfRule type="expression" dxfId="4721" priority="2138">
      <formula>$AA$4=""</formula>
    </cfRule>
  </conditionalFormatting>
  <conditionalFormatting sqref="BR18:CQ18">
    <cfRule type="expression" dxfId="4720" priority="2114">
      <formula>$AY$4=""</formula>
    </cfRule>
  </conditionalFormatting>
  <conditionalFormatting sqref="BR18:CQ18">
    <cfRule type="expression" dxfId="4719" priority="2115">
      <formula>$AX$4=""</formula>
    </cfRule>
  </conditionalFormatting>
  <conditionalFormatting sqref="BR18:CQ18">
    <cfRule type="expression" dxfId="4718" priority="2116">
      <formula>$AW$4=""</formula>
    </cfRule>
  </conditionalFormatting>
  <conditionalFormatting sqref="BR18:CQ18">
    <cfRule type="expression" dxfId="4717" priority="2117">
      <formula>$AV$4=""</formula>
    </cfRule>
  </conditionalFormatting>
  <conditionalFormatting sqref="BR18:CQ18">
    <cfRule type="expression" dxfId="4716" priority="2118">
      <formula>$AU$4=""</formula>
    </cfRule>
  </conditionalFormatting>
  <conditionalFormatting sqref="BR18:CQ18">
    <cfRule type="expression" dxfId="4715" priority="2119">
      <formula>$AT$4=""</formula>
    </cfRule>
  </conditionalFormatting>
  <conditionalFormatting sqref="BR18:CQ18">
    <cfRule type="expression" dxfId="4714" priority="2120">
      <formula>$AS$4=""</formula>
    </cfRule>
  </conditionalFormatting>
  <conditionalFormatting sqref="BR18:CQ18">
    <cfRule type="expression" dxfId="4713" priority="2121">
      <formula>$AR$4=""</formula>
    </cfRule>
  </conditionalFormatting>
  <conditionalFormatting sqref="BR18:CQ18">
    <cfRule type="expression" dxfId="4712" priority="2122">
      <formula>$AQ$4=""</formula>
    </cfRule>
  </conditionalFormatting>
  <conditionalFormatting sqref="BR18:CQ18">
    <cfRule type="expression" dxfId="4711" priority="2123">
      <formula>$AP$4=""</formula>
    </cfRule>
  </conditionalFormatting>
  <conditionalFormatting sqref="BR18:CQ18">
    <cfRule type="expression" dxfId="4710" priority="2124">
      <formula>$AO$4=""</formula>
    </cfRule>
  </conditionalFormatting>
  <conditionalFormatting sqref="BR18:CQ18">
    <cfRule type="expression" dxfId="4709" priority="2125">
      <formula>$AN$4=""</formula>
    </cfRule>
  </conditionalFormatting>
  <conditionalFormatting sqref="BR18:CQ18">
    <cfRule type="expression" dxfId="4708" priority="2126">
      <formula>$AM$4=""</formula>
    </cfRule>
  </conditionalFormatting>
  <conditionalFormatting sqref="BR18:CQ18">
    <cfRule type="expression" dxfId="4707" priority="2127">
      <formula>$AL$4=""</formula>
    </cfRule>
  </conditionalFormatting>
  <conditionalFormatting sqref="BR18:CQ18">
    <cfRule type="expression" dxfId="4706" priority="2128">
      <formula>$AK$4=""</formula>
    </cfRule>
  </conditionalFormatting>
  <conditionalFormatting sqref="BR18:CQ18">
    <cfRule type="expression" dxfId="4705" priority="2129">
      <formula>$AJ$4=""</formula>
    </cfRule>
  </conditionalFormatting>
  <conditionalFormatting sqref="BR18:CQ18">
    <cfRule type="expression" dxfId="4704" priority="2130">
      <formula>$AI$4=""</formula>
    </cfRule>
  </conditionalFormatting>
  <conditionalFormatting sqref="BR18:CQ18">
    <cfRule type="expression" dxfId="4703" priority="2131">
      <formula>$AH$4=""</formula>
    </cfRule>
  </conditionalFormatting>
  <conditionalFormatting sqref="BR18:CQ18">
    <cfRule type="expression" dxfId="4702" priority="2132">
      <formula>$AG$4=""</formula>
    </cfRule>
  </conditionalFormatting>
  <conditionalFormatting sqref="BR18:CQ18">
    <cfRule type="expression" dxfId="4701" priority="2133">
      <formula>$AF$4=""</formula>
    </cfRule>
  </conditionalFormatting>
  <conditionalFormatting sqref="BR18:CQ18">
    <cfRule type="expression" dxfId="4700" priority="2134">
      <formula>$AE$4=""</formula>
    </cfRule>
  </conditionalFormatting>
  <conditionalFormatting sqref="BR18:CQ18">
    <cfRule type="expression" dxfId="4699" priority="2135">
      <formula>$AD$4=""</formula>
    </cfRule>
  </conditionalFormatting>
  <conditionalFormatting sqref="BR18:CQ18">
    <cfRule type="expression" dxfId="4698" priority="2136">
      <formula>$AC$4=""</formula>
    </cfRule>
  </conditionalFormatting>
  <conditionalFormatting sqref="BR18:CQ18">
    <cfRule type="expression" dxfId="4697" priority="2137">
      <formula>$AB$4=""</formula>
    </cfRule>
  </conditionalFormatting>
  <conditionalFormatting sqref="BR18:CQ18">
    <cfRule type="expression" dxfId="4696" priority="2112">
      <formula>$BA$4=""</formula>
    </cfRule>
  </conditionalFormatting>
  <conditionalFormatting sqref="BR18:CQ18">
    <cfRule type="expression" dxfId="4695" priority="2098">
      <formula>$BO$4=""</formula>
    </cfRule>
  </conditionalFormatting>
  <conditionalFormatting sqref="BR18:CQ18">
    <cfRule type="expression" dxfId="4694" priority="2099">
      <formula>$BN$4=""</formula>
    </cfRule>
  </conditionalFormatting>
  <conditionalFormatting sqref="BR18:CQ18">
    <cfRule type="expression" dxfId="4693" priority="2100">
      <formula>$BM$4=""</formula>
    </cfRule>
  </conditionalFormatting>
  <conditionalFormatting sqref="BR18:CQ18">
    <cfRule type="expression" dxfId="4692" priority="2101">
      <formula>$BL$4=""</formula>
    </cfRule>
  </conditionalFormatting>
  <conditionalFormatting sqref="BR18:CQ18">
    <cfRule type="expression" dxfId="4691" priority="2102">
      <formula>$BK$4=""</formula>
    </cfRule>
  </conditionalFormatting>
  <conditionalFormatting sqref="BR18:CQ18">
    <cfRule type="expression" dxfId="4690" priority="2103">
      <formula>$BJ$4=""</formula>
    </cfRule>
  </conditionalFormatting>
  <conditionalFormatting sqref="BR18:CQ18">
    <cfRule type="expression" dxfId="4689" priority="2104">
      <formula>$BI$4=""</formula>
    </cfRule>
  </conditionalFormatting>
  <conditionalFormatting sqref="BR18:CQ18">
    <cfRule type="expression" dxfId="4688" priority="2105">
      <formula>$BH$4=""</formula>
    </cfRule>
  </conditionalFormatting>
  <conditionalFormatting sqref="BR18:CQ18">
    <cfRule type="expression" dxfId="4687" priority="2106">
      <formula>$BG$4=""</formula>
    </cfRule>
  </conditionalFormatting>
  <conditionalFormatting sqref="BR18:CQ18">
    <cfRule type="expression" dxfId="4686" priority="2107">
      <formula>$BF$4=""</formula>
    </cfRule>
  </conditionalFormatting>
  <conditionalFormatting sqref="BR18:CQ18">
    <cfRule type="expression" dxfId="4685" priority="2108">
      <formula>$BE$4=""</formula>
    </cfRule>
  </conditionalFormatting>
  <conditionalFormatting sqref="BR18:CQ18">
    <cfRule type="expression" dxfId="4684" priority="2109">
      <formula>$BD$4=""</formula>
    </cfRule>
  </conditionalFormatting>
  <conditionalFormatting sqref="BR18:CQ18">
    <cfRule type="expression" dxfId="4683" priority="2111">
      <formula>$BB$4=""</formula>
    </cfRule>
  </conditionalFormatting>
  <conditionalFormatting sqref="BR18:CQ18">
    <cfRule type="expression" dxfId="4682" priority="2113">
      <formula>$AZ$4=""</formula>
    </cfRule>
  </conditionalFormatting>
  <conditionalFormatting sqref="CD18:CQ18">
    <cfRule type="expression" dxfId="4681" priority="2083">
      <formula>$CD$4=""</formula>
    </cfRule>
  </conditionalFormatting>
  <conditionalFormatting sqref="BR18:CQ18">
    <cfRule type="expression" dxfId="4680" priority="2097">
      <formula>$BP$4=""</formula>
    </cfRule>
  </conditionalFormatting>
  <conditionalFormatting sqref="BR18:CQ18">
    <cfRule type="expression" dxfId="4679" priority="2096">
      <formula>$BQ$4=""</formula>
    </cfRule>
  </conditionalFormatting>
  <conditionalFormatting sqref="BR18:CQ18">
    <cfRule type="expression" dxfId="4678" priority="2095">
      <formula>$BR$4=""</formula>
    </cfRule>
  </conditionalFormatting>
  <conditionalFormatting sqref="BS18:CQ18">
    <cfRule type="expression" dxfId="4677" priority="2094">
      <formula>$BS$4=""</formula>
    </cfRule>
  </conditionalFormatting>
  <conditionalFormatting sqref="BT18:CQ18">
    <cfRule type="expression" dxfId="4676" priority="2093">
      <formula>$BT$4=""</formula>
    </cfRule>
  </conditionalFormatting>
  <conditionalFormatting sqref="BU18:CQ18">
    <cfRule type="expression" dxfId="4675" priority="2092">
      <formula>$BU$4=""</formula>
    </cfRule>
  </conditionalFormatting>
  <conditionalFormatting sqref="BV18:CQ18">
    <cfRule type="expression" dxfId="4674" priority="2091">
      <formula>$BV$4=""</formula>
    </cfRule>
  </conditionalFormatting>
  <conditionalFormatting sqref="BW18:CQ18">
    <cfRule type="expression" dxfId="4673" priority="2090">
      <formula>$BW$4=""</formula>
    </cfRule>
  </conditionalFormatting>
  <conditionalFormatting sqref="BX18:CQ18">
    <cfRule type="expression" dxfId="4672" priority="2089">
      <formula>$BX$4=""</formula>
    </cfRule>
  </conditionalFormatting>
  <conditionalFormatting sqref="BY18:CQ18">
    <cfRule type="expression" dxfId="4671" priority="2088">
      <formula>$BY$4=""</formula>
    </cfRule>
  </conditionalFormatting>
  <conditionalFormatting sqref="BZ18:CQ18">
    <cfRule type="expression" dxfId="4670" priority="2087">
      <formula>$BZ$4=""</formula>
    </cfRule>
  </conditionalFormatting>
  <conditionalFormatting sqref="CA18:CQ18">
    <cfRule type="expression" dxfId="4669" priority="2086">
      <formula>$CA$4=""</formula>
    </cfRule>
  </conditionalFormatting>
  <conditionalFormatting sqref="CB18:CQ18">
    <cfRule type="expression" dxfId="4668" priority="2085">
      <formula>$CB$4=""</formula>
    </cfRule>
  </conditionalFormatting>
  <conditionalFormatting sqref="CC18:CQ18">
    <cfRule type="expression" dxfId="4667" priority="2084">
      <formula>$CC$4=""</formula>
    </cfRule>
  </conditionalFormatting>
  <conditionalFormatting sqref="BR18:CQ18">
    <cfRule type="expression" dxfId="4666" priority="2110">
      <formula>$BC$4=""</formula>
    </cfRule>
  </conditionalFormatting>
  <conditionalFormatting sqref="D8:AZ8 BB8:BQ8">
    <cfRule type="expression" dxfId="4665" priority="2082">
      <formula>$D$4=""</formula>
    </cfRule>
  </conditionalFormatting>
  <conditionalFormatting sqref="E8:AZ8 BB8:BQ8">
    <cfRule type="expression" dxfId="4664" priority="2081">
      <formula>$E$4=""</formula>
    </cfRule>
  </conditionalFormatting>
  <conditionalFormatting sqref="F8:AZ8 BB8:BQ8">
    <cfRule type="expression" dxfId="4663" priority="2080">
      <formula>$F$4=""</formula>
    </cfRule>
  </conditionalFormatting>
  <conditionalFormatting sqref="G8:AZ8 BB8:BQ8">
    <cfRule type="expression" dxfId="4662" priority="2079">
      <formula>$G$4=""</formula>
    </cfRule>
  </conditionalFormatting>
  <conditionalFormatting sqref="H8:AZ8 BB8:BQ8">
    <cfRule type="expression" dxfId="4661" priority="2078">
      <formula>$H$4=""</formula>
    </cfRule>
  </conditionalFormatting>
  <conditionalFormatting sqref="I8:AZ8 BB8:BQ8">
    <cfRule type="expression" dxfId="4660" priority="2077">
      <formula>$I$4=""</formula>
    </cfRule>
  </conditionalFormatting>
  <conditionalFormatting sqref="J8:AZ8 BB8:BQ8">
    <cfRule type="expression" dxfId="4659" priority="2076">
      <formula>$J$4=""</formula>
    </cfRule>
  </conditionalFormatting>
  <conditionalFormatting sqref="K8:AZ8 BB8:BQ8">
    <cfRule type="expression" dxfId="4658" priority="2075">
      <formula>$K$4=""</formula>
    </cfRule>
  </conditionalFormatting>
  <conditionalFormatting sqref="L8:AZ8 BB8:BQ8">
    <cfRule type="expression" dxfId="4657" priority="2074">
      <formula>$L$4=""</formula>
    </cfRule>
  </conditionalFormatting>
  <conditionalFormatting sqref="M8:AZ8 BB8:BQ8">
    <cfRule type="expression" dxfId="4656" priority="2073">
      <formula>$M$4=""</formula>
    </cfRule>
  </conditionalFormatting>
  <conditionalFormatting sqref="N8:AZ8 BB8:BQ8">
    <cfRule type="expression" dxfId="4655" priority="2072">
      <formula>$N$4=""</formula>
    </cfRule>
  </conditionalFormatting>
  <conditionalFormatting sqref="O8:AZ8 BB8:BQ8">
    <cfRule type="expression" dxfId="4654" priority="2071">
      <formula>$O$4=""</formula>
    </cfRule>
  </conditionalFormatting>
  <conditionalFormatting sqref="P8:AZ8 BB8:BQ8">
    <cfRule type="expression" dxfId="4653" priority="2070">
      <formula>$P$4=""</formula>
    </cfRule>
  </conditionalFormatting>
  <conditionalFormatting sqref="Q8:AZ8 BB8:BQ8">
    <cfRule type="expression" dxfId="4652" priority="2069">
      <formula>$Q$4=""</formula>
    </cfRule>
  </conditionalFormatting>
  <conditionalFormatting sqref="R8:AZ8 BB8:BQ8">
    <cfRule type="expression" dxfId="4651" priority="2068">
      <formula>$R$4=""</formula>
    </cfRule>
  </conditionalFormatting>
  <conditionalFormatting sqref="S8:AZ8 BB8:BQ8">
    <cfRule type="expression" dxfId="4650" priority="2067">
      <formula>$S$4=""</formula>
    </cfRule>
  </conditionalFormatting>
  <conditionalFormatting sqref="T8:AZ8 BB8:BQ8">
    <cfRule type="expression" dxfId="4649" priority="2066">
      <formula>$T$4=""</formula>
    </cfRule>
  </conditionalFormatting>
  <conditionalFormatting sqref="U8:AZ8 BB8:BQ8">
    <cfRule type="expression" dxfId="4648" priority="2065">
      <formula>$U$4=""</formula>
    </cfRule>
  </conditionalFormatting>
  <conditionalFormatting sqref="V8:AZ8 BB8:BQ8">
    <cfRule type="expression" dxfId="4647" priority="2064">
      <formula>$V$4=""</formula>
    </cfRule>
  </conditionalFormatting>
  <conditionalFormatting sqref="W8:AZ8 BB8:BQ8">
    <cfRule type="expression" dxfId="4646" priority="2063">
      <formula>$W$4=""</formula>
    </cfRule>
  </conditionalFormatting>
  <conditionalFormatting sqref="X8:AZ8 BB8:BQ8">
    <cfRule type="expression" dxfId="4645" priority="2062">
      <formula>$X$4=""</formula>
    </cfRule>
  </conditionalFormatting>
  <conditionalFormatting sqref="Y8:AZ8 BB8:BQ8">
    <cfRule type="expression" dxfId="4644" priority="2061">
      <formula>$Y$4=""</formula>
    </cfRule>
  </conditionalFormatting>
  <conditionalFormatting sqref="Z8:AZ8 BB8:BQ8">
    <cfRule type="expression" dxfId="4643" priority="2060">
      <formula>$Z$4=""</formula>
    </cfRule>
  </conditionalFormatting>
  <conditionalFormatting sqref="AA8:AZ8 BB8:BQ8">
    <cfRule type="expression" dxfId="4642" priority="2059">
      <formula>$AA$4=""</formula>
    </cfRule>
  </conditionalFormatting>
  <conditionalFormatting sqref="AY8:AZ8 BB8:BQ8">
    <cfRule type="expression" dxfId="4641" priority="2035">
      <formula>$AY$4=""</formula>
    </cfRule>
  </conditionalFormatting>
  <conditionalFormatting sqref="AX8:AZ8 BB8:BQ8">
    <cfRule type="expression" dxfId="4640" priority="2036">
      <formula>$AX$4=""</formula>
    </cfRule>
  </conditionalFormatting>
  <conditionalFormatting sqref="AW8:AZ8 BB8:BQ8">
    <cfRule type="expression" dxfId="4639" priority="2037">
      <formula>$AW$4=""</formula>
    </cfRule>
  </conditionalFormatting>
  <conditionalFormatting sqref="AV8:AZ8 BB8:BQ8">
    <cfRule type="expression" dxfId="4638" priority="2038">
      <formula>$AV$4=""</formula>
    </cfRule>
  </conditionalFormatting>
  <conditionalFormatting sqref="AU8:AZ8 BB8:BQ8">
    <cfRule type="expression" dxfId="4637" priority="2039">
      <formula>$AU$4=""</formula>
    </cfRule>
  </conditionalFormatting>
  <conditionalFormatting sqref="AT8:AZ8 BB8:BQ8">
    <cfRule type="expression" dxfId="4636" priority="2040">
      <formula>$AT$4=""</formula>
    </cfRule>
  </conditionalFormatting>
  <conditionalFormatting sqref="AS8:AZ8 BB8:BQ8">
    <cfRule type="expression" dxfId="4635" priority="2041">
      <formula>$AS$4=""</formula>
    </cfRule>
  </conditionalFormatting>
  <conditionalFormatting sqref="AR8:AZ8 BB8:BQ8">
    <cfRule type="expression" dxfId="4634" priority="2042">
      <formula>$AR$4=""</formula>
    </cfRule>
  </conditionalFormatting>
  <conditionalFormatting sqref="AQ8:AZ8 BB8:BQ8">
    <cfRule type="expression" dxfId="4633" priority="2043">
      <formula>$AQ$4=""</formula>
    </cfRule>
  </conditionalFormatting>
  <conditionalFormatting sqref="AP8:AZ8 BB8:BQ8">
    <cfRule type="expression" dxfId="4632" priority="2044">
      <formula>$AP$4=""</formula>
    </cfRule>
  </conditionalFormatting>
  <conditionalFormatting sqref="AO8:AZ8 BB8:BQ8">
    <cfRule type="expression" dxfId="4631" priority="2045">
      <formula>$AO$4=""</formula>
    </cfRule>
  </conditionalFormatting>
  <conditionalFormatting sqref="AN8:AZ8 BB8:BQ8">
    <cfRule type="expression" dxfId="4630" priority="2046">
      <formula>$AN$4=""</formula>
    </cfRule>
  </conditionalFormatting>
  <conditionalFormatting sqref="AM8:AZ8 BB8:BQ8">
    <cfRule type="expression" dxfId="4629" priority="2047">
      <formula>$AM$4=""</formula>
    </cfRule>
  </conditionalFormatting>
  <conditionalFormatting sqref="AL8:AZ8 BB8:BQ8">
    <cfRule type="expression" dxfId="4628" priority="2048">
      <formula>$AL$4=""</formula>
    </cfRule>
  </conditionalFormatting>
  <conditionalFormatting sqref="AK8:AZ8 BB8:BQ8">
    <cfRule type="expression" dxfId="4627" priority="2049">
      <formula>$AK$4=""</formula>
    </cfRule>
  </conditionalFormatting>
  <conditionalFormatting sqref="AJ8:AZ8 BB8:BQ8">
    <cfRule type="expression" dxfId="4626" priority="2050">
      <formula>$AJ$4=""</formula>
    </cfRule>
  </conditionalFormatting>
  <conditionalFormatting sqref="AI8:AZ8 BB8:BQ8">
    <cfRule type="expression" dxfId="4625" priority="2051">
      <formula>$AI$4=""</formula>
    </cfRule>
  </conditionalFormatting>
  <conditionalFormatting sqref="AH8:AZ8 BB8:BQ8">
    <cfRule type="expression" dxfId="4624" priority="2052">
      <formula>$AH$4=""</formula>
    </cfRule>
  </conditionalFormatting>
  <conditionalFormatting sqref="AG8:AZ8 BB8:BQ8">
    <cfRule type="expression" dxfId="4623" priority="2053">
      <formula>$AG$4=""</formula>
    </cfRule>
  </conditionalFormatting>
  <conditionalFormatting sqref="AF8:AZ8 BB8:BQ8">
    <cfRule type="expression" dxfId="4622" priority="2054">
      <formula>$AF$4=""</formula>
    </cfRule>
  </conditionalFormatting>
  <conditionalFormatting sqref="AE8:AZ8 BB8:BQ8">
    <cfRule type="expression" dxfId="4621" priority="2055">
      <formula>$AE$4=""</formula>
    </cfRule>
  </conditionalFormatting>
  <conditionalFormatting sqref="AD8:AZ8 BB8:BQ8">
    <cfRule type="expression" dxfId="4620" priority="2056">
      <formula>$AD$4=""</formula>
    </cfRule>
  </conditionalFormatting>
  <conditionalFormatting sqref="AC8:AZ8 BB8:BQ8">
    <cfRule type="expression" dxfId="4619" priority="2057">
      <formula>$AC$4=""</formula>
    </cfRule>
  </conditionalFormatting>
  <conditionalFormatting sqref="AB8:AZ8 BB8:BQ8">
    <cfRule type="expression" dxfId="4618" priority="2058">
      <formula>$AB$4=""</formula>
    </cfRule>
  </conditionalFormatting>
  <conditionalFormatting sqref="BB8:BQ8">
    <cfRule type="expression" dxfId="4617" priority="2033">
      <formula>$BA$4=""</formula>
    </cfRule>
  </conditionalFormatting>
  <conditionalFormatting sqref="BO8:BQ8">
    <cfRule type="expression" dxfId="4616" priority="2019">
      <formula>$BO$4=""</formula>
    </cfRule>
  </conditionalFormatting>
  <conditionalFormatting sqref="BN8:BQ8">
    <cfRule type="expression" dxfId="4615" priority="2020">
      <formula>$BN$4=""</formula>
    </cfRule>
  </conditionalFormatting>
  <conditionalFormatting sqref="BM8:BQ8">
    <cfRule type="expression" dxfId="4614" priority="2021">
      <formula>$BM$4=""</formula>
    </cfRule>
  </conditionalFormatting>
  <conditionalFormatting sqref="BL8:BQ8">
    <cfRule type="expression" dxfId="4613" priority="2022">
      <formula>$BL$4=""</formula>
    </cfRule>
  </conditionalFormatting>
  <conditionalFormatting sqref="BK8:BQ8">
    <cfRule type="expression" dxfId="4612" priority="2023">
      <formula>$BK$4=""</formula>
    </cfRule>
  </conditionalFormatting>
  <conditionalFormatting sqref="BJ8:BQ8">
    <cfRule type="expression" dxfId="4611" priority="2024">
      <formula>$BJ$4=""</formula>
    </cfRule>
  </conditionalFormatting>
  <conditionalFormatting sqref="BI8:BQ8">
    <cfRule type="expression" dxfId="4610" priority="2025">
      <formula>$BI$4=""</formula>
    </cfRule>
  </conditionalFormatting>
  <conditionalFormatting sqref="BH8:BQ8">
    <cfRule type="expression" dxfId="4609" priority="2026">
      <formula>$BH$4=""</formula>
    </cfRule>
  </conditionalFormatting>
  <conditionalFormatting sqref="BG8:BQ8">
    <cfRule type="expression" dxfId="4608" priority="2027">
      <formula>$BG$4=""</formula>
    </cfRule>
  </conditionalFormatting>
  <conditionalFormatting sqref="BF8:BQ8">
    <cfRule type="expression" dxfId="4607" priority="2028">
      <formula>$BF$4=""</formula>
    </cfRule>
  </conditionalFormatting>
  <conditionalFormatting sqref="BE8:BQ8">
    <cfRule type="expression" dxfId="4606" priority="2029">
      <formula>$BE$4=""</formula>
    </cfRule>
  </conditionalFormatting>
  <conditionalFormatting sqref="BD8:BQ8">
    <cfRule type="expression" dxfId="4605" priority="2030">
      <formula>$BD$4=""</formula>
    </cfRule>
  </conditionalFormatting>
  <conditionalFormatting sqref="BB8:BQ8">
    <cfRule type="expression" dxfId="4604" priority="2032">
      <formula>$BB$4=""</formula>
    </cfRule>
  </conditionalFormatting>
  <conditionalFormatting sqref="AZ8 BB8:BQ8">
    <cfRule type="expression" dxfId="4603" priority="2034">
      <formula>$AZ$4=""</formula>
    </cfRule>
  </conditionalFormatting>
  <conditionalFormatting sqref="BP8:BQ8">
    <cfRule type="expression" dxfId="4602" priority="2018">
      <formula>$BP$4=""</formula>
    </cfRule>
  </conditionalFormatting>
  <conditionalFormatting sqref="BQ8">
    <cfRule type="expression" dxfId="4601" priority="2017">
      <formula>$BQ$4=""</formula>
    </cfRule>
  </conditionalFormatting>
  <conditionalFormatting sqref="BC8:BQ8">
    <cfRule type="expression" dxfId="4600" priority="2031">
      <formula>$BC$4=""</formula>
    </cfRule>
  </conditionalFormatting>
  <conditionalFormatting sqref="BR8:CQ8">
    <cfRule type="expression" dxfId="4599" priority="2016">
      <formula>$D$4=""</formula>
    </cfRule>
  </conditionalFormatting>
  <conditionalFormatting sqref="BR8:CQ8">
    <cfRule type="expression" dxfId="4598" priority="2015">
      <formula>$E$4=""</formula>
    </cfRule>
  </conditionalFormatting>
  <conditionalFormatting sqref="BR8:CQ8">
    <cfRule type="expression" dxfId="4597" priority="2014">
      <formula>$F$4=""</formula>
    </cfRule>
  </conditionalFormatting>
  <conditionalFormatting sqref="BR8:CQ8">
    <cfRule type="expression" dxfId="4596" priority="2013">
      <formula>$G$4=""</formula>
    </cfRule>
  </conditionalFormatting>
  <conditionalFormatting sqref="BR8:CQ8">
    <cfRule type="expression" dxfId="4595" priority="2012">
      <formula>$H$4=""</formula>
    </cfRule>
  </conditionalFormatting>
  <conditionalFormatting sqref="BR8:CQ8">
    <cfRule type="expression" dxfId="4594" priority="2011">
      <formula>$I$4=""</formula>
    </cfRule>
  </conditionalFormatting>
  <conditionalFormatting sqref="BR8:CQ8">
    <cfRule type="expression" dxfId="4593" priority="2010">
      <formula>$J$4=""</formula>
    </cfRule>
  </conditionalFormatting>
  <conditionalFormatting sqref="BR8:CQ8">
    <cfRule type="expression" dxfId="4592" priority="2009">
      <formula>$K$4=""</formula>
    </cfRule>
  </conditionalFormatting>
  <conditionalFormatting sqref="BR8:CQ8">
    <cfRule type="expression" dxfId="4591" priority="2008">
      <formula>$L$4=""</formula>
    </cfRule>
  </conditionalFormatting>
  <conditionalFormatting sqref="BR8:CQ8">
    <cfRule type="expression" dxfId="4590" priority="2007">
      <formula>$M$4=""</formula>
    </cfRule>
  </conditionalFormatting>
  <conditionalFormatting sqref="BR8:CQ8">
    <cfRule type="expression" dxfId="4589" priority="2006">
      <formula>$N$4=""</formula>
    </cfRule>
  </conditionalFormatting>
  <conditionalFormatting sqref="BR8:CQ8">
    <cfRule type="expression" dxfId="4588" priority="2005">
      <formula>$O$4=""</formula>
    </cfRule>
  </conditionalFormatting>
  <conditionalFormatting sqref="BR8:CQ8">
    <cfRule type="expression" dxfId="4587" priority="2004">
      <formula>$P$4=""</formula>
    </cfRule>
  </conditionalFormatting>
  <conditionalFormatting sqref="BR8:CQ8">
    <cfRule type="expression" dxfId="4586" priority="2003">
      <formula>$Q$4=""</formula>
    </cfRule>
  </conditionalFormatting>
  <conditionalFormatting sqref="BR8:CQ8">
    <cfRule type="expression" dxfId="4585" priority="2002">
      <formula>$R$4=""</formula>
    </cfRule>
  </conditionalFormatting>
  <conditionalFormatting sqref="BR8:CQ8">
    <cfRule type="expression" dxfId="4584" priority="2001">
      <formula>$S$4=""</formula>
    </cfRule>
  </conditionalFormatting>
  <conditionalFormatting sqref="BR8:CQ8">
    <cfRule type="expression" dxfId="4583" priority="2000">
      <formula>$T$4=""</formula>
    </cfRule>
  </conditionalFormatting>
  <conditionalFormatting sqref="BR8:CQ8">
    <cfRule type="expression" dxfId="4582" priority="1999">
      <formula>$U$4=""</formula>
    </cfRule>
  </conditionalFormatting>
  <conditionalFormatting sqref="BR8:CQ8">
    <cfRule type="expression" dxfId="4581" priority="1998">
      <formula>$V$4=""</formula>
    </cfRule>
  </conditionalFormatting>
  <conditionalFormatting sqref="BR8:CQ8">
    <cfRule type="expression" dxfId="4580" priority="1997">
      <formula>$W$4=""</formula>
    </cfRule>
  </conditionalFormatting>
  <conditionalFormatting sqref="BR8:CQ8">
    <cfRule type="expression" dxfId="4579" priority="1996">
      <formula>$X$4=""</formula>
    </cfRule>
  </conditionalFormatting>
  <conditionalFormatting sqref="BR8:CQ8">
    <cfRule type="expression" dxfId="4578" priority="1995">
      <formula>$Y$4=""</formula>
    </cfRule>
  </conditionalFormatting>
  <conditionalFormatting sqref="BR8:CQ8">
    <cfRule type="expression" dxfId="4577" priority="1994">
      <formula>$Z$4=""</formula>
    </cfRule>
  </conditionalFormatting>
  <conditionalFormatting sqref="BR8:CQ8">
    <cfRule type="expression" dxfId="4576" priority="1993">
      <formula>$AA$4=""</formula>
    </cfRule>
  </conditionalFormatting>
  <conditionalFormatting sqref="BR8:CQ8">
    <cfRule type="expression" dxfId="4575" priority="1969">
      <formula>$AY$4=""</formula>
    </cfRule>
  </conditionalFormatting>
  <conditionalFormatting sqref="BR8:CQ8">
    <cfRule type="expression" dxfId="4574" priority="1970">
      <formula>$AX$4=""</formula>
    </cfRule>
  </conditionalFormatting>
  <conditionalFormatting sqref="BR8:CQ8">
    <cfRule type="expression" dxfId="4573" priority="1971">
      <formula>$AW$4=""</formula>
    </cfRule>
  </conditionalFormatting>
  <conditionalFormatting sqref="BR8:CQ8">
    <cfRule type="expression" dxfId="4572" priority="1972">
      <formula>$AV$4=""</formula>
    </cfRule>
  </conditionalFormatting>
  <conditionalFormatting sqref="BR8:CQ8">
    <cfRule type="expression" dxfId="4571" priority="1973">
      <formula>$AU$4=""</formula>
    </cfRule>
  </conditionalFormatting>
  <conditionalFormatting sqref="BR8:CQ8">
    <cfRule type="expression" dxfId="4570" priority="1974">
      <formula>$AT$4=""</formula>
    </cfRule>
  </conditionalFormatting>
  <conditionalFormatting sqref="BR8:CQ8">
    <cfRule type="expression" dxfId="4569" priority="1975">
      <formula>$AS$4=""</formula>
    </cfRule>
  </conditionalFormatting>
  <conditionalFormatting sqref="BR8:CQ8">
    <cfRule type="expression" dxfId="4568" priority="1976">
      <formula>$AR$4=""</formula>
    </cfRule>
  </conditionalFormatting>
  <conditionalFormatting sqref="BR8:CQ8">
    <cfRule type="expression" dxfId="4567" priority="1977">
      <formula>$AQ$4=""</formula>
    </cfRule>
  </conditionalFormatting>
  <conditionalFormatting sqref="BR8:CQ8">
    <cfRule type="expression" dxfId="4566" priority="1978">
      <formula>$AP$4=""</formula>
    </cfRule>
  </conditionalFormatting>
  <conditionalFormatting sqref="BR8:CQ8">
    <cfRule type="expression" dxfId="4565" priority="1979">
      <formula>$AO$4=""</formula>
    </cfRule>
  </conditionalFormatting>
  <conditionalFormatting sqref="BR8:CQ8">
    <cfRule type="expression" dxfId="4564" priority="1980">
      <formula>$AN$4=""</formula>
    </cfRule>
  </conditionalFormatting>
  <conditionalFormatting sqref="BR8:CQ8">
    <cfRule type="expression" dxfId="4563" priority="1981">
      <formula>$AM$4=""</formula>
    </cfRule>
  </conditionalFormatting>
  <conditionalFormatting sqref="BR8:CQ8">
    <cfRule type="expression" dxfId="4562" priority="1982">
      <formula>$AL$4=""</formula>
    </cfRule>
  </conditionalFormatting>
  <conditionalFormatting sqref="BR8:CQ8">
    <cfRule type="expression" dxfId="4561" priority="1983">
      <formula>$AK$4=""</formula>
    </cfRule>
  </conditionalFormatting>
  <conditionalFormatting sqref="BR8:CQ8">
    <cfRule type="expression" dxfId="4560" priority="1984">
      <formula>$AJ$4=""</formula>
    </cfRule>
  </conditionalFormatting>
  <conditionalFormatting sqref="BR8:CQ8">
    <cfRule type="expression" dxfId="4559" priority="1985">
      <formula>$AI$4=""</formula>
    </cfRule>
  </conditionalFormatting>
  <conditionalFormatting sqref="BR8:CQ8">
    <cfRule type="expression" dxfId="4558" priority="1986">
      <formula>$AH$4=""</formula>
    </cfRule>
  </conditionalFormatting>
  <conditionalFormatting sqref="BR8:CQ8">
    <cfRule type="expression" dxfId="4557" priority="1987">
      <formula>$AG$4=""</formula>
    </cfRule>
  </conditionalFormatting>
  <conditionalFormatting sqref="BR8:CQ8">
    <cfRule type="expression" dxfId="4556" priority="1988">
      <formula>$AF$4=""</formula>
    </cfRule>
  </conditionalFormatting>
  <conditionalFormatting sqref="BR8:CQ8">
    <cfRule type="expression" dxfId="4555" priority="1989">
      <formula>$AE$4=""</formula>
    </cfRule>
  </conditionalFormatting>
  <conditionalFormatting sqref="BR8:CQ8">
    <cfRule type="expression" dxfId="4554" priority="1990">
      <formula>$AD$4=""</formula>
    </cfRule>
  </conditionalFormatting>
  <conditionalFormatting sqref="BR8:CQ8">
    <cfRule type="expression" dxfId="4553" priority="1991">
      <formula>$AC$4=""</formula>
    </cfRule>
  </conditionalFormatting>
  <conditionalFormatting sqref="BR8:CQ8">
    <cfRule type="expression" dxfId="4552" priority="1992">
      <formula>$AB$4=""</formula>
    </cfRule>
  </conditionalFormatting>
  <conditionalFormatting sqref="BR8:CQ8">
    <cfRule type="expression" dxfId="4551" priority="1967">
      <formula>$BA$4=""</formula>
    </cfRule>
  </conditionalFormatting>
  <conditionalFormatting sqref="BR8:CQ8">
    <cfRule type="expression" dxfId="4550" priority="1953">
      <formula>$BO$4=""</formula>
    </cfRule>
  </conditionalFormatting>
  <conditionalFormatting sqref="BR8:CQ8">
    <cfRule type="expression" dxfId="4549" priority="1954">
      <formula>$BN$4=""</formula>
    </cfRule>
  </conditionalFormatting>
  <conditionalFormatting sqref="BR8:CQ8">
    <cfRule type="expression" dxfId="4548" priority="1955">
      <formula>$BM$4=""</formula>
    </cfRule>
  </conditionalFormatting>
  <conditionalFormatting sqref="BR8:CQ8">
    <cfRule type="expression" dxfId="4547" priority="1956">
      <formula>$BL$4=""</formula>
    </cfRule>
  </conditionalFormatting>
  <conditionalFormatting sqref="BR8:CQ8">
    <cfRule type="expression" dxfId="4546" priority="1957">
      <formula>$BK$4=""</formula>
    </cfRule>
  </conditionalFormatting>
  <conditionalFormatting sqref="BR8:CQ8">
    <cfRule type="expression" dxfId="4545" priority="1958">
      <formula>$BJ$4=""</formula>
    </cfRule>
  </conditionalFormatting>
  <conditionalFormatting sqref="BR8:CQ8">
    <cfRule type="expression" dxfId="4544" priority="1959">
      <formula>$BI$4=""</formula>
    </cfRule>
  </conditionalFormatting>
  <conditionalFormatting sqref="BR8:CQ8">
    <cfRule type="expression" dxfId="4543" priority="1960">
      <formula>$BH$4=""</formula>
    </cfRule>
  </conditionalFormatting>
  <conditionalFormatting sqref="BR8:CQ8">
    <cfRule type="expression" dxfId="4542" priority="1961">
      <formula>$BG$4=""</formula>
    </cfRule>
  </conditionalFormatting>
  <conditionalFormatting sqref="BR8:CQ8">
    <cfRule type="expression" dxfId="4541" priority="1962">
      <formula>$BF$4=""</formula>
    </cfRule>
  </conditionalFormatting>
  <conditionalFormatting sqref="BR8:CQ8">
    <cfRule type="expression" dxfId="4540" priority="1963">
      <formula>$BE$4=""</formula>
    </cfRule>
  </conditionalFormatting>
  <conditionalFormatting sqref="BR8:CQ8">
    <cfRule type="expression" dxfId="4539" priority="1964">
      <formula>$BD$4=""</formula>
    </cfRule>
  </conditionalFormatting>
  <conditionalFormatting sqref="BR8:CQ8">
    <cfRule type="expression" dxfId="4538" priority="1966">
      <formula>$BB$4=""</formula>
    </cfRule>
  </conditionalFormatting>
  <conditionalFormatting sqref="BR8:CQ8">
    <cfRule type="expression" dxfId="4537" priority="1968">
      <formula>$AZ$4=""</formula>
    </cfRule>
  </conditionalFormatting>
  <conditionalFormatting sqref="CD8:CQ8">
    <cfRule type="expression" dxfId="4536" priority="1938">
      <formula>$CD$4=""</formula>
    </cfRule>
  </conditionalFormatting>
  <conditionalFormatting sqref="BR8:CQ8">
    <cfRule type="expression" dxfId="4535" priority="1952">
      <formula>$BP$4=""</formula>
    </cfRule>
  </conditionalFormatting>
  <conditionalFormatting sqref="BR8:CQ8">
    <cfRule type="expression" dxfId="4534" priority="1951">
      <formula>$BQ$4=""</formula>
    </cfRule>
  </conditionalFormatting>
  <conditionalFormatting sqref="BR8:CQ8">
    <cfRule type="expression" dxfId="4533" priority="1950">
      <formula>$BR$4=""</formula>
    </cfRule>
  </conditionalFormatting>
  <conditionalFormatting sqref="BS8:CQ8">
    <cfRule type="expression" dxfId="4532" priority="1949">
      <formula>$BS$4=""</formula>
    </cfRule>
  </conditionalFormatting>
  <conditionalFormatting sqref="BT8:CQ8">
    <cfRule type="expression" dxfId="4531" priority="1948">
      <formula>$BT$4=""</formula>
    </cfRule>
  </conditionalFormatting>
  <conditionalFormatting sqref="BU8:CQ8">
    <cfRule type="expression" dxfId="4530" priority="1947">
      <formula>$BU$4=""</formula>
    </cfRule>
  </conditionalFormatting>
  <conditionalFormatting sqref="BV8:CQ8">
    <cfRule type="expression" dxfId="4529" priority="1946">
      <formula>$BV$4=""</formula>
    </cfRule>
  </conditionalFormatting>
  <conditionalFormatting sqref="BW8:CQ8">
    <cfRule type="expression" dxfId="4528" priority="1945">
      <formula>$BW$4=""</formula>
    </cfRule>
  </conditionalFormatting>
  <conditionalFormatting sqref="BX8:CQ8">
    <cfRule type="expression" dxfId="4527" priority="1944">
      <formula>$BX$4=""</formula>
    </cfRule>
  </conditionalFormatting>
  <conditionalFormatting sqref="BY8:CQ8">
    <cfRule type="expression" dxfId="4526" priority="1943">
      <formula>$BY$4=""</formula>
    </cfRule>
  </conditionalFormatting>
  <conditionalFormatting sqref="BZ8:CQ8">
    <cfRule type="expression" dxfId="4525" priority="1942">
      <formula>$BZ$4=""</formula>
    </cfRule>
  </conditionalFormatting>
  <conditionalFormatting sqref="CA8:CQ8">
    <cfRule type="expression" dxfId="4524" priority="1941">
      <formula>$CA$4=""</formula>
    </cfRule>
  </conditionalFormatting>
  <conditionalFormatting sqref="CB8:CQ8">
    <cfRule type="expression" dxfId="4523" priority="1940">
      <formula>$CB$4=""</formula>
    </cfRule>
  </conditionalFormatting>
  <conditionalFormatting sqref="CC8:CQ8">
    <cfRule type="expression" dxfId="4522" priority="1939">
      <formula>$CC$4=""</formula>
    </cfRule>
  </conditionalFormatting>
  <conditionalFormatting sqref="BR8:CQ8">
    <cfRule type="expression" dxfId="4521" priority="1965">
      <formula>$BC$4=""</formula>
    </cfRule>
  </conditionalFormatting>
  <conditionalFormatting sqref="D11:AZ11 BB11:BQ11">
    <cfRule type="expression" dxfId="4520" priority="1647">
      <formula>$D$4=""</formula>
    </cfRule>
  </conditionalFormatting>
  <conditionalFormatting sqref="E11:AZ11 BB11:BQ11">
    <cfRule type="expression" dxfId="4519" priority="1646">
      <formula>$E$4=""</formula>
    </cfRule>
  </conditionalFormatting>
  <conditionalFormatting sqref="F11:AZ11 BB11:BQ11">
    <cfRule type="expression" dxfId="4518" priority="1645">
      <formula>$F$4=""</formula>
    </cfRule>
  </conditionalFormatting>
  <conditionalFormatting sqref="G11:AZ11 BB11:BQ11">
    <cfRule type="expression" dxfId="4517" priority="1644">
      <formula>$G$4=""</formula>
    </cfRule>
  </conditionalFormatting>
  <conditionalFormatting sqref="H11:AZ11 BB11:BQ11">
    <cfRule type="expression" dxfId="4516" priority="1643">
      <formula>$H$4=""</formula>
    </cfRule>
  </conditionalFormatting>
  <conditionalFormatting sqref="I11:AZ11 BB11:BQ11">
    <cfRule type="expression" dxfId="4515" priority="1642">
      <formula>$I$4=""</formula>
    </cfRule>
  </conditionalFormatting>
  <conditionalFormatting sqref="J11:AZ11 BB11:BQ11">
    <cfRule type="expression" dxfId="4514" priority="1641">
      <formula>$J$4=""</formula>
    </cfRule>
  </conditionalFormatting>
  <conditionalFormatting sqref="K11:AZ11 BB11:BQ11">
    <cfRule type="expression" dxfId="4513" priority="1640">
      <formula>$K$4=""</formula>
    </cfRule>
  </conditionalFormatting>
  <conditionalFormatting sqref="L11:AZ11 BB11:BQ11">
    <cfRule type="expression" dxfId="4512" priority="1639">
      <formula>$L$4=""</formula>
    </cfRule>
  </conditionalFormatting>
  <conditionalFormatting sqref="M11:AZ11 BB11:BQ11">
    <cfRule type="expression" dxfId="4511" priority="1638">
      <formula>$M$4=""</formula>
    </cfRule>
  </conditionalFormatting>
  <conditionalFormatting sqref="N11:AZ11 BB11:BQ11">
    <cfRule type="expression" dxfId="4510" priority="1637">
      <formula>$N$4=""</formula>
    </cfRule>
  </conditionalFormatting>
  <conditionalFormatting sqref="O11:AZ11 BB11:BQ11">
    <cfRule type="expression" dxfId="4509" priority="1636">
      <formula>$O$4=""</formula>
    </cfRule>
  </conditionalFormatting>
  <conditionalFormatting sqref="P11:AZ11 BB11:BQ11">
    <cfRule type="expression" dxfId="4508" priority="1635">
      <formula>$P$4=""</formula>
    </cfRule>
  </conditionalFormatting>
  <conditionalFormatting sqref="Q11:AZ11 BB11:BQ11">
    <cfRule type="expression" dxfId="4507" priority="1634">
      <formula>$Q$4=""</formula>
    </cfRule>
  </conditionalFormatting>
  <conditionalFormatting sqref="R11:AZ11 BB11:BQ11">
    <cfRule type="expression" dxfId="4506" priority="1633">
      <formula>$R$4=""</formula>
    </cfRule>
  </conditionalFormatting>
  <conditionalFormatting sqref="S11:AZ11 BB11:BQ11">
    <cfRule type="expression" dxfId="4505" priority="1632">
      <formula>$S$4=""</formula>
    </cfRule>
  </conditionalFormatting>
  <conditionalFormatting sqref="T11:AZ11 BB11:BQ11">
    <cfRule type="expression" dxfId="4504" priority="1631">
      <formula>$T$4=""</formula>
    </cfRule>
  </conditionalFormatting>
  <conditionalFormatting sqref="U11:AZ11 BB11:BQ11">
    <cfRule type="expression" dxfId="4503" priority="1630">
      <formula>$U$4=""</formula>
    </cfRule>
  </conditionalFormatting>
  <conditionalFormatting sqref="V11:AZ11 BB11:BQ11">
    <cfRule type="expression" dxfId="4502" priority="1629">
      <formula>$V$4=""</formula>
    </cfRule>
  </conditionalFormatting>
  <conditionalFormatting sqref="W11:AZ11 BB11:BQ11">
    <cfRule type="expression" dxfId="4501" priority="1628">
      <formula>$W$4=""</formula>
    </cfRule>
  </conditionalFormatting>
  <conditionalFormatting sqref="X11:AZ11 BB11:BQ11">
    <cfRule type="expression" dxfId="4500" priority="1627">
      <formula>$X$4=""</formula>
    </cfRule>
  </conditionalFormatting>
  <conditionalFormatting sqref="Y11:AZ11 BB11:BQ11">
    <cfRule type="expression" dxfId="4499" priority="1626">
      <formula>$Y$4=""</formula>
    </cfRule>
  </conditionalFormatting>
  <conditionalFormatting sqref="Z11:AZ11 BB11:BQ11">
    <cfRule type="expression" dxfId="4498" priority="1625">
      <formula>$Z$4=""</formula>
    </cfRule>
  </conditionalFormatting>
  <conditionalFormatting sqref="AA11:AZ11 BB11:BQ11">
    <cfRule type="expression" dxfId="4497" priority="1624">
      <formula>$AA$4=""</formula>
    </cfRule>
  </conditionalFormatting>
  <conditionalFormatting sqref="AY11:AZ11 BB11:BQ11">
    <cfRule type="expression" dxfId="4496" priority="1600">
      <formula>$AY$4=""</formula>
    </cfRule>
  </conditionalFormatting>
  <conditionalFormatting sqref="AX11:AZ11 BB11:BQ11">
    <cfRule type="expression" dxfId="4495" priority="1601">
      <formula>$AX$4=""</formula>
    </cfRule>
  </conditionalFormatting>
  <conditionalFormatting sqref="AW11:AZ11 BB11:BQ11">
    <cfRule type="expression" dxfId="4494" priority="1602">
      <formula>$AW$4=""</formula>
    </cfRule>
  </conditionalFormatting>
  <conditionalFormatting sqref="AV11:AZ11 BB11:BQ11">
    <cfRule type="expression" dxfId="4493" priority="1603">
      <formula>$AV$4=""</formula>
    </cfRule>
  </conditionalFormatting>
  <conditionalFormatting sqref="AU11:AZ11 BB11:BQ11">
    <cfRule type="expression" dxfId="4492" priority="1604">
      <formula>$AU$4=""</formula>
    </cfRule>
  </conditionalFormatting>
  <conditionalFormatting sqref="AT11:AZ11 BB11:BQ11">
    <cfRule type="expression" dxfId="4491" priority="1605">
      <formula>$AT$4=""</formula>
    </cfRule>
  </conditionalFormatting>
  <conditionalFormatting sqref="AS11:AZ11 BB11:BQ11">
    <cfRule type="expression" dxfId="4490" priority="1606">
      <formula>$AS$4=""</formula>
    </cfRule>
  </conditionalFormatting>
  <conditionalFormatting sqref="AR11:AZ11 BB11:BQ11">
    <cfRule type="expression" dxfId="4489" priority="1607">
      <formula>$AR$4=""</formula>
    </cfRule>
  </conditionalFormatting>
  <conditionalFormatting sqref="AQ11:AZ11 BB11:BQ11">
    <cfRule type="expression" dxfId="4488" priority="1608">
      <formula>$AQ$4=""</formula>
    </cfRule>
  </conditionalFormatting>
  <conditionalFormatting sqref="AP11:AZ11 BB11:BQ11">
    <cfRule type="expression" dxfId="4487" priority="1609">
      <formula>$AP$4=""</formula>
    </cfRule>
  </conditionalFormatting>
  <conditionalFormatting sqref="AO11:AZ11 BB11:BQ11">
    <cfRule type="expression" dxfId="4486" priority="1610">
      <formula>$AO$4=""</formula>
    </cfRule>
  </conditionalFormatting>
  <conditionalFormatting sqref="AN11:AZ11 BB11:BQ11">
    <cfRule type="expression" dxfId="4485" priority="1611">
      <formula>$AN$4=""</formula>
    </cfRule>
  </conditionalFormatting>
  <conditionalFormatting sqref="AM11:AZ11 BB11:BQ11">
    <cfRule type="expression" dxfId="4484" priority="1612">
      <formula>$AM$4=""</formula>
    </cfRule>
  </conditionalFormatting>
  <conditionalFormatting sqref="AL11:AZ11 BB11:BQ11">
    <cfRule type="expression" dxfId="4483" priority="1613">
      <formula>$AL$4=""</formula>
    </cfRule>
  </conditionalFormatting>
  <conditionalFormatting sqref="AK11:AZ11 BB11:BQ11">
    <cfRule type="expression" dxfId="4482" priority="1614">
      <formula>$AK$4=""</formula>
    </cfRule>
  </conditionalFormatting>
  <conditionalFormatting sqref="AJ11:AZ11 BB11:BQ11">
    <cfRule type="expression" dxfId="4481" priority="1615">
      <formula>$AJ$4=""</formula>
    </cfRule>
  </conditionalFormatting>
  <conditionalFormatting sqref="AI11:AZ11 BB11:BQ11">
    <cfRule type="expression" dxfId="4480" priority="1616">
      <formula>$AI$4=""</formula>
    </cfRule>
  </conditionalFormatting>
  <conditionalFormatting sqref="AH11:AZ11 BB11:BQ11">
    <cfRule type="expression" dxfId="4479" priority="1617">
      <formula>$AH$4=""</formula>
    </cfRule>
  </conditionalFormatting>
  <conditionalFormatting sqref="AG11:AZ11 BB11:BQ11">
    <cfRule type="expression" dxfId="4478" priority="1618">
      <formula>$AG$4=""</formula>
    </cfRule>
  </conditionalFormatting>
  <conditionalFormatting sqref="AF11:AZ11 BB11:BQ11">
    <cfRule type="expression" dxfId="4477" priority="1619">
      <formula>$AF$4=""</formula>
    </cfRule>
  </conditionalFormatting>
  <conditionalFormatting sqref="AE11:AZ11 BB11:BQ11">
    <cfRule type="expression" dxfId="4476" priority="1620">
      <formula>$AE$4=""</formula>
    </cfRule>
  </conditionalFormatting>
  <conditionalFormatting sqref="AD11:AZ11 BB11:BQ11">
    <cfRule type="expression" dxfId="4475" priority="1621">
      <formula>$AD$4=""</formula>
    </cfRule>
  </conditionalFormatting>
  <conditionalFormatting sqref="AC11:AZ11 BB11:BQ11">
    <cfRule type="expression" dxfId="4474" priority="1622">
      <formula>$AC$4=""</formula>
    </cfRule>
  </conditionalFormatting>
  <conditionalFormatting sqref="AB11:AZ11 BB11:BQ11">
    <cfRule type="expression" dxfId="4473" priority="1623">
      <formula>$AB$4=""</formula>
    </cfRule>
  </conditionalFormatting>
  <conditionalFormatting sqref="BB11:BQ11">
    <cfRule type="expression" dxfId="4472" priority="1598">
      <formula>$BA$4=""</formula>
    </cfRule>
  </conditionalFormatting>
  <conditionalFormatting sqref="BO11:BQ11">
    <cfRule type="expression" dxfId="4471" priority="1584">
      <formula>$BO$4=""</formula>
    </cfRule>
  </conditionalFormatting>
  <conditionalFormatting sqref="BN11:BQ11">
    <cfRule type="expression" dxfId="4470" priority="1585">
      <formula>$BN$4=""</formula>
    </cfRule>
  </conditionalFormatting>
  <conditionalFormatting sqref="BM11:BQ11">
    <cfRule type="expression" dxfId="4469" priority="1586">
      <formula>$BM$4=""</formula>
    </cfRule>
  </conditionalFormatting>
  <conditionalFormatting sqref="BL11:BQ11">
    <cfRule type="expression" dxfId="4468" priority="1587">
      <formula>$BL$4=""</formula>
    </cfRule>
  </conditionalFormatting>
  <conditionalFormatting sqref="BK11:BQ11">
    <cfRule type="expression" dxfId="4467" priority="1588">
      <formula>$BK$4=""</formula>
    </cfRule>
  </conditionalFormatting>
  <conditionalFormatting sqref="BJ11:BQ11">
    <cfRule type="expression" dxfId="4466" priority="1589">
      <formula>$BJ$4=""</formula>
    </cfRule>
  </conditionalFormatting>
  <conditionalFormatting sqref="BI11:BQ11">
    <cfRule type="expression" dxfId="4465" priority="1590">
      <formula>$BI$4=""</formula>
    </cfRule>
  </conditionalFormatting>
  <conditionalFormatting sqref="BH11:BQ11">
    <cfRule type="expression" dxfId="4464" priority="1591">
      <formula>$BH$4=""</formula>
    </cfRule>
  </conditionalFormatting>
  <conditionalFormatting sqref="BG11:BQ11">
    <cfRule type="expression" dxfId="4463" priority="1592">
      <formula>$BG$4=""</formula>
    </cfRule>
  </conditionalFormatting>
  <conditionalFormatting sqref="BF11:BQ11">
    <cfRule type="expression" dxfId="4462" priority="1593">
      <formula>$BF$4=""</formula>
    </cfRule>
  </conditionalFormatting>
  <conditionalFormatting sqref="BE11:BQ11">
    <cfRule type="expression" dxfId="4461" priority="1594">
      <formula>$BE$4=""</formula>
    </cfRule>
  </conditionalFormatting>
  <conditionalFormatting sqref="BD11:BQ11">
    <cfRule type="expression" dxfId="4460" priority="1595">
      <formula>$BD$4=""</formula>
    </cfRule>
  </conditionalFormatting>
  <conditionalFormatting sqref="BB11:BQ11">
    <cfRule type="expression" dxfId="4459" priority="1597">
      <formula>$BB$4=""</formula>
    </cfRule>
  </conditionalFormatting>
  <conditionalFormatting sqref="AZ11 BB11:BQ11">
    <cfRule type="expression" dxfId="4458" priority="1599">
      <formula>$AZ$4=""</formula>
    </cfRule>
  </conditionalFormatting>
  <conditionalFormatting sqref="BP11:BQ11">
    <cfRule type="expression" dxfId="4457" priority="1583">
      <formula>$BP$4=""</formula>
    </cfRule>
  </conditionalFormatting>
  <conditionalFormatting sqref="BQ11">
    <cfRule type="expression" dxfId="4456" priority="1582">
      <formula>$BQ$4=""</formula>
    </cfRule>
  </conditionalFormatting>
  <conditionalFormatting sqref="BC11:BQ11">
    <cfRule type="expression" dxfId="4455" priority="1596">
      <formula>$BC$4=""</formula>
    </cfRule>
  </conditionalFormatting>
  <conditionalFormatting sqref="BR11:CQ11">
    <cfRule type="expression" dxfId="4454" priority="1581">
      <formula>$D$4=""</formula>
    </cfRule>
  </conditionalFormatting>
  <conditionalFormatting sqref="BR11:CQ11">
    <cfRule type="expression" dxfId="4453" priority="1580">
      <formula>$E$4=""</formula>
    </cfRule>
  </conditionalFormatting>
  <conditionalFormatting sqref="BR11:CQ11">
    <cfRule type="expression" dxfId="4452" priority="1579">
      <formula>$F$4=""</formula>
    </cfRule>
  </conditionalFormatting>
  <conditionalFormatting sqref="BR11:CQ11">
    <cfRule type="expression" dxfId="4451" priority="1578">
      <formula>$G$4=""</formula>
    </cfRule>
  </conditionalFormatting>
  <conditionalFormatting sqref="BR11:CQ11">
    <cfRule type="expression" dxfId="4450" priority="1577">
      <formula>$H$4=""</formula>
    </cfRule>
  </conditionalFormatting>
  <conditionalFormatting sqref="BR11:CQ11">
    <cfRule type="expression" dxfId="4449" priority="1576">
      <formula>$I$4=""</formula>
    </cfRule>
  </conditionalFormatting>
  <conditionalFormatting sqref="BR11:CQ11">
    <cfRule type="expression" dxfId="4448" priority="1575">
      <formula>$J$4=""</formula>
    </cfRule>
  </conditionalFormatting>
  <conditionalFormatting sqref="BR11:CQ11">
    <cfRule type="expression" dxfId="4447" priority="1574">
      <formula>$K$4=""</formula>
    </cfRule>
  </conditionalFormatting>
  <conditionalFormatting sqref="BR11:CQ11">
    <cfRule type="expression" dxfId="4446" priority="1573">
      <formula>$L$4=""</formula>
    </cfRule>
  </conditionalFormatting>
  <conditionalFormatting sqref="BR11:CQ11">
    <cfRule type="expression" dxfId="4445" priority="1572">
      <formula>$M$4=""</formula>
    </cfRule>
  </conditionalFormatting>
  <conditionalFormatting sqref="BR11:CQ11">
    <cfRule type="expression" dxfId="4444" priority="1571">
      <formula>$N$4=""</formula>
    </cfRule>
  </conditionalFormatting>
  <conditionalFormatting sqref="BR11:CQ11">
    <cfRule type="expression" dxfId="4443" priority="1570">
      <formula>$O$4=""</formula>
    </cfRule>
  </conditionalFormatting>
  <conditionalFormatting sqref="BR11:CQ11">
    <cfRule type="expression" dxfId="4442" priority="1569">
      <formula>$P$4=""</formula>
    </cfRule>
  </conditionalFormatting>
  <conditionalFormatting sqref="BR11:CQ11">
    <cfRule type="expression" dxfId="4441" priority="1568">
      <formula>$Q$4=""</formula>
    </cfRule>
  </conditionalFormatting>
  <conditionalFormatting sqref="BR11:CQ11">
    <cfRule type="expression" dxfId="4440" priority="1567">
      <formula>$R$4=""</formula>
    </cfRule>
  </conditionalFormatting>
  <conditionalFormatting sqref="BR11:CQ11">
    <cfRule type="expression" dxfId="4439" priority="1566">
      <formula>$S$4=""</formula>
    </cfRule>
  </conditionalFormatting>
  <conditionalFormatting sqref="BR11:CQ11">
    <cfRule type="expression" dxfId="4438" priority="1565">
      <formula>$T$4=""</formula>
    </cfRule>
  </conditionalFormatting>
  <conditionalFormatting sqref="BR11:CQ11">
    <cfRule type="expression" dxfId="4437" priority="1564">
      <formula>$U$4=""</formula>
    </cfRule>
  </conditionalFormatting>
  <conditionalFormatting sqref="BR11:CQ11">
    <cfRule type="expression" dxfId="4436" priority="1563">
      <formula>$V$4=""</formula>
    </cfRule>
  </conditionalFormatting>
  <conditionalFormatting sqref="BR11:CQ11">
    <cfRule type="expression" dxfId="4435" priority="1562">
      <formula>$W$4=""</formula>
    </cfRule>
  </conditionalFormatting>
  <conditionalFormatting sqref="BR11:CQ11">
    <cfRule type="expression" dxfId="4434" priority="1561">
      <formula>$X$4=""</formula>
    </cfRule>
  </conditionalFormatting>
  <conditionalFormatting sqref="BR11:CQ11">
    <cfRule type="expression" dxfId="4433" priority="1560">
      <formula>$Y$4=""</formula>
    </cfRule>
  </conditionalFormatting>
  <conditionalFormatting sqref="BR11:CQ11">
    <cfRule type="expression" dxfId="4432" priority="1559">
      <formula>$Z$4=""</formula>
    </cfRule>
  </conditionalFormatting>
  <conditionalFormatting sqref="BR11:CQ11">
    <cfRule type="expression" dxfId="4431" priority="1558">
      <formula>$AA$4=""</formula>
    </cfRule>
  </conditionalFormatting>
  <conditionalFormatting sqref="BR11:CQ11">
    <cfRule type="expression" dxfId="4430" priority="1534">
      <formula>$AY$4=""</formula>
    </cfRule>
  </conditionalFormatting>
  <conditionalFormatting sqref="BR11:CQ11">
    <cfRule type="expression" dxfId="4429" priority="1535">
      <formula>$AX$4=""</formula>
    </cfRule>
  </conditionalFormatting>
  <conditionalFormatting sqref="BR11:CQ11">
    <cfRule type="expression" dxfId="4428" priority="1536">
      <formula>$AW$4=""</formula>
    </cfRule>
  </conditionalFormatting>
  <conditionalFormatting sqref="BR11:CQ11">
    <cfRule type="expression" dxfId="4427" priority="1537">
      <formula>$AV$4=""</formula>
    </cfRule>
  </conditionalFormatting>
  <conditionalFormatting sqref="BR11:CQ11">
    <cfRule type="expression" dxfId="4426" priority="1538">
      <formula>$AU$4=""</formula>
    </cfRule>
  </conditionalFormatting>
  <conditionalFormatting sqref="BR11:CQ11">
    <cfRule type="expression" dxfId="4425" priority="1539">
      <formula>$AT$4=""</formula>
    </cfRule>
  </conditionalFormatting>
  <conditionalFormatting sqref="BR11:CQ11">
    <cfRule type="expression" dxfId="4424" priority="1540">
      <formula>$AS$4=""</formula>
    </cfRule>
  </conditionalFormatting>
  <conditionalFormatting sqref="BR11:CQ11">
    <cfRule type="expression" dxfId="4423" priority="1541">
      <formula>$AR$4=""</formula>
    </cfRule>
  </conditionalFormatting>
  <conditionalFormatting sqref="BR11:CQ11">
    <cfRule type="expression" dxfId="4422" priority="1542">
      <formula>$AQ$4=""</formula>
    </cfRule>
  </conditionalFormatting>
  <conditionalFormatting sqref="BR11:CQ11">
    <cfRule type="expression" dxfId="4421" priority="1543">
      <formula>$AP$4=""</formula>
    </cfRule>
  </conditionalFormatting>
  <conditionalFormatting sqref="BR11:CQ11">
    <cfRule type="expression" dxfId="4420" priority="1544">
      <formula>$AO$4=""</formula>
    </cfRule>
  </conditionalFormatting>
  <conditionalFormatting sqref="BR11:CQ11">
    <cfRule type="expression" dxfId="4419" priority="1545">
      <formula>$AN$4=""</formula>
    </cfRule>
  </conditionalFormatting>
  <conditionalFormatting sqref="BR11:CQ11">
    <cfRule type="expression" dxfId="4418" priority="1546">
      <formula>$AM$4=""</formula>
    </cfRule>
  </conditionalFormatting>
  <conditionalFormatting sqref="BR11:CQ11">
    <cfRule type="expression" dxfId="4417" priority="1547">
      <formula>$AL$4=""</formula>
    </cfRule>
  </conditionalFormatting>
  <conditionalFormatting sqref="BR11:CQ11">
    <cfRule type="expression" dxfId="4416" priority="1548">
      <formula>$AK$4=""</formula>
    </cfRule>
  </conditionalFormatting>
  <conditionalFormatting sqref="BR11:CQ11">
    <cfRule type="expression" dxfId="4415" priority="1549">
      <formula>$AJ$4=""</formula>
    </cfRule>
  </conditionalFormatting>
  <conditionalFormatting sqref="BR11:CQ11">
    <cfRule type="expression" dxfId="4414" priority="1550">
      <formula>$AI$4=""</formula>
    </cfRule>
  </conditionalFormatting>
  <conditionalFormatting sqref="BR11:CQ11">
    <cfRule type="expression" dxfId="4413" priority="1551">
      <formula>$AH$4=""</formula>
    </cfRule>
  </conditionalFormatting>
  <conditionalFormatting sqref="BR11:CQ11">
    <cfRule type="expression" dxfId="4412" priority="1552">
      <formula>$AG$4=""</formula>
    </cfRule>
  </conditionalFormatting>
  <conditionalFormatting sqref="BR11:CQ11">
    <cfRule type="expression" dxfId="4411" priority="1553">
      <formula>$AF$4=""</formula>
    </cfRule>
  </conditionalFormatting>
  <conditionalFormatting sqref="BR11:CQ11">
    <cfRule type="expression" dxfId="4410" priority="1554">
      <formula>$AE$4=""</formula>
    </cfRule>
  </conditionalFormatting>
  <conditionalFormatting sqref="BR11:CQ11">
    <cfRule type="expression" dxfId="4409" priority="1555">
      <formula>$AD$4=""</formula>
    </cfRule>
  </conditionalFormatting>
  <conditionalFormatting sqref="BR11:CQ11">
    <cfRule type="expression" dxfId="4408" priority="1556">
      <formula>$AC$4=""</formula>
    </cfRule>
  </conditionalFormatting>
  <conditionalFormatting sqref="BR11:CQ11">
    <cfRule type="expression" dxfId="4407" priority="1557">
      <formula>$AB$4=""</formula>
    </cfRule>
  </conditionalFormatting>
  <conditionalFormatting sqref="BR11:CQ11">
    <cfRule type="expression" dxfId="4406" priority="1532">
      <formula>$BA$4=""</formula>
    </cfRule>
  </conditionalFormatting>
  <conditionalFormatting sqref="BR11:CQ11">
    <cfRule type="expression" dxfId="4405" priority="1518">
      <formula>$BO$4=""</formula>
    </cfRule>
  </conditionalFormatting>
  <conditionalFormatting sqref="BR11:CQ11">
    <cfRule type="expression" dxfId="4404" priority="1519">
      <formula>$BN$4=""</formula>
    </cfRule>
  </conditionalFormatting>
  <conditionalFormatting sqref="BR11:CQ11">
    <cfRule type="expression" dxfId="4403" priority="1520">
      <formula>$BM$4=""</formula>
    </cfRule>
  </conditionalFormatting>
  <conditionalFormatting sqref="BR11:CQ11">
    <cfRule type="expression" dxfId="4402" priority="1521">
      <formula>$BL$4=""</formula>
    </cfRule>
  </conditionalFormatting>
  <conditionalFormatting sqref="BR11:CQ11">
    <cfRule type="expression" dxfId="4401" priority="1522">
      <formula>$BK$4=""</formula>
    </cfRule>
  </conditionalFormatting>
  <conditionalFormatting sqref="BR11:CQ11">
    <cfRule type="expression" dxfId="4400" priority="1523">
      <formula>$BJ$4=""</formula>
    </cfRule>
  </conditionalFormatting>
  <conditionalFormatting sqref="BR11:CQ11">
    <cfRule type="expression" dxfId="4399" priority="1524">
      <formula>$BI$4=""</formula>
    </cfRule>
  </conditionalFormatting>
  <conditionalFormatting sqref="BR11:CQ11">
    <cfRule type="expression" dxfId="4398" priority="1525">
      <formula>$BH$4=""</formula>
    </cfRule>
  </conditionalFormatting>
  <conditionalFormatting sqref="BR11:CQ11">
    <cfRule type="expression" dxfId="4397" priority="1526">
      <formula>$BG$4=""</formula>
    </cfRule>
  </conditionalFormatting>
  <conditionalFormatting sqref="BR11:CQ11">
    <cfRule type="expression" dxfId="4396" priority="1527">
      <formula>$BF$4=""</formula>
    </cfRule>
  </conditionalFormatting>
  <conditionalFormatting sqref="BR11:CQ11">
    <cfRule type="expression" dxfId="4395" priority="1528">
      <formula>$BE$4=""</formula>
    </cfRule>
  </conditionalFormatting>
  <conditionalFormatting sqref="BR11:CQ11">
    <cfRule type="expression" dxfId="4394" priority="1529">
      <formula>$BD$4=""</formula>
    </cfRule>
  </conditionalFormatting>
  <conditionalFormatting sqref="BR11:CQ11">
    <cfRule type="expression" dxfId="4393" priority="1531">
      <formula>$BB$4=""</formula>
    </cfRule>
  </conditionalFormatting>
  <conditionalFormatting sqref="BR11:CQ11">
    <cfRule type="expression" dxfId="4392" priority="1533">
      <formula>$AZ$4=""</formula>
    </cfRule>
  </conditionalFormatting>
  <conditionalFormatting sqref="CD11:CQ11">
    <cfRule type="expression" dxfId="4391" priority="1503">
      <formula>$CD$4=""</formula>
    </cfRule>
  </conditionalFormatting>
  <conditionalFormatting sqref="BR11:CQ11">
    <cfRule type="expression" dxfId="4390" priority="1517">
      <formula>$BP$4=""</formula>
    </cfRule>
  </conditionalFormatting>
  <conditionalFormatting sqref="BR11:CQ11">
    <cfRule type="expression" dxfId="4389" priority="1516">
      <formula>$BQ$4=""</formula>
    </cfRule>
  </conditionalFormatting>
  <conditionalFormatting sqref="BR11:CQ11">
    <cfRule type="expression" dxfId="4388" priority="1515">
      <formula>$BR$4=""</formula>
    </cfRule>
  </conditionalFormatting>
  <conditionalFormatting sqref="BS11:CQ11">
    <cfRule type="expression" dxfId="4387" priority="1514">
      <formula>$BS$4=""</formula>
    </cfRule>
  </conditionalFormatting>
  <conditionalFormatting sqref="BT11:CQ11">
    <cfRule type="expression" dxfId="4386" priority="1513">
      <formula>$BT$4=""</formula>
    </cfRule>
  </conditionalFormatting>
  <conditionalFormatting sqref="BU11:CQ11">
    <cfRule type="expression" dxfId="4385" priority="1512">
      <formula>$BU$4=""</formula>
    </cfRule>
  </conditionalFormatting>
  <conditionalFormatting sqref="BV11:CQ11">
    <cfRule type="expression" dxfId="4384" priority="1511">
      <formula>$BV$4=""</formula>
    </cfRule>
  </conditionalFormatting>
  <conditionalFormatting sqref="BW11:CQ11">
    <cfRule type="expression" dxfId="4383" priority="1510">
      <formula>$BW$4=""</formula>
    </cfRule>
  </conditionalFormatting>
  <conditionalFormatting sqref="BX11:CQ11">
    <cfRule type="expression" dxfId="4382" priority="1509">
      <formula>$BX$4=""</formula>
    </cfRule>
  </conditionalFormatting>
  <conditionalFormatting sqref="BY11:CQ11">
    <cfRule type="expression" dxfId="4381" priority="1508">
      <formula>$BY$4=""</formula>
    </cfRule>
  </conditionalFormatting>
  <conditionalFormatting sqref="BZ11:CQ11">
    <cfRule type="expression" dxfId="4380" priority="1507">
      <formula>$BZ$4=""</formula>
    </cfRule>
  </conditionalFormatting>
  <conditionalFormatting sqref="CA11:CQ11">
    <cfRule type="expression" dxfId="4379" priority="1506">
      <formula>$CA$4=""</formula>
    </cfRule>
  </conditionalFormatting>
  <conditionalFormatting sqref="CB11:CQ11">
    <cfRule type="expression" dxfId="4378" priority="1505">
      <formula>$CB$4=""</formula>
    </cfRule>
  </conditionalFormatting>
  <conditionalFormatting sqref="CC11:CQ11">
    <cfRule type="expression" dxfId="4377" priority="1504">
      <formula>$CC$4=""</formula>
    </cfRule>
  </conditionalFormatting>
  <conditionalFormatting sqref="BR11:CQ11">
    <cfRule type="expression" dxfId="4376" priority="1530">
      <formula>$BC$4=""</formula>
    </cfRule>
  </conditionalFormatting>
  <conditionalFormatting sqref="BA5:BA7 BA50:BA51">
    <cfRule type="expression" dxfId="4375" priority="766">
      <formula>$D$4=""</formula>
    </cfRule>
  </conditionalFormatting>
  <conditionalFormatting sqref="BA5:BA7 BA50:BA51">
    <cfRule type="expression" dxfId="4374" priority="765">
      <formula>$E$4=""</formula>
    </cfRule>
  </conditionalFormatting>
  <conditionalFormatting sqref="BA5:BA7 BA50:BA51">
    <cfRule type="expression" dxfId="4373" priority="764">
      <formula>$F$4=""</formula>
    </cfRule>
  </conditionalFormatting>
  <conditionalFormatting sqref="BA5:BA7 BA50:BA51">
    <cfRule type="expression" dxfId="4372" priority="763">
      <formula>$G$4=""</formula>
    </cfRule>
  </conditionalFormatting>
  <conditionalFormatting sqref="BA5:BA7 BA50:BA51">
    <cfRule type="expression" dxfId="4371" priority="762">
      <formula>$H$4=""</formula>
    </cfRule>
  </conditionalFormatting>
  <conditionalFormatting sqref="BA5:BA7 BA50:BA51">
    <cfRule type="expression" dxfId="4370" priority="761">
      <formula>$I$4=""</formula>
    </cfRule>
  </conditionalFormatting>
  <conditionalFormatting sqref="BA5:BA7 BA50:BA51">
    <cfRule type="expression" dxfId="4369" priority="760">
      <formula>$J$4=""</formula>
    </cfRule>
  </conditionalFormatting>
  <conditionalFormatting sqref="BA5:BA7 BA50:BA51">
    <cfRule type="expression" dxfId="4368" priority="759">
      <formula>$K$4=""</formula>
    </cfRule>
  </conditionalFormatting>
  <conditionalFormatting sqref="BA5:BA7 BA50:BA51">
    <cfRule type="expression" dxfId="4367" priority="758">
      <formula>$L$4=""</formula>
    </cfRule>
  </conditionalFormatting>
  <conditionalFormatting sqref="BA5:BA7 BA50:BA51">
    <cfRule type="expression" dxfId="4366" priority="757">
      <formula>$M$4=""</formula>
    </cfRule>
  </conditionalFormatting>
  <conditionalFormatting sqref="BA5:BA7 BA50:BA51">
    <cfRule type="expression" dxfId="4365" priority="756">
      <formula>$N$4=""</formula>
    </cfRule>
  </conditionalFormatting>
  <conditionalFormatting sqref="BA5:BA7 BA50:BA51">
    <cfRule type="expression" dxfId="4364" priority="755">
      <formula>$O$4=""</formula>
    </cfRule>
  </conditionalFormatting>
  <conditionalFormatting sqref="BA5:BA7 BA50:BA51">
    <cfRule type="expression" dxfId="4363" priority="754">
      <formula>$P$4=""</formula>
    </cfRule>
  </conditionalFormatting>
  <conditionalFormatting sqref="BA5:BA7 BA50:BA51">
    <cfRule type="expression" dxfId="4362" priority="753">
      <formula>$Q$4=""</formula>
    </cfRule>
  </conditionalFormatting>
  <conditionalFormatting sqref="BA5:BA7 BA50:BA51">
    <cfRule type="expression" dxfId="4361" priority="752">
      <formula>$R$4=""</formula>
    </cfRule>
  </conditionalFormatting>
  <conditionalFormatting sqref="BA5:BA7 BA50:BA51">
    <cfRule type="expression" dxfId="4360" priority="751">
      <formula>$S$4=""</formula>
    </cfRule>
  </conditionalFormatting>
  <conditionalFormatting sqref="BA5:BA7 BA50:BA51">
    <cfRule type="expression" dxfId="4359" priority="750">
      <formula>$T$4=""</formula>
    </cfRule>
  </conditionalFormatting>
  <conditionalFormatting sqref="BA5:BA7 BA50:BA51">
    <cfRule type="expression" dxfId="4358" priority="749">
      <formula>$U$4=""</formula>
    </cfRule>
  </conditionalFormatting>
  <conditionalFormatting sqref="BA5:BA7 BA50:BA51">
    <cfRule type="expression" dxfId="4357" priority="748">
      <formula>$V$4=""</formula>
    </cfRule>
  </conditionalFormatting>
  <conditionalFormatting sqref="BA5:BA7 BA50:BA51">
    <cfRule type="expression" dxfId="4356" priority="747">
      <formula>$W$4=""</formula>
    </cfRule>
  </conditionalFormatting>
  <conditionalFormatting sqref="BA5:BA7 BA50:BA51">
    <cfRule type="expression" dxfId="4355" priority="746">
      <formula>$X$4=""</formula>
    </cfRule>
  </conditionalFormatting>
  <conditionalFormatting sqref="BA5:BA7 BA50:BA51">
    <cfRule type="expression" dxfId="4354" priority="745">
      <formula>$Y$4=""</formula>
    </cfRule>
  </conditionalFormatting>
  <conditionalFormatting sqref="BA5:BA7 BA50:BA51">
    <cfRule type="expression" dxfId="4353" priority="744">
      <formula>$Z$4=""</formula>
    </cfRule>
  </conditionalFormatting>
  <conditionalFormatting sqref="BA5:BA7 BA50:BA51">
    <cfRule type="expression" dxfId="4352" priority="743">
      <formula>$AA$4=""</formula>
    </cfRule>
  </conditionalFormatting>
  <conditionalFormatting sqref="BA5:BA7 BA50:BA51">
    <cfRule type="expression" dxfId="4351" priority="719">
      <formula>$AY$4=""</formula>
    </cfRule>
  </conditionalFormatting>
  <conditionalFormatting sqref="BA5:BA7 BA50:BA51">
    <cfRule type="expression" dxfId="4350" priority="720">
      <formula>$AX$4=""</formula>
    </cfRule>
  </conditionalFormatting>
  <conditionalFormatting sqref="BA5:BA7 BA50:BA51">
    <cfRule type="expression" dxfId="4349" priority="721">
      <formula>$AW$4=""</formula>
    </cfRule>
  </conditionalFormatting>
  <conditionalFormatting sqref="BA5:BA7 BA50:BA51">
    <cfRule type="expression" dxfId="4348" priority="722">
      <formula>$AV$4=""</formula>
    </cfRule>
  </conditionalFormatting>
  <conditionalFormatting sqref="BA5:BA7 BA50:BA51">
    <cfRule type="expression" dxfId="4347" priority="723">
      <formula>$AU$4=""</formula>
    </cfRule>
  </conditionalFormatting>
  <conditionalFormatting sqref="BA5:BA7 BA50:BA51">
    <cfRule type="expression" dxfId="4346" priority="724">
      <formula>$AT$4=""</formula>
    </cfRule>
  </conditionalFormatting>
  <conditionalFormatting sqref="BA5:BA7 BA50:BA51">
    <cfRule type="expression" dxfId="4345" priority="725">
      <formula>$AS$4=""</formula>
    </cfRule>
  </conditionalFormatting>
  <conditionalFormatting sqref="BA5:BA7 BA50:BA51">
    <cfRule type="expression" dxfId="4344" priority="726">
      <formula>$AR$4=""</formula>
    </cfRule>
  </conditionalFormatting>
  <conditionalFormatting sqref="BA5:BA7 BA50:BA51">
    <cfRule type="expression" dxfId="4343" priority="727">
      <formula>$AQ$4=""</formula>
    </cfRule>
  </conditionalFormatting>
  <conditionalFormatting sqref="BA5:BA7 BA50:BA51">
    <cfRule type="expression" dxfId="4342" priority="728">
      <formula>$AP$4=""</formula>
    </cfRule>
  </conditionalFormatting>
  <conditionalFormatting sqref="BA5:BA7 BA50:BA51">
    <cfRule type="expression" dxfId="4341" priority="729">
      <formula>$AO$4=""</formula>
    </cfRule>
  </conditionalFormatting>
  <conditionalFormatting sqref="BA5:BA7 BA50:BA51">
    <cfRule type="expression" dxfId="4340" priority="730">
      <formula>$AN$4=""</formula>
    </cfRule>
  </conditionalFormatting>
  <conditionalFormatting sqref="BA5:BA7 BA50:BA51">
    <cfRule type="expression" dxfId="4339" priority="731">
      <formula>$AM$4=""</formula>
    </cfRule>
  </conditionalFormatting>
  <conditionalFormatting sqref="BA5:BA7 BA50:BA51">
    <cfRule type="expression" dxfId="4338" priority="732">
      <formula>$AL$4=""</formula>
    </cfRule>
  </conditionalFormatting>
  <conditionalFormatting sqref="BA5:BA7 BA50:BA51">
    <cfRule type="expression" dxfId="4337" priority="733">
      <formula>$AK$4=""</formula>
    </cfRule>
  </conditionalFormatting>
  <conditionalFormatting sqref="BA5:BA7 BA50:BA51">
    <cfRule type="expression" dxfId="4336" priority="734">
      <formula>$AJ$4=""</formula>
    </cfRule>
  </conditionalFormatting>
  <conditionalFormatting sqref="BA5:BA7 BA50:BA51">
    <cfRule type="expression" dxfId="4335" priority="735">
      <formula>$AI$4=""</formula>
    </cfRule>
  </conditionalFormatting>
  <conditionalFormatting sqref="BA5:BA7 BA50:BA51">
    <cfRule type="expression" dxfId="4334" priority="736">
      <formula>$AH$4=""</formula>
    </cfRule>
  </conditionalFormatting>
  <conditionalFormatting sqref="BA5:BA7 BA50:BA51">
    <cfRule type="expression" dxfId="4333" priority="737">
      <formula>$AG$4=""</formula>
    </cfRule>
  </conditionalFormatting>
  <conditionalFormatting sqref="BA5:BA7 BA50:BA51">
    <cfRule type="expression" dxfId="4332" priority="738">
      <formula>$AF$4=""</formula>
    </cfRule>
  </conditionalFormatting>
  <conditionalFormatting sqref="BA5:BA7 BA50:BA51">
    <cfRule type="expression" dxfId="4331" priority="739">
      <formula>$AE$4=""</formula>
    </cfRule>
  </conditionalFormatting>
  <conditionalFormatting sqref="BA5:BA7 BA50:BA51">
    <cfRule type="expression" dxfId="4330" priority="740">
      <formula>$AD$4=""</formula>
    </cfRule>
  </conditionalFormatting>
  <conditionalFormatting sqref="BA5:BA7 BA50:BA51">
    <cfRule type="expression" dxfId="4329" priority="741">
      <formula>$AC$4=""</formula>
    </cfRule>
  </conditionalFormatting>
  <conditionalFormatting sqref="BA5:BA7 BA50:BA51">
    <cfRule type="expression" dxfId="4328" priority="742">
      <formula>$AB$4=""</formula>
    </cfRule>
  </conditionalFormatting>
  <conditionalFormatting sqref="BA50:BA51 BA5:BA7">
    <cfRule type="expression" dxfId="4327" priority="717">
      <formula>$BA$4=""</formula>
    </cfRule>
  </conditionalFormatting>
  <conditionalFormatting sqref="BA50:BA51 BA5:BA7">
    <cfRule type="expression" dxfId="4326" priority="716">
      <formula>$BB$4=""</formula>
    </cfRule>
  </conditionalFormatting>
  <conditionalFormatting sqref="BA5:BA7 BA50:BA51">
    <cfRule type="expression" dxfId="4325" priority="718">
      <formula>$AZ$4=""</formula>
    </cfRule>
  </conditionalFormatting>
  <conditionalFormatting sqref="BA27:BA31 BA49 BA33:BA35 BA10 BA20:BA25 BA37:BA40 BA47 BA12:BA17">
    <cfRule type="expression" dxfId="4324" priority="715">
      <formula>$D$4=""</formula>
    </cfRule>
  </conditionalFormatting>
  <conditionalFormatting sqref="BA27:BA31 BA49 BA33:BA35 BA12:BA17 BA20:BA25 BA10 BA37:BA40 BA47">
    <cfRule type="expression" dxfId="4323" priority="714">
      <formula>$E$4=""</formula>
    </cfRule>
  </conditionalFormatting>
  <conditionalFormatting sqref="BA27:BA31 BA49 BA33:BA35 BA12:BA17 BA20:BA25 BA10 BA37:BA40 BA47">
    <cfRule type="expression" dxfId="4322" priority="713">
      <formula>$F$4=""</formula>
    </cfRule>
  </conditionalFormatting>
  <conditionalFormatting sqref="BA27:BA31 BA49 BA33:BA35 BA12:BA17 BA20:BA25 BA10 BA37:BA40 BA47">
    <cfRule type="expression" dxfId="4321" priority="712">
      <formula>$G$4=""</formula>
    </cfRule>
  </conditionalFormatting>
  <conditionalFormatting sqref="BA27:BA31 BA49 BA33:BA35 BA12:BA17 BA20:BA25 BA10 BA37:BA40 BA47">
    <cfRule type="expression" dxfId="4320" priority="711">
      <formula>$H$4=""</formula>
    </cfRule>
  </conditionalFormatting>
  <conditionalFormatting sqref="BA27:BA31 BA49 BA33:BA35 BA12:BA17 BA20:BA25 BA10 BA37:BA40 BA47">
    <cfRule type="expression" dxfId="4319" priority="710">
      <formula>$I$4=""</formula>
    </cfRule>
  </conditionalFormatting>
  <conditionalFormatting sqref="BA27:BA31 BA49 BA33:BA35 BA12:BA17 BA20:BA25 BA10 BA37:BA40 BA47">
    <cfRule type="expression" dxfId="4318" priority="709">
      <formula>$J$4=""</formula>
    </cfRule>
  </conditionalFormatting>
  <conditionalFormatting sqref="BA27:BA31 BA49 BA33:BA35 BA12:BA17 BA20:BA25 BA10 BA37:BA40 BA47">
    <cfRule type="expression" dxfId="4317" priority="708">
      <formula>$K$4=""</formula>
    </cfRule>
  </conditionalFormatting>
  <conditionalFormatting sqref="BA27:BA31 BA49 BA33:BA35 BA12:BA17 BA20:BA25 BA10 BA37:BA40 BA47">
    <cfRule type="expression" dxfId="4316" priority="707">
      <formula>$L$4=""</formula>
    </cfRule>
  </conditionalFormatting>
  <conditionalFormatting sqref="BA27:BA31 BA49 BA33:BA35 BA12:BA17 BA20:BA25 BA10 BA37:BA40 BA47">
    <cfRule type="expression" dxfId="4315" priority="706">
      <formula>$M$4=""</formula>
    </cfRule>
  </conditionalFormatting>
  <conditionalFormatting sqref="BA27:BA31 BA49 BA33:BA35 BA12:BA17 BA20:BA25 BA10 BA37:BA40 BA47">
    <cfRule type="expression" dxfId="4314" priority="705">
      <formula>$N$4=""</formula>
    </cfRule>
  </conditionalFormatting>
  <conditionalFormatting sqref="BA27:BA31 BA49 BA33:BA35 BA12:BA17 BA20:BA25 BA10 BA37:BA40 BA47">
    <cfRule type="expression" dxfId="4313" priority="704">
      <formula>$O$4=""</formula>
    </cfRule>
  </conditionalFormatting>
  <conditionalFormatting sqref="BA27:BA31 BA49 BA33:BA35 BA12:BA17 BA20:BA25 BA10 BA37:BA40 BA47">
    <cfRule type="expression" dxfId="4312" priority="703">
      <formula>$P$4=""</formula>
    </cfRule>
  </conditionalFormatting>
  <conditionalFormatting sqref="BA27:BA31 BA49 BA33:BA35 BA12:BA17 BA20:BA25 BA10 BA37:BA40 BA47">
    <cfRule type="expression" dxfId="4311" priority="702">
      <formula>$Q$4=""</formula>
    </cfRule>
  </conditionalFormatting>
  <conditionalFormatting sqref="BA27:BA31 BA49 BA33:BA35 BA12:BA17 BA20:BA25 BA10 BA37:BA40 BA47">
    <cfRule type="expression" dxfId="4310" priority="701">
      <formula>$R$4=""</formula>
    </cfRule>
  </conditionalFormatting>
  <conditionalFormatting sqref="BA27:BA31 BA49 BA33:BA35 BA12:BA17 BA20:BA25 BA10 BA37:BA40 BA47">
    <cfRule type="expression" dxfId="4309" priority="700">
      <formula>$S$4=""</formula>
    </cfRule>
  </conditionalFormatting>
  <conditionalFormatting sqref="BA27:BA31 BA49 BA33:BA35 BA12:BA17 BA20:BA25 BA10 BA37:BA40 BA47">
    <cfRule type="expression" dxfId="4308" priority="699">
      <formula>$T$4=""</formula>
    </cfRule>
  </conditionalFormatting>
  <conditionalFormatting sqref="BA27:BA31 BA49 BA33:BA35 BA12:BA17 BA20:BA25 BA10 BA37:BA40 BA47">
    <cfRule type="expression" dxfId="4307" priority="698">
      <formula>$U$4=""</formula>
    </cfRule>
  </conditionalFormatting>
  <conditionalFormatting sqref="BA27:BA31 BA49 BA33:BA35 BA12:BA17 BA20:BA25 BA10 BA37:BA40 BA47">
    <cfRule type="expression" dxfId="4306" priority="697">
      <formula>$V$4=""</formula>
    </cfRule>
  </conditionalFormatting>
  <conditionalFormatting sqref="BA27:BA31 BA49 BA33:BA35 BA12:BA17 BA20:BA25 BA10 BA37:BA40 BA47">
    <cfRule type="expression" dxfId="4305" priority="696">
      <formula>$W$4=""</formula>
    </cfRule>
  </conditionalFormatting>
  <conditionalFormatting sqref="BA27:BA31 BA49 BA33:BA35 BA12:BA17 BA20:BA25 BA10 BA37:BA40 BA47">
    <cfRule type="expression" dxfId="4304" priority="695">
      <formula>$X$4=""</formula>
    </cfRule>
  </conditionalFormatting>
  <conditionalFormatting sqref="BA27:BA31 BA49 BA33:BA35 BA12:BA17 BA20:BA25 BA10 BA37:BA40 BA47">
    <cfRule type="expression" dxfId="4303" priority="694">
      <formula>$Y$4=""</formula>
    </cfRule>
  </conditionalFormatting>
  <conditionalFormatting sqref="BA27:BA31 BA49 BA33:BA35 BA12:BA17 BA20:BA25 BA10 BA37:BA40 BA47">
    <cfRule type="expression" dxfId="4302" priority="693">
      <formula>$Z$4=""</formula>
    </cfRule>
  </conditionalFormatting>
  <conditionalFormatting sqref="BA27:BA31 BA49 BA33:BA35 BA12:BA17 BA20:BA25 BA10 BA37:BA40 BA47">
    <cfRule type="expression" dxfId="4301" priority="692">
      <formula>$AA$4=""</formula>
    </cfRule>
  </conditionalFormatting>
  <conditionalFormatting sqref="BA27:BA31 BA49 BA33:BA35 BA12:BA17 BA20:BA25 BA10 BA37:BA40 BA47">
    <cfRule type="expression" dxfId="4300" priority="668">
      <formula>$AY$4=""</formula>
    </cfRule>
  </conditionalFormatting>
  <conditionalFormatting sqref="BA27:BA31 BA49 BA33:BA35 BA12:BA17 BA20:BA25 BA10 BA37:BA40 BA47">
    <cfRule type="expression" dxfId="4299" priority="669">
      <formula>$AX$4=""</formula>
    </cfRule>
  </conditionalFormatting>
  <conditionalFormatting sqref="BA27:BA31 BA49 BA33:BA35 BA12:BA17 BA20:BA25 BA10 BA37:BA40 BA47">
    <cfRule type="expression" dxfId="4298" priority="670">
      <formula>$AW$4=""</formula>
    </cfRule>
  </conditionalFormatting>
  <conditionalFormatting sqref="BA27:BA31 BA49 BA33:BA35 BA12:BA17 BA20:BA25 BA10 BA37:BA40 BA47">
    <cfRule type="expression" dxfId="4297" priority="671">
      <formula>$AV$4=""</formula>
    </cfRule>
  </conditionalFormatting>
  <conditionalFormatting sqref="BA27:BA31 BA49 BA33:BA35 BA12:BA17 BA20:BA25 BA10 BA37:BA40 BA47">
    <cfRule type="expression" dxfId="4296" priority="672">
      <formula>$AU$4=""</formula>
    </cfRule>
  </conditionalFormatting>
  <conditionalFormatting sqref="BA27:BA31 BA49 BA33:BA35 BA12:BA17 BA20:BA25 BA10 BA37:BA40 BA47">
    <cfRule type="expression" dxfId="4295" priority="673">
      <formula>$AT$4=""</formula>
    </cfRule>
  </conditionalFormatting>
  <conditionalFormatting sqref="BA27:BA31 BA49 BA33:BA35 BA12:BA17 BA20:BA25 BA10 BA37:BA40 BA47">
    <cfRule type="expression" dxfId="4294" priority="674">
      <formula>$AS$4=""</formula>
    </cfRule>
  </conditionalFormatting>
  <conditionalFormatting sqref="BA27:BA31 BA49 BA33:BA35 BA12:BA17 BA20:BA25 BA10 BA37:BA40 BA47">
    <cfRule type="expression" dxfId="4293" priority="675">
      <formula>$AR$4=""</formula>
    </cfRule>
  </conditionalFormatting>
  <conditionalFormatting sqref="BA27:BA31 BA49 BA33:BA35 BA12:BA17 BA20:BA25 BA10 BA37:BA40 BA47">
    <cfRule type="expression" dxfId="4292" priority="676">
      <formula>$AQ$4=""</formula>
    </cfRule>
  </conditionalFormatting>
  <conditionalFormatting sqref="BA27:BA31 BA49 BA33:BA35 BA12:BA17 BA20:BA25 BA10 BA37:BA40 BA47">
    <cfRule type="expression" dxfId="4291" priority="677">
      <formula>$AP$4=""</formula>
    </cfRule>
  </conditionalFormatting>
  <conditionalFormatting sqref="BA27:BA31 BA49 BA33:BA35 BA12:BA17 BA20:BA25 BA10 BA37:BA40 BA47">
    <cfRule type="expression" dxfId="4290" priority="678">
      <formula>$AO$4=""</formula>
    </cfRule>
  </conditionalFormatting>
  <conditionalFormatting sqref="BA27:BA31 BA49 BA33:BA35 BA12:BA17 BA20:BA25 BA10 BA37:BA40 BA47">
    <cfRule type="expression" dxfId="4289" priority="679">
      <formula>$AN$4=""</formula>
    </cfRule>
  </conditionalFormatting>
  <conditionalFormatting sqref="BA27:BA31 BA49 BA33:BA35 BA12:BA17 BA20:BA25 BA10 BA37:BA40 BA47">
    <cfRule type="expression" dxfId="4288" priority="680">
      <formula>$AM$4=""</formula>
    </cfRule>
  </conditionalFormatting>
  <conditionalFormatting sqref="BA27:BA31 BA49 BA33:BA35 BA12:BA17 BA20:BA25 BA10 BA37:BA40 BA47">
    <cfRule type="expression" dxfId="4287" priority="681">
      <formula>$AL$4=""</formula>
    </cfRule>
  </conditionalFormatting>
  <conditionalFormatting sqref="BA27:BA31 BA49 BA33:BA35 BA12:BA17 BA20:BA25 BA10 BA37:BA40 BA47">
    <cfRule type="expression" dxfId="4286" priority="682">
      <formula>$AK$4=""</formula>
    </cfRule>
  </conditionalFormatting>
  <conditionalFormatting sqref="BA27:BA31 BA49 BA33:BA35 BA12:BA17 BA20:BA25 BA10 BA37:BA40 BA47">
    <cfRule type="expression" dxfId="4285" priority="683">
      <formula>$AJ$4=""</formula>
    </cfRule>
  </conditionalFormatting>
  <conditionalFormatting sqref="BA27:BA31 BA49 BA33:BA35 BA12:BA17 BA20:BA25 BA10 BA37:BA40 BA47">
    <cfRule type="expression" dxfId="4284" priority="684">
      <formula>$AI$4=""</formula>
    </cfRule>
  </conditionalFormatting>
  <conditionalFormatting sqref="BA27:BA31 BA49 BA33:BA35 BA12:BA17 BA20:BA25 BA10 BA37:BA40 BA47">
    <cfRule type="expression" dxfId="4283" priority="685">
      <formula>$AH$4=""</formula>
    </cfRule>
  </conditionalFormatting>
  <conditionalFormatting sqref="BA27:BA31 BA49 BA33:BA35 BA12:BA17 BA20:BA25 BA10 BA37:BA40 BA47">
    <cfRule type="expression" dxfId="4282" priority="686">
      <formula>$AG$4=""</formula>
    </cfRule>
  </conditionalFormatting>
  <conditionalFormatting sqref="BA27:BA31 BA49 BA33:BA35 BA12:BA17 BA20:BA25 BA10 BA37:BA40 BA47">
    <cfRule type="expression" dxfId="4281" priority="687">
      <formula>$AF$4=""</formula>
    </cfRule>
  </conditionalFormatting>
  <conditionalFormatting sqref="BA27:BA31 BA49 BA33:BA35 BA12:BA17 BA20:BA25 BA10 BA37:BA40 BA47">
    <cfRule type="expression" dxfId="4280" priority="688">
      <formula>$AE$4=""</formula>
    </cfRule>
  </conditionalFormatting>
  <conditionalFormatting sqref="BA27:BA31 BA49 BA33:BA35 BA12:BA17 BA20:BA25 BA10 BA37:BA40 BA47">
    <cfRule type="expression" dxfId="4279" priority="689">
      <formula>$AD$4=""</formula>
    </cfRule>
  </conditionalFormatting>
  <conditionalFormatting sqref="BA27:BA31 BA49 BA33:BA35 BA12:BA17 BA20:BA25 BA10 BA37:BA40 BA47">
    <cfRule type="expression" dxfId="4278" priority="690">
      <formula>$AC$4=""</formula>
    </cfRule>
  </conditionalFormatting>
  <conditionalFormatting sqref="BA27:BA31 BA49 BA33:BA35 BA12:BA17 BA20:BA25 BA10 BA37:BA40 BA47">
    <cfRule type="expression" dxfId="4277" priority="691">
      <formula>$AB$4=""</formula>
    </cfRule>
  </conditionalFormatting>
  <conditionalFormatting sqref="BA47 BA37:BA40 BA10 BA20:BA25 BA12:BA17 BA33:BA35 BA49 BA27:BA31">
    <cfRule type="expression" dxfId="4276" priority="666">
      <formula>$BA$4=""</formula>
    </cfRule>
  </conditionalFormatting>
  <conditionalFormatting sqref="BA47 BA37:BA40 BA10 BA20:BA25 BA12:BA17 BA33:BA35 BA49 BA27:BA31">
    <cfRule type="expression" dxfId="4275" priority="665">
      <formula>$BB$4=""</formula>
    </cfRule>
  </conditionalFormatting>
  <conditionalFormatting sqref="BA27:BA31 BA49 BA33:BA35 BA12:BA17 BA20:BA25 BA10 BA37:BA40 BA47">
    <cfRule type="expression" dxfId="4274" priority="667">
      <formula>$AZ$4=""</formula>
    </cfRule>
  </conditionalFormatting>
  <conditionalFormatting sqref="BA41">
    <cfRule type="expression" dxfId="4273" priority="664">
      <formula>$D$4=""</formula>
    </cfRule>
  </conditionalFormatting>
  <conditionalFormatting sqref="BA41">
    <cfRule type="expression" dxfId="4272" priority="663">
      <formula>$E$4=""</formula>
    </cfRule>
  </conditionalFormatting>
  <conditionalFormatting sqref="BA41">
    <cfRule type="expression" dxfId="4271" priority="662">
      <formula>$F$4=""</formula>
    </cfRule>
  </conditionalFormatting>
  <conditionalFormatting sqref="BA41">
    <cfRule type="expression" dxfId="4270" priority="661">
      <formula>$G$4=""</formula>
    </cfRule>
  </conditionalFormatting>
  <conditionalFormatting sqref="BA41">
    <cfRule type="expression" dxfId="4269" priority="660">
      <formula>$H$4=""</formula>
    </cfRule>
  </conditionalFormatting>
  <conditionalFormatting sqref="BA41">
    <cfRule type="expression" dxfId="4268" priority="659">
      <formula>$I$4=""</formula>
    </cfRule>
  </conditionalFormatting>
  <conditionalFormatting sqref="BA41">
    <cfRule type="expression" dxfId="4267" priority="658">
      <formula>$J$4=""</formula>
    </cfRule>
  </conditionalFormatting>
  <conditionalFormatting sqref="BA41">
    <cfRule type="expression" dxfId="4266" priority="657">
      <formula>$K$4=""</formula>
    </cfRule>
  </conditionalFormatting>
  <conditionalFormatting sqref="BA41">
    <cfRule type="expression" dxfId="4265" priority="656">
      <formula>$L$4=""</formula>
    </cfRule>
  </conditionalFormatting>
  <conditionalFormatting sqref="BA41">
    <cfRule type="expression" dxfId="4264" priority="655">
      <formula>$M$4=""</formula>
    </cfRule>
  </conditionalFormatting>
  <conditionalFormatting sqref="BA41">
    <cfRule type="expression" dxfId="4263" priority="654">
      <formula>$N$4=""</formula>
    </cfRule>
  </conditionalFormatting>
  <conditionalFormatting sqref="BA41">
    <cfRule type="expression" dxfId="4262" priority="653">
      <formula>$O$4=""</formula>
    </cfRule>
  </conditionalFormatting>
  <conditionalFormatting sqref="BA41">
    <cfRule type="expression" dxfId="4261" priority="652">
      <formula>$P$4=""</formula>
    </cfRule>
  </conditionalFormatting>
  <conditionalFormatting sqref="BA41">
    <cfRule type="expression" dxfId="4260" priority="651">
      <formula>$Q$4=""</formula>
    </cfRule>
  </conditionalFormatting>
  <conditionalFormatting sqref="BA41">
    <cfRule type="expression" dxfId="4259" priority="650">
      <formula>$R$4=""</formula>
    </cfRule>
  </conditionalFormatting>
  <conditionalFormatting sqref="BA41">
    <cfRule type="expression" dxfId="4258" priority="649">
      <formula>$S$4=""</formula>
    </cfRule>
  </conditionalFormatting>
  <conditionalFormatting sqref="BA41">
    <cfRule type="expression" dxfId="4257" priority="648">
      <formula>$T$4=""</formula>
    </cfRule>
  </conditionalFormatting>
  <conditionalFormatting sqref="BA41">
    <cfRule type="expression" dxfId="4256" priority="647">
      <formula>$U$4=""</formula>
    </cfRule>
  </conditionalFormatting>
  <conditionalFormatting sqref="BA41">
    <cfRule type="expression" dxfId="4255" priority="646">
      <formula>$V$4=""</formula>
    </cfRule>
  </conditionalFormatting>
  <conditionalFormatting sqref="BA41">
    <cfRule type="expression" dxfId="4254" priority="645">
      <formula>$W$4=""</formula>
    </cfRule>
  </conditionalFormatting>
  <conditionalFormatting sqref="BA41">
    <cfRule type="expression" dxfId="4253" priority="644">
      <formula>$X$4=""</formula>
    </cfRule>
  </conditionalFormatting>
  <conditionalFormatting sqref="BA41">
    <cfRule type="expression" dxfId="4252" priority="643">
      <formula>$Y$4=""</formula>
    </cfRule>
  </conditionalFormatting>
  <conditionalFormatting sqref="BA41">
    <cfRule type="expression" dxfId="4251" priority="642">
      <formula>$Z$4=""</formula>
    </cfRule>
  </conditionalFormatting>
  <conditionalFormatting sqref="BA41">
    <cfRule type="expression" dxfId="4250" priority="641">
      <formula>$AA$4=""</formula>
    </cfRule>
  </conditionalFormatting>
  <conditionalFormatting sqref="BA41">
    <cfRule type="expression" dxfId="4249" priority="617">
      <formula>$AY$4=""</formula>
    </cfRule>
  </conditionalFormatting>
  <conditionalFormatting sqref="BA41">
    <cfRule type="expression" dxfId="4248" priority="618">
      <formula>$AX$4=""</formula>
    </cfRule>
  </conditionalFormatting>
  <conditionalFormatting sqref="BA41">
    <cfRule type="expression" dxfId="4247" priority="619">
      <formula>$AW$4=""</formula>
    </cfRule>
  </conditionalFormatting>
  <conditionalFormatting sqref="BA41">
    <cfRule type="expression" dxfId="4246" priority="620">
      <formula>$AV$4=""</formula>
    </cfRule>
  </conditionalFormatting>
  <conditionalFormatting sqref="BA41">
    <cfRule type="expression" dxfId="4245" priority="621">
      <formula>$AU$4=""</formula>
    </cfRule>
  </conditionalFormatting>
  <conditionalFormatting sqref="BA41">
    <cfRule type="expression" dxfId="4244" priority="622">
      <formula>$AT$4=""</formula>
    </cfRule>
  </conditionalFormatting>
  <conditionalFormatting sqref="BA41">
    <cfRule type="expression" dxfId="4243" priority="623">
      <formula>$AS$4=""</formula>
    </cfRule>
  </conditionalFormatting>
  <conditionalFormatting sqref="BA41">
    <cfRule type="expression" dxfId="4242" priority="624">
      <formula>$AR$4=""</formula>
    </cfRule>
  </conditionalFormatting>
  <conditionalFormatting sqref="BA41">
    <cfRule type="expression" dxfId="4241" priority="625">
      <formula>$AQ$4=""</formula>
    </cfRule>
  </conditionalFormatting>
  <conditionalFormatting sqref="BA41">
    <cfRule type="expression" dxfId="4240" priority="626">
      <formula>$AP$4=""</formula>
    </cfRule>
  </conditionalFormatting>
  <conditionalFormatting sqref="BA41">
    <cfRule type="expression" dxfId="4239" priority="627">
      <formula>$AO$4=""</formula>
    </cfRule>
  </conditionalFormatting>
  <conditionalFormatting sqref="BA41">
    <cfRule type="expression" dxfId="4238" priority="628">
      <formula>$AN$4=""</formula>
    </cfRule>
  </conditionalFormatting>
  <conditionalFormatting sqref="BA41">
    <cfRule type="expression" dxfId="4237" priority="629">
      <formula>$AM$4=""</formula>
    </cfRule>
  </conditionalFormatting>
  <conditionalFormatting sqref="BA41">
    <cfRule type="expression" dxfId="4236" priority="630">
      <formula>$AL$4=""</formula>
    </cfRule>
  </conditionalFormatting>
  <conditionalFormatting sqref="BA41">
    <cfRule type="expression" dxfId="4235" priority="631">
      <formula>$AK$4=""</formula>
    </cfRule>
  </conditionalFormatting>
  <conditionalFormatting sqref="BA41">
    <cfRule type="expression" dxfId="4234" priority="632">
      <formula>$AJ$4=""</formula>
    </cfRule>
  </conditionalFormatting>
  <conditionalFormatting sqref="BA41">
    <cfRule type="expression" dxfId="4233" priority="633">
      <formula>$AI$4=""</formula>
    </cfRule>
  </conditionalFormatting>
  <conditionalFormatting sqref="BA41">
    <cfRule type="expression" dxfId="4232" priority="634">
      <formula>$AH$4=""</formula>
    </cfRule>
  </conditionalFormatting>
  <conditionalFormatting sqref="BA41">
    <cfRule type="expression" dxfId="4231" priority="635">
      <formula>$AG$4=""</formula>
    </cfRule>
  </conditionalFormatting>
  <conditionalFormatting sqref="BA41">
    <cfRule type="expression" dxfId="4230" priority="636">
      <formula>$AF$4=""</formula>
    </cfRule>
  </conditionalFormatting>
  <conditionalFormatting sqref="BA41">
    <cfRule type="expression" dxfId="4229" priority="637">
      <formula>$AE$4=""</formula>
    </cfRule>
  </conditionalFormatting>
  <conditionalFormatting sqref="BA41">
    <cfRule type="expression" dxfId="4228" priority="638">
      <formula>$AD$4=""</formula>
    </cfRule>
  </conditionalFormatting>
  <conditionalFormatting sqref="BA41">
    <cfRule type="expression" dxfId="4227" priority="639">
      <formula>$AC$4=""</formula>
    </cfRule>
  </conditionalFormatting>
  <conditionalFormatting sqref="BA41">
    <cfRule type="expression" dxfId="4226" priority="640">
      <formula>$AB$4=""</formula>
    </cfRule>
  </conditionalFormatting>
  <conditionalFormatting sqref="BA41">
    <cfRule type="expression" dxfId="4225" priority="615">
      <formula>$BA$4=""</formula>
    </cfRule>
  </conditionalFormatting>
  <conditionalFormatting sqref="BA41">
    <cfRule type="expression" dxfId="4224" priority="614">
      <formula>$BB$4=""</formula>
    </cfRule>
  </conditionalFormatting>
  <conditionalFormatting sqref="BA41">
    <cfRule type="expression" dxfId="4223" priority="616">
      <formula>$AZ$4=""</formula>
    </cfRule>
  </conditionalFormatting>
  <conditionalFormatting sqref="BA42">
    <cfRule type="expression" dxfId="4222" priority="613">
      <formula>$D$4=""</formula>
    </cfRule>
  </conditionalFormatting>
  <conditionalFormatting sqref="BA42">
    <cfRule type="expression" dxfId="4221" priority="612">
      <formula>$E$4=""</formula>
    </cfRule>
  </conditionalFormatting>
  <conditionalFormatting sqref="BA42">
    <cfRule type="expression" dxfId="4220" priority="611">
      <formula>$F$4=""</formula>
    </cfRule>
  </conditionalFormatting>
  <conditionalFormatting sqref="BA42">
    <cfRule type="expression" dxfId="4219" priority="610">
      <formula>$G$4=""</formula>
    </cfRule>
  </conditionalFormatting>
  <conditionalFormatting sqref="BA42">
    <cfRule type="expression" dxfId="4218" priority="609">
      <formula>$H$4=""</formula>
    </cfRule>
  </conditionalFormatting>
  <conditionalFormatting sqref="BA42">
    <cfRule type="expression" dxfId="4217" priority="608">
      <formula>$I$4=""</formula>
    </cfRule>
  </conditionalFormatting>
  <conditionalFormatting sqref="BA42">
    <cfRule type="expression" dxfId="4216" priority="607">
      <formula>$J$4=""</formula>
    </cfRule>
  </conditionalFormatting>
  <conditionalFormatting sqref="BA42">
    <cfRule type="expression" dxfId="4215" priority="606">
      <formula>$K$4=""</formula>
    </cfRule>
  </conditionalFormatting>
  <conditionalFormatting sqref="BA42">
    <cfRule type="expression" dxfId="4214" priority="605">
      <formula>$L$4=""</formula>
    </cfRule>
  </conditionalFormatting>
  <conditionalFormatting sqref="BA42">
    <cfRule type="expression" dxfId="4213" priority="604">
      <formula>$M$4=""</formula>
    </cfRule>
  </conditionalFormatting>
  <conditionalFormatting sqref="BA42">
    <cfRule type="expression" dxfId="4212" priority="603">
      <formula>$N$4=""</formula>
    </cfRule>
  </conditionalFormatting>
  <conditionalFormatting sqref="BA42">
    <cfRule type="expression" dxfId="4211" priority="602">
      <formula>$O$4=""</formula>
    </cfRule>
  </conditionalFormatting>
  <conditionalFormatting sqref="BA42">
    <cfRule type="expression" dxfId="4210" priority="601">
      <formula>$P$4=""</formula>
    </cfRule>
  </conditionalFormatting>
  <conditionalFormatting sqref="BA42">
    <cfRule type="expression" dxfId="4209" priority="600">
      <formula>$Q$4=""</formula>
    </cfRule>
  </conditionalFormatting>
  <conditionalFormatting sqref="BA42">
    <cfRule type="expression" dxfId="4208" priority="599">
      <formula>$R$4=""</formula>
    </cfRule>
  </conditionalFormatting>
  <conditionalFormatting sqref="BA42">
    <cfRule type="expression" dxfId="4207" priority="598">
      <formula>$S$4=""</formula>
    </cfRule>
  </conditionalFormatting>
  <conditionalFormatting sqref="BA42">
    <cfRule type="expression" dxfId="4206" priority="597">
      <formula>$T$4=""</formula>
    </cfRule>
  </conditionalFormatting>
  <conditionalFormatting sqref="BA42">
    <cfRule type="expression" dxfId="4205" priority="596">
      <formula>$U$4=""</formula>
    </cfRule>
  </conditionalFormatting>
  <conditionalFormatting sqref="BA42">
    <cfRule type="expression" dxfId="4204" priority="595">
      <formula>$V$4=""</formula>
    </cfRule>
  </conditionalFormatting>
  <conditionalFormatting sqref="BA42">
    <cfRule type="expression" dxfId="4203" priority="594">
      <formula>$W$4=""</formula>
    </cfRule>
  </conditionalFormatting>
  <conditionalFormatting sqref="BA42">
    <cfRule type="expression" dxfId="4202" priority="593">
      <formula>$X$4=""</formula>
    </cfRule>
  </conditionalFormatting>
  <conditionalFormatting sqref="BA42">
    <cfRule type="expression" dxfId="4201" priority="592">
      <formula>$Y$4=""</formula>
    </cfRule>
  </conditionalFormatting>
  <conditionalFormatting sqref="BA42">
    <cfRule type="expression" dxfId="4200" priority="591">
      <formula>$Z$4=""</formula>
    </cfRule>
  </conditionalFormatting>
  <conditionalFormatting sqref="BA42">
    <cfRule type="expression" dxfId="4199" priority="590">
      <formula>$AA$4=""</formula>
    </cfRule>
  </conditionalFormatting>
  <conditionalFormatting sqref="BA42">
    <cfRule type="expression" dxfId="4198" priority="566">
      <formula>$AY$4=""</formula>
    </cfRule>
  </conditionalFormatting>
  <conditionalFormatting sqref="BA42">
    <cfRule type="expression" dxfId="4197" priority="567">
      <formula>$AX$4=""</formula>
    </cfRule>
  </conditionalFormatting>
  <conditionalFormatting sqref="BA42">
    <cfRule type="expression" dxfId="4196" priority="568">
      <formula>$AW$4=""</formula>
    </cfRule>
  </conditionalFormatting>
  <conditionalFormatting sqref="BA42">
    <cfRule type="expression" dxfId="4195" priority="569">
      <formula>$AV$4=""</formula>
    </cfRule>
  </conditionalFormatting>
  <conditionalFormatting sqref="BA42">
    <cfRule type="expression" dxfId="4194" priority="570">
      <formula>$AU$4=""</formula>
    </cfRule>
  </conditionalFormatting>
  <conditionalFormatting sqref="BA42">
    <cfRule type="expression" dxfId="4193" priority="571">
      <formula>$AT$4=""</formula>
    </cfRule>
  </conditionalFormatting>
  <conditionalFormatting sqref="BA42">
    <cfRule type="expression" dxfId="4192" priority="572">
      <formula>$AS$4=""</formula>
    </cfRule>
  </conditionalFormatting>
  <conditionalFormatting sqref="BA42">
    <cfRule type="expression" dxfId="4191" priority="573">
      <formula>$AR$4=""</formula>
    </cfRule>
  </conditionalFormatting>
  <conditionalFormatting sqref="BA42">
    <cfRule type="expression" dxfId="4190" priority="574">
      <formula>$AQ$4=""</formula>
    </cfRule>
  </conditionalFormatting>
  <conditionalFormatting sqref="BA42">
    <cfRule type="expression" dxfId="4189" priority="575">
      <formula>$AP$4=""</formula>
    </cfRule>
  </conditionalFormatting>
  <conditionalFormatting sqref="BA42">
    <cfRule type="expression" dxfId="4188" priority="576">
      <formula>$AO$4=""</formula>
    </cfRule>
  </conditionalFormatting>
  <conditionalFormatting sqref="BA42">
    <cfRule type="expression" dxfId="4187" priority="577">
      <formula>$AN$4=""</formula>
    </cfRule>
  </conditionalFormatting>
  <conditionalFormatting sqref="BA42">
    <cfRule type="expression" dxfId="4186" priority="578">
      <formula>$AM$4=""</formula>
    </cfRule>
  </conditionalFormatting>
  <conditionalFormatting sqref="BA42">
    <cfRule type="expression" dxfId="4185" priority="579">
      <formula>$AL$4=""</formula>
    </cfRule>
  </conditionalFormatting>
  <conditionalFormatting sqref="BA42">
    <cfRule type="expression" dxfId="4184" priority="580">
      <formula>$AK$4=""</formula>
    </cfRule>
  </conditionalFormatting>
  <conditionalFormatting sqref="BA42">
    <cfRule type="expression" dxfId="4183" priority="581">
      <formula>$AJ$4=""</formula>
    </cfRule>
  </conditionalFormatting>
  <conditionalFormatting sqref="BA42">
    <cfRule type="expression" dxfId="4182" priority="582">
      <formula>$AI$4=""</formula>
    </cfRule>
  </conditionalFormatting>
  <conditionalFormatting sqref="BA42">
    <cfRule type="expression" dxfId="4181" priority="583">
      <formula>$AH$4=""</formula>
    </cfRule>
  </conditionalFormatting>
  <conditionalFormatting sqref="BA42">
    <cfRule type="expression" dxfId="4180" priority="584">
      <formula>$AG$4=""</formula>
    </cfRule>
  </conditionalFormatting>
  <conditionalFormatting sqref="BA42">
    <cfRule type="expression" dxfId="4179" priority="585">
      <formula>$AF$4=""</formula>
    </cfRule>
  </conditionalFormatting>
  <conditionalFormatting sqref="BA42">
    <cfRule type="expression" dxfId="4178" priority="586">
      <formula>$AE$4=""</formula>
    </cfRule>
  </conditionalFormatting>
  <conditionalFormatting sqref="BA42">
    <cfRule type="expression" dxfId="4177" priority="587">
      <formula>$AD$4=""</formula>
    </cfRule>
  </conditionalFormatting>
  <conditionalFormatting sqref="BA42">
    <cfRule type="expression" dxfId="4176" priority="588">
      <formula>$AC$4=""</formula>
    </cfRule>
  </conditionalFormatting>
  <conditionalFormatting sqref="BA42">
    <cfRule type="expression" dxfId="4175" priority="589">
      <formula>$AB$4=""</formula>
    </cfRule>
  </conditionalFormatting>
  <conditionalFormatting sqref="BA42">
    <cfRule type="expression" dxfId="4174" priority="564">
      <formula>$BA$4=""</formula>
    </cfRule>
  </conditionalFormatting>
  <conditionalFormatting sqref="BA42">
    <cfRule type="expression" dxfId="4173" priority="563">
      <formula>$BB$4=""</formula>
    </cfRule>
  </conditionalFormatting>
  <conditionalFormatting sqref="BA42">
    <cfRule type="expression" dxfId="4172" priority="565">
      <formula>$AZ$4=""</formula>
    </cfRule>
  </conditionalFormatting>
  <conditionalFormatting sqref="BA44:BA45">
    <cfRule type="expression" dxfId="4171" priority="562">
      <formula>$D$4=""</formula>
    </cfRule>
  </conditionalFormatting>
  <conditionalFormatting sqref="BA44:BA45">
    <cfRule type="expression" dxfId="4170" priority="561">
      <formula>$E$4=""</formula>
    </cfRule>
  </conditionalFormatting>
  <conditionalFormatting sqref="BA44:BA45">
    <cfRule type="expression" dxfId="4169" priority="560">
      <formula>$F$4=""</formula>
    </cfRule>
  </conditionalFormatting>
  <conditionalFormatting sqref="BA44:BA45">
    <cfRule type="expression" dxfId="4168" priority="559">
      <formula>$G$4=""</formula>
    </cfRule>
  </conditionalFormatting>
  <conditionalFormatting sqref="BA44:BA45">
    <cfRule type="expression" dxfId="4167" priority="558">
      <formula>$H$4=""</formula>
    </cfRule>
  </conditionalFormatting>
  <conditionalFormatting sqref="BA44:BA45">
    <cfRule type="expression" dxfId="4166" priority="557">
      <formula>$I$4=""</formula>
    </cfRule>
  </conditionalFormatting>
  <conditionalFormatting sqref="BA44:BA45">
    <cfRule type="expression" dxfId="4165" priority="556">
      <formula>$J$4=""</formula>
    </cfRule>
  </conditionalFormatting>
  <conditionalFormatting sqref="BA44:BA45">
    <cfRule type="expression" dxfId="4164" priority="555">
      <formula>$K$4=""</formula>
    </cfRule>
  </conditionalFormatting>
  <conditionalFormatting sqref="BA44:BA45">
    <cfRule type="expression" dxfId="4163" priority="554">
      <formula>$L$4=""</formula>
    </cfRule>
  </conditionalFormatting>
  <conditionalFormatting sqref="BA44:BA45">
    <cfRule type="expression" dxfId="4162" priority="553">
      <formula>$M$4=""</formula>
    </cfRule>
  </conditionalFormatting>
  <conditionalFormatting sqref="BA44:BA45">
    <cfRule type="expression" dxfId="4161" priority="552">
      <formula>$N$4=""</formula>
    </cfRule>
  </conditionalFormatting>
  <conditionalFormatting sqref="BA44:BA45">
    <cfRule type="expression" dxfId="4160" priority="551">
      <formula>$O$4=""</formula>
    </cfRule>
  </conditionalFormatting>
  <conditionalFormatting sqref="BA44:BA45">
    <cfRule type="expression" dxfId="4159" priority="550">
      <formula>$P$4=""</formula>
    </cfRule>
  </conditionalFormatting>
  <conditionalFormatting sqref="BA44:BA45">
    <cfRule type="expression" dxfId="4158" priority="549">
      <formula>$Q$4=""</formula>
    </cfRule>
  </conditionalFormatting>
  <conditionalFormatting sqref="BA44:BA45">
    <cfRule type="expression" dxfId="4157" priority="548">
      <formula>$R$4=""</formula>
    </cfRule>
  </conditionalFormatting>
  <conditionalFormatting sqref="BA44:BA45">
    <cfRule type="expression" dxfId="4156" priority="547">
      <formula>$S$4=""</formula>
    </cfRule>
  </conditionalFormatting>
  <conditionalFormatting sqref="BA44:BA45">
    <cfRule type="expression" dxfId="4155" priority="546">
      <formula>$T$4=""</formula>
    </cfRule>
  </conditionalFormatting>
  <conditionalFormatting sqref="BA44:BA45">
    <cfRule type="expression" dxfId="4154" priority="545">
      <formula>$U$4=""</formula>
    </cfRule>
  </conditionalFormatting>
  <conditionalFormatting sqref="BA44:BA45">
    <cfRule type="expression" dxfId="4153" priority="544">
      <formula>$V$4=""</formula>
    </cfRule>
  </conditionalFormatting>
  <conditionalFormatting sqref="BA44:BA45">
    <cfRule type="expression" dxfId="4152" priority="543">
      <formula>$W$4=""</formula>
    </cfRule>
  </conditionalFormatting>
  <conditionalFormatting sqref="BA44:BA45">
    <cfRule type="expression" dxfId="4151" priority="542">
      <formula>$X$4=""</formula>
    </cfRule>
  </conditionalFormatting>
  <conditionalFormatting sqref="BA44:BA45">
    <cfRule type="expression" dxfId="4150" priority="541">
      <formula>$Y$4=""</formula>
    </cfRule>
  </conditionalFormatting>
  <conditionalFormatting sqref="BA44:BA45">
    <cfRule type="expression" dxfId="4149" priority="540">
      <formula>$Z$4=""</formula>
    </cfRule>
  </conditionalFormatting>
  <conditionalFormatting sqref="BA44:BA45">
    <cfRule type="expression" dxfId="4148" priority="539">
      <formula>$AA$4=""</formula>
    </cfRule>
  </conditionalFormatting>
  <conditionalFormatting sqref="BA44:BA45">
    <cfRule type="expression" dxfId="4147" priority="515">
      <formula>$AY$4=""</formula>
    </cfRule>
  </conditionalFormatting>
  <conditionalFormatting sqref="BA44:BA45">
    <cfRule type="expression" dxfId="4146" priority="516">
      <formula>$AX$4=""</formula>
    </cfRule>
  </conditionalFormatting>
  <conditionalFormatting sqref="BA44:BA45">
    <cfRule type="expression" dxfId="4145" priority="517">
      <formula>$AW$4=""</formula>
    </cfRule>
  </conditionalFormatting>
  <conditionalFormatting sqref="BA44:BA45">
    <cfRule type="expression" dxfId="4144" priority="518">
      <formula>$AV$4=""</formula>
    </cfRule>
  </conditionalFormatting>
  <conditionalFormatting sqref="BA44:BA45">
    <cfRule type="expression" dxfId="4143" priority="519">
      <formula>$AU$4=""</formula>
    </cfRule>
  </conditionalFormatting>
  <conditionalFormatting sqref="BA44:BA45">
    <cfRule type="expression" dxfId="4142" priority="520">
      <formula>$AT$4=""</formula>
    </cfRule>
  </conditionalFormatting>
  <conditionalFormatting sqref="BA44:BA45">
    <cfRule type="expression" dxfId="4141" priority="521">
      <formula>$AS$4=""</formula>
    </cfRule>
  </conditionalFormatting>
  <conditionalFormatting sqref="BA44:BA45">
    <cfRule type="expression" dxfId="4140" priority="522">
      <formula>$AR$4=""</formula>
    </cfRule>
  </conditionalFormatting>
  <conditionalFormatting sqref="BA44:BA45">
    <cfRule type="expression" dxfId="4139" priority="523">
      <formula>$AQ$4=""</formula>
    </cfRule>
  </conditionalFormatting>
  <conditionalFormatting sqref="BA44:BA45">
    <cfRule type="expression" dxfId="4138" priority="524">
      <formula>$AP$4=""</formula>
    </cfRule>
  </conditionalFormatting>
  <conditionalFormatting sqref="BA44:BA45">
    <cfRule type="expression" dxfId="4137" priority="525">
      <formula>$AO$4=""</formula>
    </cfRule>
  </conditionalFormatting>
  <conditionalFormatting sqref="BA44:BA45">
    <cfRule type="expression" dxfId="4136" priority="526">
      <formula>$AN$4=""</formula>
    </cfRule>
  </conditionalFormatting>
  <conditionalFormatting sqref="BA44:BA45">
    <cfRule type="expression" dxfId="4135" priority="527">
      <formula>$AM$4=""</formula>
    </cfRule>
  </conditionalFormatting>
  <conditionalFormatting sqref="BA44:BA45">
    <cfRule type="expression" dxfId="4134" priority="528">
      <formula>$AL$4=""</formula>
    </cfRule>
  </conditionalFormatting>
  <conditionalFormatting sqref="BA44:BA45">
    <cfRule type="expression" dxfId="4133" priority="529">
      <formula>$AK$4=""</formula>
    </cfRule>
  </conditionalFormatting>
  <conditionalFormatting sqref="BA44:BA45">
    <cfRule type="expression" dxfId="4132" priority="530">
      <formula>$AJ$4=""</formula>
    </cfRule>
  </conditionalFormatting>
  <conditionalFormatting sqref="BA44:BA45">
    <cfRule type="expression" dxfId="4131" priority="531">
      <formula>$AI$4=""</formula>
    </cfRule>
  </conditionalFormatting>
  <conditionalFormatting sqref="BA44:BA45">
    <cfRule type="expression" dxfId="4130" priority="532">
      <formula>$AH$4=""</formula>
    </cfRule>
  </conditionalFormatting>
  <conditionalFormatting sqref="BA44:BA45">
    <cfRule type="expression" dxfId="4129" priority="533">
      <formula>$AG$4=""</formula>
    </cfRule>
  </conditionalFormatting>
  <conditionalFormatting sqref="BA44:BA45">
    <cfRule type="expression" dxfId="4128" priority="534">
      <formula>$AF$4=""</formula>
    </cfRule>
  </conditionalFormatting>
  <conditionalFormatting sqref="BA44:BA45">
    <cfRule type="expression" dxfId="4127" priority="535">
      <formula>$AE$4=""</formula>
    </cfRule>
  </conditionalFormatting>
  <conditionalFormatting sqref="BA44:BA45">
    <cfRule type="expression" dxfId="4126" priority="536">
      <formula>$AD$4=""</formula>
    </cfRule>
  </conditionalFormatting>
  <conditionalFormatting sqref="BA44:BA45">
    <cfRule type="expression" dxfId="4125" priority="537">
      <formula>$AC$4=""</formula>
    </cfRule>
  </conditionalFormatting>
  <conditionalFormatting sqref="BA44:BA45">
    <cfRule type="expression" dxfId="4124" priority="538">
      <formula>$AB$4=""</formula>
    </cfRule>
  </conditionalFormatting>
  <conditionalFormatting sqref="BA44:BA45">
    <cfRule type="expression" dxfId="4123" priority="513">
      <formula>$BA$4=""</formula>
    </cfRule>
  </conditionalFormatting>
  <conditionalFormatting sqref="BA44:BA45">
    <cfRule type="expression" dxfId="4122" priority="512">
      <formula>$BB$4=""</formula>
    </cfRule>
  </conditionalFormatting>
  <conditionalFormatting sqref="BA44:BA45">
    <cfRule type="expression" dxfId="4121" priority="514">
      <formula>$AZ$4=""</formula>
    </cfRule>
  </conditionalFormatting>
  <conditionalFormatting sqref="BA46">
    <cfRule type="expression" dxfId="4120" priority="511">
      <formula>$D$4=""</formula>
    </cfRule>
  </conditionalFormatting>
  <conditionalFormatting sqref="BA46">
    <cfRule type="expression" dxfId="4119" priority="510">
      <formula>$E$4=""</formula>
    </cfRule>
  </conditionalFormatting>
  <conditionalFormatting sqref="BA46">
    <cfRule type="expression" dxfId="4118" priority="509">
      <formula>$F$4=""</formula>
    </cfRule>
  </conditionalFormatting>
  <conditionalFormatting sqref="BA46">
    <cfRule type="expression" dxfId="4117" priority="508">
      <formula>$G$4=""</formula>
    </cfRule>
  </conditionalFormatting>
  <conditionalFormatting sqref="BA46">
    <cfRule type="expression" dxfId="4116" priority="507">
      <formula>$H$4=""</formula>
    </cfRule>
  </conditionalFormatting>
  <conditionalFormatting sqref="BA46">
    <cfRule type="expression" dxfId="4115" priority="506">
      <formula>$I$4=""</formula>
    </cfRule>
  </conditionalFormatting>
  <conditionalFormatting sqref="BA46">
    <cfRule type="expression" dxfId="4114" priority="505">
      <formula>$J$4=""</formula>
    </cfRule>
  </conditionalFormatting>
  <conditionalFormatting sqref="BA46">
    <cfRule type="expression" dxfId="4113" priority="504">
      <formula>$K$4=""</formula>
    </cfRule>
  </conditionalFormatting>
  <conditionalFormatting sqref="BA46">
    <cfRule type="expression" dxfId="4112" priority="503">
      <formula>$L$4=""</formula>
    </cfRule>
  </conditionalFormatting>
  <conditionalFormatting sqref="BA46">
    <cfRule type="expression" dxfId="4111" priority="502">
      <formula>$M$4=""</formula>
    </cfRule>
  </conditionalFormatting>
  <conditionalFormatting sqref="BA46">
    <cfRule type="expression" dxfId="4110" priority="501">
      <formula>$N$4=""</formula>
    </cfRule>
  </conditionalFormatting>
  <conditionalFormatting sqref="BA46">
    <cfRule type="expression" dxfId="4109" priority="500">
      <formula>$O$4=""</formula>
    </cfRule>
  </conditionalFormatting>
  <conditionalFormatting sqref="BA46">
    <cfRule type="expression" dxfId="4108" priority="499">
      <formula>$P$4=""</formula>
    </cfRule>
  </conditionalFormatting>
  <conditionalFormatting sqref="BA46">
    <cfRule type="expression" dxfId="4107" priority="498">
      <formula>$Q$4=""</formula>
    </cfRule>
  </conditionalFormatting>
  <conditionalFormatting sqref="BA46">
    <cfRule type="expression" dxfId="4106" priority="497">
      <formula>$R$4=""</formula>
    </cfRule>
  </conditionalFormatting>
  <conditionalFormatting sqref="BA46">
    <cfRule type="expression" dxfId="4105" priority="496">
      <formula>$S$4=""</formula>
    </cfRule>
  </conditionalFormatting>
  <conditionalFormatting sqref="BA46">
    <cfRule type="expression" dxfId="4104" priority="495">
      <formula>$T$4=""</formula>
    </cfRule>
  </conditionalFormatting>
  <conditionalFormatting sqref="BA46">
    <cfRule type="expression" dxfId="4103" priority="494">
      <formula>$U$4=""</formula>
    </cfRule>
  </conditionalFormatting>
  <conditionalFormatting sqref="BA46">
    <cfRule type="expression" dxfId="4102" priority="493">
      <formula>$V$4=""</formula>
    </cfRule>
  </conditionalFormatting>
  <conditionalFormatting sqref="BA46">
    <cfRule type="expression" dxfId="4101" priority="492">
      <formula>$W$4=""</formula>
    </cfRule>
  </conditionalFormatting>
  <conditionalFormatting sqref="BA46">
    <cfRule type="expression" dxfId="4100" priority="491">
      <formula>$X$4=""</formula>
    </cfRule>
  </conditionalFormatting>
  <conditionalFormatting sqref="BA46">
    <cfRule type="expression" dxfId="4099" priority="490">
      <formula>$Y$4=""</formula>
    </cfRule>
  </conditionalFormatting>
  <conditionalFormatting sqref="BA46">
    <cfRule type="expression" dxfId="4098" priority="489">
      <formula>$Z$4=""</formula>
    </cfRule>
  </conditionalFormatting>
  <conditionalFormatting sqref="BA46">
    <cfRule type="expression" dxfId="4097" priority="488">
      <formula>$AA$4=""</formula>
    </cfRule>
  </conditionalFormatting>
  <conditionalFormatting sqref="BA46">
    <cfRule type="expression" dxfId="4096" priority="464">
      <formula>$AY$4=""</formula>
    </cfRule>
  </conditionalFormatting>
  <conditionalFormatting sqref="BA46">
    <cfRule type="expression" dxfId="4095" priority="465">
      <formula>$AX$4=""</formula>
    </cfRule>
  </conditionalFormatting>
  <conditionalFormatting sqref="BA46">
    <cfRule type="expression" dxfId="4094" priority="466">
      <formula>$AW$4=""</formula>
    </cfRule>
  </conditionalFormatting>
  <conditionalFormatting sqref="BA46">
    <cfRule type="expression" dxfId="4093" priority="467">
      <formula>$AV$4=""</formula>
    </cfRule>
  </conditionalFormatting>
  <conditionalFormatting sqref="BA46">
    <cfRule type="expression" dxfId="4092" priority="468">
      <formula>$AU$4=""</formula>
    </cfRule>
  </conditionalFormatting>
  <conditionalFormatting sqref="BA46">
    <cfRule type="expression" dxfId="4091" priority="469">
      <formula>$AT$4=""</formula>
    </cfRule>
  </conditionalFormatting>
  <conditionalFormatting sqref="BA46">
    <cfRule type="expression" dxfId="4090" priority="470">
      <formula>$AS$4=""</formula>
    </cfRule>
  </conditionalFormatting>
  <conditionalFormatting sqref="BA46">
    <cfRule type="expression" dxfId="4089" priority="471">
      <formula>$AR$4=""</formula>
    </cfRule>
  </conditionalFormatting>
  <conditionalFormatting sqref="BA46">
    <cfRule type="expression" dxfId="4088" priority="472">
      <formula>$AQ$4=""</formula>
    </cfRule>
  </conditionalFormatting>
  <conditionalFormatting sqref="BA46">
    <cfRule type="expression" dxfId="4087" priority="473">
      <formula>$AP$4=""</formula>
    </cfRule>
  </conditionalFormatting>
  <conditionalFormatting sqref="BA46">
    <cfRule type="expression" dxfId="4086" priority="474">
      <formula>$AO$4=""</formula>
    </cfRule>
  </conditionalFormatting>
  <conditionalFormatting sqref="BA46">
    <cfRule type="expression" dxfId="4085" priority="475">
      <formula>$AN$4=""</formula>
    </cfRule>
  </conditionalFormatting>
  <conditionalFormatting sqref="BA46">
    <cfRule type="expression" dxfId="4084" priority="476">
      <formula>$AM$4=""</formula>
    </cfRule>
  </conditionalFormatting>
  <conditionalFormatting sqref="BA46">
    <cfRule type="expression" dxfId="4083" priority="477">
      <formula>$AL$4=""</formula>
    </cfRule>
  </conditionalFormatting>
  <conditionalFormatting sqref="BA46">
    <cfRule type="expression" dxfId="4082" priority="478">
      <formula>$AK$4=""</formula>
    </cfRule>
  </conditionalFormatting>
  <conditionalFormatting sqref="BA46">
    <cfRule type="expression" dxfId="4081" priority="479">
      <formula>$AJ$4=""</formula>
    </cfRule>
  </conditionalFormatting>
  <conditionalFormatting sqref="BA46">
    <cfRule type="expression" dxfId="4080" priority="480">
      <formula>$AI$4=""</formula>
    </cfRule>
  </conditionalFormatting>
  <conditionalFormatting sqref="BA46">
    <cfRule type="expression" dxfId="4079" priority="481">
      <formula>$AH$4=""</formula>
    </cfRule>
  </conditionalFormatting>
  <conditionalFormatting sqref="BA46">
    <cfRule type="expression" dxfId="4078" priority="482">
      <formula>$AG$4=""</formula>
    </cfRule>
  </conditionalFormatting>
  <conditionalFormatting sqref="BA46">
    <cfRule type="expression" dxfId="4077" priority="483">
      <formula>$AF$4=""</formula>
    </cfRule>
  </conditionalFormatting>
  <conditionalFormatting sqref="BA46">
    <cfRule type="expression" dxfId="4076" priority="484">
      <formula>$AE$4=""</formula>
    </cfRule>
  </conditionalFormatting>
  <conditionalFormatting sqref="BA46">
    <cfRule type="expression" dxfId="4075" priority="485">
      <formula>$AD$4=""</formula>
    </cfRule>
  </conditionalFormatting>
  <conditionalFormatting sqref="BA46">
    <cfRule type="expression" dxfId="4074" priority="486">
      <formula>$AC$4=""</formula>
    </cfRule>
  </conditionalFormatting>
  <conditionalFormatting sqref="BA46">
    <cfRule type="expression" dxfId="4073" priority="487">
      <formula>$AB$4=""</formula>
    </cfRule>
  </conditionalFormatting>
  <conditionalFormatting sqref="BA46">
    <cfRule type="expression" dxfId="4072" priority="462">
      <formula>$BA$4=""</formula>
    </cfRule>
  </conditionalFormatting>
  <conditionalFormatting sqref="BA46">
    <cfRule type="expression" dxfId="4071" priority="461">
      <formula>$BB$4=""</formula>
    </cfRule>
  </conditionalFormatting>
  <conditionalFormatting sqref="BA46">
    <cfRule type="expression" dxfId="4070" priority="463">
      <formula>$AZ$4=""</formula>
    </cfRule>
  </conditionalFormatting>
  <conditionalFormatting sqref="BA19">
    <cfRule type="expression" dxfId="4069" priority="460">
      <formula>$D$4=""</formula>
    </cfRule>
  </conditionalFormatting>
  <conditionalFormatting sqref="BA19">
    <cfRule type="expression" dxfId="4068" priority="459">
      <formula>$E$4=""</formula>
    </cfRule>
  </conditionalFormatting>
  <conditionalFormatting sqref="BA19">
    <cfRule type="expression" dxfId="4067" priority="458">
      <formula>$F$4=""</formula>
    </cfRule>
  </conditionalFormatting>
  <conditionalFormatting sqref="BA19">
    <cfRule type="expression" dxfId="4066" priority="457">
      <formula>$G$4=""</formula>
    </cfRule>
  </conditionalFormatting>
  <conditionalFormatting sqref="BA19">
    <cfRule type="expression" dxfId="4065" priority="456">
      <formula>$H$4=""</formula>
    </cfRule>
  </conditionalFormatting>
  <conditionalFormatting sqref="BA19">
    <cfRule type="expression" dxfId="4064" priority="455">
      <formula>$I$4=""</formula>
    </cfRule>
  </conditionalFormatting>
  <conditionalFormatting sqref="BA19">
    <cfRule type="expression" dxfId="4063" priority="454">
      <formula>$J$4=""</formula>
    </cfRule>
  </conditionalFormatting>
  <conditionalFormatting sqref="BA19">
    <cfRule type="expression" dxfId="4062" priority="453">
      <formula>$K$4=""</formula>
    </cfRule>
  </conditionalFormatting>
  <conditionalFormatting sqref="BA19">
    <cfRule type="expression" dxfId="4061" priority="452">
      <formula>$L$4=""</formula>
    </cfRule>
  </conditionalFormatting>
  <conditionalFormatting sqref="BA19">
    <cfRule type="expression" dxfId="4060" priority="451">
      <formula>$M$4=""</formula>
    </cfRule>
  </conditionalFormatting>
  <conditionalFormatting sqref="BA19">
    <cfRule type="expression" dxfId="4059" priority="450">
      <formula>$N$4=""</formula>
    </cfRule>
  </conditionalFormatting>
  <conditionalFormatting sqref="BA19">
    <cfRule type="expression" dxfId="4058" priority="449">
      <formula>$O$4=""</formula>
    </cfRule>
  </conditionalFormatting>
  <conditionalFormatting sqref="BA19">
    <cfRule type="expression" dxfId="4057" priority="448">
      <formula>$P$4=""</formula>
    </cfRule>
  </conditionalFormatting>
  <conditionalFormatting sqref="BA19">
    <cfRule type="expression" dxfId="4056" priority="447">
      <formula>$Q$4=""</formula>
    </cfRule>
  </conditionalFormatting>
  <conditionalFormatting sqref="BA19">
    <cfRule type="expression" dxfId="4055" priority="446">
      <formula>$R$4=""</formula>
    </cfRule>
  </conditionalFormatting>
  <conditionalFormatting sqref="BA19">
    <cfRule type="expression" dxfId="4054" priority="445">
      <formula>$S$4=""</formula>
    </cfRule>
  </conditionalFormatting>
  <conditionalFormatting sqref="BA19">
    <cfRule type="expression" dxfId="4053" priority="444">
      <formula>$T$4=""</formula>
    </cfRule>
  </conditionalFormatting>
  <conditionalFormatting sqref="BA19">
    <cfRule type="expression" dxfId="4052" priority="443">
      <formula>$U$4=""</formula>
    </cfRule>
  </conditionalFormatting>
  <conditionalFormatting sqref="BA19">
    <cfRule type="expression" dxfId="4051" priority="442">
      <formula>$V$4=""</formula>
    </cfRule>
  </conditionalFormatting>
  <conditionalFormatting sqref="BA19">
    <cfRule type="expression" dxfId="4050" priority="441">
      <formula>$W$4=""</formula>
    </cfRule>
  </conditionalFormatting>
  <conditionalFormatting sqref="BA19">
    <cfRule type="expression" dxfId="4049" priority="440">
      <formula>$X$4=""</formula>
    </cfRule>
  </conditionalFormatting>
  <conditionalFormatting sqref="BA19">
    <cfRule type="expression" dxfId="4048" priority="439">
      <formula>$Y$4=""</formula>
    </cfRule>
  </conditionalFormatting>
  <conditionalFormatting sqref="BA19">
    <cfRule type="expression" dxfId="4047" priority="438">
      <formula>$Z$4=""</formula>
    </cfRule>
  </conditionalFormatting>
  <conditionalFormatting sqref="BA19">
    <cfRule type="expression" dxfId="4046" priority="437">
      <formula>$AA$4=""</formula>
    </cfRule>
  </conditionalFormatting>
  <conditionalFormatting sqref="BA19">
    <cfRule type="expression" dxfId="4045" priority="413">
      <formula>$AY$4=""</formula>
    </cfRule>
  </conditionalFormatting>
  <conditionalFormatting sqref="BA19">
    <cfRule type="expression" dxfId="4044" priority="414">
      <formula>$AX$4=""</formula>
    </cfRule>
  </conditionalFormatting>
  <conditionalFormatting sqref="BA19">
    <cfRule type="expression" dxfId="4043" priority="415">
      <formula>$AW$4=""</formula>
    </cfRule>
  </conditionalFormatting>
  <conditionalFormatting sqref="BA19">
    <cfRule type="expression" dxfId="4042" priority="416">
      <formula>$AV$4=""</formula>
    </cfRule>
  </conditionalFormatting>
  <conditionalFormatting sqref="BA19">
    <cfRule type="expression" dxfId="4041" priority="417">
      <formula>$AU$4=""</formula>
    </cfRule>
  </conditionalFormatting>
  <conditionalFormatting sqref="BA19">
    <cfRule type="expression" dxfId="4040" priority="418">
      <formula>$AT$4=""</formula>
    </cfRule>
  </conditionalFormatting>
  <conditionalFormatting sqref="BA19">
    <cfRule type="expression" dxfId="4039" priority="419">
      <formula>$AS$4=""</formula>
    </cfRule>
  </conditionalFormatting>
  <conditionalFormatting sqref="BA19">
    <cfRule type="expression" dxfId="4038" priority="420">
      <formula>$AR$4=""</formula>
    </cfRule>
  </conditionalFormatting>
  <conditionalFormatting sqref="BA19">
    <cfRule type="expression" dxfId="4037" priority="421">
      <formula>$AQ$4=""</formula>
    </cfRule>
  </conditionalFormatting>
  <conditionalFormatting sqref="BA19">
    <cfRule type="expression" dxfId="4036" priority="422">
      <formula>$AP$4=""</formula>
    </cfRule>
  </conditionalFormatting>
  <conditionalFormatting sqref="BA19">
    <cfRule type="expression" dxfId="4035" priority="423">
      <formula>$AO$4=""</formula>
    </cfRule>
  </conditionalFormatting>
  <conditionalFormatting sqref="BA19">
    <cfRule type="expression" dxfId="4034" priority="424">
      <formula>$AN$4=""</formula>
    </cfRule>
  </conditionalFormatting>
  <conditionalFormatting sqref="BA19">
    <cfRule type="expression" dxfId="4033" priority="425">
      <formula>$AM$4=""</formula>
    </cfRule>
  </conditionalFormatting>
  <conditionalFormatting sqref="BA19">
    <cfRule type="expression" dxfId="4032" priority="426">
      <formula>$AL$4=""</formula>
    </cfRule>
  </conditionalFormatting>
  <conditionalFormatting sqref="BA19">
    <cfRule type="expression" dxfId="4031" priority="427">
      <formula>$AK$4=""</formula>
    </cfRule>
  </conditionalFormatting>
  <conditionalFormatting sqref="BA19">
    <cfRule type="expression" dxfId="4030" priority="428">
      <formula>$AJ$4=""</formula>
    </cfRule>
  </conditionalFormatting>
  <conditionalFormatting sqref="BA19">
    <cfRule type="expression" dxfId="4029" priority="429">
      <formula>$AI$4=""</formula>
    </cfRule>
  </conditionalFormatting>
  <conditionalFormatting sqref="BA19">
    <cfRule type="expression" dxfId="4028" priority="430">
      <formula>$AH$4=""</formula>
    </cfRule>
  </conditionalFormatting>
  <conditionalFormatting sqref="BA19">
    <cfRule type="expression" dxfId="4027" priority="431">
      <formula>$AG$4=""</formula>
    </cfRule>
  </conditionalFormatting>
  <conditionalFormatting sqref="BA19">
    <cfRule type="expression" dxfId="4026" priority="432">
      <formula>$AF$4=""</formula>
    </cfRule>
  </conditionalFormatting>
  <conditionalFormatting sqref="BA19">
    <cfRule type="expression" dxfId="4025" priority="433">
      <formula>$AE$4=""</formula>
    </cfRule>
  </conditionalFormatting>
  <conditionalFormatting sqref="BA19">
    <cfRule type="expression" dxfId="4024" priority="434">
      <formula>$AD$4=""</formula>
    </cfRule>
  </conditionalFormatting>
  <conditionalFormatting sqref="BA19">
    <cfRule type="expression" dxfId="4023" priority="435">
      <formula>$AC$4=""</formula>
    </cfRule>
  </conditionalFormatting>
  <conditionalFormatting sqref="BA19">
    <cfRule type="expression" dxfId="4022" priority="436">
      <formula>$AB$4=""</formula>
    </cfRule>
  </conditionalFormatting>
  <conditionalFormatting sqref="BA19">
    <cfRule type="expression" dxfId="4021" priority="411">
      <formula>$BA$4=""</formula>
    </cfRule>
  </conditionalFormatting>
  <conditionalFormatting sqref="BA19">
    <cfRule type="expression" dxfId="4020" priority="410">
      <formula>$BB$4=""</formula>
    </cfRule>
  </conditionalFormatting>
  <conditionalFormatting sqref="BA19">
    <cfRule type="expression" dxfId="4019" priority="412">
      <formula>$AZ$4=""</formula>
    </cfRule>
  </conditionalFormatting>
  <conditionalFormatting sqref="BA26">
    <cfRule type="expression" dxfId="4018" priority="409">
      <formula>$D$4=""</formula>
    </cfRule>
  </conditionalFormatting>
  <conditionalFormatting sqref="BA26">
    <cfRule type="expression" dxfId="4017" priority="408">
      <formula>$E$4=""</formula>
    </cfRule>
  </conditionalFormatting>
  <conditionalFormatting sqref="BA26">
    <cfRule type="expression" dxfId="4016" priority="407">
      <formula>$F$4=""</formula>
    </cfRule>
  </conditionalFormatting>
  <conditionalFormatting sqref="BA26">
    <cfRule type="expression" dxfId="4015" priority="406">
      <formula>$G$4=""</formula>
    </cfRule>
  </conditionalFormatting>
  <conditionalFormatting sqref="BA26">
    <cfRule type="expression" dxfId="4014" priority="405">
      <formula>$H$4=""</formula>
    </cfRule>
  </conditionalFormatting>
  <conditionalFormatting sqref="BA26">
    <cfRule type="expression" dxfId="4013" priority="404">
      <formula>$I$4=""</formula>
    </cfRule>
  </conditionalFormatting>
  <conditionalFormatting sqref="BA26">
    <cfRule type="expression" dxfId="4012" priority="403">
      <formula>$J$4=""</formula>
    </cfRule>
  </conditionalFormatting>
  <conditionalFormatting sqref="BA26">
    <cfRule type="expression" dxfId="4011" priority="402">
      <formula>$K$4=""</formula>
    </cfRule>
  </conditionalFormatting>
  <conditionalFormatting sqref="BA26">
    <cfRule type="expression" dxfId="4010" priority="401">
      <formula>$L$4=""</formula>
    </cfRule>
  </conditionalFormatting>
  <conditionalFormatting sqref="BA26">
    <cfRule type="expression" dxfId="4009" priority="400">
      <formula>$M$4=""</formula>
    </cfRule>
  </conditionalFormatting>
  <conditionalFormatting sqref="BA26">
    <cfRule type="expression" dxfId="4008" priority="399">
      <formula>$N$4=""</formula>
    </cfRule>
  </conditionalFormatting>
  <conditionalFormatting sqref="BA26">
    <cfRule type="expression" dxfId="4007" priority="398">
      <formula>$O$4=""</formula>
    </cfRule>
  </conditionalFormatting>
  <conditionalFormatting sqref="BA26">
    <cfRule type="expression" dxfId="4006" priority="397">
      <formula>$P$4=""</formula>
    </cfRule>
  </conditionalFormatting>
  <conditionalFormatting sqref="BA26">
    <cfRule type="expression" dxfId="4005" priority="396">
      <formula>$Q$4=""</formula>
    </cfRule>
  </conditionalFormatting>
  <conditionalFormatting sqref="BA26">
    <cfRule type="expression" dxfId="4004" priority="395">
      <formula>$R$4=""</formula>
    </cfRule>
  </conditionalFormatting>
  <conditionalFormatting sqref="BA26">
    <cfRule type="expression" dxfId="4003" priority="394">
      <formula>$S$4=""</formula>
    </cfRule>
  </conditionalFormatting>
  <conditionalFormatting sqref="BA26">
    <cfRule type="expression" dxfId="4002" priority="393">
      <formula>$T$4=""</formula>
    </cfRule>
  </conditionalFormatting>
  <conditionalFormatting sqref="BA26">
    <cfRule type="expression" dxfId="4001" priority="392">
      <formula>$U$4=""</formula>
    </cfRule>
  </conditionalFormatting>
  <conditionalFormatting sqref="BA26">
    <cfRule type="expression" dxfId="4000" priority="391">
      <formula>$V$4=""</formula>
    </cfRule>
  </conditionalFormatting>
  <conditionalFormatting sqref="BA26">
    <cfRule type="expression" dxfId="3999" priority="390">
      <formula>$W$4=""</formula>
    </cfRule>
  </conditionalFormatting>
  <conditionalFormatting sqref="BA26">
    <cfRule type="expression" dxfId="3998" priority="389">
      <formula>$X$4=""</formula>
    </cfRule>
  </conditionalFormatting>
  <conditionalFormatting sqref="BA26">
    <cfRule type="expression" dxfId="3997" priority="388">
      <formula>$Y$4=""</formula>
    </cfRule>
  </conditionalFormatting>
  <conditionalFormatting sqref="BA26">
    <cfRule type="expression" dxfId="3996" priority="387">
      <formula>$Z$4=""</formula>
    </cfRule>
  </conditionalFormatting>
  <conditionalFormatting sqref="BA26">
    <cfRule type="expression" dxfId="3995" priority="386">
      <formula>$AA$4=""</formula>
    </cfRule>
  </conditionalFormatting>
  <conditionalFormatting sqref="BA26">
    <cfRule type="expression" dxfId="3994" priority="362">
      <formula>$AY$4=""</formula>
    </cfRule>
  </conditionalFormatting>
  <conditionalFormatting sqref="BA26">
    <cfRule type="expression" dxfId="3993" priority="363">
      <formula>$AX$4=""</formula>
    </cfRule>
  </conditionalFormatting>
  <conditionalFormatting sqref="BA26">
    <cfRule type="expression" dxfId="3992" priority="364">
      <formula>$AW$4=""</formula>
    </cfRule>
  </conditionalFormatting>
  <conditionalFormatting sqref="BA26">
    <cfRule type="expression" dxfId="3991" priority="365">
      <formula>$AV$4=""</formula>
    </cfRule>
  </conditionalFormatting>
  <conditionalFormatting sqref="BA26">
    <cfRule type="expression" dxfId="3990" priority="366">
      <formula>$AU$4=""</formula>
    </cfRule>
  </conditionalFormatting>
  <conditionalFormatting sqref="BA26">
    <cfRule type="expression" dxfId="3989" priority="367">
      <formula>$AT$4=""</formula>
    </cfRule>
  </conditionalFormatting>
  <conditionalFormatting sqref="BA26">
    <cfRule type="expression" dxfId="3988" priority="368">
      <formula>$AS$4=""</formula>
    </cfRule>
  </conditionalFormatting>
  <conditionalFormatting sqref="BA26">
    <cfRule type="expression" dxfId="3987" priority="369">
      <formula>$AR$4=""</formula>
    </cfRule>
  </conditionalFormatting>
  <conditionalFormatting sqref="BA26">
    <cfRule type="expression" dxfId="3986" priority="370">
      <formula>$AQ$4=""</formula>
    </cfRule>
  </conditionalFormatting>
  <conditionalFormatting sqref="BA26">
    <cfRule type="expression" dxfId="3985" priority="371">
      <formula>$AP$4=""</formula>
    </cfRule>
  </conditionalFormatting>
  <conditionalFormatting sqref="BA26">
    <cfRule type="expression" dxfId="3984" priority="372">
      <formula>$AO$4=""</formula>
    </cfRule>
  </conditionalFormatting>
  <conditionalFormatting sqref="BA26">
    <cfRule type="expression" dxfId="3983" priority="373">
      <formula>$AN$4=""</formula>
    </cfRule>
  </conditionalFormatting>
  <conditionalFormatting sqref="BA26">
    <cfRule type="expression" dxfId="3982" priority="374">
      <formula>$AM$4=""</formula>
    </cfRule>
  </conditionalFormatting>
  <conditionalFormatting sqref="BA26">
    <cfRule type="expression" dxfId="3981" priority="375">
      <formula>$AL$4=""</formula>
    </cfRule>
  </conditionalFormatting>
  <conditionalFormatting sqref="BA26">
    <cfRule type="expression" dxfId="3980" priority="376">
      <formula>$AK$4=""</formula>
    </cfRule>
  </conditionalFormatting>
  <conditionalFormatting sqref="BA26">
    <cfRule type="expression" dxfId="3979" priority="377">
      <formula>$AJ$4=""</formula>
    </cfRule>
  </conditionalFormatting>
  <conditionalFormatting sqref="BA26">
    <cfRule type="expression" dxfId="3978" priority="378">
      <formula>$AI$4=""</formula>
    </cfRule>
  </conditionalFormatting>
  <conditionalFormatting sqref="BA26">
    <cfRule type="expression" dxfId="3977" priority="379">
      <formula>$AH$4=""</formula>
    </cfRule>
  </conditionalFormatting>
  <conditionalFormatting sqref="BA26">
    <cfRule type="expression" dxfId="3976" priority="380">
      <formula>$AG$4=""</formula>
    </cfRule>
  </conditionalFormatting>
  <conditionalFormatting sqref="BA26">
    <cfRule type="expression" dxfId="3975" priority="381">
      <formula>$AF$4=""</formula>
    </cfRule>
  </conditionalFormatting>
  <conditionalFormatting sqref="BA26">
    <cfRule type="expression" dxfId="3974" priority="382">
      <formula>$AE$4=""</formula>
    </cfRule>
  </conditionalFormatting>
  <conditionalFormatting sqref="BA26">
    <cfRule type="expression" dxfId="3973" priority="383">
      <formula>$AD$4=""</formula>
    </cfRule>
  </conditionalFormatting>
  <conditionalFormatting sqref="BA26">
    <cfRule type="expression" dxfId="3972" priority="384">
      <formula>$AC$4=""</formula>
    </cfRule>
  </conditionalFormatting>
  <conditionalFormatting sqref="BA26">
    <cfRule type="expression" dxfId="3971" priority="385">
      <formula>$AB$4=""</formula>
    </cfRule>
  </conditionalFormatting>
  <conditionalFormatting sqref="BA26">
    <cfRule type="expression" dxfId="3970" priority="360">
      <formula>$BA$4=""</formula>
    </cfRule>
  </conditionalFormatting>
  <conditionalFormatting sqref="BA26">
    <cfRule type="expression" dxfId="3969" priority="359">
      <formula>$BB$4=""</formula>
    </cfRule>
  </conditionalFormatting>
  <conditionalFormatting sqref="BA26">
    <cfRule type="expression" dxfId="3968" priority="361">
      <formula>$AZ$4=""</formula>
    </cfRule>
  </conditionalFormatting>
  <conditionalFormatting sqref="BA32">
    <cfRule type="expression" dxfId="3967" priority="358">
      <formula>$D$4=""</formula>
    </cfRule>
  </conditionalFormatting>
  <conditionalFormatting sqref="BA32">
    <cfRule type="expression" dxfId="3966" priority="357">
      <formula>$E$4=""</formula>
    </cfRule>
  </conditionalFormatting>
  <conditionalFormatting sqref="BA32">
    <cfRule type="expression" dxfId="3965" priority="356">
      <formula>$F$4=""</formula>
    </cfRule>
  </conditionalFormatting>
  <conditionalFormatting sqref="BA32">
    <cfRule type="expression" dxfId="3964" priority="355">
      <formula>$G$4=""</formula>
    </cfRule>
  </conditionalFormatting>
  <conditionalFormatting sqref="BA32">
    <cfRule type="expression" dxfId="3963" priority="354">
      <formula>$H$4=""</formula>
    </cfRule>
  </conditionalFormatting>
  <conditionalFormatting sqref="BA32">
    <cfRule type="expression" dxfId="3962" priority="353">
      <formula>$I$4=""</formula>
    </cfRule>
  </conditionalFormatting>
  <conditionalFormatting sqref="BA32">
    <cfRule type="expression" dxfId="3961" priority="352">
      <formula>$J$4=""</formula>
    </cfRule>
  </conditionalFormatting>
  <conditionalFormatting sqref="BA32">
    <cfRule type="expression" dxfId="3960" priority="351">
      <formula>$K$4=""</formula>
    </cfRule>
  </conditionalFormatting>
  <conditionalFormatting sqref="BA32">
    <cfRule type="expression" dxfId="3959" priority="350">
      <formula>$L$4=""</formula>
    </cfRule>
  </conditionalFormatting>
  <conditionalFormatting sqref="BA32">
    <cfRule type="expression" dxfId="3958" priority="349">
      <formula>$M$4=""</formula>
    </cfRule>
  </conditionalFormatting>
  <conditionalFormatting sqref="BA32">
    <cfRule type="expression" dxfId="3957" priority="348">
      <formula>$N$4=""</formula>
    </cfRule>
  </conditionalFormatting>
  <conditionalFormatting sqref="BA32">
    <cfRule type="expression" dxfId="3956" priority="347">
      <formula>$O$4=""</formula>
    </cfRule>
  </conditionalFormatting>
  <conditionalFormatting sqref="BA32">
    <cfRule type="expression" dxfId="3955" priority="346">
      <formula>$P$4=""</formula>
    </cfRule>
  </conditionalFormatting>
  <conditionalFormatting sqref="BA32">
    <cfRule type="expression" dxfId="3954" priority="345">
      <formula>$Q$4=""</formula>
    </cfRule>
  </conditionalFormatting>
  <conditionalFormatting sqref="BA32">
    <cfRule type="expression" dxfId="3953" priority="344">
      <formula>$R$4=""</formula>
    </cfRule>
  </conditionalFormatting>
  <conditionalFormatting sqref="BA32">
    <cfRule type="expression" dxfId="3952" priority="343">
      <formula>$S$4=""</formula>
    </cfRule>
  </conditionalFormatting>
  <conditionalFormatting sqref="BA32">
    <cfRule type="expression" dxfId="3951" priority="342">
      <formula>$T$4=""</formula>
    </cfRule>
  </conditionalFormatting>
  <conditionalFormatting sqref="BA32">
    <cfRule type="expression" dxfId="3950" priority="341">
      <formula>$U$4=""</formula>
    </cfRule>
  </conditionalFormatting>
  <conditionalFormatting sqref="BA32">
    <cfRule type="expression" dxfId="3949" priority="340">
      <formula>$V$4=""</formula>
    </cfRule>
  </conditionalFormatting>
  <conditionalFormatting sqref="BA32">
    <cfRule type="expression" dxfId="3948" priority="339">
      <formula>$W$4=""</formula>
    </cfRule>
  </conditionalFormatting>
  <conditionalFormatting sqref="BA32">
    <cfRule type="expression" dxfId="3947" priority="338">
      <formula>$X$4=""</formula>
    </cfRule>
  </conditionalFormatting>
  <conditionalFormatting sqref="BA32">
    <cfRule type="expression" dxfId="3946" priority="337">
      <formula>$Y$4=""</formula>
    </cfRule>
  </conditionalFormatting>
  <conditionalFormatting sqref="BA32">
    <cfRule type="expression" dxfId="3945" priority="336">
      <formula>$Z$4=""</formula>
    </cfRule>
  </conditionalFormatting>
  <conditionalFormatting sqref="BA32">
    <cfRule type="expression" dxfId="3944" priority="335">
      <formula>$AA$4=""</formula>
    </cfRule>
  </conditionalFormatting>
  <conditionalFormatting sqref="BA32">
    <cfRule type="expression" dxfId="3943" priority="311">
      <formula>$AY$4=""</formula>
    </cfRule>
  </conditionalFormatting>
  <conditionalFormatting sqref="BA32">
    <cfRule type="expression" dxfId="3942" priority="312">
      <formula>$AX$4=""</formula>
    </cfRule>
  </conditionalFormatting>
  <conditionalFormatting sqref="BA32">
    <cfRule type="expression" dxfId="3941" priority="313">
      <formula>$AW$4=""</formula>
    </cfRule>
  </conditionalFormatting>
  <conditionalFormatting sqref="BA32">
    <cfRule type="expression" dxfId="3940" priority="314">
      <formula>$AV$4=""</formula>
    </cfRule>
  </conditionalFormatting>
  <conditionalFormatting sqref="BA32">
    <cfRule type="expression" dxfId="3939" priority="315">
      <formula>$AU$4=""</formula>
    </cfRule>
  </conditionalFormatting>
  <conditionalFormatting sqref="BA32">
    <cfRule type="expression" dxfId="3938" priority="316">
      <formula>$AT$4=""</formula>
    </cfRule>
  </conditionalFormatting>
  <conditionalFormatting sqref="BA32">
    <cfRule type="expression" dxfId="3937" priority="317">
      <formula>$AS$4=""</formula>
    </cfRule>
  </conditionalFormatting>
  <conditionalFormatting sqref="BA32">
    <cfRule type="expression" dxfId="3936" priority="318">
      <formula>$AR$4=""</formula>
    </cfRule>
  </conditionalFormatting>
  <conditionalFormatting sqref="BA32">
    <cfRule type="expression" dxfId="3935" priority="319">
      <formula>$AQ$4=""</formula>
    </cfRule>
  </conditionalFormatting>
  <conditionalFormatting sqref="BA32">
    <cfRule type="expression" dxfId="3934" priority="320">
      <formula>$AP$4=""</formula>
    </cfRule>
  </conditionalFormatting>
  <conditionalFormatting sqref="BA32">
    <cfRule type="expression" dxfId="3933" priority="321">
      <formula>$AO$4=""</formula>
    </cfRule>
  </conditionalFormatting>
  <conditionalFormatting sqref="BA32">
    <cfRule type="expression" dxfId="3932" priority="322">
      <formula>$AN$4=""</formula>
    </cfRule>
  </conditionalFormatting>
  <conditionalFormatting sqref="BA32">
    <cfRule type="expression" dxfId="3931" priority="323">
      <formula>$AM$4=""</formula>
    </cfRule>
  </conditionalFormatting>
  <conditionalFormatting sqref="BA32">
    <cfRule type="expression" dxfId="3930" priority="324">
      <formula>$AL$4=""</formula>
    </cfRule>
  </conditionalFormatting>
  <conditionalFormatting sqref="BA32">
    <cfRule type="expression" dxfId="3929" priority="325">
      <formula>$AK$4=""</formula>
    </cfRule>
  </conditionalFormatting>
  <conditionalFormatting sqref="BA32">
    <cfRule type="expression" dxfId="3928" priority="326">
      <formula>$AJ$4=""</formula>
    </cfRule>
  </conditionalFormatting>
  <conditionalFormatting sqref="BA32">
    <cfRule type="expression" dxfId="3927" priority="327">
      <formula>$AI$4=""</formula>
    </cfRule>
  </conditionalFormatting>
  <conditionalFormatting sqref="BA32">
    <cfRule type="expression" dxfId="3926" priority="328">
      <formula>$AH$4=""</formula>
    </cfRule>
  </conditionalFormatting>
  <conditionalFormatting sqref="BA32">
    <cfRule type="expression" dxfId="3925" priority="329">
      <formula>$AG$4=""</formula>
    </cfRule>
  </conditionalFormatting>
  <conditionalFormatting sqref="BA32">
    <cfRule type="expression" dxfId="3924" priority="330">
      <formula>$AF$4=""</formula>
    </cfRule>
  </conditionalFormatting>
  <conditionalFormatting sqref="BA32">
    <cfRule type="expression" dxfId="3923" priority="331">
      <formula>$AE$4=""</formula>
    </cfRule>
  </conditionalFormatting>
  <conditionalFormatting sqref="BA32">
    <cfRule type="expression" dxfId="3922" priority="332">
      <formula>$AD$4=""</formula>
    </cfRule>
  </conditionalFormatting>
  <conditionalFormatting sqref="BA32">
    <cfRule type="expression" dxfId="3921" priority="333">
      <formula>$AC$4=""</formula>
    </cfRule>
  </conditionalFormatting>
  <conditionalFormatting sqref="BA32">
    <cfRule type="expression" dxfId="3920" priority="334">
      <formula>$AB$4=""</formula>
    </cfRule>
  </conditionalFormatting>
  <conditionalFormatting sqref="BA32">
    <cfRule type="expression" dxfId="3919" priority="309">
      <formula>$BA$4=""</formula>
    </cfRule>
  </conditionalFormatting>
  <conditionalFormatting sqref="BA32">
    <cfRule type="expression" dxfId="3918" priority="308">
      <formula>$BB$4=""</formula>
    </cfRule>
  </conditionalFormatting>
  <conditionalFormatting sqref="BA32">
    <cfRule type="expression" dxfId="3917" priority="310">
      <formula>$AZ$4=""</formula>
    </cfRule>
  </conditionalFormatting>
  <conditionalFormatting sqref="BA43">
    <cfRule type="expression" dxfId="3916" priority="307">
      <formula>$D$4=""</formula>
    </cfRule>
  </conditionalFormatting>
  <conditionalFormatting sqref="BA43">
    <cfRule type="expression" dxfId="3915" priority="306">
      <formula>$E$4=""</formula>
    </cfRule>
  </conditionalFormatting>
  <conditionalFormatting sqref="BA43">
    <cfRule type="expression" dxfId="3914" priority="305">
      <formula>$F$4=""</formula>
    </cfRule>
  </conditionalFormatting>
  <conditionalFormatting sqref="BA43">
    <cfRule type="expression" dxfId="3913" priority="304">
      <formula>$G$4=""</formula>
    </cfRule>
  </conditionalFormatting>
  <conditionalFormatting sqref="BA43">
    <cfRule type="expression" dxfId="3912" priority="303">
      <formula>$H$4=""</formula>
    </cfRule>
  </conditionalFormatting>
  <conditionalFormatting sqref="BA43">
    <cfRule type="expression" dxfId="3911" priority="302">
      <formula>$I$4=""</formula>
    </cfRule>
  </conditionalFormatting>
  <conditionalFormatting sqref="BA43">
    <cfRule type="expression" dxfId="3910" priority="301">
      <formula>$J$4=""</formula>
    </cfRule>
  </conditionalFormatting>
  <conditionalFormatting sqref="BA43">
    <cfRule type="expression" dxfId="3909" priority="300">
      <formula>$K$4=""</formula>
    </cfRule>
  </conditionalFormatting>
  <conditionalFormatting sqref="BA43">
    <cfRule type="expression" dxfId="3908" priority="299">
      <formula>$L$4=""</formula>
    </cfRule>
  </conditionalFormatting>
  <conditionalFormatting sqref="BA43">
    <cfRule type="expression" dxfId="3907" priority="298">
      <formula>$M$4=""</formula>
    </cfRule>
  </conditionalFormatting>
  <conditionalFormatting sqref="BA43">
    <cfRule type="expression" dxfId="3906" priority="297">
      <formula>$N$4=""</formula>
    </cfRule>
  </conditionalFormatting>
  <conditionalFormatting sqref="BA43">
    <cfRule type="expression" dxfId="3905" priority="296">
      <formula>$O$4=""</formula>
    </cfRule>
  </conditionalFormatting>
  <conditionalFormatting sqref="BA43">
    <cfRule type="expression" dxfId="3904" priority="295">
      <formula>$P$4=""</formula>
    </cfRule>
  </conditionalFormatting>
  <conditionalFormatting sqref="BA43">
    <cfRule type="expression" dxfId="3903" priority="294">
      <formula>$Q$4=""</formula>
    </cfRule>
  </conditionalFormatting>
  <conditionalFormatting sqref="BA43">
    <cfRule type="expression" dxfId="3902" priority="293">
      <formula>$R$4=""</formula>
    </cfRule>
  </conditionalFormatting>
  <conditionalFormatting sqref="BA43">
    <cfRule type="expression" dxfId="3901" priority="292">
      <formula>$S$4=""</formula>
    </cfRule>
  </conditionalFormatting>
  <conditionalFormatting sqref="BA43">
    <cfRule type="expression" dxfId="3900" priority="291">
      <formula>$T$4=""</formula>
    </cfRule>
  </conditionalFormatting>
  <conditionalFormatting sqref="BA43">
    <cfRule type="expression" dxfId="3899" priority="290">
      <formula>$U$4=""</formula>
    </cfRule>
  </conditionalFormatting>
  <conditionalFormatting sqref="BA43">
    <cfRule type="expression" dxfId="3898" priority="289">
      <formula>$V$4=""</formula>
    </cfRule>
  </conditionalFormatting>
  <conditionalFormatting sqref="BA43">
    <cfRule type="expression" dxfId="3897" priority="288">
      <formula>$W$4=""</formula>
    </cfRule>
  </conditionalFormatting>
  <conditionalFormatting sqref="BA43">
    <cfRule type="expression" dxfId="3896" priority="287">
      <formula>$X$4=""</formula>
    </cfRule>
  </conditionalFormatting>
  <conditionalFormatting sqref="BA43">
    <cfRule type="expression" dxfId="3895" priority="286">
      <formula>$Y$4=""</formula>
    </cfRule>
  </conditionalFormatting>
  <conditionalFormatting sqref="BA43">
    <cfRule type="expression" dxfId="3894" priority="285">
      <formula>$Z$4=""</formula>
    </cfRule>
  </conditionalFormatting>
  <conditionalFormatting sqref="BA43">
    <cfRule type="expression" dxfId="3893" priority="284">
      <formula>$AA$4=""</formula>
    </cfRule>
  </conditionalFormatting>
  <conditionalFormatting sqref="BA43">
    <cfRule type="expression" dxfId="3892" priority="260">
      <formula>$AY$4=""</formula>
    </cfRule>
  </conditionalFormatting>
  <conditionalFormatting sqref="BA43">
    <cfRule type="expression" dxfId="3891" priority="261">
      <formula>$AX$4=""</formula>
    </cfRule>
  </conditionalFormatting>
  <conditionalFormatting sqref="BA43">
    <cfRule type="expression" dxfId="3890" priority="262">
      <formula>$AW$4=""</formula>
    </cfRule>
  </conditionalFormatting>
  <conditionalFormatting sqref="BA43">
    <cfRule type="expression" dxfId="3889" priority="263">
      <formula>$AV$4=""</formula>
    </cfRule>
  </conditionalFormatting>
  <conditionalFormatting sqref="BA43">
    <cfRule type="expression" dxfId="3888" priority="264">
      <formula>$AU$4=""</formula>
    </cfRule>
  </conditionalFormatting>
  <conditionalFormatting sqref="BA43">
    <cfRule type="expression" dxfId="3887" priority="265">
      <formula>$AT$4=""</formula>
    </cfRule>
  </conditionalFormatting>
  <conditionalFormatting sqref="BA43">
    <cfRule type="expression" dxfId="3886" priority="266">
      <formula>$AS$4=""</formula>
    </cfRule>
  </conditionalFormatting>
  <conditionalFormatting sqref="BA43">
    <cfRule type="expression" dxfId="3885" priority="267">
      <formula>$AR$4=""</formula>
    </cfRule>
  </conditionalFormatting>
  <conditionalFormatting sqref="BA43">
    <cfRule type="expression" dxfId="3884" priority="268">
      <formula>$AQ$4=""</formula>
    </cfRule>
  </conditionalFormatting>
  <conditionalFormatting sqref="BA43">
    <cfRule type="expression" dxfId="3883" priority="269">
      <formula>$AP$4=""</formula>
    </cfRule>
  </conditionalFormatting>
  <conditionalFormatting sqref="BA43">
    <cfRule type="expression" dxfId="3882" priority="270">
      <formula>$AO$4=""</formula>
    </cfRule>
  </conditionalFormatting>
  <conditionalFormatting sqref="BA43">
    <cfRule type="expression" dxfId="3881" priority="271">
      <formula>$AN$4=""</formula>
    </cfRule>
  </conditionalFormatting>
  <conditionalFormatting sqref="BA43">
    <cfRule type="expression" dxfId="3880" priority="272">
      <formula>$AM$4=""</formula>
    </cfRule>
  </conditionalFormatting>
  <conditionalFormatting sqref="BA43">
    <cfRule type="expression" dxfId="3879" priority="273">
      <formula>$AL$4=""</formula>
    </cfRule>
  </conditionalFormatting>
  <conditionalFormatting sqref="BA43">
    <cfRule type="expression" dxfId="3878" priority="274">
      <formula>$AK$4=""</formula>
    </cfRule>
  </conditionalFormatting>
  <conditionalFormatting sqref="BA43">
    <cfRule type="expression" dxfId="3877" priority="275">
      <formula>$AJ$4=""</formula>
    </cfRule>
  </conditionalFormatting>
  <conditionalFormatting sqref="BA43">
    <cfRule type="expression" dxfId="3876" priority="276">
      <formula>$AI$4=""</formula>
    </cfRule>
  </conditionalFormatting>
  <conditionalFormatting sqref="BA43">
    <cfRule type="expression" dxfId="3875" priority="277">
      <formula>$AH$4=""</formula>
    </cfRule>
  </conditionalFormatting>
  <conditionalFormatting sqref="BA43">
    <cfRule type="expression" dxfId="3874" priority="278">
      <formula>$AG$4=""</formula>
    </cfRule>
  </conditionalFormatting>
  <conditionalFormatting sqref="BA43">
    <cfRule type="expression" dxfId="3873" priority="279">
      <formula>$AF$4=""</formula>
    </cfRule>
  </conditionalFormatting>
  <conditionalFormatting sqref="BA43">
    <cfRule type="expression" dxfId="3872" priority="280">
      <formula>$AE$4=""</formula>
    </cfRule>
  </conditionalFormatting>
  <conditionalFormatting sqref="BA43">
    <cfRule type="expression" dxfId="3871" priority="281">
      <formula>$AD$4=""</formula>
    </cfRule>
  </conditionalFormatting>
  <conditionalFormatting sqref="BA43">
    <cfRule type="expression" dxfId="3870" priority="282">
      <formula>$AC$4=""</formula>
    </cfRule>
  </conditionalFormatting>
  <conditionalFormatting sqref="BA43">
    <cfRule type="expression" dxfId="3869" priority="283">
      <formula>$AB$4=""</formula>
    </cfRule>
  </conditionalFormatting>
  <conditionalFormatting sqref="BA43">
    <cfRule type="expression" dxfId="3868" priority="258">
      <formula>$BA$4=""</formula>
    </cfRule>
  </conditionalFormatting>
  <conditionalFormatting sqref="BA43">
    <cfRule type="expression" dxfId="3867" priority="257">
      <formula>$BB$4=""</formula>
    </cfRule>
  </conditionalFormatting>
  <conditionalFormatting sqref="BA43">
    <cfRule type="expression" dxfId="3866" priority="259">
      <formula>$AZ$4=""</formula>
    </cfRule>
  </conditionalFormatting>
  <conditionalFormatting sqref="BA48">
    <cfRule type="expression" dxfId="3865" priority="256">
      <formula>$D$4=""</formula>
    </cfRule>
  </conditionalFormatting>
  <conditionalFormatting sqref="BA48">
    <cfRule type="expression" dxfId="3864" priority="255">
      <formula>$E$4=""</formula>
    </cfRule>
  </conditionalFormatting>
  <conditionalFormatting sqref="BA48">
    <cfRule type="expression" dxfId="3863" priority="254">
      <formula>$F$4=""</formula>
    </cfRule>
  </conditionalFormatting>
  <conditionalFormatting sqref="BA48">
    <cfRule type="expression" dxfId="3862" priority="253">
      <formula>$G$4=""</formula>
    </cfRule>
  </conditionalFormatting>
  <conditionalFormatting sqref="BA48">
    <cfRule type="expression" dxfId="3861" priority="252">
      <formula>$H$4=""</formula>
    </cfRule>
  </conditionalFormatting>
  <conditionalFormatting sqref="BA48">
    <cfRule type="expression" dxfId="3860" priority="251">
      <formula>$I$4=""</formula>
    </cfRule>
  </conditionalFormatting>
  <conditionalFormatting sqref="BA48">
    <cfRule type="expression" dxfId="3859" priority="250">
      <formula>$J$4=""</formula>
    </cfRule>
  </conditionalFormatting>
  <conditionalFormatting sqref="BA48">
    <cfRule type="expression" dxfId="3858" priority="249">
      <formula>$K$4=""</formula>
    </cfRule>
  </conditionalFormatting>
  <conditionalFormatting sqref="BA48">
    <cfRule type="expression" dxfId="3857" priority="248">
      <formula>$L$4=""</formula>
    </cfRule>
  </conditionalFormatting>
  <conditionalFormatting sqref="BA48">
    <cfRule type="expression" dxfId="3856" priority="247">
      <formula>$M$4=""</formula>
    </cfRule>
  </conditionalFormatting>
  <conditionalFormatting sqref="BA48">
    <cfRule type="expression" dxfId="3855" priority="246">
      <formula>$N$4=""</formula>
    </cfRule>
  </conditionalFormatting>
  <conditionalFormatting sqref="BA48">
    <cfRule type="expression" dxfId="3854" priority="245">
      <formula>$O$4=""</formula>
    </cfRule>
  </conditionalFormatting>
  <conditionalFormatting sqref="BA48">
    <cfRule type="expression" dxfId="3853" priority="244">
      <formula>$P$4=""</formula>
    </cfRule>
  </conditionalFormatting>
  <conditionalFormatting sqref="BA48">
    <cfRule type="expression" dxfId="3852" priority="243">
      <formula>$Q$4=""</formula>
    </cfRule>
  </conditionalFormatting>
  <conditionalFormatting sqref="BA48">
    <cfRule type="expression" dxfId="3851" priority="242">
      <formula>$R$4=""</formula>
    </cfRule>
  </conditionalFormatting>
  <conditionalFormatting sqref="BA48">
    <cfRule type="expression" dxfId="3850" priority="241">
      <formula>$S$4=""</formula>
    </cfRule>
  </conditionalFormatting>
  <conditionalFormatting sqref="BA48">
    <cfRule type="expression" dxfId="3849" priority="240">
      <formula>$T$4=""</formula>
    </cfRule>
  </conditionalFormatting>
  <conditionalFormatting sqref="BA48">
    <cfRule type="expression" dxfId="3848" priority="239">
      <formula>$U$4=""</formula>
    </cfRule>
  </conditionalFormatting>
  <conditionalFormatting sqref="BA48">
    <cfRule type="expression" dxfId="3847" priority="238">
      <formula>$V$4=""</formula>
    </cfRule>
  </conditionalFormatting>
  <conditionalFormatting sqref="BA48">
    <cfRule type="expression" dxfId="3846" priority="237">
      <formula>$W$4=""</formula>
    </cfRule>
  </conditionalFormatting>
  <conditionalFormatting sqref="BA48">
    <cfRule type="expression" dxfId="3845" priority="236">
      <formula>$X$4=""</formula>
    </cfRule>
  </conditionalFormatting>
  <conditionalFormatting sqref="BA48">
    <cfRule type="expression" dxfId="3844" priority="235">
      <formula>$Y$4=""</formula>
    </cfRule>
  </conditionalFormatting>
  <conditionalFormatting sqref="BA48">
    <cfRule type="expression" dxfId="3843" priority="234">
      <formula>$Z$4=""</formula>
    </cfRule>
  </conditionalFormatting>
  <conditionalFormatting sqref="BA48">
    <cfRule type="expression" dxfId="3842" priority="233">
      <formula>$AA$4=""</formula>
    </cfRule>
  </conditionalFormatting>
  <conditionalFormatting sqref="BA48">
    <cfRule type="expression" dxfId="3841" priority="209">
      <formula>$AY$4=""</formula>
    </cfRule>
  </conditionalFormatting>
  <conditionalFormatting sqref="BA48">
    <cfRule type="expression" dxfId="3840" priority="210">
      <formula>$AX$4=""</formula>
    </cfRule>
  </conditionalFormatting>
  <conditionalFormatting sqref="BA48">
    <cfRule type="expression" dxfId="3839" priority="211">
      <formula>$AW$4=""</formula>
    </cfRule>
  </conditionalFormatting>
  <conditionalFormatting sqref="BA48">
    <cfRule type="expression" dxfId="3838" priority="212">
      <formula>$AV$4=""</formula>
    </cfRule>
  </conditionalFormatting>
  <conditionalFormatting sqref="BA48">
    <cfRule type="expression" dxfId="3837" priority="213">
      <formula>$AU$4=""</formula>
    </cfRule>
  </conditionalFormatting>
  <conditionalFormatting sqref="BA48">
    <cfRule type="expression" dxfId="3836" priority="214">
      <formula>$AT$4=""</formula>
    </cfRule>
  </conditionalFormatting>
  <conditionalFormatting sqref="BA48">
    <cfRule type="expression" dxfId="3835" priority="215">
      <formula>$AS$4=""</formula>
    </cfRule>
  </conditionalFormatting>
  <conditionalFormatting sqref="BA48">
    <cfRule type="expression" dxfId="3834" priority="216">
      <formula>$AR$4=""</formula>
    </cfRule>
  </conditionalFormatting>
  <conditionalFormatting sqref="BA48">
    <cfRule type="expression" dxfId="3833" priority="217">
      <formula>$AQ$4=""</formula>
    </cfRule>
  </conditionalFormatting>
  <conditionalFormatting sqref="BA48">
    <cfRule type="expression" dxfId="3832" priority="218">
      <formula>$AP$4=""</formula>
    </cfRule>
  </conditionalFormatting>
  <conditionalFormatting sqref="BA48">
    <cfRule type="expression" dxfId="3831" priority="219">
      <formula>$AO$4=""</formula>
    </cfRule>
  </conditionalFormatting>
  <conditionalFormatting sqref="BA48">
    <cfRule type="expression" dxfId="3830" priority="220">
      <formula>$AN$4=""</formula>
    </cfRule>
  </conditionalFormatting>
  <conditionalFormatting sqref="BA48">
    <cfRule type="expression" dxfId="3829" priority="221">
      <formula>$AM$4=""</formula>
    </cfRule>
  </conditionalFormatting>
  <conditionalFormatting sqref="BA48">
    <cfRule type="expression" dxfId="3828" priority="222">
      <formula>$AL$4=""</formula>
    </cfRule>
  </conditionalFormatting>
  <conditionalFormatting sqref="BA48">
    <cfRule type="expression" dxfId="3827" priority="223">
      <formula>$AK$4=""</formula>
    </cfRule>
  </conditionalFormatting>
  <conditionalFormatting sqref="BA48">
    <cfRule type="expression" dxfId="3826" priority="224">
      <formula>$AJ$4=""</formula>
    </cfRule>
  </conditionalFormatting>
  <conditionalFormatting sqref="BA48">
    <cfRule type="expression" dxfId="3825" priority="225">
      <formula>$AI$4=""</formula>
    </cfRule>
  </conditionalFormatting>
  <conditionalFormatting sqref="BA48">
    <cfRule type="expression" dxfId="3824" priority="226">
      <formula>$AH$4=""</formula>
    </cfRule>
  </conditionalFormatting>
  <conditionalFormatting sqref="BA48">
    <cfRule type="expression" dxfId="3823" priority="227">
      <formula>$AG$4=""</formula>
    </cfRule>
  </conditionalFormatting>
  <conditionalFormatting sqref="BA48">
    <cfRule type="expression" dxfId="3822" priority="228">
      <formula>$AF$4=""</formula>
    </cfRule>
  </conditionalFormatting>
  <conditionalFormatting sqref="BA48">
    <cfRule type="expression" dxfId="3821" priority="229">
      <formula>$AE$4=""</formula>
    </cfRule>
  </conditionalFormatting>
  <conditionalFormatting sqref="BA48">
    <cfRule type="expression" dxfId="3820" priority="230">
      <formula>$AD$4=""</formula>
    </cfRule>
  </conditionalFormatting>
  <conditionalFormatting sqref="BA48">
    <cfRule type="expression" dxfId="3819" priority="231">
      <formula>$AC$4=""</formula>
    </cfRule>
  </conditionalFormatting>
  <conditionalFormatting sqref="BA48">
    <cfRule type="expression" dxfId="3818" priority="232">
      <formula>$AB$4=""</formula>
    </cfRule>
  </conditionalFormatting>
  <conditionalFormatting sqref="BA48">
    <cfRule type="expression" dxfId="3817" priority="207">
      <formula>$BA$4=""</formula>
    </cfRule>
  </conditionalFormatting>
  <conditionalFormatting sqref="BA48">
    <cfRule type="expression" dxfId="3816" priority="206">
      <formula>$BB$4=""</formula>
    </cfRule>
  </conditionalFormatting>
  <conditionalFormatting sqref="BA48">
    <cfRule type="expression" dxfId="3815" priority="208">
      <formula>$AZ$4=""</formula>
    </cfRule>
  </conditionalFormatting>
  <conditionalFormatting sqref="BA4">
    <cfRule type="expression" dxfId="3814" priority="205">
      <formula>$D$4=""</formula>
    </cfRule>
  </conditionalFormatting>
  <conditionalFormatting sqref="BA9">
    <cfRule type="expression" dxfId="3813" priority="204">
      <formula>$D$4=""</formula>
    </cfRule>
  </conditionalFormatting>
  <conditionalFormatting sqref="BA9">
    <cfRule type="expression" dxfId="3812" priority="203">
      <formula>$E$4=""</formula>
    </cfRule>
  </conditionalFormatting>
  <conditionalFormatting sqref="BA9">
    <cfRule type="expression" dxfId="3811" priority="202">
      <formula>$F$4=""</formula>
    </cfRule>
  </conditionalFormatting>
  <conditionalFormatting sqref="BA9">
    <cfRule type="expression" dxfId="3810" priority="201">
      <formula>$G$4=""</formula>
    </cfRule>
  </conditionalFormatting>
  <conditionalFormatting sqref="BA9">
    <cfRule type="expression" dxfId="3809" priority="200">
      <formula>$H$4=""</formula>
    </cfRule>
  </conditionalFormatting>
  <conditionalFormatting sqref="BA9">
    <cfRule type="expression" dxfId="3808" priority="199">
      <formula>$I$4=""</formula>
    </cfRule>
  </conditionalFormatting>
  <conditionalFormatting sqref="BA9">
    <cfRule type="expression" dxfId="3807" priority="198">
      <formula>$J$4=""</formula>
    </cfRule>
  </conditionalFormatting>
  <conditionalFormatting sqref="BA9">
    <cfRule type="expression" dxfId="3806" priority="197">
      <formula>$K$4=""</formula>
    </cfRule>
  </conditionalFormatting>
  <conditionalFormatting sqref="BA9">
    <cfRule type="expression" dxfId="3805" priority="196">
      <formula>$L$4=""</formula>
    </cfRule>
  </conditionalFormatting>
  <conditionalFormatting sqref="BA9">
    <cfRule type="expression" dxfId="3804" priority="195">
      <formula>$M$4=""</formula>
    </cfRule>
  </conditionalFormatting>
  <conditionalFormatting sqref="BA9">
    <cfRule type="expression" dxfId="3803" priority="194">
      <formula>$N$4=""</formula>
    </cfRule>
  </conditionalFormatting>
  <conditionalFormatting sqref="BA9">
    <cfRule type="expression" dxfId="3802" priority="193">
      <formula>$O$4=""</formula>
    </cfRule>
  </conditionalFormatting>
  <conditionalFormatting sqref="BA9">
    <cfRule type="expression" dxfId="3801" priority="192">
      <formula>$P$4=""</formula>
    </cfRule>
  </conditionalFormatting>
  <conditionalFormatting sqref="BA9">
    <cfRule type="expression" dxfId="3800" priority="191">
      <formula>$Q$4=""</formula>
    </cfRule>
  </conditionalFormatting>
  <conditionalFormatting sqref="BA9">
    <cfRule type="expression" dxfId="3799" priority="190">
      <formula>$R$4=""</formula>
    </cfRule>
  </conditionalFormatting>
  <conditionalFormatting sqref="BA9">
    <cfRule type="expression" dxfId="3798" priority="189">
      <formula>$S$4=""</formula>
    </cfRule>
  </conditionalFormatting>
  <conditionalFormatting sqref="BA9">
    <cfRule type="expression" dxfId="3797" priority="188">
      <formula>$T$4=""</formula>
    </cfRule>
  </conditionalFormatting>
  <conditionalFormatting sqref="BA9">
    <cfRule type="expression" dxfId="3796" priority="187">
      <formula>$U$4=""</formula>
    </cfRule>
  </conditionalFormatting>
  <conditionalFormatting sqref="BA9">
    <cfRule type="expression" dxfId="3795" priority="186">
      <formula>$V$4=""</formula>
    </cfRule>
  </conditionalFormatting>
  <conditionalFormatting sqref="BA9">
    <cfRule type="expression" dxfId="3794" priority="185">
      <formula>$W$4=""</formula>
    </cfRule>
  </conditionalFormatting>
  <conditionalFormatting sqref="BA9">
    <cfRule type="expression" dxfId="3793" priority="184">
      <formula>$X$4=""</formula>
    </cfRule>
  </conditionalFormatting>
  <conditionalFormatting sqref="BA9">
    <cfRule type="expression" dxfId="3792" priority="183">
      <formula>$Y$4=""</formula>
    </cfRule>
  </conditionalFormatting>
  <conditionalFormatting sqref="BA9">
    <cfRule type="expression" dxfId="3791" priority="182">
      <formula>$Z$4=""</formula>
    </cfRule>
  </conditionalFormatting>
  <conditionalFormatting sqref="BA9">
    <cfRule type="expression" dxfId="3790" priority="181">
      <formula>$AA$4=""</formula>
    </cfRule>
  </conditionalFormatting>
  <conditionalFormatting sqref="BA9">
    <cfRule type="expression" dxfId="3789" priority="157">
      <formula>$AY$4=""</formula>
    </cfRule>
  </conditionalFormatting>
  <conditionalFormatting sqref="BA9">
    <cfRule type="expression" dxfId="3788" priority="158">
      <formula>$AX$4=""</formula>
    </cfRule>
  </conditionalFormatting>
  <conditionalFormatting sqref="BA9">
    <cfRule type="expression" dxfId="3787" priority="159">
      <formula>$AW$4=""</formula>
    </cfRule>
  </conditionalFormatting>
  <conditionalFormatting sqref="BA9">
    <cfRule type="expression" dxfId="3786" priority="160">
      <formula>$AV$4=""</formula>
    </cfRule>
  </conditionalFormatting>
  <conditionalFormatting sqref="BA9">
    <cfRule type="expression" dxfId="3785" priority="161">
      <formula>$AU$4=""</formula>
    </cfRule>
  </conditionalFormatting>
  <conditionalFormatting sqref="BA9">
    <cfRule type="expression" dxfId="3784" priority="162">
      <formula>$AT$4=""</formula>
    </cfRule>
  </conditionalFormatting>
  <conditionalFormatting sqref="BA9">
    <cfRule type="expression" dxfId="3783" priority="163">
      <formula>$AS$4=""</formula>
    </cfRule>
  </conditionalFormatting>
  <conditionalFormatting sqref="BA9">
    <cfRule type="expression" dxfId="3782" priority="164">
      <formula>$AR$4=""</formula>
    </cfRule>
  </conditionalFormatting>
  <conditionalFormatting sqref="BA9">
    <cfRule type="expression" dxfId="3781" priority="165">
      <formula>$AQ$4=""</formula>
    </cfRule>
  </conditionalFormatting>
  <conditionalFormatting sqref="BA9">
    <cfRule type="expression" dxfId="3780" priority="166">
      <formula>$AP$4=""</formula>
    </cfRule>
  </conditionalFormatting>
  <conditionalFormatting sqref="BA9">
    <cfRule type="expression" dxfId="3779" priority="167">
      <formula>$AO$4=""</formula>
    </cfRule>
  </conditionalFormatting>
  <conditionalFormatting sqref="BA9">
    <cfRule type="expression" dxfId="3778" priority="168">
      <formula>$AN$4=""</formula>
    </cfRule>
  </conditionalFormatting>
  <conditionalFormatting sqref="BA9">
    <cfRule type="expression" dxfId="3777" priority="169">
      <formula>$AM$4=""</formula>
    </cfRule>
  </conditionalFormatting>
  <conditionalFormatting sqref="BA9">
    <cfRule type="expression" dxfId="3776" priority="170">
      <formula>$AL$4=""</formula>
    </cfRule>
  </conditionalFormatting>
  <conditionalFormatting sqref="BA9">
    <cfRule type="expression" dxfId="3775" priority="171">
      <formula>$AK$4=""</formula>
    </cfRule>
  </conditionalFormatting>
  <conditionalFormatting sqref="BA9">
    <cfRule type="expression" dxfId="3774" priority="172">
      <formula>$AJ$4=""</formula>
    </cfRule>
  </conditionalFormatting>
  <conditionalFormatting sqref="BA9">
    <cfRule type="expression" dxfId="3773" priority="173">
      <formula>$AI$4=""</formula>
    </cfRule>
  </conditionalFormatting>
  <conditionalFormatting sqref="BA9">
    <cfRule type="expression" dxfId="3772" priority="174">
      <formula>$AH$4=""</formula>
    </cfRule>
  </conditionalFormatting>
  <conditionalFormatting sqref="BA9">
    <cfRule type="expression" dxfId="3771" priority="175">
      <formula>$AG$4=""</formula>
    </cfRule>
  </conditionalFormatting>
  <conditionalFormatting sqref="BA9">
    <cfRule type="expression" dxfId="3770" priority="176">
      <formula>$AF$4=""</formula>
    </cfRule>
  </conditionalFormatting>
  <conditionalFormatting sqref="BA9">
    <cfRule type="expression" dxfId="3769" priority="177">
      <formula>$AE$4=""</formula>
    </cfRule>
  </conditionalFormatting>
  <conditionalFormatting sqref="BA9">
    <cfRule type="expression" dxfId="3768" priority="178">
      <formula>$AD$4=""</formula>
    </cfRule>
  </conditionalFormatting>
  <conditionalFormatting sqref="BA9">
    <cfRule type="expression" dxfId="3767" priority="179">
      <formula>$AC$4=""</formula>
    </cfRule>
  </conditionalFormatting>
  <conditionalFormatting sqref="BA9">
    <cfRule type="expression" dxfId="3766" priority="180">
      <formula>$AB$4=""</formula>
    </cfRule>
  </conditionalFormatting>
  <conditionalFormatting sqref="BA9">
    <cfRule type="expression" dxfId="3765" priority="155">
      <formula>$BA$4=""</formula>
    </cfRule>
  </conditionalFormatting>
  <conditionalFormatting sqref="BA9">
    <cfRule type="expression" dxfId="3764" priority="154">
      <formula>$BB$4=""</formula>
    </cfRule>
  </conditionalFormatting>
  <conditionalFormatting sqref="BA9">
    <cfRule type="expression" dxfId="3763" priority="156">
      <formula>$AZ$4=""</formula>
    </cfRule>
  </conditionalFormatting>
  <conditionalFormatting sqref="BA18">
    <cfRule type="expression" dxfId="3762" priority="153">
      <formula>$D$4=""</formula>
    </cfRule>
  </conditionalFormatting>
  <conditionalFormatting sqref="BA18">
    <cfRule type="expression" dxfId="3761" priority="152">
      <formula>$E$4=""</formula>
    </cfRule>
  </conditionalFormatting>
  <conditionalFormatting sqref="BA18">
    <cfRule type="expression" dxfId="3760" priority="151">
      <formula>$F$4=""</formula>
    </cfRule>
  </conditionalFormatting>
  <conditionalFormatting sqref="BA18">
    <cfRule type="expression" dxfId="3759" priority="150">
      <formula>$G$4=""</formula>
    </cfRule>
  </conditionalFormatting>
  <conditionalFormatting sqref="BA18">
    <cfRule type="expression" dxfId="3758" priority="149">
      <formula>$H$4=""</formula>
    </cfRule>
  </conditionalFormatting>
  <conditionalFormatting sqref="BA18">
    <cfRule type="expression" dxfId="3757" priority="148">
      <formula>$I$4=""</formula>
    </cfRule>
  </conditionalFormatting>
  <conditionalFormatting sqref="BA18">
    <cfRule type="expression" dxfId="3756" priority="147">
      <formula>$J$4=""</formula>
    </cfRule>
  </conditionalFormatting>
  <conditionalFormatting sqref="BA18">
    <cfRule type="expression" dxfId="3755" priority="146">
      <formula>$K$4=""</formula>
    </cfRule>
  </conditionalFormatting>
  <conditionalFormatting sqref="BA18">
    <cfRule type="expression" dxfId="3754" priority="145">
      <formula>$L$4=""</formula>
    </cfRule>
  </conditionalFormatting>
  <conditionalFormatting sqref="BA18">
    <cfRule type="expression" dxfId="3753" priority="144">
      <formula>$M$4=""</formula>
    </cfRule>
  </conditionalFormatting>
  <conditionalFormatting sqref="BA18">
    <cfRule type="expression" dxfId="3752" priority="143">
      <formula>$N$4=""</formula>
    </cfRule>
  </conditionalFormatting>
  <conditionalFormatting sqref="BA18">
    <cfRule type="expression" dxfId="3751" priority="142">
      <formula>$O$4=""</formula>
    </cfRule>
  </conditionalFormatting>
  <conditionalFormatting sqref="BA18">
    <cfRule type="expression" dxfId="3750" priority="141">
      <formula>$P$4=""</formula>
    </cfRule>
  </conditionalFormatting>
  <conditionalFormatting sqref="BA18">
    <cfRule type="expression" dxfId="3749" priority="140">
      <formula>$Q$4=""</formula>
    </cfRule>
  </conditionalFormatting>
  <conditionalFormatting sqref="BA18">
    <cfRule type="expression" dxfId="3748" priority="139">
      <formula>$R$4=""</formula>
    </cfRule>
  </conditionalFormatting>
  <conditionalFormatting sqref="BA18">
    <cfRule type="expression" dxfId="3747" priority="138">
      <formula>$S$4=""</formula>
    </cfRule>
  </conditionalFormatting>
  <conditionalFormatting sqref="BA18">
    <cfRule type="expression" dxfId="3746" priority="137">
      <formula>$T$4=""</formula>
    </cfRule>
  </conditionalFormatting>
  <conditionalFormatting sqref="BA18">
    <cfRule type="expression" dxfId="3745" priority="136">
      <formula>$U$4=""</formula>
    </cfRule>
  </conditionalFormatting>
  <conditionalFormatting sqref="BA18">
    <cfRule type="expression" dxfId="3744" priority="135">
      <formula>$V$4=""</formula>
    </cfRule>
  </conditionalFormatting>
  <conditionalFormatting sqref="BA18">
    <cfRule type="expression" dxfId="3743" priority="134">
      <formula>$W$4=""</formula>
    </cfRule>
  </conditionalFormatting>
  <conditionalFormatting sqref="BA18">
    <cfRule type="expression" dxfId="3742" priority="133">
      <formula>$X$4=""</formula>
    </cfRule>
  </conditionalFormatting>
  <conditionalFormatting sqref="BA18">
    <cfRule type="expression" dxfId="3741" priority="132">
      <formula>$Y$4=""</formula>
    </cfRule>
  </conditionalFormatting>
  <conditionalFormatting sqref="BA18">
    <cfRule type="expression" dxfId="3740" priority="131">
      <formula>$Z$4=""</formula>
    </cfRule>
  </conditionalFormatting>
  <conditionalFormatting sqref="BA18">
    <cfRule type="expression" dxfId="3739" priority="130">
      <formula>$AA$4=""</formula>
    </cfRule>
  </conditionalFormatting>
  <conditionalFormatting sqref="BA18">
    <cfRule type="expression" dxfId="3738" priority="106">
      <formula>$AY$4=""</formula>
    </cfRule>
  </conditionalFormatting>
  <conditionalFormatting sqref="BA18">
    <cfRule type="expression" dxfId="3737" priority="107">
      <formula>$AX$4=""</formula>
    </cfRule>
  </conditionalFormatting>
  <conditionalFormatting sqref="BA18">
    <cfRule type="expression" dxfId="3736" priority="108">
      <formula>$AW$4=""</formula>
    </cfRule>
  </conditionalFormatting>
  <conditionalFormatting sqref="BA18">
    <cfRule type="expression" dxfId="3735" priority="109">
      <formula>$AV$4=""</formula>
    </cfRule>
  </conditionalFormatting>
  <conditionalFormatting sqref="BA18">
    <cfRule type="expression" dxfId="3734" priority="110">
      <formula>$AU$4=""</formula>
    </cfRule>
  </conditionalFormatting>
  <conditionalFormatting sqref="BA18">
    <cfRule type="expression" dxfId="3733" priority="111">
      <formula>$AT$4=""</formula>
    </cfRule>
  </conditionalFormatting>
  <conditionalFormatting sqref="BA18">
    <cfRule type="expression" dxfId="3732" priority="112">
      <formula>$AS$4=""</formula>
    </cfRule>
  </conditionalFormatting>
  <conditionalFormatting sqref="BA18">
    <cfRule type="expression" dxfId="3731" priority="113">
      <formula>$AR$4=""</formula>
    </cfRule>
  </conditionalFormatting>
  <conditionalFormatting sqref="BA18">
    <cfRule type="expression" dxfId="3730" priority="114">
      <formula>$AQ$4=""</formula>
    </cfRule>
  </conditionalFormatting>
  <conditionalFormatting sqref="BA18">
    <cfRule type="expression" dxfId="3729" priority="115">
      <formula>$AP$4=""</formula>
    </cfRule>
  </conditionalFormatting>
  <conditionalFormatting sqref="BA18">
    <cfRule type="expression" dxfId="3728" priority="116">
      <formula>$AO$4=""</formula>
    </cfRule>
  </conditionalFormatting>
  <conditionalFormatting sqref="BA18">
    <cfRule type="expression" dxfId="3727" priority="117">
      <formula>$AN$4=""</formula>
    </cfRule>
  </conditionalFormatting>
  <conditionalFormatting sqref="BA18">
    <cfRule type="expression" dxfId="3726" priority="118">
      <formula>$AM$4=""</formula>
    </cfRule>
  </conditionalFormatting>
  <conditionalFormatting sqref="BA18">
    <cfRule type="expression" dxfId="3725" priority="119">
      <formula>$AL$4=""</formula>
    </cfRule>
  </conditionalFormatting>
  <conditionalFormatting sqref="BA18">
    <cfRule type="expression" dxfId="3724" priority="120">
      <formula>$AK$4=""</formula>
    </cfRule>
  </conditionalFormatting>
  <conditionalFormatting sqref="BA18">
    <cfRule type="expression" dxfId="3723" priority="121">
      <formula>$AJ$4=""</formula>
    </cfRule>
  </conditionalFormatting>
  <conditionalFormatting sqref="BA18">
    <cfRule type="expression" dxfId="3722" priority="122">
      <formula>$AI$4=""</formula>
    </cfRule>
  </conditionalFormatting>
  <conditionalFormatting sqref="BA18">
    <cfRule type="expression" dxfId="3721" priority="123">
      <formula>$AH$4=""</formula>
    </cfRule>
  </conditionalFormatting>
  <conditionalFormatting sqref="BA18">
    <cfRule type="expression" dxfId="3720" priority="124">
      <formula>$AG$4=""</formula>
    </cfRule>
  </conditionalFormatting>
  <conditionalFormatting sqref="BA18">
    <cfRule type="expression" dxfId="3719" priority="125">
      <formula>$AF$4=""</formula>
    </cfRule>
  </conditionalFormatting>
  <conditionalFormatting sqref="BA18">
    <cfRule type="expression" dxfId="3718" priority="126">
      <formula>$AE$4=""</formula>
    </cfRule>
  </conditionalFormatting>
  <conditionalFormatting sqref="BA18">
    <cfRule type="expression" dxfId="3717" priority="127">
      <formula>$AD$4=""</formula>
    </cfRule>
  </conditionalFormatting>
  <conditionalFormatting sqref="BA18">
    <cfRule type="expression" dxfId="3716" priority="128">
      <formula>$AC$4=""</formula>
    </cfRule>
  </conditionalFormatting>
  <conditionalFormatting sqref="BA18">
    <cfRule type="expression" dxfId="3715" priority="129">
      <formula>$AB$4=""</formula>
    </cfRule>
  </conditionalFormatting>
  <conditionalFormatting sqref="BA18">
    <cfRule type="expression" dxfId="3714" priority="104">
      <formula>$BA$4=""</formula>
    </cfRule>
  </conditionalFormatting>
  <conditionalFormatting sqref="BA18">
    <cfRule type="expression" dxfId="3713" priority="103">
      <formula>$BB$4=""</formula>
    </cfRule>
  </conditionalFormatting>
  <conditionalFormatting sqref="BA18">
    <cfRule type="expression" dxfId="3712" priority="105">
      <formula>$AZ$4=""</formula>
    </cfRule>
  </conditionalFormatting>
  <conditionalFormatting sqref="BA8">
    <cfRule type="expression" dxfId="3711" priority="102">
      <formula>$D$4=""</formula>
    </cfRule>
  </conditionalFormatting>
  <conditionalFormatting sqref="BA8">
    <cfRule type="expression" dxfId="3710" priority="101">
      <formula>$E$4=""</formula>
    </cfRule>
  </conditionalFormatting>
  <conditionalFormatting sqref="BA8">
    <cfRule type="expression" dxfId="3709" priority="100">
      <formula>$F$4=""</formula>
    </cfRule>
  </conditionalFormatting>
  <conditionalFormatting sqref="BA8">
    <cfRule type="expression" dxfId="3708" priority="99">
      <formula>$G$4=""</formula>
    </cfRule>
  </conditionalFormatting>
  <conditionalFormatting sqref="BA8">
    <cfRule type="expression" dxfId="3707" priority="98">
      <formula>$H$4=""</formula>
    </cfRule>
  </conditionalFormatting>
  <conditionalFormatting sqref="BA8">
    <cfRule type="expression" dxfId="3706" priority="97">
      <formula>$I$4=""</formula>
    </cfRule>
  </conditionalFormatting>
  <conditionalFormatting sqref="BA8">
    <cfRule type="expression" dxfId="3705" priority="96">
      <formula>$J$4=""</formula>
    </cfRule>
  </conditionalFormatting>
  <conditionalFormatting sqref="BA8">
    <cfRule type="expression" dxfId="3704" priority="95">
      <formula>$K$4=""</formula>
    </cfRule>
  </conditionalFormatting>
  <conditionalFormatting sqref="BA8">
    <cfRule type="expression" dxfId="3703" priority="94">
      <formula>$L$4=""</formula>
    </cfRule>
  </conditionalFormatting>
  <conditionalFormatting sqref="BA8">
    <cfRule type="expression" dxfId="3702" priority="93">
      <formula>$M$4=""</formula>
    </cfRule>
  </conditionalFormatting>
  <conditionalFormatting sqref="BA8">
    <cfRule type="expression" dxfId="3701" priority="92">
      <formula>$N$4=""</formula>
    </cfRule>
  </conditionalFormatting>
  <conditionalFormatting sqref="BA8">
    <cfRule type="expression" dxfId="3700" priority="91">
      <formula>$O$4=""</formula>
    </cfRule>
  </conditionalFormatting>
  <conditionalFormatting sqref="BA8">
    <cfRule type="expression" dxfId="3699" priority="90">
      <formula>$P$4=""</formula>
    </cfRule>
  </conditionalFormatting>
  <conditionalFormatting sqref="BA8">
    <cfRule type="expression" dxfId="3698" priority="89">
      <formula>$Q$4=""</formula>
    </cfRule>
  </conditionalFormatting>
  <conditionalFormatting sqref="BA8">
    <cfRule type="expression" dxfId="3697" priority="88">
      <formula>$R$4=""</formula>
    </cfRule>
  </conditionalFormatting>
  <conditionalFormatting sqref="BA8">
    <cfRule type="expression" dxfId="3696" priority="87">
      <formula>$S$4=""</formula>
    </cfRule>
  </conditionalFormatting>
  <conditionalFormatting sqref="BA8">
    <cfRule type="expression" dxfId="3695" priority="86">
      <formula>$T$4=""</formula>
    </cfRule>
  </conditionalFormatting>
  <conditionalFormatting sqref="BA8">
    <cfRule type="expression" dxfId="3694" priority="85">
      <formula>$U$4=""</formula>
    </cfRule>
  </conditionalFormatting>
  <conditionalFormatting sqref="BA8">
    <cfRule type="expression" dxfId="3693" priority="84">
      <formula>$V$4=""</formula>
    </cfRule>
  </conditionalFormatting>
  <conditionalFormatting sqref="BA8">
    <cfRule type="expression" dxfId="3692" priority="83">
      <formula>$W$4=""</formula>
    </cfRule>
  </conditionalFormatting>
  <conditionalFormatting sqref="BA8">
    <cfRule type="expression" dxfId="3691" priority="82">
      <formula>$X$4=""</formula>
    </cfRule>
  </conditionalFormatting>
  <conditionalFormatting sqref="BA8">
    <cfRule type="expression" dxfId="3690" priority="81">
      <formula>$Y$4=""</formula>
    </cfRule>
  </conditionalFormatting>
  <conditionalFormatting sqref="BA8">
    <cfRule type="expression" dxfId="3689" priority="80">
      <formula>$Z$4=""</formula>
    </cfRule>
  </conditionalFormatting>
  <conditionalFormatting sqref="BA8">
    <cfRule type="expression" dxfId="3688" priority="79">
      <formula>$AA$4=""</formula>
    </cfRule>
  </conditionalFormatting>
  <conditionalFormatting sqref="BA8">
    <cfRule type="expression" dxfId="3687" priority="55">
      <formula>$AY$4=""</formula>
    </cfRule>
  </conditionalFormatting>
  <conditionalFormatting sqref="BA8">
    <cfRule type="expression" dxfId="3686" priority="56">
      <formula>$AX$4=""</formula>
    </cfRule>
  </conditionalFormatting>
  <conditionalFormatting sqref="BA8">
    <cfRule type="expression" dxfId="3685" priority="57">
      <formula>$AW$4=""</formula>
    </cfRule>
  </conditionalFormatting>
  <conditionalFormatting sqref="BA8">
    <cfRule type="expression" dxfId="3684" priority="58">
      <formula>$AV$4=""</formula>
    </cfRule>
  </conditionalFormatting>
  <conditionalFormatting sqref="BA8">
    <cfRule type="expression" dxfId="3683" priority="59">
      <formula>$AU$4=""</formula>
    </cfRule>
  </conditionalFormatting>
  <conditionalFormatting sqref="BA8">
    <cfRule type="expression" dxfId="3682" priority="60">
      <formula>$AT$4=""</formula>
    </cfRule>
  </conditionalFormatting>
  <conditionalFormatting sqref="BA8">
    <cfRule type="expression" dxfId="3681" priority="61">
      <formula>$AS$4=""</formula>
    </cfRule>
  </conditionalFormatting>
  <conditionalFormatting sqref="BA8">
    <cfRule type="expression" dxfId="3680" priority="62">
      <formula>$AR$4=""</formula>
    </cfRule>
  </conditionalFormatting>
  <conditionalFormatting sqref="BA8">
    <cfRule type="expression" dxfId="3679" priority="63">
      <formula>$AQ$4=""</formula>
    </cfRule>
  </conditionalFormatting>
  <conditionalFormatting sqref="BA8">
    <cfRule type="expression" dxfId="3678" priority="64">
      <formula>$AP$4=""</formula>
    </cfRule>
  </conditionalFormatting>
  <conditionalFormatting sqref="BA8">
    <cfRule type="expression" dxfId="3677" priority="65">
      <formula>$AO$4=""</formula>
    </cfRule>
  </conditionalFormatting>
  <conditionalFormatting sqref="BA8">
    <cfRule type="expression" dxfId="3676" priority="66">
      <formula>$AN$4=""</formula>
    </cfRule>
  </conditionalFormatting>
  <conditionalFormatting sqref="BA8">
    <cfRule type="expression" dxfId="3675" priority="67">
      <formula>$AM$4=""</formula>
    </cfRule>
  </conditionalFormatting>
  <conditionalFormatting sqref="BA8">
    <cfRule type="expression" dxfId="3674" priority="68">
      <formula>$AL$4=""</formula>
    </cfRule>
  </conditionalFormatting>
  <conditionalFormatting sqref="BA8">
    <cfRule type="expression" dxfId="3673" priority="69">
      <formula>$AK$4=""</formula>
    </cfRule>
  </conditionalFormatting>
  <conditionalFormatting sqref="BA8">
    <cfRule type="expression" dxfId="3672" priority="70">
      <formula>$AJ$4=""</formula>
    </cfRule>
  </conditionalFormatting>
  <conditionalFormatting sqref="BA8">
    <cfRule type="expression" dxfId="3671" priority="71">
      <formula>$AI$4=""</formula>
    </cfRule>
  </conditionalFormatting>
  <conditionalFormatting sqref="BA8">
    <cfRule type="expression" dxfId="3670" priority="72">
      <formula>$AH$4=""</formula>
    </cfRule>
  </conditionalFormatting>
  <conditionalFormatting sqref="BA8">
    <cfRule type="expression" dxfId="3669" priority="73">
      <formula>$AG$4=""</formula>
    </cfRule>
  </conditionalFormatting>
  <conditionalFormatting sqref="BA8">
    <cfRule type="expression" dxfId="3668" priority="74">
      <formula>$AF$4=""</formula>
    </cfRule>
  </conditionalFormatting>
  <conditionalFormatting sqref="BA8">
    <cfRule type="expression" dxfId="3667" priority="75">
      <formula>$AE$4=""</formula>
    </cfRule>
  </conditionalFormatting>
  <conditionalFormatting sqref="BA8">
    <cfRule type="expression" dxfId="3666" priority="76">
      <formula>$AD$4=""</formula>
    </cfRule>
  </conditionalFormatting>
  <conditionalFormatting sqref="BA8">
    <cfRule type="expression" dxfId="3665" priority="77">
      <formula>$AC$4=""</formula>
    </cfRule>
  </conditionalFormatting>
  <conditionalFormatting sqref="BA8">
    <cfRule type="expression" dxfId="3664" priority="78">
      <formula>$AB$4=""</formula>
    </cfRule>
  </conditionalFormatting>
  <conditionalFormatting sqref="BA8">
    <cfRule type="expression" dxfId="3663" priority="53">
      <formula>$BA$4=""</formula>
    </cfRule>
  </conditionalFormatting>
  <conditionalFormatting sqref="BA8">
    <cfRule type="expression" dxfId="3662" priority="52">
      <formula>$BB$4=""</formula>
    </cfRule>
  </conditionalFormatting>
  <conditionalFormatting sqref="BA8">
    <cfRule type="expression" dxfId="3661" priority="54">
      <formula>$AZ$4=""</formula>
    </cfRule>
  </conditionalFormatting>
  <conditionalFormatting sqref="BA11">
    <cfRule type="expression" dxfId="3660" priority="51">
      <formula>$D$4=""</formula>
    </cfRule>
  </conditionalFormatting>
  <conditionalFormatting sqref="BA11">
    <cfRule type="expression" dxfId="3659" priority="50">
      <formula>$E$4=""</formula>
    </cfRule>
  </conditionalFormatting>
  <conditionalFormatting sqref="BA11">
    <cfRule type="expression" dxfId="3658" priority="49">
      <formula>$F$4=""</formula>
    </cfRule>
  </conditionalFormatting>
  <conditionalFormatting sqref="BA11">
    <cfRule type="expression" dxfId="3657" priority="48">
      <formula>$G$4=""</formula>
    </cfRule>
  </conditionalFormatting>
  <conditionalFormatting sqref="BA11">
    <cfRule type="expression" dxfId="3656" priority="47">
      <formula>$H$4=""</formula>
    </cfRule>
  </conditionalFormatting>
  <conditionalFormatting sqref="BA11">
    <cfRule type="expression" dxfId="3655" priority="46">
      <formula>$I$4=""</formula>
    </cfRule>
  </conditionalFormatting>
  <conditionalFormatting sqref="BA11">
    <cfRule type="expression" dxfId="3654" priority="45">
      <formula>$J$4=""</formula>
    </cfRule>
  </conditionalFormatting>
  <conditionalFormatting sqref="BA11">
    <cfRule type="expression" dxfId="3653" priority="44">
      <formula>$K$4=""</formula>
    </cfRule>
  </conditionalFormatting>
  <conditionalFormatting sqref="BA11">
    <cfRule type="expression" dxfId="3652" priority="43">
      <formula>$L$4=""</formula>
    </cfRule>
  </conditionalFormatting>
  <conditionalFormatting sqref="BA11">
    <cfRule type="expression" dxfId="3651" priority="42">
      <formula>$M$4=""</formula>
    </cfRule>
  </conditionalFormatting>
  <conditionalFormatting sqref="BA11">
    <cfRule type="expression" dxfId="3650" priority="41">
      <formula>$N$4=""</formula>
    </cfRule>
  </conditionalFormatting>
  <conditionalFormatting sqref="BA11">
    <cfRule type="expression" dxfId="3649" priority="40">
      <formula>$O$4=""</formula>
    </cfRule>
  </conditionalFormatting>
  <conditionalFormatting sqref="BA11">
    <cfRule type="expression" dxfId="3648" priority="39">
      <formula>$P$4=""</formula>
    </cfRule>
  </conditionalFormatting>
  <conditionalFormatting sqref="BA11">
    <cfRule type="expression" dxfId="3647" priority="38">
      <formula>$Q$4=""</formula>
    </cfRule>
  </conditionalFormatting>
  <conditionalFormatting sqref="BA11">
    <cfRule type="expression" dxfId="3646" priority="37">
      <formula>$R$4=""</formula>
    </cfRule>
  </conditionalFormatting>
  <conditionalFormatting sqref="BA11">
    <cfRule type="expression" dxfId="3645" priority="36">
      <formula>$S$4=""</formula>
    </cfRule>
  </conditionalFormatting>
  <conditionalFormatting sqref="BA11">
    <cfRule type="expression" dxfId="3644" priority="35">
      <formula>$T$4=""</formula>
    </cfRule>
  </conditionalFormatting>
  <conditionalFormatting sqref="BA11">
    <cfRule type="expression" dxfId="3643" priority="34">
      <formula>$U$4=""</formula>
    </cfRule>
  </conditionalFormatting>
  <conditionalFormatting sqref="BA11">
    <cfRule type="expression" dxfId="3642" priority="33">
      <formula>$V$4=""</formula>
    </cfRule>
  </conditionalFormatting>
  <conditionalFormatting sqref="BA11">
    <cfRule type="expression" dxfId="3641" priority="32">
      <formula>$W$4=""</formula>
    </cfRule>
  </conditionalFormatting>
  <conditionalFormatting sqref="BA11">
    <cfRule type="expression" dxfId="3640" priority="31">
      <formula>$X$4=""</formula>
    </cfRule>
  </conditionalFormatting>
  <conditionalFormatting sqref="BA11">
    <cfRule type="expression" dxfId="3639" priority="30">
      <formula>$Y$4=""</formula>
    </cfRule>
  </conditionalFormatting>
  <conditionalFormatting sqref="BA11">
    <cfRule type="expression" dxfId="3638" priority="29">
      <formula>$Z$4=""</formula>
    </cfRule>
  </conditionalFormatting>
  <conditionalFormatting sqref="BA11">
    <cfRule type="expression" dxfId="3637" priority="28">
      <formula>$AA$4=""</formula>
    </cfRule>
  </conditionalFormatting>
  <conditionalFormatting sqref="BA11">
    <cfRule type="expression" dxfId="3636" priority="4">
      <formula>$AY$4=""</formula>
    </cfRule>
  </conditionalFormatting>
  <conditionalFormatting sqref="BA11">
    <cfRule type="expression" dxfId="3635" priority="5">
      <formula>$AX$4=""</formula>
    </cfRule>
  </conditionalFormatting>
  <conditionalFormatting sqref="BA11">
    <cfRule type="expression" dxfId="3634" priority="6">
      <formula>$AW$4=""</formula>
    </cfRule>
  </conditionalFormatting>
  <conditionalFormatting sqref="BA11">
    <cfRule type="expression" dxfId="3633" priority="7">
      <formula>$AV$4=""</formula>
    </cfRule>
  </conditionalFormatting>
  <conditionalFormatting sqref="BA11">
    <cfRule type="expression" dxfId="3632" priority="8">
      <formula>$AU$4=""</formula>
    </cfRule>
  </conditionalFormatting>
  <conditionalFormatting sqref="BA11">
    <cfRule type="expression" dxfId="3631" priority="9">
      <formula>$AT$4=""</formula>
    </cfRule>
  </conditionalFormatting>
  <conditionalFormatting sqref="BA11">
    <cfRule type="expression" dxfId="3630" priority="10">
      <formula>$AS$4=""</formula>
    </cfRule>
  </conditionalFormatting>
  <conditionalFormatting sqref="BA11">
    <cfRule type="expression" dxfId="3629" priority="11">
      <formula>$AR$4=""</formula>
    </cfRule>
  </conditionalFormatting>
  <conditionalFormatting sqref="BA11">
    <cfRule type="expression" dxfId="3628" priority="12">
      <formula>$AQ$4=""</formula>
    </cfRule>
  </conditionalFormatting>
  <conditionalFormatting sqref="BA11">
    <cfRule type="expression" dxfId="3627" priority="13">
      <formula>$AP$4=""</formula>
    </cfRule>
  </conditionalFormatting>
  <conditionalFormatting sqref="BA11">
    <cfRule type="expression" dxfId="3626" priority="14">
      <formula>$AO$4=""</formula>
    </cfRule>
  </conditionalFormatting>
  <conditionalFormatting sqref="BA11">
    <cfRule type="expression" dxfId="3625" priority="15">
      <formula>$AN$4=""</formula>
    </cfRule>
  </conditionalFormatting>
  <conditionalFormatting sqref="BA11">
    <cfRule type="expression" dxfId="3624" priority="16">
      <formula>$AM$4=""</formula>
    </cfRule>
  </conditionalFormatting>
  <conditionalFormatting sqref="BA11">
    <cfRule type="expression" dxfId="3623" priority="17">
      <formula>$AL$4=""</formula>
    </cfRule>
  </conditionalFormatting>
  <conditionalFormatting sqref="BA11">
    <cfRule type="expression" dxfId="3622" priority="18">
      <formula>$AK$4=""</formula>
    </cfRule>
  </conditionalFormatting>
  <conditionalFormatting sqref="BA11">
    <cfRule type="expression" dxfId="3621" priority="19">
      <formula>$AJ$4=""</formula>
    </cfRule>
  </conditionalFormatting>
  <conditionalFormatting sqref="BA11">
    <cfRule type="expression" dxfId="3620" priority="20">
      <formula>$AI$4=""</formula>
    </cfRule>
  </conditionalFormatting>
  <conditionalFormatting sqref="BA11">
    <cfRule type="expression" dxfId="3619" priority="21">
      <formula>$AH$4=""</formula>
    </cfRule>
  </conditionalFormatting>
  <conditionalFormatting sqref="BA11">
    <cfRule type="expression" dxfId="3618" priority="22">
      <formula>$AG$4=""</formula>
    </cfRule>
  </conditionalFormatting>
  <conditionalFormatting sqref="BA11">
    <cfRule type="expression" dxfId="3617" priority="23">
      <formula>$AF$4=""</formula>
    </cfRule>
  </conditionalFormatting>
  <conditionalFormatting sqref="BA11">
    <cfRule type="expression" dxfId="3616" priority="24">
      <formula>$AE$4=""</formula>
    </cfRule>
  </conditionalFormatting>
  <conditionalFormatting sqref="BA11">
    <cfRule type="expression" dxfId="3615" priority="25">
      <formula>$AD$4=""</formula>
    </cfRule>
  </conditionalFormatting>
  <conditionalFormatting sqref="BA11">
    <cfRule type="expression" dxfId="3614" priority="26">
      <formula>$AC$4=""</formula>
    </cfRule>
  </conditionalFormatting>
  <conditionalFormatting sqref="BA11">
    <cfRule type="expression" dxfId="3613" priority="27">
      <formula>$AB$4=""</formula>
    </cfRule>
  </conditionalFormatting>
  <conditionalFormatting sqref="BA11">
    <cfRule type="expression" dxfId="3612" priority="2">
      <formula>$BA$4=""</formula>
    </cfRule>
  </conditionalFormatting>
  <conditionalFormatting sqref="BA11">
    <cfRule type="expression" dxfId="3611" priority="1">
      <formula>$BB$4=""</formula>
    </cfRule>
  </conditionalFormatting>
  <conditionalFormatting sqref="BA11">
    <cfRule type="expression" dxfId="3610" priority="3">
      <formula>$AZ$4=""</formula>
    </cfRule>
  </conditionalFormatting>
  <pageMargins left="0.75" right="0.75" top="0.5" bottom="0.5" header="0" footer="0.25"/>
  <pageSetup scale="45" fitToWidth="2" fitToHeight="2" orientation="landscape" r:id="rId1"/>
  <headerFooter alignWithMargins="0">
    <oddFooter>&amp;C&amp;10Page &amp;P&amp;R&amp;10&amp;Z&amp;F</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7">
    <tabColor theme="1" tint="0.499984740745262"/>
  </sheetPr>
  <dimension ref="A1:CS52"/>
  <sheetViews>
    <sheetView zoomScale="80" zoomScaleNormal="80" workbookViewId="0">
      <pane xSplit="2" ySplit="4" topLeftCell="C5" activePane="bottomRight" state="frozen"/>
      <selection activeCell="B14" sqref="B14"/>
      <selection pane="topRight" activeCell="B14" sqref="B14"/>
      <selection pane="bottomLeft" activeCell="B14" sqref="B14"/>
      <selection pane="bottomRight" activeCell="C5" sqref="C5"/>
    </sheetView>
  </sheetViews>
  <sheetFormatPr defaultColWidth="9" defaultRowHeight="15.75"/>
  <cols>
    <col min="1" max="1" width="40" style="65" customWidth="1"/>
    <col min="2" max="2" width="9.375" style="65" customWidth="1"/>
    <col min="3" max="7" width="11.25" style="65" customWidth="1"/>
    <col min="8" max="8" width="11.125" style="65" customWidth="1"/>
    <col min="9" max="95" width="11.25" style="65" customWidth="1"/>
    <col min="96" max="96" width="2.875" style="65" customWidth="1"/>
    <col min="97" max="16384" width="9" style="65"/>
  </cols>
  <sheetData>
    <row r="1" spans="1:97">
      <c r="A1" s="220" t="s">
        <v>187</v>
      </c>
      <c r="B1" s="220"/>
      <c r="C1" s="220"/>
      <c r="D1" s="277"/>
      <c r="E1" s="277"/>
      <c r="F1" s="277"/>
      <c r="G1" s="28"/>
      <c r="H1" s="28"/>
    </row>
    <row r="2" spans="1:97" ht="18.75">
      <c r="A2" s="517" t="s">
        <v>122</v>
      </c>
      <c r="B2" s="518"/>
    </row>
    <row r="3" spans="1:97">
      <c r="A3" s="519" t="s">
        <v>102</v>
      </c>
      <c r="B3" s="519"/>
    </row>
    <row r="4" spans="1:97" ht="16.5" thickBot="1">
      <c r="B4" s="7"/>
      <c r="C4" s="18">
        <f>FirstYear</f>
        <v>2019</v>
      </c>
      <c r="D4" s="380">
        <f ca="1">IF(COUNT($C$4:C4)&gt;=(('LookUp Ranges'!$D$146)+IF('Depr - Alt #2'!$C$8="y", COUNTIF('Depr - Alt #2'!$C$12:$C$51,"&lt;&gt;0"),0)),"",C$4+1)</f>
        <v>2020</v>
      </c>
      <c r="E4" s="380">
        <f ca="1">IF(COUNT($C$4:D4)&gt;=(('LookUp Ranges'!$D$146)+IF('Depr - Alt #2'!$C$8="y", COUNTIF('Depr - Alt #2'!$C$12:$C$51,"&lt;&gt;0"),0)),"",D$4+1)</f>
        <v>2021</v>
      </c>
      <c r="F4" s="380">
        <f ca="1">IF(COUNT($C$4:E4)&gt;=(('LookUp Ranges'!$D$146)+IF('Depr - Alt #2'!$C$8="y", COUNTIF('Depr - Alt #2'!$C$12:$C$51,"&lt;&gt;0"),0)),"",E$4+1)</f>
        <v>2022</v>
      </c>
      <c r="G4" s="380">
        <f ca="1">IF(COUNT($C$4:F4)&gt;=(('LookUp Ranges'!$D$146)+IF('Depr - Alt #2'!$C$8="y", COUNTIF('Depr - Alt #2'!$C$12:$C$51,"&lt;&gt;0"),0)),"",F$4+1)</f>
        <v>2023</v>
      </c>
      <c r="H4" s="380">
        <f ca="1">IF(COUNT($C$4:G4)&gt;=(('LookUp Ranges'!$D$146)+IF('Depr - Alt #2'!$C$8="y", COUNTIF('Depr - Alt #2'!$C$12:$C$51,"&lt;&gt;0"),0)),"",G$4+1)</f>
        <v>2024</v>
      </c>
      <c r="I4" s="380">
        <f ca="1">IF(COUNT($C$4:H4)&gt;=(('LookUp Ranges'!$D$146)+IF('Depr - Alt #2'!$C$8="y", COUNTIF('Depr - Alt #2'!$C$12:$C$51,"&lt;&gt;0"),0)),"",H$4+1)</f>
        <v>2025</v>
      </c>
      <c r="J4" s="380">
        <f ca="1">IF(COUNT($C$4:I4)&gt;=(('LookUp Ranges'!$D$146)+IF('Depr - Alt #2'!$C$8="y", COUNTIF('Depr - Alt #2'!$C$12:$C$51,"&lt;&gt;0"),0)),"",I$4+1)</f>
        <v>2026</v>
      </c>
      <c r="K4" s="380">
        <f ca="1">IF(COUNT($C$4:J4)&gt;=(('LookUp Ranges'!$D$146)+IF('Depr - Alt #2'!$C$8="y", COUNTIF('Depr - Alt #2'!$C$12:$C$51,"&lt;&gt;0"),0)),"",J$4+1)</f>
        <v>2027</v>
      </c>
      <c r="L4" s="380">
        <f ca="1">IF(COUNT($C$4:K4)&gt;=(('LookUp Ranges'!$D$146)+IF('Depr - Alt #2'!$C$8="y", COUNTIF('Depr - Alt #2'!$C$12:$C$51,"&lt;&gt;0"),0)),"",K$4+1)</f>
        <v>2028</v>
      </c>
      <c r="M4" s="380">
        <f ca="1">IF(COUNT($C$4:L4)&gt;=(('LookUp Ranges'!$D$146)+IF('Depr - Alt #2'!$C$8="y", COUNTIF('Depr - Alt #2'!$C$12:$C$51,"&lt;&gt;0"),0)),"",L$4+1)</f>
        <v>2029</v>
      </c>
      <c r="N4" s="380">
        <f ca="1">IF(COUNT($C$4:M4)&gt;=(('LookUp Ranges'!$D$146)+IF('Depr - Alt #2'!$C$8="y", COUNTIF('Depr - Alt #2'!$C$12:$C$51,"&lt;&gt;0"),0)),"",M$4+1)</f>
        <v>2030</v>
      </c>
      <c r="O4" s="380">
        <f ca="1">IF(COUNT($C$4:N4)&gt;=(('LookUp Ranges'!$D$146)+IF('Depr - Alt #2'!$C$8="y", COUNTIF('Depr - Alt #2'!$C$12:$C$51,"&lt;&gt;0"),0)),"",N$4+1)</f>
        <v>2031</v>
      </c>
      <c r="P4" s="380">
        <f ca="1">IF(COUNT($C$4:O4)&gt;=(('LookUp Ranges'!$D$146)+IF('Depr - Alt #2'!$C$8="y", COUNTIF('Depr - Alt #2'!$C$12:$C$51,"&lt;&gt;0"),0)),"",O$4+1)</f>
        <v>2032</v>
      </c>
      <c r="Q4" s="380">
        <f ca="1">IF(COUNT($C$4:P4)&gt;=(('LookUp Ranges'!$D$146)+IF('Depr - Alt #2'!$C$8="y", COUNTIF('Depr - Alt #2'!$C$12:$C$51,"&lt;&gt;0"),0)),"",P$4+1)</f>
        <v>2033</v>
      </c>
      <c r="R4" s="380">
        <f ca="1">IF(COUNT($C$4:Q4)&gt;=(('LookUp Ranges'!$D$146)+IF('Depr - Alt #2'!$C$8="y", COUNTIF('Depr - Alt #2'!$C$12:$C$51,"&lt;&gt;0"),0)),"",Q$4+1)</f>
        <v>2034</v>
      </c>
      <c r="S4" s="380">
        <f ca="1">IF(COUNT($C$4:R4)&gt;=(('LookUp Ranges'!$D$146)+IF('Depr - Alt #2'!$C$8="y", COUNTIF('Depr - Alt #2'!$C$12:$C$51,"&lt;&gt;0"),0)),"",R$4+1)</f>
        <v>2035</v>
      </c>
      <c r="T4" s="380">
        <f ca="1">IF(COUNT($C$4:S4)&gt;=(('LookUp Ranges'!$D$146)+IF('Depr - Alt #2'!$C$8="y", COUNTIF('Depr - Alt #2'!$C$12:$C$51,"&lt;&gt;0"),0)),"",S$4+1)</f>
        <v>2036</v>
      </c>
      <c r="U4" s="380">
        <f ca="1">IF(COUNT($C$4:T4)&gt;=(('LookUp Ranges'!$D$146)+IF('Depr - Alt #2'!$C$8="y", COUNTIF('Depr - Alt #2'!$C$12:$C$51,"&lt;&gt;0"),0)),"",T$4+1)</f>
        <v>2037</v>
      </c>
      <c r="V4" s="380">
        <f ca="1">IF(COUNT($C$4:U4)&gt;=(('LookUp Ranges'!$D$146)+IF('Depr - Alt #2'!$C$8="y", COUNTIF('Depr - Alt #2'!$C$12:$C$51,"&lt;&gt;0"),0)),"",U$4+1)</f>
        <v>2038</v>
      </c>
      <c r="W4" s="380">
        <f ca="1">IF(COUNT($C$4:V4)&gt;=(('LookUp Ranges'!$D$146)+IF('Depr - Alt #2'!$C$8="y", COUNTIF('Depr - Alt #2'!$C$12:$C$51,"&lt;&gt;0"),0)),"",V$4+1)</f>
        <v>2039</v>
      </c>
      <c r="X4" s="380">
        <f ca="1">IF(COUNT($C$4:W4)&gt;=(('LookUp Ranges'!$D$146)+IF('Depr - Alt #2'!$C$8="y", COUNTIF('Depr - Alt #2'!$C$12:$C$51,"&lt;&gt;0"),0)),"",W$4+1)</f>
        <v>2040</v>
      </c>
      <c r="Y4" s="380">
        <f ca="1">IF(COUNT($C$4:X4)&gt;=(('LookUp Ranges'!$D$146)+IF('Depr - Alt #2'!$C$8="y", COUNTIF('Depr - Alt #2'!$C$12:$C$51,"&lt;&gt;0"),0)),"",X$4+1)</f>
        <v>2041</v>
      </c>
      <c r="Z4" s="380">
        <f ca="1">IF(COUNT($C$4:Y4)&gt;=(('LookUp Ranges'!$D$146)+IF('Depr - Alt #2'!$C$8="y", COUNTIF('Depr - Alt #2'!$C$12:$C$51,"&lt;&gt;0"),0)),"",Y$4+1)</f>
        <v>2042</v>
      </c>
      <c r="AA4" s="380">
        <f ca="1">IF(COUNT($C$4:Z4)&gt;=(('LookUp Ranges'!$D$146)+IF('Depr - Alt #2'!$C$8="y", COUNTIF('Depr - Alt #2'!$C$12:$C$51,"&lt;&gt;0"),0)),"",Z$4+1)</f>
        <v>2043</v>
      </c>
      <c r="AB4" s="380">
        <f ca="1">IF(COUNT($C$4:AA4)&gt;=(('LookUp Ranges'!$D$146)+IF('Depr - Alt #2'!$C$8="y", COUNTIF('Depr - Alt #2'!$C$12:$C$51,"&lt;&gt;0"),0)),"",AA$4+1)</f>
        <v>2044</v>
      </c>
      <c r="AC4" s="380">
        <f ca="1">IF(COUNT($C$4:AB4)&gt;=(('LookUp Ranges'!$D$146)+IF('Depr - Alt #2'!$C$8="y", COUNTIF('Depr - Alt #2'!$C$12:$C$51,"&lt;&gt;0"),0)),"",AB$4+1)</f>
        <v>2045</v>
      </c>
      <c r="AD4" s="380">
        <f ca="1">IF(COUNT($C$4:AC4)&gt;=(('LookUp Ranges'!$D$146)+IF('Depr - Alt #2'!$C$8="y", COUNTIF('Depr - Alt #2'!$C$12:$C$51,"&lt;&gt;0"),0)),"",AC$4+1)</f>
        <v>2046</v>
      </c>
      <c r="AE4" s="380">
        <f ca="1">IF(COUNT($C$4:AD4)&gt;=(('LookUp Ranges'!$D$146)+IF('Depr - Alt #2'!$C$8="y", COUNTIF('Depr - Alt #2'!$C$12:$C$51,"&lt;&gt;0"),0)),"",AD$4+1)</f>
        <v>2047</v>
      </c>
      <c r="AF4" s="380">
        <f ca="1">IF(COUNT($C$4:AE4)&gt;=(('LookUp Ranges'!$D$146)+IF('Depr - Alt #2'!$C$8="y", COUNTIF('Depr - Alt #2'!$C$12:$C$51,"&lt;&gt;0"),0)),"",AE$4+1)</f>
        <v>2048</v>
      </c>
      <c r="AG4" s="380">
        <f ca="1">IF(COUNT($C$4:AF4)&gt;=(('LookUp Ranges'!$D$146)+IF('Depr - Alt #2'!$C$8="y", COUNTIF('Depr - Alt #2'!$C$12:$C$51,"&lt;&gt;0"),0)),"",AF$4+1)</f>
        <v>2049</v>
      </c>
      <c r="AH4" s="380">
        <f ca="1">IF(COUNT($C$4:AG4)&gt;=(('LookUp Ranges'!$D$146)+IF('Depr - Alt #2'!$C$8="y", COUNTIF('Depr - Alt #2'!$C$12:$C$51,"&lt;&gt;0"),0)),"",AG$4+1)</f>
        <v>2050</v>
      </c>
      <c r="AI4" s="380">
        <f ca="1">IF(COUNT($C$4:AH4)&gt;=(('LookUp Ranges'!$D$146)+IF('Depr - Alt #2'!$C$8="y", COUNTIF('Depr - Alt #2'!$C$12:$C$51,"&lt;&gt;0"),0)),"",AH$4+1)</f>
        <v>2051</v>
      </c>
      <c r="AJ4" s="380">
        <f ca="1">IF(COUNT($C$4:AI4)&gt;=(('LookUp Ranges'!$D$146)+IF('Depr - Alt #2'!$C$8="y", COUNTIF('Depr - Alt #2'!$C$12:$C$51,"&lt;&gt;0"),0)),"",AI$4+1)</f>
        <v>2052</v>
      </c>
      <c r="AK4" s="380">
        <f ca="1">IF(COUNT($C$4:AJ4)&gt;=(('LookUp Ranges'!$D$146)+IF('Depr - Alt #2'!$C$8="y", COUNTIF('Depr - Alt #2'!$C$12:$C$51,"&lt;&gt;0"),0)),"",AJ$4+1)</f>
        <v>2053</v>
      </c>
      <c r="AL4" s="380">
        <f ca="1">IF(COUNT($C$4:AK4)&gt;=(('LookUp Ranges'!$D$146)+IF('Depr - Alt #2'!$C$8="y", COUNTIF('Depr - Alt #2'!$C$12:$C$51,"&lt;&gt;0"),0)),"",AK$4+1)</f>
        <v>2054</v>
      </c>
      <c r="AM4" s="380">
        <f ca="1">IF(COUNT($C$4:AL4)&gt;=(('LookUp Ranges'!$D$146)+IF('Depr - Alt #2'!$C$8="y", COUNTIF('Depr - Alt #2'!$C$12:$C$51,"&lt;&gt;0"),0)),"",AL$4+1)</f>
        <v>2055</v>
      </c>
      <c r="AN4" s="380">
        <f ca="1">IF(COUNT($C$4:AM4)&gt;=(('LookUp Ranges'!$D$146)+IF('Depr - Alt #2'!$C$8="y", COUNTIF('Depr - Alt #2'!$C$12:$C$51,"&lt;&gt;0"),0)),"",AM$4+1)</f>
        <v>2056</v>
      </c>
      <c r="AO4" s="380">
        <f ca="1">IF(COUNT($C$4:AN4)&gt;=(('LookUp Ranges'!$D$146)+IF('Depr - Alt #2'!$C$8="y", COUNTIF('Depr - Alt #2'!$C$12:$C$51,"&lt;&gt;0"),0)),"",AN$4+1)</f>
        <v>2057</v>
      </c>
      <c r="AP4" s="380">
        <f ca="1">IF(COUNT($C$4:AO4)&gt;=(('LookUp Ranges'!$D$146)+IF('Depr - Alt #2'!$C$8="y", COUNTIF('Depr - Alt #2'!$C$12:$C$51,"&lt;&gt;0"),0)),"",AO$4+1)</f>
        <v>2058</v>
      </c>
      <c r="AQ4" s="380">
        <f ca="1">IF(COUNT($C$4:AP4)&gt;=(('LookUp Ranges'!$D$146)+IF('Depr - Alt #2'!$C$8="y", COUNTIF('Depr - Alt #2'!$C$12:$C$51,"&lt;&gt;0"),0)),"",AP$4+1)</f>
        <v>2059</v>
      </c>
      <c r="AR4" s="380">
        <f ca="1">IF(COUNT($C$4:AQ4)&gt;=(('LookUp Ranges'!$D$146)+IF('Depr - Alt #2'!$C$8="y", COUNTIF('Depr - Alt #2'!$C$12:$C$51,"&lt;&gt;0"),0)),"",AQ$4+1)</f>
        <v>2060</v>
      </c>
      <c r="AS4" s="380">
        <f ca="1">IF(COUNT($C$4:AR4)&gt;=(('LookUp Ranges'!$D$146)+IF('Depr - Alt #2'!$C$8="y", COUNTIF('Depr - Alt #2'!$C$12:$C$51,"&lt;&gt;0"),0)),"",AR$4+1)</f>
        <v>2061</v>
      </c>
      <c r="AT4" s="380">
        <f ca="1">IF(COUNT($C$4:AS4)&gt;=(('LookUp Ranges'!$D$146)+IF('Depr - Alt #2'!$C$8="y", COUNTIF('Depr - Alt #2'!$C$12:$C$51,"&lt;&gt;0"),0)),"",AS$4+1)</f>
        <v>2062</v>
      </c>
      <c r="AU4" s="380">
        <f ca="1">IF(COUNT($C$4:AT4)&gt;=(('LookUp Ranges'!$D$146)+IF('Depr - Alt #2'!$C$8="y", COUNTIF('Depr - Alt #2'!$C$12:$C$51,"&lt;&gt;0"),0)),"",AT$4+1)</f>
        <v>2063</v>
      </c>
      <c r="AV4" s="380">
        <f ca="1">IF(COUNT($C$4:AU4)&gt;=(('LookUp Ranges'!$D$146)+IF('Depr - Alt #2'!$C$8="y", COUNTIF('Depr - Alt #2'!$C$12:$C$51,"&lt;&gt;0"),0)),"",AU$4+1)</f>
        <v>2064</v>
      </c>
      <c r="AW4" s="380">
        <f ca="1">IF(COUNT($C$4:AV4)&gt;=(('LookUp Ranges'!$D$146)+IF('Depr - Alt #2'!$C$8="y", COUNTIF('Depr - Alt #2'!$C$12:$C$51,"&lt;&gt;0"),0)),"",AV$4+1)</f>
        <v>2065</v>
      </c>
      <c r="AX4" s="380">
        <f ca="1">IF(COUNT($C$4:AW4)&gt;=(('LookUp Ranges'!$D$146)+IF('Depr - Alt #2'!$C$8="y", COUNTIF('Depr - Alt #2'!$C$12:$C$51,"&lt;&gt;0"),0)),"",AW$4+1)</f>
        <v>2066</v>
      </c>
      <c r="AY4" s="380">
        <f ca="1">IF(COUNT($C$4:AX4)&gt;=(('LookUp Ranges'!$D$146)+IF('Depr - Alt #2'!$C$8="y", COUNTIF('Depr - Alt #2'!$C$12:$C$51,"&lt;&gt;0"),0)),"",AX$4+1)</f>
        <v>2067</v>
      </c>
      <c r="AZ4" s="380">
        <f ca="1">IF(COUNT($C$4:AY4)&gt;=(('LookUp Ranges'!$D$146)+IF('Depr - Alt #2'!$C$8="y", COUNTIF('Depr - Alt #2'!$C$12:$C$51,"&lt;&gt;0"),0)),"",AY$4+1)</f>
        <v>2068</v>
      </c>
      <c r="BA4" s="380">
        <f ca="1">IF(COUNT($C$4:AZ4)&gt;=(('LookUp Ranges'!$D$146)+IF('Depr - Alt #2'!$C$8="y", COUNTIF('Depr - Alt #2'!$C$12:$C$51,"&lt;&gt;0"),0)),"",AZ$4+1)</f>
        <v>2069</v>
      </c>
      <c r="BB4" s="380">
        <f ca="1">IF(COUNT($C$4:BA4)&gt;=(('LookUp Ranges'!$D$146)+IF('Depr - Alt #2'!$C$8="y", COUNTIF('Depr - Alt #2'!$C$12:$C$51,"&lt;&gt;0"),0)),"",BA$4+1)</f>
        <v>2070</v>
      </c>
      <c r="BC4" s="380">
        <f ca="1">IF(COUNT($C$4:BB4)&gt;=(('LookUp Ranges'!$D$146)+IF('Depr - Alt #2'!$C$8="y", COUNTIF('Depr - Alt #2'!$C$12:$C$51,"&lt;&gt;0"),0)),"",BB$4+1)</f>
        <v>2071</v>
      </c>
      <c r="BD4" s="380" t="str">
        <f ca="1">IF(COUNT($C$4:BC4)&gt;=(('LookUp Ranges'!$D$146)+IF('Depr - Alt #2'!$C$8="y", COUNTIF('Depr - Alt #2'!$C$12:$C$51,"&lt;&gt;0"),0)),"",BC$4+1)</f>
        <v/>
      </c>
      <c r="BE4" s="380" t="str">
        <f ca="1">IF(COUNT($C$4:BD4)&gt;=(('LookUp Ranges'!$D$146)+IF('Depr - Alt #2'!$C$8="y", COUNTIF('Depr - Alt #2'!$C$12:$C$51,"&lt;&gt;0"),0)),"",BD$4+1)</f>
        <v/>
      </c>
      <c r="BF4" s="380" t="str">
        <f ca="1">IF(COUNT($C$4:BE4)&gt;=(('LookUp Ranges'!$D$146)+IF('Depr - Alt #2'!$C$8="y", COUNTIF('Depr - Alt #2'!$C$12:$C$51,"&lt;&gt;0"),0)),"",BE$4+1)</f>
        <v/>
      </c>
      <c r="BG4" s="380" t="str">
        <f ca="1">IF(COUNT($C$4:BF4)&gt;=(('LookUp Ranges'!$D$146)+IF('Depr - Alt #2'!$C$8="y", COUNTIF('Depr - Alt #2'!$C$12:$C$51,"&lt;&gt;0"),0)),"",BF$4+1)</f>
        <v/>
      </c>
      <c r="BH4" s="380" t="str">
        <f ca="1">IF(COUNT($C$4:BG4)&gt;=(('LookUp Ranges'!$D$146)+IF('Depr - Alt #2'!$C$8="y", COUNTIF('Depr - Alt #2'!$C$12:$C$51,"&lt;&gt;0"),0)),"",BG$4+1)</f>
        <v/>
      </c>
      <c r="BI4" s="380" t="str">
        <f ca="1">IF(COUNT($C$4:BH4)&gt;=(('LookUp Ranges'!$D$146)+IF('Depr - Alt #2'!$C$8="y", COUNTIF('Depr - Alt #2'!$C$12:$C$51,"&lt;&gt;0"),0)),"",BH$4+1)</f>
        <v/>
      </c>
      <c r="BJ4" s="380" t="str">
        <f ca="1">IF(COUNT($C$4:BI4)&gt;=(('LookUp Ranges'!$D$146)+IF('Depr - Alt #2'!$C$8="y", COUNTIF('Depr - Alt #2'!$C$12:$C$51,"&lt;&gt;0"),0)),"",BI$4+1)</f>
        <v/>
      </c>
      <c r="BK4" s="380" t="str">
        <f ca="1">IF(COUNT($C$4:BJ4)&gt;=(('LookUp Ranges'!$D$146)+IF('Depr - Alt #2'!$C$8="y", COUNTIF('Depr - Alt #2'!$C$12:$C$51,"&lt;&gt;0"),0)),"",BJ$4+1)</f>
        <v/>
      </c>
      <c r="BL4" s="380" t="str">
        <f ca="1">IF(COUNT($C$4:BK4)&gt;=(('LookUp Ranges'!$D$146)+IF('Depr - Alt #2'!$C$8="y", COUNTIF('Depr - Alt #2'!$C$12:$C$51,"&lt;&gt;0"),0)),"",BK$4+1)</f>
        <v/>
      </c>
      <c r="BM4" s="380" t="str">
        <f ca="1">IF(COUNT($C$4:BL4)&gt;=(('LookUp Ranges'!$D$146)+IF('Depr - Alt #2'!$C$8="y", COUNTIF('Depr - Alt #2'!$C$12:$C$51,"&lt;&gt;0"),0)),"",BL$4+1)</f>
        <v/>
      </c>
      <c r="BN4" s="380" t="str">
        <f ca="1">IF(COUNT($C$4:BM4)&gt;=(('LookUp Ranges'!$D$146)+IF('Depr - Alt #2'!$C$8="y", COUNTIF('Depr - Alt #2'!$C$12:$C$51,"&lt;&gt;0"),0)),"",BM$4+1)</f>
        <v/>
      </c>
      <c r="BO4" s="380" t="str">
        <f ca="1">IF(COUNT($C$4:BN4)&gt;=(('LookUp Ranges'!$D$146)+IF('Depr - Alt #2'!$C$8="y", COUNTIF('Depr - Alt #2'!$C$12:$C$51,"&lt;&gt;0"),0)),"",BN$4+1)</f>
        <v/>
      </c>
      <c r="BP4" s="380" t="str">
        <f ca="1">IF(COUNT($C$4:BO4)&gt;=(('LookUp Ranges'!$D$146)+IF('Depr - Alt #2'!$C$8="y", COUNTIF('Depr - Alt #2'!$C$12:$C$51,"&lt;&gt;0"),0)),"",BO$4+1)</f>
        <v/>
      </c>
      <c r="BQ4" s="380" t="str">
        <f ca="1">IF(COUNT($C$4:BP4)&gt;=(('LookUp Ranges'!$D$146)+IF('Depr - Alt #2'!$C$8="y", COUNTIF('Depr - Alt #2'!$C$12:$C$51,"&lt;&gt;0"),0)),"",BP$4+1)</f>
        <v/>
      </c>
      <c r="BR4" s="380" t="str">
        <f ca="1">IF(COUNT($C$4:BQ4)&gt;=(('LookUp Ranges'!$D$146)+IF('Depr - Alt #2'!$C$8="y", COUNTIF('Depr - Alt #2'!$C$12:$C$51,"&lt;&gt;0"),0)),"",BQ$4+1)</f>
        <v/>
      </c>
      <c r="BS4" s="380" t="str">
        <f ca="1">IF(COUNT($C$4:BR4)&gt;=(('LookUp Ranges'!$D$146)+IF('Depr - Alt #2'!$C$8="y", COUNTIF('Depr - Alt #2'!$C$12:$C$51,"&lt;&gt;0"),0)),"",BR$4+1)</f>
        <v/>
      </c>
      <c r="BT4" s="380" t="str">
        <f ca="1">IF(COUNT($C$4:BS4)&gt;=(('LookUp Ranges'!$D$146)+IF('Depr - Alt #2'!$C$8="y", COUNTIF('Depr - Alt #2'!$C$12:$C$51,"&lt;&gt;0"),0)),"",BS$4+1)</f>
        <v/>
      </c>
      <c r="BU4" s="380" t="str">
        <f ca="1">IF(COUNT($C$4:BT4)&gt;=(('LookUp Ranges'!$D$146)+IF('Depr - Alt #2'!$C$8="y", COUNTIF('Depr - Alt #2'!$C$12:$C$51,"&lt;&gt;0"),0)),"",BT$4+1)</f>
        <v/>
      </c>
      <c r="BV4" s="380" t="str">
        <f ca="1">IF(COUNT($C$4:BU4)&gt;=(('LookUp Ranges'!$D$146)+IF('Depr - Alt #2'!$C$8="y", COUNTIF('Depr - Alt #2'!$C$12:$C$51,"&lt;&gt;0"),0)),"",BU$4+1)</f>
        <v/>
      </c>
      <c r="BW4" s="380" t="str">
        <f ca="1">IF(COUNT($C$4:BV4)&gt;=(('LookUp Ranges'!$D$146)+IF('Depr - Alt #2'!$C$8="y", COUNTIF('Depr - Alt #2'!$C$12:$C$51,"&lt;&gt;0"),0)),"",BV$4+1)</f>
        <v/>
      </c>
      <c r="BX4" s="380" t="str">
        <f ca="1">IF(COUNT($C$4:BW4)&gt;=(('LookUp Ranges'!$D$146)+IF('Depr - Alt #2'!$C$8="y", COUNTIF('Depr - Alt #2'!$C$12:$C$51,"&lt;&gt;0"),0)),"",BW$4+1)</f>
        <v/>
      </c>
      <c r="BY4" s="380" t="str">
        <f ca="1">IF(COUNT($C$4:BX4)&gt;=(('LookUp Ranges'!$D$146)+IF('Depr - Alt #2'!$C$8="y", COUNTIF('Depr - Alt #2'!$C$12:$C$51,"&lt;&gt;0"),0)),"",BX$4+1)</f>
        <v/>
      </c>
      <c r="BZ4" s="380" t="str">
        <f ca="1">IF(COUNT($C$4:BY4)&gt;=(('LookUp Ranges'!$D$146)+IF('Depr - Alt #2'!$C$8="y", COUNTIF('Depr - Alt #2'!$C$12:$C$51,"&lt;&gt;0"),0)),"",BY$4+1)</f>
        <v/>
      </c>
      <c r="CA4" s="380" t="str">
        <f ca="1">IF(COUNT($C$4:BZ4)&gt;=(('LookUp Ranges'!$D$146)+IF('Depr - Alt #2'!$C$8="y", COUNTIF('Depr - Alt #2'!$C$12:$C$51,"&lt;&gt;0"),0)),"",BZ$4+1)</f>
        <v/>
      </c>
      <c r="CB4" s="380" t="str">
        <f ca="1">IF(COUNT($C$4:CA4)&gt;=(('LookUp Ranges'!$D$146)+IF('Depr - Alt #2'!$C$8="y", COUNTIF('Depr - Alt #2'!$C$12:$C$51,"&lt;&gt;0"),0)),"",CA$4+1)</f>
        <v/>
      </c>
      <c r="CC4" s="380" t="str">
        <f ca="1">IF(COUNT($C$4:CB4)&gt;=(('LookUp Ranges'!$D$146)+IF('Depr - Alt #2'!$C$8="y", COUNTIF('Depr - Alt #2'!$C$12:$C$51,"&lt;&gt;0"),0)),"",CB$4+1)</f>
        <v/>
      </c>
      <c r="CD4" s="380" t="str">
        <f ca="1">IF(COUNT($C$4:CC4)&gt;=(('LookUp Ranges'!$D$146)+IF('Depr - Alt #2'!$C$8="y", COUNTIF('Depr - Alt #2'!$C$12:$C$51,"&lt;&gt;0"),0)),"",CC$4+1)</f>
        <v/>
      </c>
      <c r="CE4" s="380" t="str">
        <f ca="1">IF(COUNT($C$4:CD4)&gt;=(('LookUp Ranges'!$D$146)+IF('Depr - Alt #2'!$C$8="y", COUNTIF('Depr - Alt #2'!$C$12:$C$51,"&lt;&gt;0"),0)),"",CD$4+1)</f>
        <v/>
      </c>
      <c r="CF4" s="380" t="str">
        <f ca="1">IF(COUNT($C$4:CE4)&gt;=(('LookUp Ranges'!$D$146)+IF('Depr - Alt #2'!$C$8="y", COUNTIF('Depr - Alt #2'!$C$12:$C$51,"&lt;&gt;0"),0)),"",CE$4+1)</f>
        <v/>
      </c>
      <c r="CG4" s="380" t="str">
        <f ca="1">IF(COUNT($C$4:CF4)&gt;=(('LookUp Ranges'!$D$146)+IF('Depr - Alt #2'!$C$8="y", COUNTIF('Depr - Alt #2'!$C$12:$C$51,"&lt;&gt;0"),0)),"",CF$4+1)</f>
        <v/>
      </c>
      <c r="CH4" s="380" t="str">
        <f ca="1">IF(COUNT($C$4:CG4)&gt;=(('LookUp Ranges'!$D$146)+IF('Depr - Alt #2'!$C$8="y", COUNTIF('Depr - Alt #2'!$C$12:$C$51,"&lt;&gt;0"),0)),"",CG$4+1)</f>
        <v/>
      </c>
      <c r="CI4" s="380" t="str">
        <f ca="1">IF(COUNT($C$4:CH4)&gt;=(('LookUp Ranges'!$D$146)+IF('Depr - Alt #2'!$C$8="y", COUNTIF('Depr - Alt #2'!$C$12:$C$51,"&lt;&gt;0"),0)),"",CH$4+1)</f>
        <v/>
      </c>
      <c r="CJ4" s="380" t="str">
        <f ca="1">IF(COUNT($C$4:CI4)&gt;=(('LookUp Ranges'!$D$146)+IF('Depr - Alt #2'!$C$8="y", COUNTIF('Depr - Alt #2'!$C$12:$C$51,"&lt;&gt;0"),0)),"",CI$4+1)</f>
        <v/>
      </c>
      <c r="CK4" s="380" t="str">
        <f ca="1">IF(COUNT($C$4:CJ4)&gt;=(('LookUp Ranges'!$D$146)+IF('Depr - Alt #2'!$C$8="y", COUNTIF('Depr - Alt #2'!$C$12:$C$51,"&lt;&gt;0"),0)),"",CJ$4+1)</f>
        <v/>
      </c>
      <c r="CL4" s="380" t="str">
        <f ca="1">IF(COUNT($C$4:CK4)&gt;=(('LookUp Ranges'!$D$146)+IF('Depr - Alt #2'!$C$8="y", COUNTIF('Depr - Alt #2'!$C$12:$C$51,"&lt;&gt;0"),0)),"",CK$4+1)</f>
        <v/>
      </c>
      <c r="CM4" s="380" t="str">
        <f ca="1">IF(COUNT($C$4:CL4)&gt;=(('LookUp Ranges'!$D$146)+IF('Depr - Alt #2'!$C$8="y", COUNTIF('Depr - Alt #2'!$C$12:$C$51,"&lt;&gt;0"),0)),"",CL$4+1)</f>
        <v/>
      </c>
      <c r="CN4" s="380" t="str">
        <f ca="1">IF(COUNT($C$4:CM4)&gt;=(('LookUp Ranges'!$D$146)+IF('Depr - Alt #2'!$C$8="y", COUNTIF('Depr - Alt #2'!$C$12:$C$51,"&lt;&gt;0"),0)),"",CM$4+1)</f>
        <v/>
      </c>
      <c r="CO4" s="380" t="str">
        <f ca="1">IF(COUNT($C$4:CN4)&gt;=(('LookUp Ranges'!$D$146)+IF('Depr - Alt #2'!$C$8="y", COUNTIF('Depr - Alt #2'!$C$12:$C$51,"&lt;&gt;0"),0)),"",CN$4+1)</f>
        <v/>
      </c>
      <c r="CP4" s="380" t="str">
        <f ca="1">IF(COUNT($C$4:CO4)&gt;=(('LookUp Ranges'!$D$146)+IF('Depr - Alt #2'!$C$8="y", COUNTIF('Depr - Alt #2'!$C$12:$C$51,"&lt;&gt;0"),0)),"",CO$4+1)</f>
        <v/>
      </c>
      <c r="CQ4" s="380" t="str">
        <f ca="1">IF(COUNT($C$4:CP4)&gt;=(('LookUp Ranges'!$D$146)+IF('Depr - Alt #2'!$C$8="y", COUNTIF('Depr - Alt #2'!$C$12:$C$51,"&lt;&gt;0"),0)),"",CP$4+1)</f>
        <v/>
      </c>
      <c r="CR4" s="21">
        <v>0</v>
      </c>
    </row>
    <row r="5" spans="1:97" s="10" customFormat="1" ht="16.5" thickBot="1">
      <c r="A5" s="33" t="s">
        <v>145</v>
      </c>
      <c r="B5" s="34"/>
      <c r="C5" s="8"/>
      <c r="D5" s="8"/>
      <c r="E5" s="8"/>
      <c r="F5" s="8"/>
      <c r="G5" s="8"/>
      <c r="H5" s="8"/>
      <c r="I5" s="8"/>
      <c r="J5" s="8"/>
      <c r="K5" s="8"/>
      <c r="L5" s="8"/>
      <c r="M5" s="8"/>
      <c r="N5" s="8"/>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c r="CR5" s="9"/>
    </row>
    <row r="6" spans="1:97" s="10" customFormat="1">
      <c r="A6" s="37" t="s">
        <v>158</v>
      </c>
      <c r="B6" s="38"/>
      <c r="C6" s="8"/>
      <c r="D6" s="8"/>
      <c r="E6" s="8"/>
      <c r="F6" s="8"/>
      <c r="G6" s="8"/>
      <c r="H6" s="8"/>
      <c r="I6" s="8"/>
      <c r="J6" s="8"/>
      <c r="K6" s="8"/>
      <c r="L6" s="8"/>
      <c r="M6" s="8"/>
      <c r="N6" s="8"/>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c r="CJ6" s="9"/>
      <c r="CK6" s="9"/>
      <c r="CL6" s="9"/>
      <c r="CM6" s="9"/>
      <c r="CN6" s="9"/>
      <c r="CO6" s="9"/>
      <c r="CP6" s="9"/>
      <c r="CQ6" s="9"/>
      <c r="CR6" s="9"/>
    </row>
    <row r="7" spans="1:97" s="10" customFormat="1">
      <c r="A7" s="32" t="s">
        <v>144</v>
      </c>
      <c r="B7" s="38"/>
      <c r="C7" s="8"/>
      <c r="D7" s="8"/>
      <c r="E7" s="8"/>
      <c r="F7" s="8"/>
      <c r="G7" s="8"/>
      <c r="H7" s="8"/>
      <c r="I7" s="8"/>
      <c r="J7" s="8"/>
      <c r="K7" s="8"/>
      <c r="L7" s="8"/>
      <c r="M7" s="8"/>
      <c r="N7" s="8"/>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row>
    <row r="8" spans="1:97" s="379" customFormat="1">
      <c r="A8" s="39" t="s">
        <v>103</v>
      </c>
      <c r="C8" s="378">
        <f>IF(C4&gt;=InServiceAlt2,SUM(Inputs!$E$76:E76)-IF(AND(C4&lt;&gt;"",D4=""),RetireValueAlt2,0),0)-IF(C4="",RetireValueAlt2,0)</f>
        <v>0</v>
      </c>
      <c r="D8" s="378">
        <f ca="1">IF(D4&gt;=InServiceAlt2,SUM(Inputs!$E$76:F76)-IF(AND(D4&lt;&gt;"",E4=""),RetireValueAlt2,0),0)-IF(D4="",RetireValueAlt2,0)</f>
        <v>0</v>
      </c>
      <c r="E8" s="378">
        <f ca="1">IF(E4&gt;=InServiceAlt2,SUM(Inputs!$E$76:G76)-IF(AND(E4&lt;&gt;"",F4=""),RetireValueAlt2,0),0)-IF(E4="",RetireValueAlt2,0)</f>
        <v>26998</v>
      </c>
      <c r="F8" s="378">
        <f ca="1">IF(F4&gt;=InServiceAlt2,SUM(Inputs!$E$76:H76)-IF(AND(F4&lt;&gt;"",G4=""),RetireValueAlt2,0),0)-IF(F4="",RetireValueAlt2,0)</f>
        <v>26998</v>
      </c>
      <c r="G8" s="378">
        <f ca="1">IF(G4&gt;=InServiceAlt2,SUM(Inputs!$E$76:I76)-IF(AND(G4&lt;&gt;"",H4=""),RetireValueAlt2,0),0)-IF(G4="",RetireValueAlt2,0)</f>
        <v>26998</v>
      </c>
      <c r="H8" s="378">
        <f ca="1">IF(H4&gt;=InServiceAlt2,SUM(Inputs!$E$76:J76)-IF(AND(H4&lt;&gt;"",I4=""),RetireValueAlt2,0),0)-IF(H4="",RetireValueAlt2,0)</f>
        <v>26998</v>
      </c>
      <c r="I8" s="378">
        <f ca="1">IF(I4&gt;=InServiceAlt2,SUM(Inputs!$E$76:K76)-IF(AND(I4&lt;&gt;"",J4=""),RetireValueAlt2,0),0)-IF(I4="",RetireValueAlt2,0)</f>
        <v>26998</v>
      </c>
      <c r="J8" s="378">
        <f ca="1">IF(J4&gt;=InServiceAlt2,SUM(Inputs!$E$76:L76)-IF(AND(J4&lt;&gt;"",K4=""),RetireValueAlt2,0),0)-IF(J4="",RetireValueAlt2,0)</f>
        <v>26998</v>
      </c>
      <c r="K8" s="378">
        <f ca="1">IF(K4&gt;=InServiceAlt2,SUM(Inputs!$E$76:M76)-IF(AND(K4&lt;&gt;"",L4=""),RetireValueAlt2,0),0)-IF(K4="",RetireValueAlt2,0)</f>
        <v>26998</v>
      </c>
      <c r="L8" s="378">
        <f ca="1">IF(L4&gt;=InServiceAlt2,SUM(Inputs!$E$76:N76)-IF(AND(L4&lt;&gt;"",M4=""),RetireValueAlt2,0),0)-IF(L4="",RetireValueAlt2,0)</f>
        <v>26998</v>
      </c>
      <c r="M8" s="378">
        <f ca="1">IF(M4&gt;=InServiceAlt2,SUM(Inputs!$E$76:O76)-IF(AND(M4&lt;&gt;"",N4=""),RetireValueAlt2,0),0)-IF(M4="",RetireValueAlt2,0)</f>
        <v>26998</v>
      </c>
      <c r="N8" s="378">
        <f ca="1">IF(N4&gt;=InServiceAlt2,SUM(Inputs!$E$76:P76)-IF(AND(N4&lt;&gt;"",O4=""),RetireValueAlt2,0),0)-IF(N4="",RetireValueAlt2,0)</f>
        <v>26998</v>
      </c>
      <c r="O8" s="378">
        <f ca="1">IF(O4&gt;=InServiceAlt2,SUM(Inputs!$E$76:Q76)-IF(AND(O4&lt;&gt;"",P4=""),RetireValueAlt2,0),0)-IF(O4="",RetireValueAlt2,0)</f>
        <v>26998</v>
      </c>
      <c r="P8" s="378">
        <f ca="1">IF(P4&gt;=InServiceAlt2,SUM(Inputs!$E$76:R76)-IF(AND(P4&lt;&gt;"",Q4=""),RetireValueAlt2,0),0)-IF(P4="",RetireValueAlt2,0)</f>
        <v>26998</v>
      </c>
      <c r="Q8" s="378">
        <f ca="1">IF(Q4&gt;=InServiceAlt2,SUM(Inputs!$E$76:S76)-IF(AND(Q4&lt;&gt;"",R4=""),RetireValueAlt2,0),0)-IF(Q4="",RetireValueAlt2,0)</f>
        <v>26998</v>
      </c>
      <c r="R8" s="378">
        <f ca="1">IF(R4&gt;=InServiceAlt2,SUM(Inputs!$E$76:T76)-IF(AND(R4&lt;&gt;"",S4=""),RetireValueAlt2,0),0)-IF(R4="",RetireValueAlt2,0)</f>
        <v>26998</v>
      </c>
      <c r="S8" s="378">
        <f ca="1">IF(S4&gt;=InServiceAlt2,SUM(Inputs!$E$76:U76)-IF(AND(S4&lt;&gt;"",T4=""),RetireValueAlt2,0),0)-IF(S4="",RetireValueAlt2,0)</f>
        <v>26998</v>
      </c>
      <c r="T8" s="378">
        <f ca="1">IF(T4&gt;=InServiceAlt2,SUM(Inputs!$E$76:V76)-IF(AND(T4&lt;&gt;"",U4=""),RetireValueAlt2,0),0)-IF(T4="",RetireValueAlt2,0)</f>
        <v>26998</v>
      </c>
      <c r="U8" s="378">
        <f ca="1">IF(U4&gt;=InServiceAlt2,SUM(Inputs!$E$76:W76)-IF(AND(U4&lt;&gt;"",V4=""),RetireValueAlt2,0),0)-IF(U4="",RetireValueAlt2,0)</f>
        <v>26998</v>
      </c>
      <c r="V8" s="378">
        <f ca="1">IF(V4&gt;=InServiceAlt2,SUM(Inputs!$E$76:X76)-IF(AND(V4&lt;&gt;"",W4=""),RetireValueAlt2,0),0)-IF(V4="",RetireValueAlt2,0)</f>
        <v>26998</v>
      </c>
      <c r="W8" s="378">
        <f ca="1">IF(W4&gt;=InServiceAlt2,SUM(Inputs!$E$76:Y76)-IF(AND(W4&lt;&gt;"",X4=""),RetireValueAlt2,0),0)-IF(W4="",RetireValueAlt2,0)</f>
        <v>26998</v>
      </c>
      <c r="X8" s="378">
        <f ca="1">IF(X4&gt;=InServiceAlt2,SUM(Inputs!$E$76:Z76)-IF(AND(X4&lt;&gt;"",Y4=""),RetireValueAlt2,0),0)-IF(X4="",RetireValueAlt2,0)</f>
        <v>26998</v>
      </c>
      <c r="Y8" s="378">
        <f ca="1">IF(Y4&gt;=InServiceAlt2,SUM(Inputs!$E$76:AA76)-IF(AND(Y4&lt;&gt;"",Z4=""),RetireValueAlt2,0),0)-IF(Y4="",RetireValueAlt2,0)</f>
        <v>26998</v>
      </c>
      <c r="Z8" s="378">
        <f ca="1">IF(Z4&gt;=InServiceAlt2,SUM(Inputs!$E$76:AB76)-IF(AND(Z4&lt;&gt;"",AA4=""),RetireValueAlt2,0),0)-IF(Z4="",RetireValueAlt2,0)</f>
        <v>26998</v>
      </c>
      <c r="AA8" s="378">
        <f ca="1">IF(AA4&gt;=InServiceAlt2,SUM(Inputs!$E$76:AC76)-IF(AND(AA4&lt;&gt;"",AB4=""),RetireValueAlt2,0),0)-IF(AA4="",RetireValueAlt2,0)</f>
        <v>26998</v>
      </c>
      <c r="AB8" s="378">
        <f ca="1">IF(AB4&gt;=InServiceAlt2,SUM(Inputs!$E$76:AD76)-IF(AND(AB4&lt;&gt;"",AC4=""),RetireValueAlt2,0),0)-IF(AB4="",RetireValueAlt2,0)</f>
        <v>26998</v>
      </c>
      <c r="AC8" s="378">
        <f ca="1">IF(AC4&gt;=InServiceAlt2,SUM(Inputs!$E$76:AE76)-IF(AND(AC4&lt;&gt;"",AD4=""),RetireValueAlt2,0),0)-IF(AC4="",RetireValueAlt2,0)</f>
        <v>26998</v>
      </c>
      <c r="AD8" s="378">
        <f ca="1">IF(AD4&gt;=InServiceAlt2,SUM(Inputs!$E$76:AF76)-IF(AND(AD4&lt;&gt;"",AE4=""),RetireValueAlt2,0),0)-IF(AD4="",RetireValueAlt2,0)</f>
        <v>26998</v>
      </c>
      <c r="AE8" s="378">
        <f ca="1">IF(AE4&gt;=InServiceAlt2,SUM(Inputs!$E$76:AG76)-IF(AND(AE4&lt;&gt;"",AF4=""),RetireValueAlt2,0),0)-IF(AE4="",RetireValueAlt2,0)</f>
        <v>26998</v>
      </c>
      <c r="AF8" s="378">
        <f ca="1">IF(AF4&gt;=InServiceAlt2,SUM(Inputs!$E$76:AH76)-IF(AND(AF4&lt;&gt;"",AG4=""),RetireValueAlt2,0),0)-IF(AF4="",RetireValueAlt2,0)</f>
        <v>26998</v>
      </c>
      <c r="AG8" s="378">
        <f ca="1">IF(AG4&gt;=InServiceAlt2,SUM(Inputs!$E$76:AI76)-IF(AND(AG4&lt;&gt;"",AH4=""),RetireValueAlt2,0),0)-IF(AG4="",RetireValueAlt2,0)</f>
        <v>26998</v>
      </c>
      <c r="AH8" s="378">
        <f ca="1">IF(AH4&gt;=InServiceAlt2,SUM(Inputs!$E$76:AJ76)-IF(AND(AH4&lt;&gt;"",AI4=""),RetireValueAlt2,0),0)-IF(AH4="",RetireValueAlt2,0)</f>
        <v>26998</v>
      </c>
      <c r="AI8" s="378">
        <f ca="1">IF(AI4&gt;=InServiceAlt2,SUM(Inputs!$E$76:AK76)-IF(AND(AI4&lt;&gt;"",AJ4=""),RetireValueAlt2,0),0)-IF(AI4="",RetireValueAlt2,0)</f>
        <v>26998</v>
      </c>
      <c r="AJ8" s="378">
        <f ca="1">IF(AJ4&gt;=InServiceAlt2,SUM(Inputs!$E$76:AL76)-IF(AND(AJ4&lt;&gt;"",AK4=""),RetireValueAlt2,0),0)-IF(AJ4="",RetireValueAlt2,0)</f>
        <v>26998</v>
      </c>
      <c r="AK8" s="378">
        <f ca="1">IF(AK4&gt;=InServiceAlt2,SUM(Inputs!$E$76:AM76)-IF(AND(AK4&lt;&gt;"",AL4=""),RetireValueAlt2,0),0)-IF(AK4="",RetireValueAlt2,0)</f>
        <v>26998</v>
      </c>
      <c r="AL8" s="378">
        <f ca="1">IF(AL4&gt;=InServiceAlt2,SUM(Inputs!$E$76:AN76)-IF(AND(AL4&lt;&gt;"",AM4=""),RetireValueAlt2,0),0)-IF(AL4="",RetireValueAlt2,0)</f>
        <v>26998</v>
      </c>
      <c r="AM8" s="378">
        <f ca="1">IF(AM4&gt;=InServiceAlt2,SUM(Inputs!$E$76:AO76)-IF(AND(AM4&lt;&gt;"",AN4=""),RetireValueAlt2,0),0)-IF(AM4="",RetireValueAlt2,0)</f>
        <v>26998</v>
      </c>
      <c r="AN8" s="378">
        <f ca="1">IF(AN4&gt;=InServiceAlt2,SUM(Inputs!$E$76:AP76)-IF(AND(AN4&lt;&gt;"",AO4=""),RetireValueAlt2,0),0)-IF(AN4="",RetireValueAlt2,0)</f>
        <v>26998</v>
      </c>
      <c r="AO8" s="378">
        <f ca="1">IF(AO4&gt;=InServiceAlt2,SUM(Inputs!$E$76:AQ76)-IF(AND(AO4&lt;&gt;"",AP4=""),RetireValueAlt2,0),0)-IF(AO4="",RetireValueAlt2,0)</f>
        <v>26998</v>
      </c>
      <c r="AP8" s="378">
        <f ca="1">IF(AP4&gt;=InServiceAlt2,SUM(Inputs!$E$76:AR76)-IF(AND(AP4&lt;&gt;"",AQ4=""),RetireValueAlt2,0),0)-IF(AP4="",RetireValueAlt2,0)</f>
        <v>26998</v>
      </c>
      <c r="AQ8" s="378">
        <f ca="1">IF(AQ4&gt;=InServiceAlt2,SUM(Inputs!$E$76:AS76)-IF(AND(AQ4&lt;&gt;"",AR4=""),RetireValueAlt2,0),0)-IF(AQ4="",RetireValueAlt2,0)</f>
        <v>26998</v>
      </c>
      <c r="AR8" s="378">
        <f ca="1">IF(AR4&gt;=InServiceAlt2,SUM(Inputs!$E$76:AT76)-IF(AND(AR4&lt;&gt;"",AS4=""),RetireValueAlt2,0),0)-IF(AR4="",RetireValueAlt2,0)</f>
        <v>26998</v>
      </c>
      <c r="AS8" s="378">
        <f ca="1">IF(AS4&gt;=InServiceAlt2,SUM(Inputs!$E$76:AU76)-IF(AND(AS4&lt;&gt;"",AT4=""),RetireValueAlt2,0),0)-IF(AS4="",RetireValueAlt2,0)</f>
        <v>26998</v>
      </c>
      <c r="AT8" s="378">
        <f ca="1">IF(AT4&gt;=InServiceAlt2,SUM(Inputs!$E$76:AV76)-IF(AND(AT4&lt;&gt;"",AU4=""),RetireValueAlt2,0),0)-IF(AT4="",RetireValueAlt2,0)</f>
        <v>26998</v>
      </c>
      <c r="AU8" s="378">
        <f ca="1">IF(AU4&gt;=InServiceAlt2,SUM(Inputs!$E$76:AW76)-IF(AND(AU4&lt;&gt;"",AV4=""),RetireValueAlt2,0),0)-IF(AU4="",RetireValueAlt2,0)</f>
        <v>26998</v>
      </c>
      <c r="AV8" s="378">
        <f ca="1">IF(AV4&gt;=InServiceAlt2,SUM(Inputs!$E$76:AX76)-IF(AND(AV4&lt;&gt;"",AW4=""),RetireValueAlt2,0),0)-IF(AV4="",RetireValueAlt2,0)</f>
        <v>26998</v>
      </c>
      <c r="AW8" s="378">
        <f ca="1">IF(AW4&gt;=InServiceAlt2,SUM(Inputs!$E$76:AY76)-IF(AND(AW4&lt;&gt;"",AX4=""),RetireValueAlt2,0),0)-IF(AW4="",RetireValueAlt2,0)</f>
        <v>26998</v>
      </c>
      <c r="AX8" s="378">
        <f ca="1">IF(AX4&gt;=InServiceAlt2,SUM(Inputs!$E$76:AZ76)-IF(AND(AX4&lt;&gt;"",AY4=""),RetireValueAlt2,0),0)-IF(AX4="",RetireValueAlt2,0)</f>
        <v>26998</v>
      </c>
      <c r="AY8" s="378">
        <f ca="1">IF(AY4&gt;=InServiceAlt2,SUM(Inputs!$E$76:BA76)-IF(AND(AY4&lt;&gt;"",AZ4=""),RetireValueAlt2,0),0)-IF(AY4="",RetireValueAlt2,0)</f>
        <v>26998</v>
      </c>
      <c r="AZ8" s="378">
        <f ca="1">IF(AZ4&gt;=InServiceAlt2,SUM(Inputs!$E$76:BB76)-IF(AND(AZ4&lt;&gt;"",BA4=""),RetireValueAlt2,0),0)-IF(AZ4="",RetireValueAlt2,0)</f>
        <v>26998</v>
      </c>
      <c r="BA8" s="378">
        <f ca="1">IF(BA4&gt;=InServiceAlt2,SUM(Inputs!$E$76:BC76)-IF(AND(BA4&lt;&gt;"",BB4=""),RetireValueAlt2,0),0)-IF(BA4="",RetireValueAlt2,0)</f>
        <v>26998</v>
      </c>
      <c r="BB8" s="378">
        <f ca="1">IF(BB4&gt;=InServiceAlt2,SUM(Inputs!$E$76:BD76)-IF(AND(BB4&lt;&gt;"",BC4=""),RetireValueAlt2,0),0)-IF(BB4="",RetireValueAlt2,0)</f>
        <v>26998</v>
      </c>
      <c r="BC8" s="378">
        <f ca="1">IF(BC4&gt;=InServiceAlt2,SUM(Inputs!$E$76:BE76)-IF(AND(BC4&lt;&gt;"",BD4=""),RetireValueAlt2,0),0)-IF(BC4="",RetireValueAlt2,0)</f>
        <v>26998</v>
      </c>
      <c r="BD8" s="378">
        <f ca="1">IF(BD4&gt;=InServiceAlt2,SUM(Inputs!$E$76:BF76)-IF(AND(BD4&lt;&gt;"",BE4=""),RetireValueAlt2,0),0)-IF(BD4="",RetireValueAlt2,0)</f>
        <v>26998</v>
      </c>
      <c r="BE8" s="378">
        <f ca="1">IF(BE4&gt;=InServiceAlt2,SUM(Inputs!$E$76:BG76)-IF(AND(BE4&lt;&gt;"",BF4=""),RetireValueAlt2,0),0)-IF(BE4="",RetireValueAlt2,0)</f>
        <v>26998</v>
      </c>
      <c r="BF8" s="378">
        <f ca="1">IF(BF4&gt;=InServiceAlt2,SUM(Inputs!$E$76:BH76)-IF(AND(BF4&lt;&gt;"",BG4=""),RetireValueAlt2,0),0)-IF(BF4="",RetireValueAlt2,0)</f>
        <v>26998</v>
      </c>
      <c r="BG8" s="378">
        <f ca="1">IF(BG4&gt;=InServiceAlt2,SUM(Inputs!$E$76:BI76)-IF(AND(BG4&lt;&gt;"",BH4=""),RetireValueAlt2,0),0)-IF(BG4="",RetireValueAlt2,0)</f>
        <v>26998</v>
      </c>
      <c r="BH8" s="378">
        <f ca="1">IF(BH4&gt;=InServiceAlt2,SUM(Inputs!$E$76:BJ76)-IF(AND(BH4&lt;&gt;"",BI4=""),RetireValueAlt2,0),0)-IF(BH4="",RetireValueAlt2,0)</f>
        <v>26998</v>
      </c>
      <c r="BI8" s="378">
        <f ca="1">IF(BI4&gt;=InServiceAlt2,SUM(Inputs!$E$76:BK76)-IF(AND(BI4&lt;&gt;"",BJ4=""),RetireValueAlt2,0),0)-IF(BI4="",RetireValueAlt2,0)</f>
        <v>26998</v>
      </c>
      <c r="BJ8" s="378">
        <f ca="1">IF(BJ4&gt;=InServiceAlt2,SUM(Inputs!$E$76:BL76)-IF(AND(BJ4&lt;&gt;"",BK4=""),RetireValueAlt2,0),0)-IF(BJ4="",RetireValueAlt2,0)</f>
        <v>26998</v>
      </c>
      <c r="BK8" s="378">
        <f ca="1">IF(BK4&gt;=InServiceAlt2,SUM(Inputs!$E$76:BM76)-IF(AND(BK4&lt;&gt;"",BL4=""),RetireValueAlt2,0),0)-IF(BK4="",RetireValueAlt2,0)</f>
        <v>26998</v>
      </c>
      <c r="BL8" s="378">
        <f ca="1">IF(BL4&gt;=InServiceAlt2,SUM(Inputs!$E$76:BN76)-IF(AND(BL4&lt;&gt;"",BM4=""),RetireValueAlt2,0),0)-IF(BL4="",RetireValueAlt2,0)</f>
        <v>26998</v>
      </c>
      <c r="BM8" s="378">
        <f ca="1">IF(BM4&gt;=InServiceAlt2,SUM(Inputs!$E$76:BO76)-IF(AND(BM4&lt;&gt;"",BN4=""),RetireValueAlt2,0),0)-IF(BM4="",RetireValueAlt2,0)</f>
        <v>26998</v>
      </c>
      <c r="BN8" s="378">
        <f ca="1">IF(BN4&gt;=InServiceAlt2,SUM(Inputs!$E$76:BP76)-IF(AND(BN4&lt;&gt;"",BO4=""),RetireValueAlt2,0),0)-IF(BN4="",RetireValueAlt2,0)</f>
        <v>26998</v>
      </c>
      <c r="BO8" s="378">
        <f ca="1">IF(BO4&gt;=InServiceAlt2,SUM(Inputs!$E$76:BQ76)-IF(AND(BO4&lt;&gt;"",BP4=""),RetireValueAlt2,0),0)-IF(BO4="",RetireValueAlt2,0)</f>
        <v>26998</v>
      </c>
      <c r="BP8" s="378">
        <f ca="1">IF(BP4&gt;=InServiceAlt2,SUM(Inputs!$E$76:BR76)-IF(AND(BP4&lt;&gt;"",BQ4=""),RetireValueAlt2,0),0)-IF(BP4="",RetireValueAlt2,0)</f>
        <v>26998</v>
      </c>
      <c r="BQ8" s="378">
        <f ca="1">IF(BQ4&gt;=InServiceAlt2,SUM(Inputs!$E$76:BS76)-IF(AND(BQ4&lt;&gt;"",BR4=""),RetireValueAlt2,0),0)-IF(BQ4="",RetireValueAlt2,0)</f>
        <v>26998</v>
      </c>
      <c r="BR8" s="378">
        <f ca="1">IF(BR4&gt;=InServiceAlt2,SUM(Inputs!$E$76:BT76)-IF(AND(BR4&lt;&gt;"",BS4=""),RetireValueAlt2,0),0)-IF(BR4="",RetireValueAlt2,0)</f>
        <v>26998</v>
      </c>
      <c r="BS8" s="378">
        <f ca="1">IF(BS4&gt;=InServiceAlt2,SUM(Inputs!$E$76:BU76)-IF(AND(BS4&lt;&gt;"",BT4=""),RetireValueAlt2,0),0)-IF(BS4="",RetireValueAlt2,0)</f>
        <v>26998</v>
      </c>
      <c r="BT8" s="378">
        <f ca="1">IF(BT4&gt;=InServiceAlt2,SUM(Inputs!$E$76:BV76)-IF(AND(BT4&lt;&gt;"",BU4=""),RetireValueAlt2,0),0)-IF(BT4="",RetireValueAlt2,0)</f>
        <v>26998</v>
      </c>
      <c r="BU8" s="378">
        <f ca="1">IF(BU4&gt;=InServiceAlt2,SUM(Inputs!$E$76:BW76)-IF(AND(BU4&lt;&gt;"",BV4=""),RetireValueAlt2,0),0)-IF(BU4="",RetireValueAlt2,0)</f>
        <v>26998</v>
      </c>
      <c r="BV8" s="378">
        <f ca="1">IF(BV4&gt;=InServiceAlt2,SUM(Inputs!$E$76:BX76)-IF(AND(BV4&lt;&gt;"",BW4=""),RetireValueAlt2,0),0)-IF(BV4="",RetireValueAlt2,0)</f>
        <v>26998</v>
      </c>
      <c r="BW8" s="378">
        <f ca="1">IF(BW4&gt;=InServiceAlt2,SUM(Inputs!$E$76:BY76)-IF(AND(BW4&lt;&gt;"",BX4=""),RetireValueAlt2,0),0)-IF(BW4="",RetireValueAlt2,0)</f>
        <v>26998</v>
      </c>
      <c r="BX8" s="378">
        <f ca="1">IF(BX4&gt;=InServiceAlt2,SUM(Inputs!$E$76:BZ76)-IF(AND(BX4&lt;&gt;"",BY4=""),RetireValueAlt2,0),0)-IF(BX4="",RetireValueAlt2,0)</f>
        <v>26998</v>
      </c>
      <c r="BY8" s="378">
        <f ca="1">IF(BY4&gt;=InServiceAlt2,SUM(Inputs!$E$76:CA76)-IF(AND(BY4&lt;&gt;"",BZ4=""),RetireValueAlt2,0),0)-IF(BY4="",RetireValueAlt2,0)</f>
        <v>26998</v>
      </c>
      <c r="BZ8" s="378">
        <f ca="1">IF(BZ4&gt;=InServiceAlt2,SUM(Inputs!$E$76:CB76)-IF(AND(BZ4&lt;&gt;"",CA4=""),RetireValueAlt2,0),0)-IF(BZ4="",RetireValueAlt2,0)</f>
        <v>26998</v>
      </c>
      <c r="CA8" s="378">
        <f ca="1">IF(CA4&gt;=InServiceAlt2,SUM(Inputs!$E$76:CC76)-IF(AND(CA4&lt;&gt;"",CB4=""),RetireValueAlt2,0),0)-IF(CA4="",RetireValueAlt2,0)</f>
        <v>26998</v>
      </c>
      <c r="CB8" s="378">
        <f ca="1">IF(CB4&gt;=InServiceAlt2,SUM(Inputs!$E$76:CD76)-IF(AND(CB4&lt;&gt;"",CC4=""),RetireValueAlt2,0),0)-IF(CB4="",RetireValueAlt2,0)</f>
        <v>26998</v>
      </c>
      <c r="CC8" s="378">
        <f ca="1">IF(CC4&gt;=InServiceAlt2,SUM(Inputs!$E$76:CE76)-IF(AND(CC4&lt;&gt;"",CD4=""),RetireValueAlt2,0),0)-IF(CC4="",RetireValueAlt2,0)</f>
        <v>26998</v>
      </c>
      <c r="CD8" s="378">
        <f ca="1">IF(CD4&gt;=InServiceAlt2,SUM(Inputs!$E$76:CF76)-IF(AND(CD4&lt;&gt;"",CE4=""),RetireValueAlt2,0),0)-IF(CD4="",RetireValueAlt2,0)</f>
        <v>26998</v>
      </c>
      <c r="CE8" s="378">
        <f ca="1">IF(CE4&gt;=InServiceAlt2,SUM(Inputs!$E$76:CG76)-IF(AND(CE4&lt;&gt;"",CF4=""),RetireValueAlt2,0),0)-IF(CE4="",RetireValueAlt2,0)</f>
        <v>26998</v>
      </c>
      <c r="CF8" s="378">
        <f ca="1">IF(CF4&gt;=InServiceAlt2,SUM(Inputs!$E$76:CH76)-IF(AND(CF4&lt;&gt;"",CG4=""),RetireValueAlt2,0),0)-IF(CF4="",RetireValueAlt2,0)</f>
        <v>26998</v>
      </c>
      <c r="CG8" s="378">
        <f ca="1">IF(CG4&gt;=InServiceAlt2,SUM(Inputs!$E$76:CI76)-IF(AND(CG4&lt;&gt;"",CH4=""),RetireValueAlt2,0),0)-IF(CG4="",RetireValueAlt2,0)</f>
        <v>26998</v>
      </c>
      <c r="CH8" s="378">
        <f ca="1">IF(CH4&gt;=InServiceAlt2,SUM(Inputs!$E$76:CJ76)-IF(AND(CH4&lt;&gt;"",CI4=""),RetireValueAlt2,0),0)-IF(CH4="",RetireValueAlt2,0)</f>
        <v>26998</v>
      </c>
      <c r="CI8" s="378">
        <f ca="1">IF(CI4&gt;=InServiceAlt2,SUM(Inputs!$E$76:CK76)-IF(AND(CI4&lt;&gt;"",CJ4=""),RetireValueAlt2,0),0)-IF(CI4="",RetireValueAlt2,0)</f>
        <v>26998</v>
      </c>
      <c r="CJ8" s="378">
        <f ca="1">IF(CJ4&gt;=InServiceAlt2,SUM(Inputs!$E$76:CL76)-IF(AND(CJ4&lt;&gt;"",CK4=""),RetireValueAlt2,0),0)-IF(CJ4="",RetireValueAlt2,0)</f>
        <v>26998</v>
      </c>
      <c r="CK8" s="378">
        <f ca="1">IF(CK4&gt;=InServiceAlt2,SUM(Inputs!$E$76:CM76)-IF(AND(CK4&lt;&gt;"",CL4=""),RetireValueAlt2,0),0)-IF(CK4="",RetireValueAlt2,0)</f>
        <v>26998</v>
      </c>
      <c r="CL8" s="378">
        <f ca="1">IF(CL4&gt;=InServiceAlt2,SUM(Inputs!$E$76:CN76)-IF(AND(CL4&lt;&gt;"",CM4=""),RetireValueAlt2,0),0)-IF(CL4="",RetireValueAlt2,0)</f>
        <v>26998</v>
      </c>
      <c r="CM8" s="378">
        <f ca="1">IF(CM4&gt;=InServiceAlt2,SUM(Inputs!$E$76:CO76)-IF(AND(CM4&lt;&gt;"",CN4=""),RetireValueAlt2,0),0)-IF(CM4="",RetireValueAlt2,0)</f>
        <v>26998</v>
      </c>
      <c r="CN8" s="378">
        <f ca="1">IF(CN4&gt;=InServiceAlt2,SUM(Inputs!$E$76:CP76)-IF(AND(CN4&lt;&gt;"",CO4=""),RetireValueAlt2,0),0)-IF(CN4="",RetireValueAlt2,0)</f>
        <v>26998</v>
      </c>
      <c r="CO8" s="378">
        <f ca="1">IF(CO4&gt;=InServiceAlt2,SUM(Inputs!$E$76:CQ76)-IF(AND(CO4&lt;&gt;"",CP4=""),RetireValueAlt2,0),0)-IF(CO4="",RetireValueAlt2,0)</f>
        <v>26998</v>
      </c>
      <c r="CP8" s="378">
        <f ca="1">IF(CP4&gt;=InServiceAlt2,SUM(Inputs!$E$76:CR76)-IF(AND(CP4&lt;&gt;"",CQ4=""),RetireValueAlt2,0),0)-IF(CP4="",RetireValueAlt2,0)</f>
        <v>26998</v>
      </c>
      <c r="CQ8" s="378">
        <f ca="1">IF(CQ4&gt;=InServiceAlt2,SUM(Inputs!$E$76:CS76)-IF(AND(CQ4&lt;&gt;"",CR4=""),RetireValueAlt2,0),0)-IF(CQ4="",RetireValueAlt2,0)</f>
        <v>26998</v>
      </c>
      <c r="CR8" s="378"/>
      <c r="CS8" s="378"/>
    </row>
    <row r="9" spans="1:97" s="10" customFormat="1">
      <c r="A9" s="39" t="s">
        <v>104</v>
      </c>
      <c r="C9" s="378">
        <f ca="1">IF(C4&gt;=InServiceAlt2,0,SUM(Inputs!$E$76:E76)-IF(AND(C4&lt;&gt;"",D4=""),0,0))</f>
        <v>1000</v>
      </c>
      <c r="D9" s="378">
        <f ca="1">IF(D4&gt;=InServiceAlt2,0,SUM(Inputs!$E$76:F76)-IF(AND(D4&lt;&gt;"",E4=""),0,0))</f>
        <v>25998</v>
      </c>
      <c r="E9" s="378">
        <f ca="1">IF(E4&gt;=InServiceAlt2,0,SUM(Inputs!$E$76:G76)-IF(AND(E4&lt;&gt;"",F4=""),0,0))</f>
        <v>0</v>
      </c>
      <c r="F9" s="378">
        <f ca="1">IF(F4&gt;=InServiceAlt2,0,SUM(Inputs!$E$76:H76)-IF(AND(F4&lt;&gt;"",G4=""),0,0))</f>
        <v>0</v>
      </c>
      <c r="G9" s="378">
        <f ca="1">IF(G4&gt;=InServiceAlt2,0,SUM(Inputs!$E$76:I76)-IF(AND(G4&lt;&gt;"",H4=""),0,0))</f>
        <v>0</v>
      </c>
      <c r="H9" s="378">
        <f ca="1">IF(H4&gt;=InServiceAlt2,0,SUM(Inputs!$E$76:J76)-IF(AND(H4&lt;&gt;"",I4=""),0,0))</f>
        <v>0</v>
      </c>
      <c r="I9" s="378">
        <f ca="1">IF(I4&gt;=InServiceAlt2,0,SUM(Inputs!$E$76:K76)-IF(AND(I4&lt;&gt;"",J4=""),0,0))</f>
        <v>0</v>
      </c>
      <c r="J9" s="378">
        <f ca="1">IF(J4&gt;=InServiceAlt2,0,SUM(Inputs!$E$76:L76)-IF(AND(J4&lt;&gt;"",K4=""),0,0))</f>
        <v>0</v>
      </c>
      <c r="K9" s="378">
        <f ca="1">IF(K4&gt;=InServiceAlt2,0,SUM(Inputs!$E$76:M76)-IF(AND(K4&lt;&gt;"",L4=""),0,0))</f>
        <v>0</v>
      </c>
      <c r="L9" s="378">
        <f ca="1">IF(L4&gt;=InServiceAlt2,0,SUM(Inputs!$E$76:N76)-IF(AND(L4&lt;&gt;"",M4=""),0,0))</f>
        <v>0</v>
      </c>
      <c r="M9" s="378">
        <f ca="1">IF(M4&gt;=InServiceAlt2,0,SUM(Inputs!$E$76:O76)-IF(AND(M4&lt;&gt;"",N4=""),0,0))</f>
        <v>0</v>
      </c>
      <c r="N9" s="378">
        <f ca="1">IF(N4&gt;=InServiceAlt2,0,SUM(Inputs!$E$76:P76)-IF(AND(N4&lt;&gt;"",O4=""),0,0))</f>
        <v>0</v>
      </c>
      <c r="O9" s="378">
        <f ca="1">IF(O4&gt;=InServiceAlt2,0,SUM(Inputs!$E$76:Q76)-IF(AND(O4&lt;&gt;"",P4=""),0,0))</f>
        <v>0</v>
      </c>
      <c r="P9" s="378">
        <f ca="1">IF(P4&gt;=InServiceAlt2,0,SUM(Inputs!$E$76:R76)-IF(AND(P4&lt;&gt;"",Q4=""),0,0))</f>
        <v>0</v>
      </c>
      <c r="Q9" s="378">
        <f ca="1">IF(Q4&gt;=InServiceAlt2,0,SUM(Inputs!$E$76:S76)-IF(AND(Q4&lt;&gt;"",R4=""),0,0))</f>
        <v>0</v>
      </c>
      <c r="R9" s="378">
        <f ca="1">IF(R4&gt;=InServiceAlt2,0,SUM(Inputs!$E$76:T76)-IF(AND(R4&lt;&gt;"",S4=""),0,0))</f>
        <v>0</v>
      </c>
      <c r="S9" s="378">
        <f ca="1">IF(S4&gt;=InServiceAlt2,0,SUM(Inputs!$E$76:U76)-IF(AND(S4&lt;&gt;"",T4=""),0,0))</f>
        <v>0</v>
      </c>
      <c r="T9" s="378">
        <f ca="1">IF(T4&gt;=InServiceAlt2,0,SUM(Inputs!$E$76:V76)-IF(AND(T4&lt;&gt;"",U4=""),0,0))</f>
        <v>0</v>
      </c>
      <c r="U9" s="378">
        <f ca="1">IF(U4&gt;=InServiceAlt2,0,SUM(Inputs!$E$76:W76)-IF(AND(U4&lt;&gt;"",V4=""),0,0))</f>
        <v>0</v>
      </c>
      <c r="V9" s="378">
        <f ca="1">IF(V4&gt;=InServiceAlt2,0,SUM(Inputs!$E$76:X76)-IF(AND(V4&lt;&gt;"",W4=""),0,0))</f>
        <v>0</v>
      </c>
      <c r="W9" s="378">
        <f ca="1">IF(W4&gt;=InServiceAlt2,0,SUM(Inputs!$E$76:Y76)-IF(AND(W4&lt;&gt;"",X4=""),0,0))</f>
        <v>0</v>
      </c>
      <c r="X9" s="378">
        <f ca="1">IF(X4&gt;=InServiceAlt2,0,SUM(Inputs!$E$76:Z76)-IF(AND(X4&lt;&gt;"",Y4=""),0,0))</f>
        <v>0</v>
      </c>
      <c r="Y9" s="378">
        <f ca="1">IF(Y4&gt;=InServiceAlt2,0,SUM(Inputs!$E$76:AA76)-IF(AND(Y4&lt;&gt;"",Z4=""),0,0))</f>
        <v>0</v>
      </c>
      <c r="Z9" s="378">
        <f ca="1">IF(Z4&gt;=InServiceAlt2,0,SUM(Inputs!$E$76:AB76)-IF(AND(Z4&lt;&gt;"",AA4=""),0,0))</f>
        <v>0</v>
      </c>
      <c r="AA9" s="378">
        <f ca="1">IF(AA4&gt;=InServiceAlt2,0,SUM(Inputs!$E$76:AC76)-IF(AND(AA4&lt;&gt;"",AB4=""),0,0))</f>
        <v>0</v>
      </c>
      <c r="AB9" s="378">
        <f ca="1">IF(AB4&gt;=InServiceAlt2,0,SUM(Inputs!$E$76:AD76)-IF(AND(AB4&lt;&gt;"",AC4=""),0,0))</f>
        <v>0</v>
      </c>
      <c r="AC9" s="378">
        <f ca="1">IF(AC4&gt;=InServiceAlt2,0,SUM(Inputs!$E$76:AE76)-IF(AND(AC4&lt;&gt;"",AD4=""),0,0))</f>
        <v>0</v>
      </c>
      <c r="AD9" s="378">
        <f ca="1">IF(AD4&gt;=InServiceAlt2,0,SUM(Inputs!$E$76:AF76)-IF(AND(AD4&lt;&gt;"",AE4=""),0,0))</f>
        <v>0</v>
      </c>
      <c r="AE9" s="378">
        <f ca="1">IF(AE4&gt;=InServiceAlt2,0,SUM(Inputs!$E$76:AG76)-IF(AND(AE4&lt;&gt;"",AF4=""),0,0))</f>
        <v>0</v>
      </c>
      <c r="AF9" s="378">
        <f ca="1">IF(AF4&gt;=InServiceAlt2,0,SUM(Inputs!$E$76:AH76)-IF(AND(AF4&lt;&gt;"",AG4=""),0,0))</f>
        <v>0</v>
      </c>
      <c r="AG9" s="378">
        <f ca="1">IF(AG4&gt;=InServiceAlt2,0,SUM(Inputs!$E$76:AI76)-IF(AND(AG4&lt;&gt;"",AH4=""),0,0))</f>
        <v>0</v>
      </c>
      <c r="AH9" s="378">
        <f ca="1">IF(AH4&gt;=InServiceAlt2,0,SUM(Inputs!$E$76:AJ76)-IF(AND(AH4&lt;&gt;"",AI4=""),0,0))</f>
        <v>0</v>
      </c>
      <c r="AI9" s="378">
        <f ca="1">IF(AI4&gt;=InServiceAlt2,0,SUM(Inputs!$E$76:AK76)-IF(AND(AI4&lt;&gt;"",AJ4=""),0,0))</f>
        <v>0</v>
      </c>
      <c r="AJ9" s="378">
        <f ca="1">IF(AJ4&gt;=InServiceAlt2,0,SUM(Inputs!$E$76:AL76)-IF(AND(AJ4&lt;&gt;"",AK4=""),0,0))</f>
        <v>0</v>
      </c>
      <c r="AK9" s="378">
        <f ca="1">IF(AK4&gt;=InServiceAlt2,0,SUM(Inputs!$E$76:AM76)-IF(AND(AK4&lt;&gt;"",AL4=""),0,0))</f>
        <v>0</v>
      </c>
      <c r="AL9" s="378">
        <f ca="1">IF(AL4&gt;=InServiceAlt2,0,SUM(Inputs!$E$76:AN76)-IF(AND(AL4&lt;&gt;"",AM4=""),0,0))</f>
        <v>0</v>
      </c>
      <c r="AM9" s="378">
        <f ca="1">IF(AM4&gt;=InServiceAlt2,0,SUM(Inputs!$E$76:AO76)-IF(AND(AM4&lt;&gt;"",AN4=""),0,0))</f>
        <v>0</v>
      </c>
      <c r="AN9" s="378">
        <f ca="1">IF(AN4&gt;=InServiceAlt2,0,SUM(Inputs!$E$76:AP76)-IF(AND(AN4&lt;&gt;"",AO4=""),0,0))</f>
        <v>0</v>
      </c>
      <c r="AO9" s="378">
        <f ca="1">IF(AO4&gt;=InServiceAlt2,0,SUM(Inputs!$E$76:AQ76)-IF(AND(AO4&lt;&gt;"",AP4=""),0,0))</f>
        <v>0</v>
      </c>
      <c r="AP9" s="378">
        <f ca="1">IF(AP4&gt;=InServiceAlt2,0,SUM(Inputs!$E$76:AR76)-IF(AND(AP4&lt;&gt;"",AQ4=""),0,0))</f>
        <v>0</v>
      </c>
      <c r="AQ9" s="378">
        <f ca="1">IF(AQ4&gt;=InServiceAlt2,0,SUM(Inputs!$E$76:AS76)-IF(AND(AQ4&lt;&gt;"",AR4=""),0,0))</f>
        <v>0</v>
      </c>
      <c r="AR9" s="378">
        <f ca="1">IF(AR4&gt;=InServiceAlt2,0,SUM(Inputs!$E$76:AT76)-IF(AND(AR4&lt;&gt;"",AS4=""),0,0))</f>
        <v>0</v>
      </c>
      <c r="AS9" s="378">
        <f ca="1">IF(AS4&gt;=InServiceAlt2,0,SUM(Inputs!$E$76:AU76)-IF(AND(AS4&lt;&gt;"",AT4=""),0,0))</f>
        <v>0</v>
      </c>
      <c r="AT9" s="378">
        <f ca="1">IF(AT4&gt;=InServiceAlt2,0,SUM(Inputs!$E$76:AV76)-IF(AND(AT4&lt;&gt;"",AU4=""),0,0))</f>
        <v>0</v>
      </c>
      <c r="AU9" s="378">
        <f ca="1">IF(AU4&gt;=InServiceAlt2,0,SUM(Inputs!$E$76:AW76)-IF(AND(AU4&lt;&gt;"",AV4=""),0,0))</f>
        <v>0</v>
      </c>
      <c r="AV9" s="378">
        <f ca="1">IF(AV4&gt;=InServiceAlt2,0,SUM(Inputs!$E$76:AX76)-IF(AND(AV4&lt;&gt;"",AW4=""),0,0))</f>
        <v>0</v>
      </c>
      <c r="AW9" s="378">
        <f ca="1">IF(AW4&gt;=InServiceAlt2,0,SUM(Inputs!$E$76:AY76)-IF(AND(AW4&lt;&gt;"",AX4=""),0,0))</f>
        <v>0</v>
      </c>
      <c r="AX9" s="378">
        <f ca="1">IF(AX4&gt;=InServiceAlt2,0,SUM(Inputs!$E$76:AZ76)-IF(AND(AX4&lt;&gt;"",AY4=""),0,0))</f>
        <v>0</v>
      </c>
      <c r="AY9" s="378">
        <f ca="1">IF(AY4&gt;=InServiceAlt2,0,SUM(Inputs!$E$76:BA76)-IF(AND(AY4&lt;&gt;"",AZ4=""),0,0))</f>
        <v>0</v>
      </c>
      <c r="AZ9" s="378">
        <f ca="1">IF(AZ4&gt;=InServiceAlt2,0,SUM(Inputs!$E$76:BB76)-IF(AND(AZ4&lt;&gt;"",BA4=""),0,0))</f>
        <v>0</v>
      </c>
      <c r="BA9" s="378">
        <f ca="1">IF(BA4&gt;=InServiceAlt2,0,SUM(Inputs!$E$76:BC76)-IF(AND(BA4&lt;&gt;"",BB4=""),0,0))</f>
        <v>0</v>
      </c>
      <c r="BB9" s="378">
        <f ca="1">IF(BB4&gt;=InServiceAlt2,0,SUM(Inputs!$E$76:BD76)-IF(AND(BB4&lt;&gt;"",BC4=""),0,0))</f>
        <v>0</v>
      </c>
      <c r="BC9" s="378">
        <f ca="1">IF(BC4&gt;=InServiceAlt2,0,SUM(Inputs!$E$76:BE76)-IF(AND(BC4&lt;&gt;"",BD4=""),0,0))</f>
        <v>0</v>
      </c>
      <c r="BD9" s="378">
        <f ca="1">IF(BD4&gt;=InServiceAlt2,0,SUM(Inputs!$E$76:BF76)-IF(AND(BD4&lt;&gt;"",BE4=""),0,0))</f>
        <v>0</v>
      </c>
      <c r="BE9" s="378">
        <f ca="1">IF(BE4&gt;=InServiceAlt2,0,SUM(Inputs!$E$76:BG76)-IF(AND(BE4&lt;&gt;"",BF4=""),0,0))</f>
        <v>0</v>
      </c>
      <c r="BF9" s="378">
        <f ca="1">IF(BF4&gt;=InServiceAlt2,0,SUM(Inputs!$E$76:BH76)-IF(AND(BF4&lt;&gt;"",BG4=""),0,0))</f>
        <v>0</v>
      </c>
      <c r="BG9" s="378">
        <f ca="1">IF(BG4&gt;=InServiceAlt2,0,SUM(Inputs!$E$76:BI76)-IF(AND(BG4&lt;&gt;"",BH4=""),0,0))</f>
        <v>0</v>
      </c>
      <c r="BH9" s="378">
        <f ca="1">IF(BH4&gt;=InServiceAlt2,0,SUM(Inputs!$E$76:BJ76)-IF(AND(BH4&lt;&gt;"",BI4=""),0,0))</f>
        <v>0</v>
      </c>
      <c r="BI9" s="378">
        <f ca="1">IF(BI4&gt;=InServiceAlt2,0,SUM(Inputs!$E$76:BK76)-IF(AND(BI4&lt;&gt;"",BJ4=""),0,0))</f>
        <v>0</v>
      </c>
      <c r="BJ9" s="378">
        <f ca="1">IF(BJ4&gt;=InServiceAlt2,0,SUM(Inputs!$E$76:BL76)-IF(AND(BJ4&lt;&gt;"",BK4=""),0,0))</f>
        <v>0</v>
      </c>
      <c r="BK9" s="378">
        <f ca="1">IF(BK4&gt;=InServiceAlt2,0,SUM(Inputs!$E$76:BM76)-IF(AND(BK4&lt;&gt;"",BL4=""),0,0))</f>
        <v>0</v>
      </c>
      <c r="BL9" s="378">
        <f ca="1">IF(BL4&gt;=InServiceAlt2,0,SUM(Inputs!$E$76:BN76)-IF(AND(BL4&lt;&gt;"",BM4=""),0,0))</f>
        <v>0</v>
      </c>
      <c r="BM9" s="378">
        <f ca="1">IF(BM4&gt;=InServiceAlt2,0,SUM(Inputs!$E$76:BO76)-IF(AND(BM4&lt;&gt;"",BN4=""),0,0))</f>
        <v>0</v>
      </c>
      <c r="BN9" s="378">
        <f ca="1">IF(BN4&gt;=InServiceAlt2,0,SUM(Inputs!$E$76:BP76)-IF(AND(BN4&lt;&gt;"",BO4=""),0,0))</f>
        <v>0</v>
      </c>
      <c r="BO9" s="378">
        <f ca="1">IF(BO4&gt;=InServiceAlt2,0,SUM(Inputs!$E$76:BQ76)-IF(AND(BO4&lt;&gt;"",BP4=""),0,0))</f>
        <v>0</v>
      </c>
      <c r="BP9" s="378">
        <f ca="1">IF(BP4&gt;=InServiceAlt2,0,SUM(Inputs!$E$76:BR76)-IF(AND(BP4&lt;&gt;"",BQ4=""),0,0))</f>
        <v>0</v>
      </c>
      <c r="BQ9" s="378">
        <f ca="1">IF(BQ4&gt;=InServiceAlt2,0,SUM(Inputs!$E$76:BS76)-IF(AND(BQ4&lt;&gt;"",BR4=""),0,0))</f>
        <v>0</v>
      </c>
      <c r="BR9" s="378">
        <f ca="1">IF(BR4&gt;=InServiceAlt2,0,SUM(Inputs!$E$76:BT76)-IF(AND(BR4&lt;&gt;"",BS4=""),0,0))</f>
        <v>0</v>
      </c>
      <c r="BS9" s="378">
        <f ca="1">IF(BS4&gt;=InServiceAlt2,0,SUM(Inputs!$E$76:BU76)-IF(AND(BS4&lt;&gt;"",BT4=""),0,0))</f>
        <v>0</v>
      </c>
      <c r="BT9" s="378">
        <f ca="1">IF(BT4&gt;=InServiceAlt2,0,SUM(Inputs!$E$76:BV76)-IF(AND(BT4&lt;&gt;"",BU4=""),0,0))</f>
        <v>0</v>
      </c>
      <c r="BU9" s="378">
        <f ca="1">IF(BU4&gt;=InServiceAlt2,0,SUM(Inputs!$E$76:BW76)-IF(AND(BU4&lt;&gt;"",BV4=""),0,0))</f>
        <v>0</v>
      </c>
      <c r="BV9" s="378">
        <f ca="1">IF(BV4&gt;=InServiceAlt2,0,SUM(Inputs!$E$76:BX76)-IF(AND(BV4&lt;&gt;"",BW4=""),0,0))</f>
        <v>0</v>
      </c>
      <c r="BW9" s="378">
        <f ca="1">IF(BW4&gt;=InServiceAlt2,0,SUM(Inputs!$E$76:BY76)-IF(AND(BW4&lt;&gt;"",BX4=""),0,0))</f>
        <v>0</v>
      </c>
      <c r="BX9" s="378">
        <f ca="1">IF(BX4&gt;=InServiceAlt2,0,SUM(Inputs!$E$76:BZ76)-IF(AND(BX4&lt;&gt;"",BY4=""),0,0))</f>
        <v>0</v>
      </c>
      <c r="BY9" s="378">
        <f ca="1">IF(BY4&gt;=InServiceAlt2,0,SUM(Inputs!$E$76:CA76)-IF(AND(BY4&lt;&gt;"",BZ4=""),0,0))</f>
        <v>0</v>
      </c>
      <c r="BZ9" s="378">
        <f ca="1">IF(BZ4&gt;=InServiceAlt2,0,SUM(Inputs!$E$76:CB76)-IF(AND(BZ4&lt;&gt;"",CA4=""),0,0))</f>
        <v>0</v>
      </c>
      <c r="CA9" s="378">
        <f ca="1">IF(CA4&gt;=InServiceAlt2,0,SUM(Inputs!$E$76:CC76)-IF(AND(CA4&lt;&gt;"",CB4=""),0,0))</f>
        <v>0</v>
      </c>
      <c r="CB9" s="378">
        <f ca="1">IF(CB4&gt;=InServiceAlt2,0,SUM(Inputs!$E$76:CD76)-IF(AND(CB4&lt;&gt;"",CC4=""),0,0))</f>
        <v>0</v>
      </c>
      <c r="CC9" s="378">
        <f ca="1">IF(CC4&gt;=InServiceAlt2,0,SUM(Inputs!$E$76:CE76)-IF(AND(CC4&lt;&gt;"",CD4=""),0,0))</f>
        <v>0</v>
      </c>
      <c r="CD9" s="378">
        <f ca="1">IF(CD4&gt;=InServiceAlt2,0,SUM(Inputs!$E$76:CF76)-IF(AND(CD4&lt;&gt;"",CE4=""),0,0))</f>
        <v>0</v>
      </c>
      <c r="CE9" s="378">
        <f ca="1">IF(CE4&gt;=InServiceAlt2,0,SUM(Inputs!$E$76:CG76)-IF(AND(CE4&lt;&gt;"",CF4=""),0,0))</f>
        <v>0</v>
      </c>
      <c r="CF9" s="378">
        <f ca="1">IF(CF4&gt;=InServiceAlt2,0,SUM(Inputs!$E$76:CH76)-IF(AND(CF4&lt;&gt;"",CG4=""),0,0))</f>
        <v>0</v>
      </c>
      <c r="CG9" s="378">
        <f ca="1">IF(CG4&gt;=InServiceAlt2,0,SUM(Inputs!$E$76:CI76)-IF(AND(CG4&lt;&gt;"",CH4=""),0,0))</f>
        <v>0</v>
      </c>
      <c r="CH9" s="378">
        <f ca="1">IF(CH4&gt;=InServiceAlt2,0,SUM(Inputs!$E$76:CJ76)-IF(AND(CH4&lt;&gt;"",CI4=""),0,0))</f>
        <v>0</v>
      </c>
      <c r="CI9" s="378">
        <f ca="1">IF(CI4&gt;=InServiceAlt2,0,SUM(Inputs!$E$76:CK76)-IF(AND(CI4&lt;&gt;"",CJ4=""),0,0))</f>
        <v>0</v>
      </c>
      <c r="CJ9" s="378">
        <f ca="1">IF(CJ4&gt;=InServiceAlt2,0,SUM(Inputs!$E$76:CL76)-IF(AND(CJ4&lt;&gt;"",CK4=""),0,0))</f>
        <v>0</v>
      </c>
      <c r="CK9" s="378">
        <f ca="1">IF(CK4&gt;=InServiceAlt2,0,SUM(Inputs!$E$76:CM76)-IF(AND(CK4&lt;&gt;"",CL4=""),0,0))</f>
        <v>0</v>
      </c>
      <c r="CL9" s="378">
        <f ca="1">IF(CL4&gt;=InServiceAlt2,0,SUM(Inputs!$E$76:CN76)-IF(AND(CL4&lt;&gt;"",CM4=""),0,0))</f>
        <v>0</v>
      </c>
      <c r="CM9" s="378">
        <f ca="1">IF(CM4&gt;=InServiceAlt2,0,SUM(Inputs!$E$76:CO76)-IF(AND(CM4&lt;&gt;"",CN4=""),0,0))</f>
        <v>0</v>
      </c>
      <c r="CN9" s="378">
        <f ca="1">IF(CN4&gt;=InServiceAlt2,0,SUM(Inputs!$E$76:CP76)-IF(AND(CN4&lt;&gt;"",CO4=""),0,0))</f>
        <v>0</v>
      </c>
      <c r="CO9" s="378">
        <f ca="1">IF(CO4&gt;=InServiceAlt2,0,SUM(Inputs!$E$76:CQ76)-IF(AND(CO4&lt;&gt;"",CP4=""),0,0))</f>
        <v>0</v>
      </c>
      <c r="CP9" s="378">
        <f ca="1">IF(CP4&gt;=InServiceAlt2,0,SUM(Inputs!$E$76:CR76)-IF(AND(CP4&lt;&gt;"",CQ4=""),0,0))</f>
        <v>0</v>
      </c>
      <c r="CQ9" s="378">
        <f ca="1">IF(CQ4&gt;=InServiceAlt2,0,SUM(Inputs!$E$76:CS76)-IF(AND(CQ4&lt;&gt;"",CR4=""),0,0))</f>
        <v>0</v>
      </c>
      <c r="CR9" s="378"/>
      <c r="CS9" s="378"/>
    </row>
    <row r="10" spans="1:97">
      <c r="A10" s="39" t="s">
        <v>105</v>
      </c>
      <c r="C10" s="378">
        <f ca="1">'Depr - Alt #2'!D53</f>
        <v>0</v>
      </c>
      <c r="D10" s="378">
        <f ca="1">'Depr - Alt #2'!E53+C10</f>
        <v>0</v>
      </c>
      <c r="E10" s="378">
        <f ca="1">'Depr - Alt #2'!F53+D10</f>
        <v>-275.48979591836735</v>
      </c>
      <c r="F10" s="378">
        <f ca="1">'Depr - Alt #2'!G53+E10</f>
        <v>-826.46938775510205</v>
      </c>
      <c r="G10" s="378">
        <f ca="1">'Depr - Alt #2'!H53+F10</f>
        <v>-1377.4489795918366</v>
      </c>
      <c r="H10" s="378">
        <f ca="1">'Depr - Alt #2'!I53+G10</f>
        <v>-1928.4285714285713</v>
      </c>
      <c r="I10" s="378">
        <f ca="1">'Depr - Alt #2'!J53+H10</f>
        <v>-2479.408163265306</v>
      </c>
      <c r="J10" s="378">
        <f ca="1">'Depr - Alt #2'!K53+I10</f>
        <v>-3030.3877551020405</v>
      </c>
      <c r="K10" s="378">
        <f ca="1">'Depr - Alt #2'!L53+J10</f>
        <v>-3581.367346938775</v>
      </c>
      <c r="L10" s="378">
        <f ca="1">'Depr - Alt #2'!M53+K10</f>
        <v>-4132.3469387755094</v>
      </c>
      <c r="M10" s="378">
        <f ca="1">'Depr - Alt #2'!N53+L10</f>
        <v>-4683.3265306122439</v>
      </c>
      <c r="N10" s="378">
        <f ca="1">'Depr - Alt #2'!O53+M10</f>
        <v>-5234.3061224489784</v>
      </c>
      <c r="O10" s="378">
        <f ca="1">'Depr - Alt #2'!P53+N10</f>
        <v>-5785.2857142857129</v>
      </c>
      <c r="P10" s="378">
        <f ca="1">'Depr - Alt #2'!Q53+O10</f>
        <v>-6336.2653061224473</v>
      </c>
      <c r="Q10" s="378">
        <f ca="1">'Depr - Alt #2'!R53+P10</f>
        <v>-6887.2448979591818</v>
      </c>
      <c r="R10" s="378">
        <f ca="1">'Depr - Alt #2'!S53+Q10</f>
        <v>-7438.2244897959163</v>
      </c>
      <c r="S10" s="378">
        <f ca="1">'Depr - Alt #2'!T53+R10</f>
        <v>-7989.2040816326507</v>
      </c>
      <c r="T10" s="378">
        <f ca="1">'Depr - Alt #2'!U53+S10</f>
        <v>-8540.1836734693861</v>
      </c>
      <c r="U10" s="378">
        <f ca="1">'Depr - Alt #2'!V53+T10</f>
        <v>-9091.1632653061206</v>
      </c>
      <c r="V10" s="378">
        <f ca="1">'Depr - Alt #2'!W53+U10</f>
        <v>-9642.1428571428551</v>
      </c>
      <c r="W10" s="378">
        <f ca="1">'Depr - Alt #2'!X53+V10</f>
        <v>-10193.12244897959</v>
      </c>
      <c r="X10" s="378">
        <f ca="1">'Depr - Alt #2'!Y53+W10</f>
        <v>-10744.102040816324</v>
      </c>
      <c r="Y10" s="378">
        <f ca="1">'Depr - Alt #2'!Z53+X10</f>
        <v>-11295.081632653058</v>
      </c>
      <c r="Z10" s="378">
        <f ca="1">'Depr - Alt #2'!AA53+Y10</f>
        <v>-11846.061224489793</v>
      </c>
      <c r="AA10" s="378">
        <f ca="1">'Depr - Alt #2'!AB53+Z10</f>
        <v>-12397.040816326527</v>
      </c>
      <c r="AB10" s="378">
        <f ca="1">'Depr - Alt #2'!AC53+AA10</f>
        <v>-12948.020408163262</v>
      </c>
      <c r="AC10" s="378">
        <f ca="1">'Depr - Alt #2'!AD53+AB10</f>
        <v>-13498.999999999996</v>
      </c>
      <c r="AD10" s="378">
        <f ca="1">'Depr - Alt #2'!AE53+AC10</f>
        <v>-14049.979591836731</v>
      </c>
      <c r="AE10" s="378">
        <f ca="1">'Depr - Alt #2'!AF53+AD10</f>
        <v>-14600.959183673465</v>
      </c>
      <c r="AF10" s="378">
        <f ca="1">'Depr - Alt #2'!AG53+AE10</f>
        <v>-15151.9387755102</v>
      </c>
      <c r="AG10" s="378">
        <f ca="1">'Depr - Alt #2'!AH53+AF10</f>
        <v>-15702.918367346934</v>
      </c>
      <c r="AH10" s="378">
        <f ca="1">'Depr - Alt #2'!AI53+AG10</f>
        <v>-16253.897959183669</v>
      </c>
      <c r="AI10" s="378">
        <f ca="1">'Depr - Alt #2'!AJ53+AH10</f>
        <v>-16804.877551020403</v>
      </c>
      <c r="AJ10" s="378">
        <f ca="1">'Depr - Alt #2'!AK53+AI10</f>
        <v>-17355.857142857138</v>
      </c>
      <c r="AK10" s="378">
        <f ca="1">'Depr - Alt #2'!AL53+AJ10</f>
        <v>-17906.836734693872</v>
      </c>
      <c r="AL10" s="378">
        <f ca="1">'Depr - Alt #2'!AM53+AK10</f>
        <v>-18457.816326530607</v>
      </c>
      <c r="AM10" s="378">
        <f ca="1">'Depr - Alt #2'!AN53+AL10</f>
        <v>-19008.795918367341</v>
      </c>
      <c r="AN10" s="378">
        <f ca="1">'Depr - Alt #2'!AO53+AM10</f>
        <v>-19559.775510204076</v>
      </c>
      <c r="AO10" s="378">
        <f ca="1">'Depr - Alt #2'!AP53+AN10</f>
        <v>-20110.75510204081</v>
      </c>
      <c r="AP10" s="378">
        <f ca="1">'Depr - Alt #2'!AQ53+AO10</f>
        <v>-20661.734693877544</v>
      </c>
      <c r="AQ10" s="378">
        <f ca="1">'Depr - Alt #2'!AR53+AP10</f>
        <v>-21212.714285714279</v>
      </c>
      <c r="AR10" s="378">
        <f ca="1">'Depr - Alt #2'!AS53+AQ10</f>
        <v>-21763.693877551013</v>
      </c>
      <c r="AS10" s="378">
        <f ca="1">'Depr - Alt #2'!AT53+AR10</f>
        <v>-22314.673469387748</v>
      </c>
      <c r="AT10" s="378">
        <f ca="1">'Depr - Alt #2'!AU53+AS10</f>
        <v>-22865.653061224482</v>
      </c>
      <c r="AU10" s="378">
        <f ca="1">'Depr - Alt #2'!AV53+AT10</f>
        <v>-23416.632653061217</v>
      </c>
      <c r="AV10" s="378">
        <f ca="1">'Depr - Alt #2'!AW53+AU10</f>
        <v>-23967.612244897951</v>
      </c>
      <c r="AW10" s="378">
        <f ca="1">'Depr - Alt #2'!AX53+AV10</f>
        <v>-24518.591836734686</v>
      </c>
      <c r="AX10" s="378">
        <f ca="1">'Depr - Alt #2'!AY53+AW10</f>
        <v>-25069.57142857142</v>
      </c>
      <c r="AY10" s="378">
        <f ca="1">'Depr - Alt #2'!AZ53+AX10</f>
        <v>-25620.551020408155</v>
      </c>
      <c r="AZ10" s="378">
        <f ca="1">'Depr - Alt #2'!BA53+AY10</f>
        <v>-26171.530612244889</v>
      </c>
      <c r="BA10" s="378">
        <f ca="1">'Depr - Alt #2'!BB53+AZ10</f>
        <v>-26722.510204081624</v>
      </c>
      <c r="BB10" s="378">
        <f ca="1">'Depr - Alt #2'!BC53+BA10</f>
        <v>-26997.999999999993</v>
      </c>
      <c r="BC10" s="378">
        <f ca="1">'Depr - Alt #2'!BD53+BB10</f>
        <v>-26997.999999999993</v>
      </c>
      <c r="BD10" s="378">
        <f ca="1">'Depr - Alt #2'!BE53+BC10</f>
        <v>-26997.999999999993</v>
      </c>
      <c r="BE10" s="378">
        <f ca="1">'Depr - Alt #2'!BF53+BD10</f>
        <v>-26997.999999999993</v>
      </c>
      <c r="BF10" s="378">
        <f ca="1">'Depr - Alt #2'!BG53+BE10</f>
        <v>-26997.999999999993</v>
      </c>
      <c r="BG10" s="378">
        <f ca="1">'Depr - Alt #2'!BH53+BF10</f>
        <v>-26997.999999999993</v>
      </c>
      <c r="BH10" s="378">
        <f ca="1">'Depr - Alt #2'!BI53+BG10</f>
        <v>-26997.999999999993</v>
      </c>
      <c r="BI10" s="378">
        <f ca="1">'Depr - Alt #2'!BJ53+BH10</f>
        <v>-26997.999999999993</v>
      </c>
      <c r="BJ10" s="378">
        <f ca="1">'Depr - Alt #2'!BK53+BI10</f>
        <v>-26997.999999999993</v>
      </c>
      <c r="BK10" s="378">
        <f ca="1">'Depr - Alt #2'!BL53+BJ10</f>
        <v>-26997.999999999993</v>
      </c>
      <c r="BL10" s="378">
        <f ca="1">'Depr - Alt #2'!BM53+BK10</f>
        <v>-26997.999999999993</v>
      </c>
      <c r="BM10" s="378">
        <f ca="1">'Depr - Alt #2'!BN53+BL10</f>
        <v>-26997.999999999993</v>
      </c>
      <c r="BN10" s="378">
        <f ca="1">'Depr - Alt #2'!BO53+BM10</f>
        <v>-26997.999999999993</v>
      </c>
      <c r="BO10" s="378">
        <f ca="1">'Depr - Alt #2'!BP53+BN10</f>
        <v>-26997.999999999993</v>
      </c>
      <c r="BP10" s="378">
        <f ca="1">'Depr - Alt #2'!BQ53+BO10</f>
        <v>-26997.999999999993</v>
      </c>
      <c r="BQ10" s="378">
        <f ca="1">'Depr - Alt #2'!BR53+BP10</f>
        <v>-26997.999999999993</v>
      </c>
      <c r="BR10" s="378">
        <f ca="1">'Depr - Alt #2'!BS53+BQ10</f>
        <v>-26997.999999999993</v>
      </c>
      <c r="BS10" s="378">
        <f ca="1">'Depr - Alt #2'!BT53+BR10</f>
        <v>-26997.999999999993</v>
      </c>
      <c r="BT10" s="378">
        <f ca="1">'Depr - Alt #2'!BU53+BS10</f>
        <v>-26997.999999999993</v>
      </c>
      <c r="BU10" s="378">
        <f ca="1">'Depr - Alt #2'!BV53+BT10</f>
        <v>-26997.999999999993</v>
      </c>
      <c r="BV10" s="378">
        <f ca="1">'Depr - Alt #2'!BW53+BU10</f>
        <v>-26997.999999999993</v>
      </c>
      <c r="BW10" s="378">
        <f ca="1">'Depr - Alt #2'!BX53+BV10</f>
        <v>-26997.999999999993</v>
      </c>
      <c r="BX10" s="378">
        <f ca="1">'Depr - Alt #2'!BY53+BW10</f>
        <v>-26997.999999999993</v>
      </c>
      <c r="BY10" s="378">
        <f ca="1">'Depr - Alt #2'!BZ53+BX10</f>
        <v>-26997.999999999993</v>
      </c>
      <c r="BZ10" s="378">
        <f ca="1">'Depr - Alt #2'!CA53+BY10</f>
        <v>-26997.999999999993</v>
      </c>
      <c r="CA10" s="378">
        <f ca="1">'Depr - Alt #2'!CB53+BZ10</f>
        <v>-26997.999999999993</v>
      </c>
      <c r="CB10" s="378">
        <f ca="1">'Depr - Alt #2'!CC53+CA10</f>
        <v>-26997.999999999993</v>
      </c>
      <c r="CC10" s="378">
        <f ca="1">'Depr - Alt #2'!CD53+CB10</f>
        <v>-26997.999999999993</v>
      </c>
      <c r="CD10" s="378">
        <f ca="1">'Depr - Alt #2'!CE53+CC10</f>
        <v>-26997.999999999993</v>
      </c>
      <c r="CE10" s="378">
        <f ca="1">'Depr - Alt #2'!CF53+CD10</f>
        <v>-26997.999999999993</v>
      </c>
      <c r="CF10" s="378">
        <f ca="1">'Depr - Alt #2'!CG53+CE10</f>
        <v>-26997.999999999993</v>
      </c>
      <c r="CG10" s="378">
        <f ca="1">'Depr - Alt #2'!CH53+CF10</f>
        <v>-26997.999999999993</v>
      </c>
      <c r="CH10" s="378">
        <f ca="1">'Depr - Alt #2'!CI53+CG10</f>
        <v>-26997.999999999993</v>
      </c>
      <c r="CI10" s="378">
        <f ca="1">'Depr - Alt #2'!CJ53+CH10</f>
        <v>-26997.999999999993</v>
      </c>
      <c r="CJ10" s="378">
        <f ca="1">'Depr - Alt #2'!CK53+CI10</f>
        <v>-26997.999999999993</v>
      </c>
      <c r="CK10" s="378">
        <f ca="1">'Depr - Alt #2'!CL53+CJ10</f>
        <v>-26997.999999999993</v>
      </c>
      <c r="CL10" s="378">
        <f ca="1">'Depr - Alt #2'!CM53+CK10</f>
        <v>-26997.999999999993</v>
      </c>
      <c r="CM10" s="378">
        <f ca="1">'Depr - Alt #2'!CN53+CL10</f>
        <v>-26997.999999999993</v>
      </c>
      <c r="CN10" s="378">
        <f ca="1">'Depr - Alt #2'!CO53+CM10</f>
        <v>-26997.999999999993</v>
      </c>
      <c r="CO10" s="378">
        <f ca="1">'Depr - Alt #2'!CP53+CN10</f>
        <v>-26997.999999999993</v>
      </c>
      <c r="CP10" s="378">
        <f ca="1">'Depr - Alt #2'!CQ53+CO10</f>
        <v>-26997.999999999993</v>
      </c>
      <c r="CQ10" s="378">
        <f ca="1">'Depr - Alt #2'!CR53+CP10</f>
        <v>-26997.999999999993</v>
      </c>
      <c r="CR10" s="378"/>
      <c r="CS10" s="378"/>
    </row>
    <row r="11" spans="1:97" s="379" customFormat="1">
      <c r="A11" s="39" t="s">
        <v>148</v>
      </c>
      <c r="C11" s="314">
        <f ca="1">('Depr - Alt #2'!D$98-'Depr - Alt #2'!D$53)*(FederalIncomeTax+ StateIncomeTax)</f>
        <v>0</v>
      </c>
      <c r="D11" s="314">
        <f ca="1">('Depr - Alt #2'!E$98-'Depr - Alt #2'!E$53)*(FederalIncomeTax+ StateIncomeTax)+C11</f>
        <v>0</v>
      </c>
      <c r="E11" s="314">
        <f ca="1">('Depr - Alt #2'!F$98-'Depr - Alt #2'!F$53)*(FederalIncomeTax+ StateIncomeTax)+D11</f>
        <v>-268.06534591836737</v>
      </c>
      <c r="F11" s="314">
        <f ca="1">('Depr - Alt #2'!G$98-'Depr - Alt #2'!G$53)*(FederalIncomeTax+ StateIncomeTax)+E11</f>
        <v>-770.51603275510206</v>
      </c>
      <c r="G11" s="314">
        <f ca="1">('Depr - Alt #2'!H$98-'Depr - Alt #2'!H$53)*(FederalIncomeTax+ StateIncomeTax)+F11</f>
        <v>-1208.9747100918369</v>
      </c>
      <c r="H11" s="314">
        <f ca="1">('Depr - Alt #2'!I$98-'Depr - Alt #2'!I$53)*(FederalIncomeTax+ StateIncomeTax)+G11</f>
        <v>-1590.1773789285717</v>
      </c>
      <c r="I11" s="314">
        <f ca="1">('Depr - Alt #2'!J$98-'Depr - Alt #2'!J$53)*(FederalIncomeTax+ StateIncomeTax)+H11</f>
        <v>-1919.5128400653064</v>
      </c>
      <c r="J11" s="314">
        <f ca="1">('Depr - Alt #2'!K$98-'Depr - Alt #2'!K$53)*(FederalIncomeTax+ StateIncomeTax)+I11</f>
        <v>-2201.6962942020409</v>
      </c>
      <c r="K11" s="314">
        <f ca="1">('Depr - Alt #2'!L$98-'Depr - Alt #2'!L$53)*(FederalIncomeTax+ StateIncomeTax)+J11</f>
        <v>-2461.6509450387757</v>
      </c>
      <c r="L11" s="314">
        <f ca="1">('Depr - Alt #2'!M$98-'Depr - Alt #2'!M$53)*(FederalIncomeTax+ StateIncomeTax)+K11</f>
        <v>-2721.6055958755105</v>
      </c>
      <c r="M11" s="314">
        <f ca="1">('Depr - Alt #2'!N$98-'Depr - Alt #2'!N$53)*(FederalIncomeTax+ StateIncomeTax)+L11</f>
        <v>-2982.2338468122452</v>
      </c>
      <c r="N11" s="314">
        <f ca="1">('Depr - Alt #2'!O$98-'Depr - Alt #2'!O$53)*(FederalIncomeTax+ StateIncomeTax)+M11</f>
        <v>-3242.18849764898</v>
      </c>
      <c r="O11" s="314">
        <f ca="1">('Depr - Alt #2'!P$98-'Depr - Alt #2'!P$53)*(FederalIncomeTax+ StateIncomeTax)+N11</f>
        <v>-3502.8167485857148</v>
      </c>
      <c r="P11" s="314">
        <f ca="1">('Depr - Alt #2'!Q$98-'Depr - Alt #2'!Q$53)*(FederalIncomeTax+ StateIncomeTax)+O11</f>
        <v>-3762.7713994224496</v>
      </c>
      <c r="Q11" s="314">
        <f ca="1">('Depr - Alt #2'!R$98-'Depr - Alt #2'!R$53)*(FederalIncomeTax+ StateIncomeTax)+P11</f>
        <v>-4023.3996503591843</v>
      </c>
      <c r="R11" s="314">
        <f ca="1">('Depr - Alt #2'!S$98-'Depr - Alt #2'!S$53)*(FederalIncomeTax+ StateIncomeTax)+Q11</f>
        <v>-4283.3543011959191</v>
      </c>
      <c r="S11" s="314">
        <f ca="1">('Depr - Alt #2'!T$98-'Depr - Alt #2'!T$53)*(FederalIncomeTax+ StateIncomeTax)+R11</f>
        <v>-4543.9825521326538</v>
      </c>
      <c r="T11" s="314">
        <f ca="1">('Depr - Alt #2'!U$98-'Depr - Alt #2'!U$53)*(FederalIncomeTax+ StateIncomeTax)+S11</f>
        <v>-4605.2251734693882</v>
      </c>
      <c r="U11" s="314">
        <f ca="1">('Depr - Alt #2'!V$98-'Depr - Alt #2'!V$53)*(FederalIncomeTax+ StateIncomeTax)+T11</f>
        <v>-4467.7557653061231</v>
      </c>
      <c r="V11" s="314">
        <f ca="1">('Depr - Alt #2'!W$98-'Depr - Alt #2'!W$53)*(FederalIncomeTax+ StateIncomeTax)+U11</f>
        <v>-4330.2863571428579</v>
      </c>
      <c r="W11" s="314">
        <f ca="1">('Depr - Alt #2'!X$98-'Depr - Alt #2'!X$53)*(FederalIncomeTax+ StateIncomeTax)+V11</f>
        <v>-4192.8169489795928</v>
      </c>
      <c r="X11" s="314">
        <f ca="1">('Depr - Alt #2'!Y$98-'Depr - Alt #2'!Y$53)*(FederalIncomeTax+ StateIncomeTax)+W11</f>
        <v>-4055.3475408163276</v>
      </c>
      <c r="Y11" s="314">
        <f ca="1">('Depr - Alt #2'!Z$98-'Depr - Alt #2'!Z$53)*(FederalIncomeTax+ StateIncomeTax)+X11</f>
        <v>-3917.8781326530625</v>
      </c>
      <c r="Z11" s="314">
        <f ca="1">('Depr - Alt #2'!AA$98-'Depr - Alt #2'!AA$53)*(FederalIncomeTax+ StateIncomeTax)+Y11</f>
        <v>-3780.4087244897974</v>
      </c>
      <c r="AA11" s="314">
        <f ca="1">('Depr - Alt #2'!AB$98-'Depr - Alt #2'!AB$53)*(FederalIncomeTax+ StateIncomeTax)+Z11</f>
        <v>-3642.9393163265322</v>
      </c>
      <c r="AB11" s="314">
        <f ca="1">('Depr - Alt #2'!AC$98-'Depr - Alt #2'!AC$53)*(FederalIncomeTax+ StateIncomeTax)+AA11</f>
        <v>-3505.4699081632671</v>
      </c>
      <c r="AC11" s="314">
        <f ca="1">('Depr - Alt #2'!AD$98-'Depr - Alt #2'!AD$53)*(FederalIncomeTax+ StateIncomeTax)+AB11</f>
        <v>-3368.0005000000019</v>
      </c>
      <c r="AD11" s="314">
        <f ca="1">('Depr - Alt #2'!AE$98-'Depr - Alt #2'!AE$53)*(FederalIncomeTax+ StateIncomeTax)+AC11</f>
        <v>-3230.5310918367368</v>
      </c>
      <c r="AE11" s="314">
        <f ca="1">('Depr - Alt #2'!AF$98-'Depr - Alt #2'!AF$53)*(FederalIncomeTax+ StateIncomeTax)+AD11</f>
        <v>-3093.0616836734716</v>
      </c>
      <c r="AF11" s="314">
        <f ca="1">('Depr - Alt #2'!AG$98-'Depr - Alt #2'!AG$53)*(FederalIncomeTax+ StateIncomeTax)+AE11</f>
        <v>-2955.5922755102065</v>
      </c>
      <c r="AG11" s="314">
        <f ca="1">('Depr - Alt #2'!AH$98-'Depr - Alt #2'!AH$53)*(FederalIncomeTax+ StateIncomeTax)+AF11</f>
        <v>-2818.1228673469413</v>
      </c>
      <c r="AH11" s="314">
        <f ca="1">('Depr - Alt #2'!AI$98-'Depr - Alt #2'!AI$53)*(FederalIncomeTax+ StateIncomeTax)+AG11</f>
        <v>-2680.6534591836762</v>
      </c>
      <c r="AI11" s="314">
        <f ca="1">('Depr - Alt #2'!AJ$98-'Depr - Alt #2'!AJ$53)*(FederalIncomeTax+ StateIncomeTax)+AH11</f>
        <v>-2543.1840510204111</v>
      </c>
      <c r="AJ11" s="314">
        <f ca="1">('Depr - Alt #2'!AK$98-'Depr - Alt #2'!AK$53)*(FederalIncomeTax+ StateIncomeTax)+AI11</f>
        <v>-2405.7146428571459</v>
      </c>
      <c r="AK11" s="314">
        <f ca="1">('Depr - Alt #2'!AL$98-'Depr - Alt #2'!AL$53)*(FederalIncomeTax+ StateIncomeTax)+AJ11</f>
        <v>-2268.2452346938808</v>
      </c>
      <c r="AL11" s="314">
        <f ca="1">('Depr - Alt #2'!AM$98-'Depr - Alt #2'!AM$53)*(FederalIncomeTax+ StateIncomeTax)+AK11</f>
        <v>-2130.7758265306156</v>
      </c>
      <c r="AM11" s="314">
        <f ca="1">('Depr - Alt #2'!AN$98-'Depr - Alt #2'!AN$53)*(FederalIncomeTax+ StateIncomeTax)+AL11</f>
        <v>-1993.3064183673503</v>
      </c>
      <c r="AN11" s="314">
        <f ca="1">('Depr - Alt #2'!AO$98-'Depr - Alt #2'!AO$53)*(FederalIncomeTax+ StateIncomeTax)+AM11</f>
        <v>-1855.8370102040849</v>
      </c>
      <c r="AO11" s="314">
        <f ca="1">('Depr - Alt #2'!AP$98-'Depr - Alt #2'!AP$53)*(FederalIncomeTax+ StateIncomeTax)+AN11</f>
        <v>-1718.3676020408195</v>
      </c>
      <c r="AP11" s="314">
        <f ca="1">('Depr - Alt #2'!AQ$98-'Depr - Alt #2'!AQ$53)*(FederalIncomeTax+ StateIncomeTax)+AO11</f>
        <v>-1580.8981938775541</v>
      </c>
      <c r="AQ11" s="314">
        <f ca="1">('Depr - Alt #2'!AR$98-'Depr - Alt #2'!AR$53)*(FederalIncomeTax+ StateIncomeTax)+AP11</f>
        <v>-1443.4287857142888</v>
      </c>
      <c r="AR11" s="314">
        <f ca="1">('Depr - Alt #2'!AS$98-'Depr - Alt #2'!AS$53)*(FederalIncomeTax+ StateIncomeTax)+AQ11</f>
        <v>-1305.9593775510234</v>
      </c>
      <c r="AS11" s="314">
        <f ca="1">('Depr - Alt #2'!AT$98-'Depr - Alt #2'!AT$53)*(FederalIncomeTax+ StateIncomeTax)+AR11</f>
        <v>-1168.489969387758</v>
      </c>
      <c r="AT11" s="314">
        <f ca="1">('Depr - Alt #2'!AU$98-'Depr - Alt #2'!AU$53)*(FederalIncomeTax+ StateIncomeTax)+AS11</f>
        <v>-1031.0205612244927</v>
      </c>
      <c r="AU11" s="314">
        <f ca="1">('Depr - Alt #2'!AV$98-'Depr - Alt #2'!AV$53)*(FederalIncomeTax+ StateIncomeTax)+AT11</f>
        <v>-893.5511530612273</v>
      </c>
      <c r="AV11" s="314">
        <f ca="1">('Depr - Alt #2'!AW$98-'Depr - Alt #2'!AW$53)*(FederalIncomeTax+ StateIncomeTax)+AU11</f>
        <v>-756.08174489796193</v>
      </c>
      <c r="AW11" s="314">
        <f ca="1">('Depr - Alt #2'!AX$98-'Depr - Alt #2'!AX$53)*(FederalIncomeTax+ StateIncomeTax)+AV11</f>
        <v>-618.61233673469656</v>
      </c>
      <c r="AX11" s="314">
        <f ca="1">('Depr - Alt #2'!AY$98-'Depr - Alt #2'!AY$53)*(FederalIncomeTax+ StateIncomeTax)+AW11</f>
        <v>-481.14292857143124</v>
      </c>
      <c r="AY11" s="314">
        <f ca="1">('Depr - Alt #2'!AZ$98-'Depr - Alt #2'!AZ$53)*(FederalIncomeTax+ StateIncomeTax)+AX11</f>
        <v>-343.67352040816593</v>
      </c>
      <c r="AZ11" s="314">
        <f ca="1">('Depr - Alt #2'!BA$98-'Depr - Alt #2'!BA$53)*(FederalIncomeTax+ StateIncomeTax)+AY11</f>
        <v>-206.20411224490061</v>
      </c>
      <c r="BA11" s="314">
        <f ca="1">('Depr - Alt #2'!BB$98-'Depr - Alt #2'!BB$53)*(FederalIncomeTax+ StateIncomeTax)+AZ11</f>
        <v>-68.7347040816353</v>
      </c>
      <c r="BB11" s="314">
        <f ca="1">('Depr - Alt #2'!BC$98-'Depr - Alt #2'!BC$53)*(FederalIncomeTax+ StateIncomeTax)+BA11</f>
        <v>-2.6432189770275727E-12</v>
      </c>
      <c r="BC11" s="314">
        <f ca="1">('Depr - Alt #2'!BD$98-'Depr - Alt #2'!BD$53)*(FederalIncomeTax+ StateIncomeTax)+BB11</f>
        <v>-2.6432189770275727E-12</v>
      </c>
      <c r="BD11" s="314">
        <f ca="1">('Depr - Alt #2'!BE$98-'Depr - Alt #2'!BE$53)*(FederalIncomeTax+ StateIncomeTax)+BC11</f>
        <v>-2.6432189770275727E-12</v>
      </c>
      <c r="BE11" s="314">
        <f ca="1">('Depr - Alt #2'!BF$98-'Depr - Alt #2'!BF$53)*(FederalIncomeTax+ StateIncomeTax)+BD11</f>
        <v>-2.6432189770275727E-12</v>
      </c>
      <c r="BF11" s="314">
        <f ca="1">('Depr - Alt #2'!BG$98-'Depr - Alt #2'!BG$53)*(FederalIncomeTax+ StateIncomeTax)+BE11</f>
        <v>-2.6432189770275727E-12</v>
      </c>
      <c r="BG11" s="314">
        <f ca="1">('Depr - Alt #2'!BH$98-'Depr - Alt #2'!BH$53)*(FederalIncomeTax+ StateIncomeTax)+BF11</f>
        <v>-2.6432189770275727E-12</v>
      </c>
      <c r="BH11" s="314">
        <f ca="1">('Depr - Alt #2'!BI$98-'Depr - Alt #2'!BI$53)*(FederalIncomeTax+ StateIncomeTax)+BG11</f>
        <v>-2.6432189770275727E-12</v>
      </c>
      <c r="BI11" s="314">
        <f ca="1">('Depr - Alt #2'!BJ$98-'Depr - Alt #2'!BJ$53)*(FederalIncomeTax+ StateIncomeTax)+BH11</f>
        <v>-2.6432189770275727E-12</v>
      </c>
      <c r="BJ11" s="314">
        <f ca="1">('Depr - Alt #2'!BK$98-'Depr - Alt #2'!BK$53)*(FederalIncomeTax+ StateIncomeTax)+BI11</f>
        <v>-2.6432189770275727E-12</v>
      </c>
      <c r="BK11" s="314">
        <f ca="1">('Depr - Alt #2'!BL$98-'Depr - Alt #2'!BL$53)*(FederalIncomeTax+ StateIncomeTax)+BJ11</f>
        <v>-2.6432189770275727E-12</v>
      </c>
      <c r="BL11" s="314">
        <f ca="1">('Depr - Alt #2'!BM$98-'Depr - Alt #2'!BM$53)*(FederalIncomeTax+ StateIncomeTax)+BK11</f>
        <v>-2.6432189770275727E-12</v>
      </c>
      <c r="BM11" s="314">
        <f ca="1">('Depr - Alt #2'!BN$98-'Depr - Alt #2'!BN$53)*(FederalIncomeTax+ StateIncomeTax)+BL11</f>
        <v>-2.6432189770275727E-12</v>
      </c>
      <c r="BN11" s="314">
        <f ca="1">('Depr - Alt #2'!BO$98-'Depr - Alt #2'!BO$53)*(FederalIncomeTax+ StateIncomeTax)+BM11</f>
        <v>-2.6432189770275727E-12</v>
      </c>
      <c r="BO11" s="314">
        <f ca="1">('Depr - Alt #2'!BP$98-'Depr - Alt #2'!BP$53)*(FederalIncomeTax+ StateIncomeTax)+BN11</f>
        <v>-2.6432189770275727E-12</v>
      </c>
      <c r="BP11" s="314">
        <f ca="1">('Depr - Alt #2'!BQ$98-'Depr - Alt #2'!BQ$53)*(FederalIncomeTax+ StateIncomeTax)+BO11</f>
        <v>-2.6432189770275727E-12</v>
      </c>
      <c r="BQ11" s="314">
        <f ca="1">('Depr - Alt #2'!BR$98-'Depr - Alt #2'!BR$53)*(FederalIncomeTax+ StateIncomeTax)+BP11</f>
        <v>-2.6432189770275727E-12</v>
      </c>
      <c r="BR11" s="314">
        <f ca="1">('Depr - Alt #2'!BS$98-'Depr - Alt #2'!BS$53)*(FederalIncomeTax+ StateIncomeTax)+BQ11</f>
        <v>-2.6432189770275727E-12</v>
      </c>
      <c r="BS11" s="314">
        <f ca="1">('Depr - Alt #2'!BT$98-'Depr - Alt #2'!BT$53)*(FederalIncomeTax+ StateIncomeTax)+BR11</f>
        <v>-2.6432189770275727E-12</v>
      </c>
      <c r="BT11" s="314">
        <f ca="1">('Depr - Alt #2'!BU$98-'Depr - Alt #2'!BU$53)*(FederalIncomeTax+ StateIncomeTax)+BS11</f>
        <v>-2.6432189770275727E-12</v>
      </c>
      <c r="BU11" s="314">
        <f ca="1">('Depr - Alt #2'!BV$98-'Depr - Alt #2'!BV$53)*(FederalIncomeTax+ StateIncomeTax)+BT11</f>
        <v>-2.6432189770275727E-12</v>
      </c>
      <c r="BV11" s="314">
        <f ca="1">('Depr - Alt #2'!BW$98-'Depr - Alt #2'!BW$53)*(FederalIncomeTax+ StateIncomeTax)+BU11</f>
        <v>-2.6432189770275727E-12</v>
      </c>
      <c r="BW11" s="314">
        <f ca="1">('Depr - Alt #2'!BX$98-'Depr - Alt #2'!BX$53)*(FederalIncomeTax+ StateIncomeTax)+BV11</f>
        <v>-2.6432189770275727E-12</v>
      </c>
      <c r="BX11" s="314">
        <f ca="1">('Depr - Alt #2'!BY$98-'Depr - Alt #2'!BY$53)*(FederalIncomeTax+ StateIncomeTax)+BW11</f>
        <v>-2.6432189770275727E-12</v>
      </c>
      <c r="BY11" s="314">
        <f ca="1">('Depr - Alt #2'!BZ$98-'Depr - Alt #2'!BZ$53)*(FederalIncomeTax+ StateIncomeTax)+BX11</f>
        <v>-2.6432189770275727E-12</v>
      </c>
      <c r="BZ11" s="314">
        <f ca="1">('Depr - Alt #2'!CA$98-'Depr - Alt #2'!CA$53)*(FederalIncomeTax+ StateIncomeTax)+BY11</f>
        <v>-2.6432189770275727E-12</v>
      </c>
      <c r="CA11" s="314">
        <f ca="1">('Depr - Alt #2'!CB$98-'Depr - Alt #2'!CB$53)*(FederalIncomeTax+ StateIncomeTax)+BZ11</f>
        <v>-2.6432189770275727E-12</v>
      </c>
      <c r="CB11" s="314">
        <f ca="1">('Depr - Alt #2'!CC$98-'Depr - Alt #2'!CC$53)*(FederalIncomeTax+ StateIncomeTax)+CA11</f>
        <v>-2.6432189770275727E-12</v>
      </c>
      <c r="CC11" s="314">
        <f ca="1">('Depr - Alt #2'!CD$98-'Depr - Alt #2'!CD$53)*(FederalIncomeTax+ StateIncomeTax)+CB11</f>
        <v>-2.6432189770275727E-12</v>
      </c>
      <c r="CD11" s="314">
        <f ca="1">('Depr - Alt #2'!CE$98-'Depr - Alt #2'!CE$53)*(FederalIncomeTax+ StateIncomeTax)+CC11</f>
        <v>-2.6432189770275727E-12</v>
      </c>
      <c r="CE11" s="314">
        <f ca="1">('Depr - Alt #2'!CF$98-'Depr - Alt #2'!CF$53)*(FederalIncomeTax+ StateIncomeTax)+CD11</f>
        <v>-2.6432189770275727E-12</v>
      </c>
      <c r="CF11" s="314">
        <f ca="1">('Depr - Alt #2'!CG$98-'Depr - Alt #2'!CG$53)*(FederalIncomeTax+ StateIncomeTax)+CE11</f>
        <v>-2.6432189770275727E-12</v>
      </c>
      <c r="CG11" s="314">
        <f ca="1">('Depr - Alt #2'!CH$98-'Depr - Alt #2'!CH$53)*(FederalIncomeTax+ StateIncomeTax)+CF11</f>
        <v>-2.6432189770275727E-12</v>
      </c>
      <c r="CH11" s="314">
        <f ca="1">('Depr - Alt #2'!CI$98-'Depr - Alt #2'!CI$53)*(FederalIncomeTax+ StateIncomeTax)+CG11</f>
        <v>-2.6432189770275727E-12</v>
      </c>
      <c r="CI11" s="314">
        <f ca="1">('Depr - Alt #2'!CJ$98-'Depr - Alt #2'!CJ$53)*(FederalIncomeTax+ StateIncomeTax)+CH11</f>
        <v>-2.6432189770275727E-12</v>
      </c>
      <c r="CJ11" s="314">
        <f ca="1">('Depr - Alt #2'!CK$98-'Depr - Alt #2'!CK$53)*(FederalIncomeTax+ StateIncomeTax)+CI11</f>
        <v>-2.6432189770275727E-12</v>
      </c>
      <c r="CK11" s="314">
        <f ca="1">('Depr - Alt #2'!CL$98-'Depr - Alt #2'!CL$53)*(FederalIncomeTax+ StateIncomeTax)+CJ11</f>
        <v>-2.6432189770275727E-12</v>
      </c>
      <c r="CL11" s="314">
        <f ca="1">('Depr - Alt #2'!CM$98-'Depr - Alt #2'!CM$53)*(FederalIncomeTax+ StateIncomeTax)+CK11</f>
        <v>-2.6432189770275727E-12</v>
      </c>
      <c r="CM11" s="314">
        <f ca="1">('Depr - Alt #2'!CN$98-'Depr - Alt #2'!CN$53)*(FederalIncomeTax+ StateIncomeTax)+CL11</f>
        <v>-2.6432189770275727E-12</v>
      </c>
      <c r="CN11" s="314">
        <f ca="1">('Depr - Alt #2'!CO$98-'Depr - Alt #2'!CO$53)*(FederalIncomeTax+ StateIncomeTax)+CM11</f>
        <v>-2.6432189770275727E-12</v>
      </c>
      <c r="CO11" s="314">
        <f ca="1">('Depr - Alt #2'!CP$98-'Depr - Alt #2'!CP$53)*(FederalIncomeTax+ StateIncomeTax)+CN11</f>
        <v>-2.6432189770275727E-12</v>
      </c>
      <c r="CP11" s="314">
        <f ca="1">('Depr - Alt #2'!CQ$98-'Depr - Alt #2'!CQ$53)*(FederalIncomeTax+ StateIncomeTax)+CO11</f>
        <v>-2.6432189770275727E-12</v>
      </c>
      <c r="CQ11" s="314">
        <f ca="1">('Depr - Alt #2'!CR$98-'Depr - Alt #2'!CR$53)*(FederalIncomeTax+ StateIncomeTax)+CP11</f>
        <v>-2.6432189770275727E-12</v>
      </c>
    </row>
    <row r="12" spans="1:97" s="26" customFormat="1">
      <c r="A12" s="41" t="s">
        <v>149</v>
      </c>
      <c r="C12" s="378">
        <f t="shared" ref="C12:L12" ca="1" si="0">SUM(C8:C11)</f>
        <v>1000</v>
      </c>
      <c r="D12" s="378">
        <f t="shared" ca="1" si="0"/>
        <v>25998</v>
      </c>
      <c r="E12" s="378">
        <f t="shared" ca="1" si="0"/>
        <v>26454.444858163264</v>
      </c>
      <c r="F12" s="378">
        <f t="shared" ca="1" si="0"/>
        <v>25401.014579489794</v>
      </c>
      <c r="G12" s="378">
        <f t="shared" ca="1" si="0"/>
        <v>24411.576310316326</v>
      </c>
      <c r="H12" s="378">
        <f t="shared" ca="1" si="0"/>
        <v>23479.394049642855</v>
      </c>
      <c r="I12" s="378">
        <f t="shared" ca="1" si="0"/>
        <v>22599.078996669388</v>
      </c>
      <c r="J12" s="378">
        <f t="shared" ca="1" si="0"/>
        <v>21765.915950695919</v>
      </c>
      <c r="K12" s="378">
        <f t="shared" ca="1" si="0"/>
        <v>20954.981708022449</v>
      </c>
      <c r="L12" s="378">
        <f t="shared" ca="1" si="0"/>
        <v>20144.04746534898</v>
      </c>
      <c r="M12" s="378">
        <f t="shared" ref="M12:BR12" ca="1" si="1">SUM(M8:M11)</f>
        <v>19332.439622575512</v>
      </c>
      <c r="N12" s="378">
        <f t="shared" ca="1" si="1"/>
        <v>18521.505379902039</v>
      </c>
      <c r="O12" s="378">
        <f t="shared" ca="1" si="1"/>
        <v>17709.897537128571</v>
      </c>
      <c r="P12" s="378">
        <f t="shared" ca="1" si="1"/>
        <v>16898.963294455101</v>
      </c>
      <c r="Q12" s="378">
        <f t="shared" ca="1" si="1"/>
        <v>16087.355451681633</v>
      </c>
      <c r="R12" s="378">
        <f t="shared" ca="1" si="1"/>
        <v>15276.421209008164</v>
      </c>
      <c r="S12" s="378">
        <f t="shared" ca="1" si="1"/>
        <v>14464.813366234695</v>
      </c>
      <c r="T12" s="378">
        <f t="shared" ca="1" si="1"/>
        <v>13852.591153061225</v>
      </c>
      <c r="U12" s="378">
        <f t="shared" ca="1" si="1"/>
        <v>13439.080969387756</v>
      </c>
      <c r="V12" s="378">
        <f t="shared" ca="1" si="1"/>
        <v>13025.570785714288</v>
      </c>
      <c r="W12" s="378">
        <f t="shared" ca="1" si="1"/>
        <v>12612.060602040818</v>
      </c>
      <c r="X12" s="378">
        <f t="shared" ca="1" si="1"/>
        <v>12198.550418367347</v>
      </c>
      <c r="Y12" s="378">
        <f t="shared" ca="1" si="1"/>
        <v>11785.040234693879</v>
      </c>
      <c r="Z12" s="378">
        <f t="shared" ca="1" si="1"/>
        <v>11371.530051020411</v>
      </c>
      <c r="AA12" s="378">
        <f t="shared" ca="1" si="1"/>
        <v>10958.01986734694</v>
      </c>
      <c r="AB12" s="378">
        <f t="shared" ca="1" si="1"/>
        <v>10544.50968367347</v>
      </c>
      <c r="AC12" s="378">
        <f t="shared" ca="1" si="1"/>
        <v>10130.999500000002</v>
      </c>
      <c r="AD12" s="378">
        <f t="shared" ca="1" si="1"/>
        <v>9717.4893163265333</v>
      </c>
      <c r="AE12" s="378">
        <f t="shared" ca="1" si="1"/>
        <v>9303.9791326530631</v>
      </c>
      <c r="AF12" s="378">
        <f t="shared" ca="1" si="1"/>
        <v>8890.4689489795928</v>
      </c>
      <c r="AG12" s="378">
        <f t="shared" ca="1" si="1"/>
        <v>8476.9587653061244</v>
      </c>
      <c r="AH12" s="378">
        <f t="shared" ca="1" si="1"/>
        <v>8063.4485816326551</v>
      </c>
      <c r="AI12" s="378">
        <f t="shared" ca="1" si="1"/>
        <v>7649.9383979591857</v>
      </c>
      <c r="AJ12" s="378">
        <f t="shared" ca="1" si="1"/>
        <v>7236.4282142857164</v>
      </c>
      <c r="AK12" s="378">
        <f t="shared" ca="1" si="1"/>
        <v>6822.9180306122471</v>
      </c>
      <c r="AL12" s="378">
        <f t="shared" ca="1" si="1"/>
        <v>6409.4078469387778</v>
      </c>
      <c r="AM12" s="378">
        <f t="shared" ca="1" si="1"/>
        <v>5995.8976632653084</v>
      </c>
      <c r="AN12" s="378">
        <f t="shared" ca="1" si="1"/>
        <v>5582.38747959184</v>
      </c>
      <c r="AO12" s="378">
        <f t="shared" ca="1" si="1"/>
        <v>5168.8772959183707</v>
      </c>
      <c r="AP12" s="378">
        <f t="shared" ca="1" si="1"/>
        <v>4755.3671122449014</v>
      </c>
      <c r="AQ12" s="378">
        <f t="shared" ca="1" si="1"/>
        <v>4341.856928571432</v>
      </c>
      <c r="AR12" s="378">
        <f t="shared" ca="1" si="1"/>
        <v>3928.3467448979632</v>
      </c>
      <c r="AS12" s="378">
        <f t="shared" ca="1" si="1"/>
        <v>3514.8365612244943</v>
      </c>
      <c r="AT12" s="378">
        <f t="shared" ca="1" si="1"/>
        <v>3101.326377551025</v>
      </c>
      <c r="AU12" s="378">
        <f t="shared" ca="1" si="1"/>
        <v>2687.8161938775556</v>
      </c>
      <c r="AV12" s="378">
        <f t="shared" ca="1" si="1"/>
        <v>2274.3060102040868</v>
      </c>
      <c r="AW12" s="378">
        <f t="shared" ca="1" si="1"/>
        <v>1860.7958265306177</v>
      </c>
      <c r="AX12" s="378">
        <f t="shared" ca="1" si="1"/>
        <v>1447.2856428571486</v>
      </c>
      <c r="AY12" s="378">
        <f t="shared" ca="1" si="1"/>
        <v>1033.7754591836792</v>
      </c>
      <c r="AZ12" s="378">
        <f t="shared" ca="1" si="1"/>
        <v>620.26527551021013</v>
      </c>
      <c r="BA12" s="378">
        <f t="shared" ca="1" si="1"/>
        <v>206.75509183674103</v>
      </c>
      <c r="BB12" s="378">
        <f t="shared" ca="1" si="1"/>
        <v>4.6327386371558532E-12</v>
      </c>
      <c r="BC12" s="378">
        <f t="shared" ca="1" si="1"/>
        <v>4.6327386371558532E-12</v>
      </c>
      <c r="BD12" s="378">
        <f t="shared" ca="1" si="1"/>
        <v>4.6327386371558532E-12</v>
      </c>
      <c r="BE12" s="378">
        <f t="shared" ca="1" si="1"/>
        <v>4.6327386371558532E-12</v>
      </c>
      <c r="BF12" s="378">
        <f t="shared" ca="1" si="1"/>
        <v>4.6327386371558532E-12</v>
      </c>
      <c r="BG12" s="378">
        <f t="shared" ca="1" si="1"/>
        <v>4.6327386371558532E-12</v>
      </c>
      <c r="BH12" s="378">
        <f t="shared" ca="1" si="1"/>
        <v>4.6327386371558532E-12</v>
      </c>
      <c r="BI12" s="378">
        <f t="shared" ca="1" si="1"/>
        <v>4.6327386371558532E-12</v>
      </c>
      <c r="BJ12" s="378">
        <f t="shared" ca="1" si="1"/>
        <v>4.6327386371558532E-12</v>
      </c>
      <c r="BK12" s="378">
        <f t="shared" ca="1" si="1"/>
        <v>4.6327386371558532E-12</v>
      </c>
      <c r="BL12" s="378">
        <f t="shared" ca="1" si="1"/>
        <v>4.6327386371558532E-12</v>
      </c>
      <c r="BM12" s="378">
        <f t="shared" ca="1" si="1"/>
        <v>4.6327386371558532E-12</v>
      </c>
      <c r="BN12" s="378">
        <f t="shared" ca="1" si="1"/>
        <v>4.6327386371558532E-12</v>
      </c>
      <c r="BO12" s="378">
        <f t="shared" ca="1" si="1"/>
        <v>4.6327386371558532E-12</v>
      </c>
      <c r="BP12" s="378">
        <f t="shared" ca="1" si="1"/>
        <v>4.6327386371558532E-12</v>
      </c>
      <c r="BQ12" s="378">
        <f t="shared" ca="1" si="1"/>
        <v>4.6327386371558532E-12</v>
      </c>
      <c r="BR12" s="378">
        <f t="shared" ca="1" si="1"/>
        <v>4.6327386371558532E-12</v>
      </c>
      <c r="BS12" s="378">
        <f t="shared" ref="BS12:BZ12" ca="1" si="2">SUM(BS8:BS11)</f>
        <v>4.6327386371558532E-12</v>
      </c>
      <c r="BT12" s="378">
        <f t="shared" ca="1" si="2"/>
        <v>4.6327386371558532E-12</v>
      </c>
      <c r="BU12" s="378">
        <f t="shared" ca="1" si="2"/>
        <v>4.6327386371558532E-12</v>
      </c>
      <c r="BV12" s="378">
        <f t="shared" ca="1" si="2"/>
        <v>4.6327386371558532E-12</v>
      </c>
      <c r="BW12" s="378">
        <f t="shared" ca="1" si="2"/>
        <v>4.6327386371558532E-12</v>
      </c>
      <c r="BX12" s="378">
        <f t="shared" ca="1" si="2"/>
        <v>4.6327386371558532E-12</v>
      </c>
      <c r="BY12" s="378">
        <f t="shared" ca="1" si="2"/>
        <v>4.6327386371558532E-12</v>
      </c>
      <c r="BZ12" s="378">
        <f t="shared" ca="1" si="2"/>
        <v>4.6327386371558532E-12</v>
      </c>
      <c r="CA12" s="378">
        <f t="shared" ref="CA12:CD12" ca="1" si="3">SUM(CA8:CA11)</f>
        <v>4.6327386371558532E-12</v>
      </c>
      <c r="CB12" s="378">
        <f t="shared" ca="1" si="3"/>
        <v>4.6327386371558532E-12</v>
      </c>
      <c r="CC12" s="378">
        <f t="shared" ca="1" si="3"/>
        <v>4.6327386371558532E-12</v>
      </c>
      <c r="CD12" s="378">
        <f t="shared" ca="1" si="3"/>
        <v>4.6327386371558532E-12</v>
      </c>
      <c r="CE12" s="378">
        <f t="shared" ref="CE12:CQ12" ca="1" si="4">SUM(CE8:CE11)</f>
        <v>4.6327386371558532E-12</v>
      </c>
      <c r="CF12" s="378">
        <f t="shared" ca="1" si="4"/>
        <v>4.6327386371558532E-12</v>
      </c>
      <c r="CG12" s="378">
        <f t="shared" ca="1" si="4"/>
        <v>4.6327386371558532E-12</v>
      </c>
      <c r="CH12" s="378">
        <f t="shared" ca="1" si="4"/>
        <v>4.6327386371558532E-12</v>
      </c>
      <c r="CI12" s="378">
        <f t="shared" ca="1" si="4"/>
        <v>4.6327386371558532E-12</v>
      </c>
      <c r="CJ12" s="378">
        <f t="shared" ca="1" si="4"/>
        <v>4.6327386371558532E-12</v>
      </c>
      <c r="CK12" s="378">
        <f t="shared" ca="1" si="4"/>
        <v>4.6327386371558532E-12</v>
      </c>
      <c r="CL12" s="378">
        <f t="shared" ca="1" si="4"/>
        <v>4.6327386371558532E-12</v>
      </c>
      <c r="CM12" s="378">
        <f t="shared" ca="1" si="4"/>
        <v>4.6327386371558532E-12</v>
      </c>
      <c r="CN12" s="378">
        <f t="shared" ca="1" si="4"/>
        <v>4.6327386371558532E-12</v>
      </c>
      <c r="CO12" s="378">
        <f t="shared" ca="1" si="4"/>
        <v>4.6327386371558532E-12</v>
      </c>
      <c r="CP12" s="378">
        <f t="shared" ca="1" si="4"/>
        <v>4.6327386371558532E-12</v>
      </c>
      <c r="CQ12" s="378">
        <f t="shared" ca="1" si="4"/>
        <v>4.6327386371558532E-12</v>
      </c>
      <c r="CR12" s="378"/>
      <c r="CS12" s="378"/>
    </row>
    <row r="13" spans="1:97" s="22" customFormat="1">
      <c r="A13" s="40" t="s">
        <v>150</v>
      </c>
      <c r="B13" s="43">
        <f>EQUITY</f>
        <v>0.53</v>
      </c>
      <c r="D13" s="378"/>
      <c r="E13" s="378"/>
      <c r="F13" s="378"/>
      <c r="G13" s="378"/>
      <c r="H13" s="378"/>
      <c r="I13" s="378"/>
      <c r="J13" s="378"/>
      <c r="K13" s="378"/>
      <c r="L13" s="378"/>
      <c r="M13" s="378"/>
      <c r="N13" s="378"/>
      <c r="O13" s="378"/>
      <c r="P13" s="378"/>
      <c r="Q13" s="378"/>
      <c r="R13" s="378"/>
      <c r="S13" s="378"/>
      <c r="T13" s="378"/>
      <c r="U13" s="378"/>
      <c r="V13" s="378"/>
      <c r="W13" s="378"/>
      <c r="X13" s="378"/>
      <c r="Y13" s="378"/>
      <c r="Z13" s="378"/>
      <c r="AA13" s="378"/>
      <c r="AB13" s="378"/>
      <c r="AC13" s="378"/>
      <c r="AD13" s="378"/>
      <c r="AE13" s="378"/>
      <c r="AF13" s="378"/>
      <c r="AG13" s="378"/>
      <c r="AH13" s="378"/>
      <c r="AI13" s="378"/>
      <c r="AJ13" s="378"/>
      <c r="AK13" s="378"/>
      <c r="AL13" s="378"/>
      <c r="AM13" s="378"/>
      <c r="AN13" s="378"/>
      <c r="AO13" s="378"/>
      <c r="AP13" s="378"/>
      <c r="AQ13" s="378"/>
      <c r="AR13" s="378"/>
      <c r="AS13" s="378"/>
      <c r="AT13" s="378"/>
      <c r="AU13" s="378"/>
      <c r="AV13" s="378"/>
      <c r="AW13" s="378"/>
      <c r="AX13" s="378"/>
      <c r="AY13" s="378"/>
      <c r="AZ13" s="378"/>
      <c r="BA13" s="378"/>
      <c r="BB13" s="378"/>
      <c r="BC13" s="378"/>
      <c r="BD13" s="378"/>
      <c r="BE13" s="378"/>
      <c r="BF13" s="378"/>
      <c r="BG13" s="378"/>
      <c r="BH13" s="378"/>
      <c r="BI13" s="378"/>
      <c r="BJ13" s="378"/>
      <c r="BK13" s="378"/>
      <c r="BL13" s="378"/>
      <c r="BM13" s="378"/>
      <c r="BN13" s="378"/>
      <c r="BO13" s="378"/>
      <c r="BP13" s="378"/>
      <c r="BQ13" s="378"/>
      <c r="BR13" s="378"/>
      <c r="BS13" s="378"/>
      <c r="BT13" s="378"/>
      <c r="BU13" s="378"/>
      <c r="BV13" s="378"/>
      <c r="BW13" s="378"/>
      <c r="BX13" s="378"/>
      <c r="BY13" s="378"/>
      <c r="BZ13" s="378"/>
      <c r="CA13" s="378"/>
      <c r="CB13" s="378"/>
      <c r="CC13" s="378"/>
      <c r="CD13" s="378"/>
      <c r="CE13" s="378"/>
      <c r="CF13" s="378"/>
      <c r="CG13" s="378"/>
      <c r="CH13" s="378"/>
      <c r="CI13" s="378"/>
      <c r="CJ13" s="378"/>
      <c r="CK13" s="378"/>
      <c r="CL13" s="378"/>
      <c r="CM13" s="378"/>
      <c r="CN13" s="378"/>
      <c r="CO13" s="378"/>
      <c r="CP13" s="378"/>
      <c r="CQ13" s="378"/>
      <c r="CR13" s="378"/>
      <c r="CS13" s="378"/>
    </row>
    <row r="14" spans="1:97" s="22" customFormat="1">
      <c r="A14" s="40" t="s">
        <v>167</v>
      </c>
      <c r="B14" s="500">
        <f>IF(Project_ROE="ECR",ROE_ECR,IF(Project_ROE="GLT",ROE_GLT,IF(Project_ROE="DSM",ROE_DSM,ROE_Other)))</f>
        <v>9.7250000000000003E-2</v>
      </c>
      <c r="E14" s="378"/>
      <c r="F14" s="378"/>
      <c r="G14" s="378"/>
      <c r="H14" s="378"/>
      <c r="I14" s="378"/>
      <c r="J14" s="378"/>
      <c r="K14" s="378"/>
      <c r="L14" s="378"/>
      <c r="M14" s="378"/>
      <c r="N14" s="378"/>
      <c r="O14" s="378"/>
      <c r="P14" s="378"/>
      <c r="Q14" s="378"/>
      <c r="R14" s="378"/>
      <c r="S14" s="378"/>
      <c r="T14" s="378"/>
      <c r="U14" s="378"/>
      <c r="V14" s="378"/>
      <c r="W14" s="378"/>
      <c r="X14" s="378"/>
      <c r="Y14" s="378"/>
      <c r="Z14" s="378"/>
      <c r="AA14" s="378"/>
      <c r="AB14" s="378"/>
      <c r="AC14" s="378"/>
      <c r="AD14" s="378"/>
      <c r="AE14" s="378"/>
      <c r="AF14" s="378"/>
      <c r="AG14" s="378"/>
      <c r="AH14" s="378"/>
      <c r="AI14" s="378"/>
      <c r="AJ14" s="378"/>
      <c r="AK14" s="378"/>
      <c r="AL14" s="378"/>
      <c r="AM14" s="378"/>
      <c r="AN14" s="378"/>
      <c r="AO14" s="378"/>
      <c r="AP14" s="378"/>
      <c r="AQ14" s="378"/>
      <c r="AR14" s="378"/>
      <c r="AS14" s="378"/>
      <c r="AT14" s="378"/>
      <c r="AU14" s="378"/>
      <c r="AV14" s="378"/>
      <c r="AW14" s="378"/>
      <c r="AX14" s="378"/>
      <c r="AY14" s="378"/>
      <c r="AZ14" s="378"/>
      <c r="BA14" s="378"/>
      <c r="BB14" s="378"/>
      <c r="BC14" s="378"/>
      <c r="BD14" s="378"/>
      <c r="BE14" s="378"/>
      <c r="BF14" s="378"/>
      <c r="BG14" s="378"/>
      <c r="BH14" s="378"/>
      <c r="BI14" s="378"/>
      <c r="BJ14" s="378"/>
      <c r="BK14" s="378"/>
      <c r="BL14" s="378"/>
      <c r="BM14" s="378"/>
      <c r="BN14" s="378"/>
      <c r="BO14" s="378"/>
      <c r="BP14" s="378"/>
      <c r="BQ14" s="378"/>
      <c r="BR14" s="378"/>
      <c r="BS14" s="378"/>
      <c r="BT14" s="378"/>
      <c r="BU14" s="378"/>
      <c r="BV14" s="378"/>
      <c r="BW14" s="378"/>
      <c r="BX14" s="378"/>
      <c r="BY14" s="378"/>
      <c r="BZ14" s="378"/>
      <c r="CA14" s="378"/>
      <c r="CB14" s="378"/>
      <c r="CC14" s="378"/>
      <c r="CD14" s="378"/>
      <c r="CE14" s="378"/>
      <c r="CF14" s="378"/>
      <c r="CG14" s="378"/>
      <c r="CH14" s="378"/>
      <c r="CI14" s="378"/>
      <c r="CJ14" s="378"/>
      <c r="CK14" s="378"/>
      <c r="CL14" s="378"/>
      <c r="CM14" s="378"/>
      <c r="CN14" s="378"/>
      <c r="CO14" s="378"/>
      <c r="CP14" s="378"/>
      <c r="CQ14" s="378"/>
      <c r="CR14" s="378"/>
      <c r="CS14" s="378"/>
    </row>
    <row r="15" spans="1:97" s="6" customFormat="1">
      <c r="A15" s="29" t="s">
        <v>159</v>
      </c>
      <c r="B15" s="42"/>
      <c r="C15" s="35">
        <f t="shared" ref="C15:BN15" ca="1" si="5">C12*$B$13*$B$14</f>
        <v>51.542500000000004</v>
      </c>
      <c r="D15" s="35">
        <f t="shared" ca="1" si="5"/>
        <v>1340.0019150000001</v>
      </c>
      <c r="E15" s="35">
        <f t="shared" ca="1" si="5"/>
        <v>1363.5282241018801</v>
      </c>
      <c r="F15" s="35">
        <f t="shared" ca="1" si="5"/>
        <v>1309.2317939633529</v>
      </c>
      <c r="G15" s="35">
        <f t="shared" ca="1" si="5"/>
        <v>1258.2336719744794</v>
      </c>
      <c r="H15" s="35">
        <f t="shared" ca="1" si="5"/>
        <v>1210.186667803717</v>
      </c>
      <c r="I15" s="35">
        <f t="shared" ca="1" si="5"/>
        <v>1164.813029185832</v>
      </c>
      <c r="J15" s="35">
        <f t="shared" ca="1" si="5"/>
        <v>1121.8697228887445</v>
      </c>
      <c r="K15" s="35">
        <f t="shared" ca="1" si="5"/>
        <v>1080.0721446857472</v>
      </c>
      <c r="L15" s="35">
        <f t="shared" ca="1" si="5"/>
        <v>1038.2745664827498</v>
      </c>
      <c r="M15" s="35">
        <f t="shared" ca="1" si="5"/>
        <v>996.44226924659847</v>
      </c>
      <c r="N15" s="35">
        <f t="shared" ca="1" si="5"/>
        <v>954.64469104360091</v>
      </c>
      <c r="O15" s="35">
        <f t="shared" ca="1" si="5"/>
        <v>912.81239380744933</v>
      </c>
      <c r="P15" s="35">
        <f t="shared" ca="1" si="5"/>
        <v>871.01481560445211</v>
      </c>
      <c r="Q15" s="35">
        <f t="shared" ca="1" si="5"/>
        <v>829.18251836830063</v>
      </c>
      <c r="R15" s="35">
        <f t="shared" ca="1" si="5"/>
        <v>787.38494016530342</v>
      </c>
      <c r="S15" s="35">
        <f t="shared" ca="1" si="5"/>
        <v>745.55264292915183</v>
      </c>
      <c r="T15" s="35">
        <f t="shared" ca="1" si="5"/>
        <v>713.9971795066582</v>
      </c>
      <c r="U15" s="35">
        <f t="shared" ca="1" si="5"/>
        <v>692.68383086466849</v>
      </c>
      <c r="V15" s="35">
        <f t="shared" ca="1" si="5"/>
        <v>671.37048222267867</v>
      </c>
      <c r="W15" s="35">
        <f t="shared" ca="1" si="5"/>
        <v>650.05713358068886</v>
      </c>
      <c r="X15" s="35">
        <f t="shared" ca="1" si="5"/>
        <v>628.74378493869904</v>
      </c>
      <c r="Y15" s="35">
        <f t="shared" ca="1" si="5"/>
        <v>607.43043629670933</v>
      </c>
      <c r="Z15" s="35">
        <f t="shared" ca="1" si="5"/>
        <v>586.11708765471963</v>
      </c>
      <c r="AA15" s="35">
        <f t="shared" ca="1" si="5"/>
        <v>564.80373901272969</v>
      </c>
      <c r="AB15" s="35">
        <f t="shared" ca="1" si="5"/>
        <v>543.49039037073987</v>
      </c>
      <c r="AC15" s="35">
        <f t="shared" ca="1" si="5"/>
        <v>522.17704172875017</v>
      </c>
      <c r="AD15" s="35">
        <f t="shared" ca="1" si="5"/>
        <v>500.86369308676041</v>
      </c>
      <c r="AE15" s="35">
        <f t="shared" ca="1" si="5"/>
        <v>479.55034444477053</v>
      </c>
      <c r="AF15" s="35">
        <f t="shared" ca="1" si="5"/>
        <v>458.23699580278065</v>
      </c>
      <c r="AG15" s="35">
        <f t="shared" ca="1" si="5"/>
        <v>436.92364716079095</v>
      </c>
      <c r="AH15" s="35">
        <f t="shared" ca="1" si="5"/>
        <v>415.61029851880119</v>
      </c>
      <c r="AI15" s="35">
        <f t="shared" ca="1" si="5"/>
        <v>394.29694987681137</v>
      </c>
      <c r="AJ15" s="35">
        <f t="shared" ca="1" si="5"/>
        <v>372.98360123482155</v>
      </c>
      <c r="AK15" s="35">
        <f t="shared" ca="1" si="5"/>
        <v>351.67025259283179</v>
      </c>
      <c r="AL15" s="35">
        <f t="shared" ca="1" si="5"/>
        <v>330.35690395084197</v>
      </c>
      <c r="AM15" s="35">
        <f t="shared" ca="1" si="5"/>
        <v>309.04355530885221</v>
      </c>
      <c r="AN15" s="35">
        <f t="shared" ca="1" si="5"/>
        <v>287.73020666686244</v>
      </c>
      <c r="AO15" s="35">
        <f t="shared" ca="1" si="5"/>
        <v>266.41685802487262</v>
      </c>
      <c r="AP15" s="35">
        <f t="shared" ca="1" si="5"/>
        <v>245.10350938288283</v>
      </c>
      <c r="AQ15" s="35">
        <f t="shared" ca="1" si="5"/>
        <v>223.79016074089304</v>
      </c>
      <c r="AR15" s="35">
        <f t="shared" ca="1" si="5"/>
        <v>202.47681209890328</v>
      </c>
      <c r="AS15" s="35">
        <f t="shared" ca="1" si="5"/>
        <v>181.16346345691349</v>
      </c>
      <c r="AT15" s="35">
        <f t="shared" ca="1" si="5"/>
        <v>159.85011481492373</v>
      </c>
      <c r="AU15" s="35">
        <f t="shared" ca="1" si="5"/>
        <v>138.53676617293394</v>
      </c>
      <c r="AV15" s="35">
        <f t="shared" ca="1" si="5"/>
        <v>117.22341753094416</v>
      </c>
      <c r="AW15" s="35">
        <f t="shared" ca="1" si="5"/>
        <v>95.91006888895437</v>
      </c>
      <c r="AX15" s="35">
        <f t="shared" ca="1" si="5"/>
        <v>74.596720246964594</v>
      </c>
      <c r="AY15" s="35">
        <f t="shared" ca="1" si="5"/>
        <v>53.283371604974789</v>
      </c>
      <c r="AZ15" s="35">
        <f t="shared" ca="1" si="5"/>
        <v>31.970022962985006</v>
      </c>
      <c r="BA15" s="35">
        <f t="shared" ca="1" si="5"/>
        <v>10.656674320995226</v>
      </c>
      <c r="BB15" s="35">
        <f t="shared" ca="1" si="5"/>
        <v>2.3878293120560558E-13</v>
      </c>
      <c r="BC15" s="35">
        <f t="shared" ca="1" si="5"/>
        <v>2.3878293120560558E-13</v>
      </c>
      <c r="BD15" s="35">
        <f t="shared" ca="1" si="5"/>
        <v>2.3878293120560558E-13</v>
      </c>
      <c r="BE15" s="35">
        <f t="shared" ca="1" si="5"/>
        <v>2.3878293120560558E-13</v>
      </c>
      <c r="BF15" s="35">
        <f t="shared" ca="1" si="5"/>
        <v>2.3878293120560558E-13</v>
      </c>
      <c r="BG15" s="35">
        <f t="shared" ca="1" si="5"/>
        <v>2.3878293120560558E-13</v>
      </c>
      <c r="BH15" s="35">
        <f t="shared" ca="1" si="5"/>
        <v>2.3878293120560558E-13</v>
      </c>
      <c r="BI15" s="35">
        <f t="shared" ca="1" si="5"/>
        <v>2.3878293120560558E-13</v>
      </c>
      <c r="BJ15" s="35">
        <f t="shared" ca="1" si="5"/>
        <v>2.3878293120560558E-13</v>
      </c>
      <c r="BK15" s="35">
        <f t="shared" ca="1" si="5"/>
        <v>2.3878293120560558E-13</v>
      </c>
      <c r="BL15" s="35">
        <f t="shared" ca="1" si="5"/>
        <v>2.3878293120560558E-13</v>
      </c>
      <c r="BM15" s="35">
        <f t="shared" ca="1" si="5"/>
        <v>2.3878293120560558E-13</v>
      </c>
      <c r="BN15" s="35">
        <f t="shared" ca="1" si="5"/>
        <v>2.3878293120560558E-13</v>
      </c>
      <c r="BO15" s="35">
        <f t="shared" ref="BO15:BR15" ca="1" si="6">BO12*$B$13*$B$14</f>
        <v>2.3878293120560558E-13</v>
      </c>
      <c r="BP15" s="35">
        <f t="shared" ca="1" si="6"/>
        <v>2.3878293120560558E-13</v>
      </c>
      <c r="BQ15" s="35">
        <f t="shared" ca="1" si="6"/>
        <v>2.3878293120560558E-13</v>
      </c>
      <c r="BR15" s="35">
        <f t="shared" ca="1" si="6"/>
        <v>2.3878293120560558E-13</v>
      </c>
      <c r="BS15" s="35">
        <f t="shared" ref="BS15:CA15" ca="1" si="7">BS12*$B$13*$B$14</f>
        <v>2.3878293120560558E-13</v>
      </c>
      <c r="BT15" s="35">
        <f t="shared" ca="1" si="7"/>
        <v>2.3878293120560558E-13</v>
      </c>
      <c r="BU15" s="35">
        <f t="shared" ca="1" si="7"/>
        <v>2.3878293120560558E-13</v>
      </c>
      <c r="BV15" s="35">
        <f t="shared" ca="1" si="7"/>
        <v>2.3878293120560558E-13</v>
      </c>
      <c r="BW15" s="35">
        <f t="shared" ca="1" si="7"/>
        <v>2.3878293120560558E-13</v>
      </c>
      <c r="BX15" s="35">
        <f t="shared" ca="1" si="7"/>
        <v>2.3878293120560558E-13</v>
      </c>
      <c r="BY15" s="35">
        <f t="shared" ca="1" si="7"/>
        <v>2.3878293120560558E-13</v>
      </c>
      <c r="BZ15" s="35">
        <f t="shared" ca="1" si="7"/>
        <v>2.3878293120560558E-13</v>
      </c>
      <c r="CA15" s="35">
        <f t="shared" ca="1" si="7"/>
        <v>2.3878293120560558E-13</v>
      </c>
      <c r="CB15" s="35">
        <f t="shared" ref="CB15:CD15" ca="1" si="8">CB12*$B$13*$B$14</f>
        <v>2.3878293120560558E-13</v>
      </c>
      <c r="CC15" s="35">
        <f t="shared" ca="1" si="8"/>
        <v>2.3878293120560558E-13</v>
      </c>
      <c r="CD15" s="35">
        <f t="shared" ca="1" si="8"/>
        <v>2.3878293120560558E-13</v>
      </c>
      <c r="CE15" s="35">
        <f t="shared" ref="CE15:CQ15" ca="1" si="9">CE12*$B$13*$B$14</f>
        <v>2.3878293120560558E-13</v>
      </c>
      <c r="CF15" s="35">
        <f t="shared" ca="1" si="9"/>
        <v>2.3878293120560558E-13</v>
      </c>
      <c r="CG15" s="35">
        <f t="shared" ca="1" si="9"/>
        <v>2.3878293120560558E-13</v>
      </c>
      <c r="CH15" s="35">
        <f t="shared" ca="1" si="9"/>
        <v>2.3878293120560558E-13</v>
      </c>
      <c r="CI15" s="35">
        <f t="shared" ca="1" si="9"/>
        <v>2.3878293120560558E-13</v>
      </c>
      <c r="CJ15" s="35">
        <f t="shared" ca="1" si="9"/>
        <v>2.3878293120560558E-13</v>
      </c>
      <c r="CK15" s="35">
        <f t="shared" ca="1" si="9"/>
        <v>2.3878293120560558E-13</v>
      </c>
      <c r="CL15" s="35">
        <f t="shared" ca="1" si="9"/>
        <v>2.3878293120560558E-13</v>
      </c>
      <c r="CM15" s="35">
        <f t="shared" ca="1" si="9"/>
        <v>2.3878293120560558E-13</v>
      </c>
      <c r="CN15" s="35">
        <f t="shared" ca="1" si="9"/>
        <v>2.3878293120560558E-13</v>
      </c>
      <c r="CO15" s="35">
        <f t="shared" ca="1" si="9"/>
        <v>2.3878293120560558E-13</v>
      </c>
      <c r="CP15" s="35">
        <f t="shared" ca="1" si="9"/>
        <v>2.3878293120560558E-13</v>
      </c>
      <c r="CQ15" s="35">
        <f t="shared" ca="1" si="9"/>
        <v>2.3878293120560558E-13</v>
      </c>
      <c r="CR15" s="35"/>
      <c r="CS15" s="35"/>
    </row>
    <row r="16" spans="1:97">
      <c r="A16" s="15"/>
      <c r="B16" s="10"/>
      <c r="C16" s="378"/>
      <c r="D16" s="378"/>
      <c r="E16" s="378"/>
      <c r="F16" s="378"/>
      <c r="G16" s="378"/>
      <c r="H16" s="378"/>
      <c r="I16" s="378"/>
      <c r="J16" s="378"/>
      <c r="K16" s="378"/>
      <c r="L16" s="378"/>
      <c r="M16" s="378"/>
      <c r="N16" s="378"/>
      <c r="O16" s="378"/>
      <c r="P16" s="378"/>
      <c r="Q16" s="378"/>
      <c r="R16" s="378"/>
      <c r="S16" s="378"/>
      <c r="T16" s="378"/>
      <c r="U16" s="378"/>
      <c r="V16" s="378"/>
      <c r="W16" s="378"/>
      <c r="X16" s="378"/>
      <c r="Y16" s="378"/>
      <c r="Z16" s="378"/>
      <c r="AA16" s="378"/>
      <c r="AB16" s="378"/>
      <c r="AC16" s="378"/>
      <c r="AD16" s="378"/>
      <c r="AE16" s="378"/>
      <c r="AF16" s="378"/>
      <c r="AG16" s="378"/>
      <c r="AH16" s="378"/>
      <c r="AI16" s="378"/>
      <c r="AJ16" s="378"/>
      <c r="AK16" s="378"/>
      <c r="AL16" s="378"/>
      <c r="AM16" s="378"/>
      <c r="AN16" s="378"/>
      <c r="AO16" s="378"/>
      <c r="AP16" s="378"/>
      <c r="AQ16" s="378"/>
      <c r="AR16" s="378"/>
      <c r="AS16" s="378"/>
      <c r="AT16" s="378"/>
      <c r="AU16" s="378"/>
      <c r="AV16" s="378"/>
      <c r="AW16" s="378"/>
      <c r="AX16" s="378"/>
      <c r="AY16" s="378"/>
      <c r="AZ16" s="378"/>
      <c r="BA16" s="378"/>
      <c r="BB16" s="378"/>
      <c r="BC16" s="378"/>
      <c r="BD16" s="378"/>
      <c r="BE16" s="378"/>
      <c r="BF16" s="378"/>
      <c r="BG16" s="378"/>
      <c r="BH16" s="378"/>
      <c r="BI16" s="378"/>
      <c r="BJ16" s="378"/>
      <c r="BK16" s="378"/>
      <c r="BL16" s="378"/>
      <c r="BM16" s="378"/>
      <c r="BN16" s="378"/>
      <c r="BO16" s="378"/>
      <c r="BP16" s="378"/>
      <c r="BQ16" s="378"/>
      <c r="BR16" s="378"/>
      <c r="BS16" s="378"/>
      <c r="BT16" s="378"/>
      <c r="BU16" s="378"/>
      <c r="BV16" s="378"/>
      <c r="BW16" s="378"/>
      <c r="BX16" s="378"/>
      <c r="BY16" s="378"/>
      <c r="BZ16" s="378"/>
      <c r="CA16" s="378"/>
      <c r="CB16" s="378"/>
      <c r="CC16" s="378"/>
      <c r="CD16" s="378"/>
      <c r="CE16" s="378"/>
      <c r="CF16" s="378"/>
      <c r="CG16" s="378"/>
      <c r="CH16" s="378"/>
      <c r="CI16" s="378"/>
      <c r="CJ16" s="378"/>
      <c r="CK16" s="378"/>
      <c r="CL16" s="378"/>
      <c r="CM16" s="378"/>
      <c r="CN16" s="378"/>
      <c r="CO16" s="378"/>
      <c r="CP16" s="378"/>
      <c r="CQ16" s="378"/>
      <c r="CR16" s="378"/>
      <c r="CS16" s="378"/>
    </row>
    <row r="17" spans="1:97">
      <c r="A17" s="45" t="s">
        <v>112</v>
      </c>
      <c r="B17" s="10"/>
      <c r="C17" s="378"/>
      <c r="D17" s="378"/>
      <c r="E17" s="378"/>
      <c r="F17" s="378"/>
      <c r="G17" s="378"/>
      <c r="H17" s="378"/>
      <c r="I17" s="378"/>
      <c r="J17" s="378"/>
      <c r="K17" s="378"/>
      <c r="L17" s="378"/>
      <c r="M17" s="378"/>
      <c r="N17" s="378"/>
      <c r="O17" s="378"/>
      <c r="P17" s="378"/>
      <c r="Q17" s="378"/>
      <c r="R17" s="378"/>
      <c r="S17" s="378"/>
      <c r="T17" s="378"/>
      <c r="U17" s="378"/>
      <c r="V17" s="378"/>
      <c r="W17" s="378"/>
      <c r="X17" s="378"/>
      <c r="Y17" s="378"/>
      <c r="Z17" s="378"/>
      <c r="AA17" s="378"/>
      <c r="AB17" s="378"/>
      <c r="AC17" s="378"/>
      <c r="AD17" s="378"/>
      <c r="AE17" s="378"/>
      <c r="AF17" s="378"/>
      <c r="AG17" s="378"/>
      <c r="AH17" s="378"/>
      <c r="AI17" s="378"/>
      <c r="AJ17" s="378"/>
      <c r="AK17" s="378"/>
      <c r="AL17" s="378"/>
      <c r="AM17" s="378"/>
      <c r="AN17" s="378"/>
      <c r="AO17" s="378"/>
      <c r="AP17" s="378"/>
      <c r="AQ17" s="378"/>
      <c r="AR17" s="378"/>
      <c r="AS17" s="378"/>
      <c r="AT17" s="378"/>
      <c r="AU17" s="378"/>
      <c r="AV17" s="378"/>
      <c r="AW17" s="378"/>
      <c r="AX17" s="378"/>
      <c r="AY17" s="378"/>
      <c r="AZ17" s="378"/>
      <c r="BA17" s="378"/>
      <c r="BB17" s="378"/>
      <c r="BC17" s="378"/>
      <c r="BD17" s="378"/>
      <c r="BE17" s="378"/>
      <c r="BF17" s="378"/>
      <c r="BG17" s="378"/>
      <c r="BH17" s="378"/>
      <c r="BI17" s="378"/>
      <c r="BJ17" s="378"/>
      <c r="BK17" s="378"/>
      <c r="BL17" s="378"/>
      <c r="BM17" s="378"/>
      <c r="BN17" s="378"/>
      <c r="BO17" s="378"/>
      <c r="BP17" s="378"/>
      <c r="BQ17" s="378"/>
      <c r="BR17" s="378"/>
      <c r="BS17" s="378"/>
      <c r="BT17" s="378"/>
      <c r="BU17" s="378"/>
      <c r="BV17" s="378"/>
      <c r="BW17" s="378"/>
      <c r="BX17" s="378"/>
      <c r="BY17" s="378"/>
      <c r="BZ17" s="378"/>
      <c r="CA17" s="378"/>
      <c r="CB17" s="378"/>
      <c r="CC17" s="378"/>
      <c r="CD17" s="378"/>
      <c r="CE17" s="378"/>
      <c r="CF17" s="378"/>
      <c r="CG17" s="378"/>
      <c r="CH17" s="378"/>
      <c r="CI17" s="378"/>
      <c r="CJ17" s="378"/>
      <c r="CK17" s="378"/>
      <c r="CL17" s="378"/>
      <c r="CM17" s="378"/>
      <c r="CN17" s="378"/>
      <c r="CO17" s="378"/>
      <c r="CP17" s="378"/>
      <c r="CQ17" s="378"/>
      <c r="CR17" s="378"/>
      <c r="CS17" s="378"/>
    </row>
    <row r="18" spans="1:97" s="379" customFormat="1">
      <c r="A18" s="32" t="s">
        <v>368</v>
      </c>
      <c r="C18" s="378">
        <f ca="1">Inputs!E90+IF(C4='LookUp Ranges'!$D$148,RetireValueAlt3,0)</f>
        <v>0</v>
      </c>
      <c r="D18" s="378">
        <f ca="1">Inputs!F90+IF(D4='LookUp Ranges'!$D$148,RetireValueAlt3,0)</f>
        <v>-1322.1654219132001</v>
      </c>
      <c r="E18" s="378">
        <f ca="1">Inputs!G90+IF(E4='LookUp Ranges'!$D$148,RetireValueAlt3,0)</f>
        <v>0</v>
      </c>
      <c r="F18" s="378">
        <f ca="1">Inputs!H90+IF(F4='LookUp Ranges'!$D$148,RetireValueAlt3,0)</f>
        <v>-1605.8515260479999</v>
      </c>
      <c r="G18" s="378">
        <f ca="1">Inputs!I90+IF(G4='LookUp Ranges'!$D$148,RetireValueAlt3,0)</f>
        <v>0</v>
      </c>
      <c r="H18" s="378">
        <f ca="1">Inputs!J90+IF(H4='LookUp Ranges'!$D$148,RetireValueAlt3,0)</f>
        <v>0</v>
      </c>
      <c r="I18" s="378">
        <f ca="1">Inputs!K90+IF(I4='LookUp Ranges'!$D$148,RetireValueAlt3,0)</f>
        <v>0</v>
      </c>
      <c r="J18" s="378">
        <f ca="1">Inputs!L90+IF(J4='LookUp Ranges'!$D$148,RetireValueAlt3,0)</f>
        <v>0</v>
      </c>
      <c r="K18" s="378">
        <f ca="1">Inputs!M90+IF(K4='LookUp Ranges'!$D$148,RetireValueAlt3,0)</f>
        <v>-3121.3512151542873</v>
      </c>
      <c r="L18" s="378">
        <f ca="1">Inputs!N90+IF(L4='LookUp Ranges'!$D$148,RetireValueAlt3,0)</f>
        <v>0</v>
      </c>
      <c r="M18" s="378">
        <f ca="1">Inputs!O90+IF(M4='LookUp Ranges'!$D$148,RetireValueAlt3,0)</f>
        <v>0</v>
      </c>
      <c r="N18" s="378">
        <f ca="1">Inputs!P90+IF(N4='LookUp Ranges'!$D$148,RetireValueAlt3,0)</f>
        <v>0</v>
      </c>
      <c r="O18" s="378">
        <f ca="1">Inputs!Q90+IF(O4='LookUp Ranges'!$D$148,RetireValueAlt3,0)</f>
        <v>0</v>
      </c>
      <c r="P18" s="378">
        <f ca="1">Inputs!R90+IF(P4='LookUp Ranges'!$D$148,RetireValueAlt3,0)</f>
        <v>0</v>
      </c>
      <c r="Q18" s="378">
        <f ca="1">Inputs!S90+IF(Q4='LookUp Ranges'!$D$148,RetireValueAlt3,0)</f>
        <v>0</v>
      </c>
      <c r="R18" s="378">
        <f ca="1">Inputs!T90+IF(R4='LookUp Ranges'!$D$148,RetireValueAlt3,0)</f>
        <v>-3585.4514045473934</v>
      </c>
      <c r="S18" s="378">
        <f ca="1">Inputs!U90+IF(S4='LookUp Ranges'!$D$148,RetireValueAlt3,0)</f>
        <v>0</v>
      </c>
      <c r="T18" s="378">
        <f ca="1">Inputs!V90+IF(T4='LookUp Ranges'!$D$148,RetireValueAlt3,0)</f>
        <v>0</v>
      </c>
      <c r="U18" s="378">
        <f ca="1">Inputs!W90+IF(U4='LookUp Ranges'!$D$148,RetireValueAlt3,0)</f>
        <v>0</v>
      </c>
      <c r="V18" s="378">
        <f ca="1">Inputs!X90+IF(V4='LookUp Ranges'!$D$148,RetireValueAlt3,0)</f>
        <v>0</v>
      </c>
      <c r="W18" s="378">
        <f ca="1">Inputs!Y90+IF(W4='LookUp Ranges'!$D$148,RetireValueAlt3,0)</f>
        <v>0</v>
      </c>
      <c r="X18" s="378">
        <f ca="1">Inputs!Z90+IF(X4='LookUp Ranges'!$D$148,RetireValueAlt3,0)</f>
        <v>0</v>
      </c>
      <c r="Y18" s="378">
        <f ca="1">Inputs!AA90+IF(Y4='LookUp Ranges'!$D$148,RetireValueAlt3,0)</f>
        <v>-4118.5566404565716</v>
      </c>
      <c r="Z18" s="378">
        <f ca="1">Inputs!AB90+IF(Z4='LookUp Ranges'!$D$148,RetireValueAlt3,0)</f>
        <v>0</v>
      </c>
      <c r="AA18" s="378">
        <f ca="1">Inputs!AC90+IF(AA4='LookUp Ranges'!$D$148,RetireValueAlt3,0)</f>
        <v>0</v>
      </c>
      <c r="AB18" s="378">
        <f ca="1">Inputs!AD90+IF(AB4='LookUp Ranges'!$D$148,RetireValueAlt3,0)</f>
        <v>0</v>
      </c>
      <c r="AC18" s="378">
        <f ca="1">Inputs!AE90+IF(AC4='LookUp Ranges'!$D$148,RetireValueAlt3,0)</f>
        <v>0</v>
      </c>
      <c r="AD18" s="378">
        <f ca="1">Inputs!AF90+IF(AD4='LookUp Ranges'!$D$148,RetireValueAlt3,0)</f>
        <v>0</v>
      </c>
      <c r="AE18" s="378">
        <f ca="1">Inputs!AG90+IF(AE4='LookUp Ranges'!$D$148,RetireValueAlt3,0)</f>
        <v>0</v>
      </c>
      <c r="AF18" s="378">
        <f ca="1">Inputs!AH90+IF(AF4='LookUp Ranges'!$D$148,RetireValueAlt3,0)</f>
        <v>-4730.9269842942322</v>
      </c>
      <c r="AG18" s="378">
        <f ca="1">Inputs!AI90+IF(AG4='LookUp Ranges'!$D$148,RetireValueAlt3,0)</f>
        <v>0</v>
      </c>
      <c r="AH18" s="378">
        <f ca="1">Inputs!AJ90+IF(AH4='LookUp Ranges'!$D$148,RetireValueAlt3,0)</f>
        <v>0</v>
      </c>
      <c r="AI18" s="378">
        <f ca="1">Inputs!AK90+IF(AI4='LookUp Ranges'!$D$148,RetireValueAlt3,0)</f>
        <v>0</v>
      </c>
      <c r="AJ18" s="378">
        <f ca="1">Inputs!AL90+IF(AJ4='LookUp Ranges'!$D$148,RetireValueAlt3,0)</f>
        <v>0</v>
      </c>
      <c r="AK18" s="378">
        <f ca="1">Inputs!AM90+IF(AK4='LookUp Ranges'!$D$148,RetireValueAlt3,0)</f>
        <v>0</v>
      </c>
      <c r="AL18" s="378">
        <f ca="1">Inputs!AN90+IF(AL4='LookUp Ranges'!$D$148,RetireValueAlt3,0)</f>
        <v>0</v>
      </c>
      <c r="AM18" s="378">
        <f ca="1">Inputs!AO90+IF(AM4='LookUp Ranges'!$D$148,RetireValueAlt3,0)</f>
        <v>-5434.3480215540148</v>
      </c>
      <c r="AN18" s="378">
        <f ca="1">Inputs!AP90+IF(AN4='LookUp Ranges'!$D$148,RetireValueAlt3,0)</f>
        <v>0</v>
      </c>
      <c r="AO18" s="378">
        <f ca="1">Inputs!AQ90+IF(AO4='LookUp Ranges'!$D$148,RetireValueAlt3,0)</f>
        <v>0</v>
      </c>
      <c r="AP18" s="378">
        <f ca="1">Inputs!AR90+IF(AP4='LookUp Ranges'!$D$148,RetireValueAlt3,0)</f>
        <v>0</v>
      </c>
      <c r="AQ18" s="378">
        <f ca="1">Inputs!AS90+IF(AQ4='LookUp Ranges'!$D$148,RetireValueAlt3,0)</f>
        <v>0</v>
      </c>
      <c r="AR18" s="378">
        <f ca="1">Inputs!AT90+IF(AR4='LookUp Ranges'!$D$148,RetireValueAlt3,0)</f>
        <v>0</v>
      </c>
      <c r="AS18" s="378">
        <f ca="1">Inputs!AU90+IF(AS4='LookUp Ranges'!$D$148,RetireValueAlt3,0)</f>
        <v>0</v>
      </c>
      <c r="AT18" s="378">
        <f ca="1">Inputs!AV90+IF(AT4='LookUp Ranges'!$D$148,RetireValueAlt3,0)</f>
        <v>-6242.3576853773175</v>
      </c>
      <c r="AU18" s="378">
        <f ca="1">Inputs!AW90+IF(AU4='LookUp Ranges'!$D$148,RetireValueAlt3,0)</f>
        <v>0</v>
      </c>
      <c r="AV18" s="378">
        <f ca="1">Inputs!AX90+IF(AV4='LookUp Ranges'!$D$148,RetireValueAlt3,0)</f>
        <v>0</v>
      </c>
      <c r="AW18" s="378">
        <f ca="1">Inputs!AY90+IF(AW4='LookUp Ranges'!$D$148,RetireValueAlt3,0)</f>
        <v>0</v>
      </c>
      <c r="AX18" s="378">
        <f ca="1">Inputs!AZ90+IF(AX4='LookUp Ranges'!$D$148,RetireValueAlt3,0)</f>
        <v>0</v>
      </c>
      <c r="AY18" s="378">
        <f ca="1">Inputs!BA90+IF(AY4='LookUp Ranges'!$D$148,RetireValueAlt3,0)</f>
        <v>0</v>
      </c>
      <c r="AZ18" s="378">
        <f ca="1">Inputs!BB90+IF(AZ4='LookUp Ranges'!$D$148,RetireValueAlt3,0)</f>
        <v>0</v>
      </c>
      <c r="BA18" s="378">
        <f ca="1">Inputs!BC90+IF(BA4='LookUp Ranges'!$D$148,RetireValueAlt3,0)</f>
        <v>-7170.5068055332576</v>
      </c>
      <c r="BB18" s="378">
        <f ca="1">Inputs!BD90+IF(BB4='LookUp Ranges'!$D$148,RetireValueAlt3,0)</f>
        <v>0</v>
      </c>
      <c r="BC18" s="378">
        <f ca="1">Inputs!BE90+IF(BC4='LookUp Ranges'!$D$148,RetireValueAlt3,0)</f>
        <v>0</v>
      </c>
      <c r="BD18" s="378">
        <f ca="1">Inputs!BF90+IF(BD4='LookUp Ranges'!$D$148,RetireValueAlt3,0)</f>
        <v>0</v>
      </c>
      <c r="BE18" s="378">
        <f ca="1">Inputs!BG90+IF(BE4='LookUp Ranges'!$D$148,RetireValueAlt3,0)</f>
        <v>0</v>
      </c>
      <c r="BF18" s="378">
        <f ca="1">Inputs!BH90+IF(BF4='LookUp Ranges'!$D$148,RetireValueAlt3,0)</f>
        <v>0</v>
      </c>
      <c r="BG18" s="378">
        <f ca="1">Inputs!BI90+IF(BG4='LookUp Ranges'!$D$148,RetireValueAlt3,0)</f>
        <v>0</v>
      </c>
      <c r="BH18" s="378">
        <f ca="1">Inputs!BJ90+IF(BH4='LookUp Ranges'!$D$148,RetireValueAlt3,0)</f>
        <v>0</v>
      </c>
      <c r="BI18" s="378">
        <f ca="1">Inputs!BK90+IF(BI4='LookUp Ranges'!$D$148,RetireValueAlt3,0)</f>
        <v>0</v>
      </c>
      <c r="BJ18" s="378">
        <f ca="1">Inputs!BL90+IF(BJ4='LookUp Ranges'!$D$148,RetireValueAlt3,0)</f>
        <v>0</v>
      </c>
      <c r="BK18" s="378">
        <f ca="1">Inputs!BM90+IF(BK4='LookUp Ranges'!$D$148,RetireValueAlt3,0)</f>
        <v>0</v>
      </c>
      <c r="BL18" s="378">
        <f ca="1">Inputs!BN90+IF(BL4='LookUp Ranges'!$D$148,RetireValueAlt3,0)</f>
        <v>0</v>
      </c>
      <c r="BM18" s="378">
        <f ca="1">Inputs!BO90+IF(BM4='LookUp Ranges'!$D$148,RetireValueAlt3,0)</f>
        <v>0</v>
      </c>
      <c r="BN18" s="378">
        <f ca="1">Inputs!BP90+IF(BN4='LookUp Ranges'!$D$148,RetireValueAlt3,0)</f>
        <v>0</v>
      </c>
      <c r="BO18" s="378">
        <f ca="1">Inputs!BQ90+IF(BO4='LookUp Ranges'!$D$148,RetireValueAlt3,0)</f>
        <v>0</v>
      </c>
      <c r="BP18" s="378">
        <f ca="1">Inputs!BR90+IF(BP4='LookUp Ranges'!$D$148,RetireValueAlt3,0)</f>
        <v>0</v>
      </c>
      <c r="BQ18" s="378">
        <f ca="1">Inputs!BS90+IF(BQ4='LookUp Ranges'!$D$148,RetireValueAlt3,0)</f>
        <v>0</v>
      </c>
      <c r="BR18" s="378">
        <f ca="1">Inputs!BT90+IF(BR4='LookUp Ranges'!$D$148,RetireValueAlt3,0)</f>
        <v>0</v>
      </c>
      <c r="BS18" s="378">
        <f ca="1">Inputs!BU90+IF(BS4='LookUp Ranges'!$D$148,RetireValueAlt3,0)</f>
        <v>0</v>
      </c>
      <c r="BT18" s="378">
        <f ca="1">Inputs!BV90+IF(BT4='LookUp Ranges'!$D$148,RetireValueAlt3,0)</f>
        <v>0</v>
      </c>
      <c r="BU18" s="378">
        <f ca="1">Inputs!BW90+IF(BU4='LookUp Ranges'!$D$148,RetireValueAlt3,0)</f>
        <v>0</v>
      </c>
      <c r="BV18" s="378">
        <f ca="1">Inputs!BX90+IF(BV4='LookUp Ranges'!$D$148,RetireValueAlt3,0)</f>
        <v>0</v>
      </c>
      <c r="BW18" s="378">
        <f ca="1">Inputs!BY90+IF(BW4='LookUp Ranges'!$D$148,RetireValueAlt3,0)</f>
        <v>0</v>
      </c>
      <c r="BX18" s="378">
        <f ca="1">Inputs!BZ90+IF(BX4='LookUp Ranges'!$D$148,RetireValueAlt3,0)</f>
        <v>0</v>
      </c>
      <c r="BY18" s="378">
        <f ca="1">Inputs!CA90+IF(BY4='LookUp Ranges'!$D$148,RetireValueAlt3,0)</f>
        <v>0</v>
      </c>
      <c r="BZ18" s="378">
        <f ca="1">Inputs!CB90+IF(BZ4='LookUp Ranges'!$D$148,RetireValueAlt3,0)</f>
        <v>0</v>
      </c>
      <c r="CA18" s="378">
        <f ca="1">Inputs!CC90+IF(CA4='LookUp Ranges'!$D$148,RetireValueAlt3,0)</f>
        <v>0</v>
      </c>
      <c r="CB18" s="378">
        <f ca="1">Inputs!CD90+IF(CB4='LookUp Ranges'!$D$148,RetireValueAlt3,0)</f>
        <v>0</v>
      </c>
      <c r="CC18" s="378">
        <f ca="1">Inputs!CE90+IF(CC4='LookUp Ranges'!$D$148,RetireValueAlt3,0)</f>
        <v>0</v>
      </c>
      <c r="CD18" s="378">
        <f ca="1">Inputs!CF90+IF(CD4='LookUp Ranges'!$D$148,RetireValueAlt3,0)</f>
        <v>0</v>
      </c>
      <c r="CE18" s="378">
        <f ca="1">Inputs!CG90+IF(CE4='LookUp Ranges'!$D$148,RetireValueAlt3,0)</f>
        <v>0</v>
      </c>
      <c r="CF18" s="378">
        <f ca="1">Inputs!CH90+IF(CF4='LookUp Ranges'!$D$148,RetireValueAlt3,0)</f>
        <v>0</v>
      </c>
      <c r="CG18" s="378">
        <f ca="1">Inputs!CI90+IF(CG4='LookUp Ranges'!$D$148,RetireValueAlt3,0)</f>
        <v>0</v>
      </c>
      <c r="CH18" s="378">
        <f ca="1">Inputs!CJ90+IF(CH4='LookUp Ranges'!$D$148,RetireValueAlt3,0)</f>
        <v>0</v>
      </c>
      <c r="CI18" s="378">
        <f ca="1">Inputs!CK90+IF(CI4='LookUp Ranges'!$D$148,RetireValueAlt3,0)</f>
        <v>0</v>
      </c>
      <c r="CJ18" s="378">
        <f ca="1">Inputs!CL90+IF(CJ4='LookUp Ranges'!$D$148,RetireValueAlt3,0)</f>
        <v>0</v>
      </c>
      <c r="CK18" s="378">
        <f ca="1">Inputs!CM90+IF(CK4='LookUp Ranges'!$D$148,RetireValueAlt3,0)</f>
        <v>0</v>
      </c>
      <c r="CL18" s="378">
        <f ca="1">Inputs!CN90+IF(CL4='LookUp Ranges'!$D$148,RetireValueAlt3,0)</f>
        <v>0</v>
      </c>
      <c r="CM18" s="378">
        <f ca="1">Inputs!CO90+IF(CM4='LookUp Ranges'!$D$148,RetireValueAlt3,0)</f>
        <v>0</v>
      </c>
      <c r="CN18" s="378">
        <f ca="1">Inputs!CP90+IF(CN4='LookUp Ranges'!$D$148,RetireValueAlt3,0)</f>
        <v>0</v>
      </c>
      <c r="CO18" s="378">
        <f ca="1">Inputs!CQ90+IF(CO4='LookUp Ranges'!$D$148,RetireValueAlt3,0)</f>
        <v>0</v>
      </c>
      <c r="CP18" s="378">
        <f ca="1">Inputs!CR90+IF(CP4='LookUp Ranges'!$D$148,RetireValueAlt3,0)</f>
        <v>0</v>
      </c>
      <c r="CQ18" s="378">
        <f ca="1">Inputs!CS90+IF(CQ4='LookUp Ranges'!$D$148,RetireValueAlt3,0)</f>
        <v>0</v>
      </c>
      <c r="CR18" s="378"/>
      <c r="CS18" s="378"/>
    </row>
    <row r="19" spans="1:97" s="379" customFormat="1">
      <c r="A19" s="32" t="s">
        <v>146</v>
      </c>
      <c r="C19" s="378">
        <f ca="1">-(SUM(Inputs!$E$76:'Inputs'!E76)+C10)*PropertyTaxRate</f>
        <v>-12.48241</v>
      </c>
      <c r="D19" s="378">
        <f ca="1">-(SUM(Inputs!$E$76:'Inputs'!F76)+D10)*PropertyTaxRate</f>
        <v>-324.51769517999998</v>
      </c>
      <c r="E19" s="378">
        <f ca="1">-(SUM(Inputs!$E$76:'Inputs'!G76)+E10)*PropertyTaxRate</f>
        <v>-333.56132859653059</v>
      </c>
      <c r="F19" s="378">
        <f ca="1">-(SUM(Inputs!$E$76:'Inputs'!H76)+F10)*PropertyTaxRate</f>
        <v>-326.68377542959178</v>
      </c>
      <c r="G19" s="378">
        <f ca="1">-(SUM(Inputs!$E$76:'Inputs'!I76)+G10)*PropertyTaxRate</f>
        <v>-319.80622226265302</v>
      </c>
      <c r="H19" s="378">
        <f ca="1">-(SUM(Inputs!$E$76:'Inputs'!J76)+H10)*PropertyTaxRate</f>
        <v>-312.92866909571427</v>
      </c>
      <c r="I19" s="378">
        <f ca="1">-(SUM(Inputs!$E$76:'Inputs'!K76)+I10)*PropertyTaxRate</f>
        <v>-306.05111592877546</v>
      </c>
      <c r="J19" s="378">
        <f ca="1">-(SUM(Inputs!$E$76:'Inputs'!L76)+J10)*PropertyTaxRate</f>
        <v>-299.17356276183671</v>
      </c>
      <c r="K19" s="378">
        <f ca="1">-(SUM(Inputs!$E$76:'Inputs'!M76)+K10)*PropertyTaxRate</f>
        <v>-292.29600959489795</v>
      </c>
      <c r="L19" s="378">
        <f ca="1">-(SUM(Inputs!$E$76:'Inputs'!N76)+L10)*PropertyTaxRate</f>
        <v>-285.41845642795914</v>
      </c>
      <c r="M19" s="378">
        <f ca="1">-(SUM(Inputs!$E$76:'Inputs'!O76)+M10)*PropertyTaxRate</f>
        <v>-278.54090326102039</v>
      </c>
      <c r="N19" s="378">
        <f ca="1">-(SUM(Inputs!$E$76:'Inputs'!P76)+N10)*PropertyTaxRate</f>
        <v>-271.66335009408164</v>
      </c>
      <c r="O19" s="378">
        <f ca="1">-(SUM(Inputs!$E$76:'Inputs'!Q76)+O10)*PropertyTaxRate</f>
        <v>-264.78579692714283</v>
      </c>
      <c r="P19" s="378">
        <f ca="1">-(SUM(Inputs!$E$76:'Inputs'!R76)+P10)*PropertyTaxRate</f>
        <v>-257.90824376020407</v>
      </c>
      <c r="Q19" s="378">
        <f ca="1">-(SUM(Inputs!$E$76:'Inputs'!S76)+Q10)*PropertyTaxRate</f>
        <v>-251.03069059326529</v>
      </c>
      <c r="R19" s="378">
        <f ca="1">-(SUM(Inputs!$E$76:'Inputs'!T76)+R10)*PropertyTaxRate</f>
        <v>-244.15313742632654</v>
      </c>
      <c r="S19" s="378">
        <f ca="1">-(SUM(Inputs!$E$76:'Inputs'!U76)+S10)*PropertyTaxRate</f>
        <v>-237.27558425938776</v>
      </c>
      <c r="T19" s="378">
        <f ca="1">-(SUM(Inputs!$E$76:'Inputs'!V76)+T10)*PropertyTaxRate</f>
        <v>-230.39803109244897</v>
      </c>
      <c r="U19" s="378">
        <f ca="1">-(SUM(Inputs!$E$76:'Inputs'!W76)+U10)*PropertyTaxRate</f>
        <v>-223.52047792551022</v>
      </c>
      <c r="V19" s="378">
        <f ca="1">-(SUM(Inputs!$E$76:'Inputs'!X76)+V10)*PropertyTaxRate</f>
        <v>-216.64292475857144</v>
      </c>
      <c r="W19" s="378">
        <f ca="1">-(SUM(Inputs!$E$76:'Inputs'!Y76)+W10)*PropertyTaxRate</f>
        <v>-209.76537159163266</v>
      </c>
      <c r="X19" s="378">
        <f ca="1">-(SUM(Inputs!$E$76:'Inputs'!Z76)+X10)*PropertyTaxRate</f>
        <v>-202.8878184246939</v>
      </c>
      <c r="Y19" s="378">
        <f ca="1">-(SUM(Inputs!$E$76:'Inputs'!AA76)+Y10)*PropertyTaxRate</f>
        <v>-196.01026525775512</v>
      </c>
      <c r="Z19" s="378">
        <f ca="1">-(SUM(Inputs!$E$76:'Inputs'!AB76)+Z10)*PropertyTaxRate</f>
        <v>-189.13271209081634</v>
      </c>
      <c r="AA19" s="378">
        <f ca="1">-(SUM(Inputs!$E$76:'Inputs'!AC76)+AA10)*PropertyTaxRate</f>
        <v>-182.25515892387759</v>
      </c>
      <c r="AB19" s="378">
        <f ca="1">-(SUM(Inputs!$E$76:'Inputs'!AD76)+AB10)*PropertyTaxRate</f>
        <v>-175.37760575693881</v>
      </c>
      <c r="AC19" s="378">
        <f ca="1">-(SUM(Inputs!$E$76:'Inputs'!AE76)+AC10)*PropertyTaxRate</f>
        <v>-168.50005259000002</v>
      </c>
      <c r="AD19" s="378">
        <f ca="1">-(SUM(Inputs!$E$76:'Inputs'!AF76)+AD10)*PropertyTaxRate</f>
        <v>-161.62249942306127</v>
      </c>
      <c r="AE19" s="378">
        <f ca="1">-(SUM(Inputs!$E$76:'Inputs'!AG76)+AE10)*PropertyTaxRate</f>
        <v>-154.74494625612249</v>
      </c>
      <c r="AF19" s="378">
        <f ca="1">-(SUM(Inputs!$E$76:'Inputs'!AH76)+AF10)*PropertyTaxRate</f>
        <v>-147.86739308918371</v>
      </c>
      <c r="AG19" s="378">
        <f ca="1">-(SUM(Inputs!$E$76:'Inputs'!AI76)+AG10)*PropertyTaxRate</f>
        <v>-140.98983992224495</v>
      </c>
      <c r="AH19" s="378">
        <f ca="1">-(SUM(Inputs!$E$76:'Inputs'!AJ76)+AH10)*PropertyTaxRate</f>
        <v>-134.11228675530617</v>
      </c>
      <c r="AI19" s="378">
        <f ca="1">-(SUM(Inputs!$E$76:'Inputs'!AK76)+AI10)*PropertyTaxRate</f>
        <v>-127.2347335883674</v>
      </c>
      <c r="AJ19" s="378">
        <f ca="1">-(SUM(Inputs!$E$76:'Inputs'!AL76)+AJ10)*PropertyTaxRate</f>
        <v>-120.35718042142862</v>
      </c>
      <c r="AK19" s="378">
        <f ca="1">-(SUM(Inputs!$E$76:'Inputs'!AM76)+AK10)*PropertyTaxRate</f>
        <v>-113.47962725448986</v>
      </c>
      <c r="AL19" s="378">
        <f ca="1">-(SUM(Inputs!$E$76:'Inputs'!AN76)+AL10)*PropertyTaxRate</f>
        <v>-106.60207408755109</v>
      </c>
      <c r="AM19" s="378">
        <f ca="1">-(SUM(Inputs!$E$76:'Inputs'!AO76)+AM10)*PropertyTaxRate</f>
        <v>-99.724520920612306</v>
      </c>
      <c r="AN19" s="378">
        <f ca="1">-(SUM(Inputs!$E$76:'Inputs'!AP76)+AN10)*PropertyTaxRate</f>
        <v>-92.846967753673539</v>
      </c>
      <c r="AO19" s="378">
        <f ca="1">-(SUM(Inputs!$E$76:'Inputs'!AQ76)+AO10)*PropertyTaxRate</f>
        <v>-85.969414586734771</v>
      </c>
      <c r="AP19" s="378">
        <f ca="1">-(SUM(Inputs!$E$76:'Inputs'!AR76)+AP10)*PropertyTaxRate</f>
        <v>-79.09186141979599</v>
      </c>
      <c r="AQ19" s="378">
        <f ca="1">-(SUM(Inputs!$E$76:'Inputs'!AS76)+AQ10)*PropertyTaxRate</f>
        <v>-72.214308252857222</v>
      </c>
      <c r="AR19" s="378">
        <f ca="1">-(SUM(Inputs!$E$76:'Inputs'!AT76)+AR10)*PropertyTaxRate</f>
        <v>-65.336755085918455</v>
      </c>
      <c r="AS19" s="378">
        <f ca="1">-(SUM(Inputs!$E$76:'Inputs'!AU76)+AS10)*PropertyTaxRate</f>
        <v>-58.45920191897968</v>
      </c>
      <c r="AT19" s="378">
        <f ca="1">-(SUM(Inputs!$E$76:'Inputs'!AV76)+AT10)*PropertyTaxRate</f>
        <v>-51.581648752040905</v>
      </c>
      <c r="AU19" s="378">
        <f ca="1">-(SUM(Inputs!$E$76:'Inputs'!AW76)+AU10)*PropertyTaxRate</f>
        <v>-44.704095585102131</v>
      </c>
      <c r="AV19" s="378">
        <f ca="1">-(SUM(Inputs!$E$76:'Inputs'!AX76)+AV10)*PropertyTaxRate</f>
        <v>-37.826542418163363</v>
      </c>
      <c r="AW19" s="378">
        <f ca="1">-(SUM(Inputs!$E$76:'Inputs'!AY76)+AW10)*PropertyTaxRate</f>
        <v>-30.948989251224589</v>
      </c>
      <c r="AX19" s="378">
        <f ca="1">-(SUM(Inputs!$E$76:'Inputs'!AZ76)+AX10)*PropertyTaxRate</f>
        <v>-24.071436084285818</v>
      </c>
      <c r="AY19" s="378">
        <f ca="1">-(SUM(Inputs!$E$76:'Inputs'!BA76)+AY10)*PropertyTaxRate</f>
        <v>-17.193882917347043</v>
      </c>
      <c r="AZ19" s="378">
        <f ca="1">-(SUM(Inputs!$E$76:'Inputs'!BB76)+AZ10)*PropertyTaxRate</f>
        <v>-10.316329750408272</v>
      </c>
      <c r="BA19" s="378">
        <f ca="1">-(SUM(Inputs!$E$76:'Inputs'!BC76)+BA10)*PropertyTaxRate</f>
        <v>-3.4387765834694997</v>
      </c>
      <c r="BB19" s="378">
        <f ca="1">-(SUM(Inputs!$E$76:'Inputs'!BD76)+BB10)*PropertyTaxRate</f>
        <v>-9.0821486082859333E-14</v>
      </c>
      <c r="BC19" s="378">
        <f ca="1">-(SUM(Inputs!$E$76:'Inputs'!BE76)+BC10)*PropertyTaxRate</f>
        <v>-9.0821486082859333E-14</v>
      </c>
      <c r="BD19" s="378">
        <f ca="1">-(SUM(Inputs!$E$76:'Inputs'!BF76)+BD10)*PropertyTaxRate</f>
        <v>-9.0821486082859333E-14</v>
      </c>
      <c r="BE19" s="378">
        <f ca="1">-(SUM(Inputs!$E$76:'Inputs'!BG76)+BE10)*PropertyTaxRate</f>
        <v>-9.0821486082859333E-14</v>
      </c>
      <c r="BF19" s="378">
        <f ca="1">-(SUM(Inputs!$E$76:'Inputs'!BH76)+BF10)*PropertyTaxRate</f>
        <v>-9.0821486082859333E-14</v>
      </c>
      <c r="BG19" s="378">
        <f ca="1">-(SUM(Inputs!$E$76:'Inputs'!BI76)+BG10)*PropertyTaxRate</f>
        <v>-9.0821486082859333E-14</v>
      </c>
      <c r="BH19" s="378">
        <f ca="1">-(SUM(Inputs!$E$76:'Inputs'!BJ76)+BH10)*PropertyTaxRate</f>
        <v>-9.0821486082859333E-14</v>
      </c>
      <c r="BI19" s="378">
        <f ca="1">-(SUM(Inputs!$E$76:'Inputs'!BK76)+BI10)*PropertyTaxRate</f>
        <v>-9.0821486082859333E-14</v>
      </c>
      <c r="BJ19" s="378">
        <f ca="1">-(SUM(Inputs!$E$76:'Inputs'!BL76)+BJ10)*PropertyTaxRate</f>
        <v>-9.0821486082859333E-14</v>
      </c>
      <c r="BK19" s="378">
        <f ca="1">-(SUM(Inputs!$E$76:'Inputs'!BM76)+BK10)*PropertyTaxRate</f>
        <v>-9.0821486082859333E-14</v>
      </c>
      <c r="BL19" s="378">
        <f ca="1">-(SUM(Inputs!$E$76:'Inputs'!BN76)+BL10)*PropertyTaxRate</f>
        <v>-9.0821486082859333E-14</v>
      </c>
      <c r="BM19" s="378">
        <f ca="1">-(SUM(Inputs!$E$76:'Inputs'!BO76)+BM10)*PropertyTaxRate</f>
        <v>-9.0821486082859333E-14</v>
      </c>
      <c r="BN19" s="378">
        <f ca="1">-(SUM(Inputs!$E$76:'Inputs'!BP76)+BN10)*PropertyTaxRate</f>
        <v>-9.0821486082859333E-14</v>
      </c>
      <c r="BO19" s="378">
        <f ca="1">-(SUM(Inputs!$E$76:'Inputs'!BQ76)+BO10)*PropertyTaxRate</f>
        <v>-9.0821486082859333E-14</v>
      </c>
      <c r="BP19" s="378">
        <f ca="1">-(SUM(Inputs!$E$76:'Inputs'!BR76)+BP10)*PropertyTaxRate</f>
        <v>-9.0821486082859333E-14</v>
      </c>
      <c r="BQ19" s="378">
        <f ca="1">-(SUM(Inputs!$E$76:'Inputs'!BS76)+BQ10)*PropertyTaxRate</f>
        <v>-9.0821486082859333E-14</v>
      </c>
      <c r="BR19" s="378">
        <f ca="1">-(SUM(Inputs!$E$76:'Inputs'!BT76)+BR10)*PropertyTaxRate</f>
        <v>-9.0821486082859333E-14</v>
      </c>
      <c r="BS19" s="378">
        <f ca="1">-(SUM(Inputs!$E$76:'Inputs'!BU76)+BS10)*PropertyTaxRate</f>
        <v>-9.0821486082859333E-14</v>
      </c>
      <c r="BT19" s="378">
        <f ca="1">-(SUM(Inputs!$E$76:'Inputs'!BV76)+BT10)*PropertyTaxRate</f>
        <v>-9.0821486082859333E-14</v>
      </c>
      <c r="BU19" s="378">
        <f ca="1">-(SUM(Inputs!$E$76:'Inputs'!BW76)+BU10)*PropertyTaxRate</f>
        <v>-9.0821486082859333E-14</v>
      </c>
      <c r="BV19" s="378">
        <f ca="1">-(SUM(Inputs!$E$76:'Inputs'!BX76)+BV10)*PropertyTaxRate</f>
        <v>-9.0821486082859333E-14</v>
      </c>
      <c r="BW19" s="378">
        <f ca="1">-(SUM(Inputs!$E$76:'Inputs'!BY76)+BW10)*PropertyTaxRate</f>
        <v>-9.0821486082859333E-14</v>
      </c>
      <c r="BX19" s="378">
        <f ca="1">-(SUM(Inputs!$E$76:'Inputs'!BZ76)+BX10)*PropertyTaxRate</f>
        <v>-9.0821486082859333E-14</v>
      </c>
      <c r="BY19" s="378">
        <f ca="1">-(SUM(Inputs!$E$76:'Inputs'!CA76)+BY10)*PropertyTaxRate</f>
        <v>-9.0821486082859333E-14</v>
      </c>
      <c r="BZ19" s="378">
        <f ca="1">-(SUM(Inputs!$E$76:'Inputs'!CB76)+BZ10)*PropertyTaxRate</f>
        <v>-9.0821486082859333E-14</v>
      </c>
      <c r="CA19" s="378">
        <f ca="1">-(SUM(Inputs!$E$76:'Inputs'!CC76)+CA10)*PropertyTaxRate</f>
        <v>-9.0821486082859333E-14</v>
      </c>
      <c r="CB19" s="378">
        <f ca="1">-(SUM(Inputs!$E$76:'Inputs'!CD76)+CB10)*PropertyTaxRate</f>
        <v>-9.0821486082859333E-14</v>
      </c>
      <c r="CC19" s="378">
        <f ca="1">-(SUM(Inputs!$E$76:'Inputs'!CE76)+CC10)*PropertyTaxRate</f>
        <v>-9.0821486082859333E-14</v>
      </c>
      <c r="CD19" s="378">
        <f ca="1">-(SUM(Inputs!$E$76:'Inputs'!CF76)+CD10)*PropertyTaxRate</f>
        <v>-9.0821486082859333E-14</v>
      </c>
      <c r="CE19" s="378">
        <f ca="1">-(SUM(Inputs!$E$76:'Inputs'!CG76)+CE10)*PropertyTaxRate</f>
        <v>-9.0821486082859333E-14</v>
      </c>
      <c r="CF19" s="378">
        <f ca="1">-(SUM(Inputs!$E$76:'Inputs'!CH76)+CF10)*PropertyTaxRate</f>
        <v>-9.0821486082859333E-14</v>
      </c>
      <c r="CG19" s="378">
        <f ca="1">-(SUM(Inputs!$E$76:'Inputs'!CI76)+CG10)*PropertyTaxRate</f>
        <v>-9.0821486082859333E-14</v>
      </c>
      <c r="CH19" s="378">
        <f ca="1">-(SUM(Inputs!$E$76:'Inputs'!CJ76)+CH10)*PropertyTaxRate</f>
        <v>-9.0821486082859333E-14</v>
      </c>
      <c r="CI19" s="378">
        <f ca="1">-(SUM(Inputs!$E$76:'Inputs'!CK76)+CI10)*PropertyTaxRate</f>
        <v>-9.0821486082859333E-14</v>
      </c>
      <c r="CJ19" s="378">
        <f ca="1">-(SUM(Inputs!$E$76:'Inputs'!CL76)+CJ10)*PropertyTaxRate</f>
        <v>-9.0821486082859333E-14</v>
      </c>
      <c r="CK19" s="378">
        <f ca="1">-(SUM(Inputs!$E$76:'Inputs'!CM76)+CK10)*PropertyTaxRate</f>
        <v>-9.0821486082859333E-14</v>
      </c>
      <c r="CL19" s="378">
        <f ca="1">-(SUM(Inputs!$E$76:'Inputs'!CN76)+CL10)*PropertyTaxRate</f>
        <v>-9.0821486082859333E-14</v>
      </c>
      <c r="CM19" s="378">
        <f ca="1">-(SUM(Inputs!$E$76:'Inputs'!CO76)+CM10)*PropertyTaxRate</f>
        <v>-9.0821486082859333E-14</v>
      </c>
      <c r="CN19" s="378">
        <f ca="1">-(SUM(Inputs!$E$76:'Inputs'!CP76)+CN10)*PropertyTaxRate</f>
        <v>-9.0821486082859333E-14</v>
      </c>
      <c r="CO19" s="378">
        <f ca="1">-(SUM(Inputs!$E$76:'Inputs'!CQ76)+CO10)*PropertyTaxRate</f>
        <v>-9.0821486082859333E-14</v>
      </c>
      <c r="CP19" s="378">
        <f ca="1">-(SUM(Inputs!$E$76:'Inputs'!CR76)+CP10)*PropertyTaxRate</f>
        <v>-9.0821486082859333E-14</v>
      </c>
      <c r="CQ19" s="378">
        <f ca="1">-(SUM(Inputs!$E$76:'Inputs'!CS76)+CQ10)*PropertyTaxRate</f>
        <v>-9.0821486082859333E-14</v>
      </c>
      <c r="CR19" s="378"/>
      <c r="CS19" s="378"/>
    </row>
    <row r="20" spans="1:97" s="10" customFormat="1">
      <c r="A20" s="32" t="s">
        <v>86</v>
      </c>
      <c r="C20" s="314">
        <f ca="1">'Depr - Alt #2'!D53</f>
        <v>0</v>
      </c>
      <c r="D20" s="314">
        <f ca="1">'Depr - Alt #2'!E53</f>
        <v>0</v>
      </c>
      <c r="E20" s="314">
        <f ca="1">'Depr - Alt #2'!F53</f>
        <v>-275.48979591836735</v>
      </c>
      <c r="F20" s="314">
        <f ca="1">'Depr - Alt #2'!G53</f>
        <v>-550.9795918367347</v>
      </c>
      <c r="G20" s="314">
        <f ca="1">'Depr - Alt #2'!H53</f>
        <v>-550.9795918367347</v>
      </c>
      <c r="H20" s="314">
        <f ca="1">'Depr - Alt #2'!I53</f>
        <v>-550.9795918367347</v>
      </c>
      <c r="I20" s="314">
        <f ca="1">'Depr - Alt #2'!J53</f>
        <v>-550.9795918367347</v>
      </c>
      <c r="J20" s="314">
        <f ca="1">'Depr - Alt #2'!K53</f>
        <v>-550.9795918367347</v>
      </c>
      <c r="K20" s="314">
        <f ca="1">'Depr - Alt #2'!L53</f>
        <v>-550.9795918367347</v>
      </c>
      <c r="L20" s="314">
        <f ca="1">'Depr - Alt #2'!M53</f>
        <v>-550.9795918367347</v>
      </c>
      <c r="M20" s="314">
        <f ca="1">'Depr - Alt #2'!N53</f>
        <v>-550.9795918367347</v>
      </c>
      <c r="N20" s="314">
        <f ca="1">'Depr - Alt #2'!O53</f>
        <v>-550.9795918367347</v>
      </c>
      <c r="O20" s="314">
        <f ca="1">'Depr - Alt #2'!P53</f>
        <v>-550.9795918367347</v>
      </c>
      <c r="P20" s="314">
        <f ca="1">'Depr - Alt #2'!Q53</f>
        <v>-550.9795918367347</v>
      </c>
      <c r="Q20" s="314">
        <f ca="1">'Depr - Alt #2'!R53</f>
        <v>-550.9795918367347</v>
      </c>
      <c r="R20" s="314">
        <f ca="1">'Depr - Alt #2'!S53</f>
        <v>-550.9795918367347</v>
      </c>
      <c r="S20" s="314">
        <f ca="1">'Depr - Alt #2'!T53</f>
        <v>-550.9795918367347</v>
      </c>
      <c r="T20" s="314">
        <f ca="1">'Depr - Alt #2'!U53</f>
        <v>-550.9795918367347</v>
      </c>
      <c r="U20" s="314">
        <f ca="1">'Depr - Alt #2'!V53</f>
        <v>-550.9795918367347</v>
      </c>
      <c r="V20" s="314">
        <f ca="1">'Depr - Alt #2'!W53</f>
        <v>-550.9795918367347</v>
      </c>
      <c r="W20" s="314">
        <f ca="1">'Depr - Alt #2'!X53</f>
        <v>-550.9795918367347</v>
      </c>
      <c r="X20" s="314">
        <f ca="1">'Depr - Alt #2'!Y53</f>
        <v>-550.9795918367347</v>
      </c>
      <c r="Y20" s="314">
        <f ca="1">'Depr - Alt #2'!Z53</f>
        <v>-550.9795918367347</v>
      </c>
      <c r="Z20" s="314">
        <f ca="1">'Depr - Alt #2'!AA53</f>
        <v>-550.9795918367347</v>
      </c>
      <c r="AA20" s="314">
        <f ca="1">'Depr - Alt #2'!AB53</f>
        <v>-550.9795918367347</v>
      </c>
      <c r="AB20" s="314">
        <f ca="1">'Depr - Alt #2'!AC53</f>
        <v>-550.9795918367347</v>
      </c>
      <c r="AC20" s="314">
        <f ca="1">'Depr - Alt #2'!AD53</f>
        <v>-550.9795918367347</v>
      </c>
      <c r="AD20" s="314">
        <f ca="1">'Depr - Alt #2'!AE53</f>
        <v>-550.9795918367347</v>
      </c>
      <c r="AE20" s="314">
        <f ca="1">'Depr - Alt #2'!AF53</f>
        <v>-550.9795918367347</v>
      </c>
      <c r="AF20" s="314">
        <f ca="1">'Depr - Alt #2'!AG53</f>
        <v>-550.9795918367347</v>
      </c>
      <c r="AG20" s="314">
        <f ca="1">'Depr - Alt #2'!AH53</f>
        <v>-550.9795918367347</v>
      </c>
      <c r="AH20" s="314">
        <f ca="1">'Depr - Alt #2'!AI53</f>
        <v>-550.9795918367347</v>
      </c>
      <c r="AI20" s="314">
        <f ca="1">'Depr - Alt #2'!AJ53</f>
        <v>-550.9795918367347</v>
      </c>
      <c r="AJ20" s="314">
        <f ca="1">'Depr - Alt #2'!AK53</f>
        <v>-550.9795918367347</v>
      </c>
      <c r="AK20" s="314">
        <f ca="1">'Depr - Alt #2'!AL53</f>
        <v>-550.9795918367347</v>
      </c>
      <c r="AL20" s="314">
        <f ca="1">'Depr - Alt #2'!AM53</f>
        <v>-550.9795918367347</v>
      </c>
      <c r="AM20" s="314">
        <f ca="1">'Depr - Alt #2'!AN53</f>
        <v>-550.9795918367347</v>
      </c>
      <c r="AN20" s="314">
        <f ca="1">'Depr - Alt #2'!AO53</f>
        <v>-550.9795918367347</v>
      </c>
      <c r="AO20" s="314">
        <f ca="1">'Depr - Alt #2'!AP53</f>
        <v>-550.9795918367347</v>
      </c>
      <c r="AP20" s="314">
        <f ca="1">'Depr - Alt #2'!AQ53</f>
        <v>-550.9795918367347</v>
      </c>
      <c r="AQ20" s="314">
        <f ca="1">'Depr - Alt #2'!AR53</f>
        <v>-550.9795918367347</v>
      </c>
      <c r="AR20" s="314">
        <f ca="1">'Depr - Alt #2'!AS53</f>
        <v>-550.9795918367347</v>
      </c>
      <c r="AS20" s="314">
        <f ca="1">'Depr - Alt #2'!AT53</f>
        <v>-550.9795918367347</v>
      </c>
      <c r="AT20" s="314">
        <f ca="1">'Depr - Alt #2'!AU53</f>
        <v>-550.9795918367347</v>
      </c>
      <c r="AU20" s="314">
        <f ca="1">'Depr - Alt #2'!AV53</f>
        <v>-550.9795918367347</v>
      </c>
      <c r="AV20" s="314">
        <f ca="1">'Depr - Alt #2'!AW53</f>
        <v>-550.9795918367347</v>
      </c>
      <c r="AW20" s="314">
        <f ca="1">'Depr - Alt #2'!AX53</f>
        <v>-550.9795918367347</v>
      </c>
      <c r="AX20" s="314">
        <f ca="1">'Depr - Alt #2'!AY53</f>
        <v>-550.9795918367347</v>
      </c>
      <c r="AY20" s="314">
        <f ca="1">'Depr - Alt #2'!AZ53</f>
        <v>-550.9795918367347</v>
      </c>
      <c r="AZ20" s="314">
        <f ca="1">'Depr - Alt #2'!BA53</f>
        <v>-550.9795918367347</v>
      </c>
      <c r="BA20" s="314">
        <f ca="1">'Depr - Alt #2'!BB53</f>
        <v>-550.9795918367347</v>
      </c>
      <c r="BB20" s="314">
        <f ca="1">'Depr - Alt #2'!BC53</f>
        <v>-275.48979591836735</v>
      </c>
      <c r="BC20" s="314">
        <f ca="1">'Depr - Alt #2'!BD53</f>
        <v>0</v>
      </c>
      <c r="BD20" s="314">
        <f ca="1">'Depr - Alt #2'!BE53</f>
        <v>0</v>
      </c>
      <c r="BE20" s="314">
        <f ca="1">'Depr - Alt #2'!BF53</f>
        <v>0</v>
      </c>
      <c r="BF20" s="314">
        <f ca="1">'Depr - Alt #2'!BG53</f>
        <v>0</v>
      </c>
      <c r="BG20" s="314">
        <f ca="1">'Depr - Alt #2'!BH53</f>
        <v>0</v>
      </c>
      <c r="BH20" s="314">
        <f ca="1">'Depr - Alt #2'!BI53</f>
        <v>0</v>
      </c>
      <c r="BI20" s="314">
        <f ca="1">'Depr - Alt #2'!BJ53</f>
        <v>0</v>
      </c>
      <c r="BJ20" s="314">
        <f ca="1">'Depr - Alt #2'!BK53</f>
        <v>0</v>
      </c>
      <c r="BK20" s="314">
        <f ca="1">'Depr - Alt #2'!BL53</f>
        <v>0</v>
      </c>
      <c r="BL20" s="314">
        <f ca="1">'Depr - Alt #2'!BM53</f>
        <v>0</v>
      </c>
      <c r="BM20" s="314">
        <f ca="1">'Depr - Alt #2'!BN53</f>
        <v>0</v>
      </c>
      <c r="BN20" s="314">
        <f ca="1">'Depr - Alt #2'!BO53</f>
        <v>0</v>
      </c>
      <c r="BO20" s="314">
        <f ca="1">'Depr - Alt #2'!BP53</f>
        <v>0</v>
      </c>
      <c r="BP20" s="314">
        <f ca="1">'Depr - Alt #2'!BQ53</f>
        <v>0</v>
      </c>
      <c r="BQ20" s="314">
        <f ca="1">'Depr - Alt #2'!BR53</f>
        <v>0</v>
      </c>
      <c r="BR20" s="314">
        <f ca="1">'Depr - Alt #2'!BS53</f>
        <v>0</v>
      </c>
      <c r="BS20" s="314">
        <f ca="1">'Depr - Alt #2'!BT53</f>
        <v>0</v>
      </c>
      <c r="BT20" s="314">
        <f ca="1">'Depr - Alt #2'!BU53</f>
        <v>0</v>
      </c>
      <c r="BU20" s="314">
        <f ca="1">'Depr - Alt #2'!BV53</f>
        <v>0</v>
      </c>
      <c r="BV20" s="314">
        <f ca="1">'Depr - Alt #2'!BW53</f>
        <v>0</v>
      </c>
      <c r="BW20" s="314">
        <f ca="1">'Depr - Alt #2'!BX53</f>
        <v>0</v>
      </c>
      <c r="BX20" s="314">
        <f ca="1">'Depr - Alt #2'!BY53</f>
        <v>0</v>
      </c>
      <c r="BY20" s="314">
        <f ca="1">'Depr - Alt #2'!BZ53</f>
        <v>0</v>
      </c>
      <c r="BZ20" s="314">
        <f ca="1">'Depr - Alt #2'!CA53</f>
        <v>0</v>
      </c>
      <c r="CA20" s="314">
        <f ca="1">'Depr - Alt #2'!CB53</f>
        <v>0</v>
      </c>
      <c r="CB20" s="314">
        <f ca="1">'Depr - Alt #2'!CC53</f>
        <v>0</v>
      </c>
      <c r="CC20" s="314">
        <f ca="1">'Depr - Alt #2'!CD53</f>
        <v>0</v>
      </c>
      <c r="CD20" s="314">
        <f ca="1">'Depr - Alt #2'!CE53</f>
        <v>0</v>
      </c>
      <c r="CE20" s="314">
        <f ca="1">'Depr - Alt #2'!CF53</f>
        <v>0</v>
      </c>
      <c r="CF20" s="314">
        <f ca="1">'Depr - Alt #2'!CG53</f>
        <v>0</v>
      </c>
      <c r="CG20" s="314">
        <f ca="1">'Depr - Alt #2'!CH53</f>
        <v>0</v>
      </c>
      <c r="CH20" s="314">
        <f ca="1">'Depr - Alt #2'!CI53</f>
        <v>0</v>
      </c>
      <c r="CI20" s="314">
        <f ca="1">'Depr - Alt #2'!CJ53</f>
        <v>0</v>
      </c>
      <c r="CJ20" s="314">
        <f ca="1">'Depr - Alt #2'!CK53</f>
        <v>0</v>
      </c>
      <c r="CK20" s="314">
        <f ca="1">'Depr - Alt #2'!CL53</f>
        <v>0</v>
      </c>
      <c r="CL20" s="314">
        <f ca="1">'Depr - Alt #2'!CM53</f>
        <v>0</v>
      </c>
      <c r="CM20" s="314">
        <f ca="1">'Depr - Alt #2'!CN53</f>
        <v>0</v>
      </c>
      <c r="CN20" s="314">
        <f ca="1">'Depr - Alt #2'!CO53</f>
        <v>0</v>
      </c>
      <c r="CO20" s="314">
        <f ca="1">'Depr - Alt #2'!CP53</f>
        <v>0</v>
      </c>
      <c r="CP20" s="314">
        <f ca="1">'Depr - Alt #2'!CQ53</f>
        <v>0</v>
      </c>
      <c r="CQ20" s="314">
        <f ca="1">'Depr - Alt #2'!CR53</f>
        <v>0</v>
      </c>
      <c r="CR20" s="314"/>
      <c r="CS20" s="314"/>
    </row>
    <row r="21" spans="1:97" s="10" customFormat="1">
      <c r="A21" s="41" t="s">
        <v>152</v>
      </c>
      <c r="C21" s="378">
        <f t="shared" ref="C21:BN21" ca="1" si="10">SUM(C18:C20)</f>
        <v>-12.48241</v>
      </c>
      <c r="D21" s="378">
        <f t="shared" ca="1" si="10"/>
        <v>-1646.6831170932001</v>
      </c>
      <c r="E21" s="378">
        <f t="shared" ca="1" si="10"/>
        <v>-609.05112451489799</v>
      </c>
      <c r="F21" s="378">
        <f t="shared" ca="1" si="10"/>
        <v>-2483.5148933143264</v>
      </c>
      <c r="G21" s="378">
        <f t="shared" ca="1" si="10"/>
        <v>-870.78581409938772</v>
      </c>
      <c r="H21" s="378">
        <f t="shared" ca="1" si="10"/>
        <v>-863.90826093244891</v>
      </c>
      <c r="I21" s="378">
        <f t="shared" ca="1" si="10"/>
        <v>-857.03070776551021</v>
      </c>
      <c r="J21" s="378">
        <f t="shared" ca="1" si="10"/>
        <v>-850.1531545985714</v>
      </c>
      <c r="K21" s="378">
        <f t="shared" ca="1" si="10"/>
        <v>-3964.6268165859201</v>
      </c>
      <c r="L21" s="378">
        <f t="shared" ca="1" si="10"/>
        <v>-836.3980482646939</v>
      </c>
      <c r="M21" s="378">
        <f t="shared" ca="1" si="10"/>
        <v>-829.52049509775509</v>
      </c>
      <c r="N21" s="378">
        <f t="shared" ca="1" si="10"/>
        <v>-822.64294193081628</v>
      </c>
      <c r="O21" s="378">
        <f t="shared" ca="1" si="10"/>
        <v>-815.76538876387758</v>
      </c>
      <c r="P21" s="378">
        <f t="shared" ca="1" si="10"/>
        <v>-808.88783559693877</v>
      </c>
      <c r="Q21" s="378">
        <f t="shared" ca="1" si="10"/>
        <v>-802.01028242999996</v>
      </c>
      <c r="R21" s="378">
        <f t="shared" ca="1" si="10"/>
        <v>-4380.5841338104547</v>
      </c>
      <c r="S21" s="378">
        <f t="shared" ca="1" si="10"/>
        <v>-788.25517609612245</v>
      </c>
      <c r="T21" s="378">
        <f t="shared" ca="1" si="10"/>
        <v>-781.37762292918364</v>
      </c>
      <c r="U21" s="378">
        <f t="shared" ca="1" si="10"/>
        <v>-774.50006976224495</v>
      </c>
      <c r="V21" s="378">
        <f t="shared" ca="1" si="10"/>
        <v>-767.62251659530614</v>
      </c>
      <c r="W21" s="378">
        <f t="shared" ca="1" si="10"/>
        <v>-760.74496342836733</v>
      </c>
      <c r="X21" s="378">
        <f t="shared" ca="1" si="10"/>
        <v>-753.86741026142863</v>
      </c>
      <c r="Y21" s="378">
        <f t="shared" ca="1" si="10"/>
        <v>-4865.5464975510613</v>
      </c>
      <c r="Z21" s="378">
        <f t="shared" ca="1" si="10"/>
        <v>-740.11230392755101</v>
      </c>
      <c r="AA21" s="378">
        <f t="shared" ca="1" si="10"/>
        <v>-733.23475076061231</v>
      </c>
      <c r="AB21" s="378">
        <f t="shared" ca="1" si="10"/>
        <v>-726.3571975936735</v>
      </c>
      <c r="AC21" s="378">
        <f t="shared" ca="1" si="10"/>
        <v>-719.47964442673469</v>
      </c>
      <c r="AD21" s="378">
        <f t="shared" ca="1" si="10"/>
        <v>-712.602091259796</v>
      </c>
      <c r="AE21" s="378">
        <f t="shared" ca="1" si="10"/>
        <v>-705.72453809285719</v>
      </c>
      <c r="AF21" s="378">
        <f t="shared" ca="1" si="10"/>
        <v>-5429.7739692201503</v>
      </c>
      <c r="AG21" s="378">
        <f t="shared" ca="1" si="10"/>
        <v>-691.96943175897968</v>
      </c>
      <c r="AH21" s="378">
        <f t="shared" ca="1" si="10"/>
        <v>-685.09187859204087</v>
      </c>
      <c r="AI21" s="378">
        <f t="shared" ca="1" si="10"/>
        <v>-678.21432542510206</v>
      </c>
      <c r="AJ21" s="378">
        <f t="shared" ca="1" si="10"/>
        <v>-671.33677225816336</v>
      </c>
      <c r="AK21" s="378">
        <f t="shared" ca="1" si="10"/>
        <v>-664.45921909122455</v>
      </c>
      <c r="AL21" s="378">
        <f t="shared" ca="1" si="10"/>
        <v>-657.58166592428574</v>
      </c>
      <c r="AM21" s="378">
        <f t="shared" ca="1" si="10"/>
        <v>-6085.0521343113614</v>
      </c>
      <c r="AN21" s="378">
        <f t="shared" ca="1" si="10"/>
        <v>-643.82655959040824</v>
      </c>
      <c r="AO21" s="378">
        <f t="shared" ca="1" si="10"/>
        <v>-636.94900642346943</v>
      </c>
      <c r="AP21" s="378">
        <f t="shared" ca="1" si="10"/>
        <v>-630.07145325653073</v>
      </c>
      <c r="AQ21" s="378">
        <f t="shared" ca="1" si="10"/>
        <v>-623.19390008959192</v>
      </c>
      <c r="AR21" s="378">
        <f t="shared" ca="1" si="10"/>
        <v>-616.31634692265311</v>
      </c>
      <c r="AS21" s="378">
        <f t="shared" ca="1" si="10"/>
        <v>-609.43879375571441</v>
      </c>
      <c r="AT21" s="378">
        <f t="shared" ca="1" si="10"/>
        <v>-6844.9189259660925</v>
      </c>
      <c r="AU21" s="378">
        <f t="shared" ca="1" si="10"/>
        <v>-595.68368742183679</v>
      </c>
      <c r="AV21" s="378">
        <f t="shared" ca="1" si="10"/>
        <v>-588.8061342548981</v>
      </c>
      <c r="AW21" s="378">
        <f t="shared" ca="1" si="10"/>
        <v>-581.92858108795929</v>
      </c>
      <c r="AX21" s="378">
        <f t="shared" ca="1" si="10"/>
        <v>-575.05102792102048</v>
      </c>
      <c r="AY21" s="378">
        <f t="shared" ca="1" si="10"/>
        <v>-568.17347475408178</v>
      </c>
      <c r="AZ21" s="378">
        <f t="shared" ca="1" si="10"/>
        <v>-561.29592158714297</v>
      </c>
      <c r="BA21" s="378">
        <f t="shared" ca="1" si="10"/>
        <v>-7724.925173953462</v>
      </c>
      <c r="BB21" s="378">
        <f t="shared" ca="1" si="10"/>
        <v>-275.48979591836746</v>
      </c>
      <c r="BC21" s="378">
        <f t="shared" ca="1" si="10"/>
        <v>-9.0821486082859333E-14</v>
      </c>
      <c r="BD21" s="378">
        <f t="shared" ca="1" si="10"/>
        <v>-9.0821486082859333E-14</v>
      </c>
      <c r="BE21" s="378">
        <f t="shared" ca="1" si="10"/>
        <v>-9.0821486082859333E-14</v>
      </c>
      <c r="BF21" s="378">
        <f t="shared" ca="1" si="10"/>
        <v>-9.0821486082859333E-14</v>
      </c>
      <c r="BG21" s="378">
        <f t="shared" ca="1" si="10"/>
        <v>-9.0821486082859333E-14</v>
      </c>
      <c r="BH21" s="378">
        <f t="shared" ca="1" si="10"/>
        <v>-9.0821486082859333E-14</v>
      </c>
      <c r="BI21" s="378">
        <f t="shared" ca="1" si="10"/>
        <v>-9.0821486082859333E-14</v>
      </c>
      <c r="BJ21" s="378">
        <f t="shared" ca="1" si="10"/>
        <v>-9.0821486082859333E-14</v>
      </c>
      <c r="BK21" s="378">
        <f t="shared" ca="1" si="10"/>
        <v>-9.0821486082859333E-14</v>
      </c>
      <c r="BL21" s="378">
        <f t="shared" ca="1" si="10"/>
        <v>-9.0821486082859333E-14</v>
      </c>
      <c r="BM21" s="378">
        <f t="shared" ca="1" si="10"/>
        <v>-9.0821486082859333E-14</v>
      </c>
      <c r="BN21" s="378">
        <f t="shared" ca="1" si="10"/>
        <v>-9.0821486082859333E-14</v>
      </c>
      <c r="BO21" s="378">
        <f t="shared" ref="BO21:BR21" ca="1" si="11">SUM(BO18:BO20)</f>
        <v>-9.0821486082859333E-14</v>
      </c>
      <c r="BP21" s="378">
        <f t="shared" ca="1" si="11"/>
        <v>-9.0821486082859333E-14</v>
      </c>
      <c r="BQ21" s="378">
        <f t="shared" ca="1" si="11"/>
        <v>-9.0821486082859333E-14</v>
      </c>
      <c r="BR21" s="378">
        <f t="shared" ca="1" si="11"/>
        <v>-9.0821486082859333E-14</v>
      </c>
      <c r="BS21" s="378">
        <f t="shared" ref="BS21:CA21" ca="1" si="12">SUM(BS18:BS20)</f>
        <v>-9.0821486082859333E-14</v>
      </c>
      <c r="BT21" s="378">
        <f t="shared" ca="1" si="12"/>
        <v>-9.0821486082859333E-14</v>
      </c>
      <c r="BU21" s="378">
        <f t="shared" ca="1" si="12"/>
        <v>-9.0821486082859333E-14</v>
      </c>
      <c r="BV21" s="378">
        <f t="shared" ca="1" si="12"/>
        <v>-9.0821486082859333E-14</v>
      </c>
      <c r="BW21" s="378">
        <f t="shared" ca="1" si="12"/>
        <v>-9.0821486082859333E-14</v>
      </c>
      <c r="BX21" s="378">
        <f t="shared" ca="1" si="12"/>
        <v>-9.0821486082859333E-14</v>
      </c>
      <c r="BY21" s="378">
        <f t="shared" ca="1" si="12"/>
        <v>-9.0821486082859333E-14</v>
      </c>
      <c r="BZ21" s="378">
        <f t="shared" ca="1" si="12"/>
        <v>-9.0821486082859333E-14</v>
      </c>
      <c r="CA21" s="378">
        <f t="shared" ca="1" si="12"/>
        <v>-9.0821486082859333E-14</v>
      </c>
      <c r="CB21" s="378">
        <f t="shared" ref="CB21:CD21" ca="1" si="13">SUM(CB18:CB20)</f>
        <v>-9.0821486082859333E-14</v>
      </c>
      <c r="CC21" s="378">
        <f t="shared" ca="1" si="13"/>
        <v>-9.0821486082859333E-14</v>
      </c>
      <c r="CD21" s="378">
        <f t="shared" ca="1" si="13"/>
        <v>-9.0821486082859333E-14</v>
      </c>
      <c r="CE21" s="378">
        <f t="shared" ref="CE21:CQ21" ca="1" si="14">SUM(CE18:CE20)</f>
        <v>-9.0821486082859333E-14</v>
      </c>
      <c r="CF21" s="378">
        <f t="shared" ca="1" si="14"/>
        <v>-9.0821486082859333E-14</v>
      </c>
      <c r="CG21" s="378">
        <f t="shared" ca="1" si="14"/>
        <v>-9.0821486082859333E-14</v>
      </c>
      <c r="CH21" s="378">
        <f t="shared" ca="1" si="14"/>
        <v>-9.0821486082859333E-14</v>
      </c>
      <c r="CI21" s="378">
        <f t="shared" ca="1" si="14"/>
        <v>-9.0821486082859333E-14</v>
      </c>
      <c r="CJ21" s="378">
        <f t="shared" ca="1" si="14"/>
        <v>-9.0821486082859333E-14</v>
      </c>
      <c r="CK21" s="378">
        <f t="shared" ca="1" si="14"/>
        <v>-9.0821486082859333E-14</v>
      </c>
      <c r="CL21" s="378">
        <f t="shared" ca="1" si="14"/>
        <v>-9.0821486082859333E-14</v>
      </c>
      <c r="CM21" s="378">
        <f t="shared" ca="1" si="14"/>
        <v>-9.0821486082859333E-14</v>
      </c>
      <c r="CN21" s="378">
        <f t="shared" ca="1" si="14"/>
        <v>-9.0821486082859333E-14</v>
      </c>
      <c r="CO21" s="378">
        <f t="shared" ca="1" si="14"/>
        <v>-9.0821486082859333E-14</v>
      </c>
      <c r="CP21" s="378">
        <f t="shared" ca="1" si="14"/>
        <v>-9.0821486082859333E-14</v>
      </c>
      <c r="CQ21" s="378">
        <f t="shared" ca="1" si="14"/>
        <v>-9.0821486082859333E-14</v>
      </c>
      <c r="CR21" s="378"/>
      <c r="CS21" s="378"/>
    </row>
    <row r="22" spans="1:97" s="10" customFormat="1">
      <c r="A22" s="32" t="s">
        <v>156</v>
      </c>
      <c r="C22" s="378"/>
      <c r="D22" s="378"/>
      <c r="E22" s="378"/>
      <c r="F22" s="378"/>
      <c r="G22" s="378"/>
      <c r="H22" s="378"/>
      <c r="I22" s="378"/>
      <c r="J22" s="378"/>
      <c r="K22" s="378"/>
      <c r="L22" s="378"/>
      <c r="M22" s="378"/>
      <c r="N22" s="378"/>
      <c r="O22" s="378"/>
      <c r="P22" s="378"/>
      <c r="Q22" s="378"/>
      <c r="R22" s="378"/>
      <c r="S22" s="378"/>
      <c r="T22" s="378"/>
      <c r="U22" s="378"/>
      <c r="V22" s="378"/>
      <c r="W22" s="378"/>
      <c r="X22" s="378"/>
      <c r="Y22" s="378"/>
      <c r="Z22" s="378"/>
      <c r="AA22" s="378"/>
      <c r="AB22" s="378"/>
      <c r="AC22" s="378"/>
      <c r="AD22" s="378"/>
      <c r="AE22" s="378"/>
      <c r="AF22" s="378"/>
      <c r="AG22" s="378"/>
      <c r="AH22" s="378"/>
      <c r="AI22" s="378"/>
      <c r="AJ22" s="378"/>
      <c r="AK22" s="378"/>
      <c r="AL22" s="378"/>
      <c r="AM22" s="378"/>
      <c r="AN22" s="378"/>
      <c r="AO22" s="378"/>
      <c r="AP22" s="378"/>
      <c r="AQ22" s="378"/>
      <c r="AR22" s="378"/>
      <c r="AS22" s="378"/>
      <c r="AT22" s="378"/>
      <c r="AU22" s="378"/>
      <c r="AV22" s="378"/>
      <c r="AW22" s="378"/>
      <c r="AX22" s="378"/>
      <c r="AY22" s="378"/>
      <c r="AZ22" s="378"/>
      <c r="BA22" s="378"/>
      <c r="BB22" s="378"/>
      <c r="BC22" s="378"/>
      <c r="BD22" s="378"/>
      <c r="BE22" s="378"/>
      <c r="BF22" s="378"/>
      <c r="BG22" s="378"/>
      <c r="BH22" s="378"/>
      <c r="BI22" s="378"/>
      <c r="BJ22" s="378"/>
      <c r="BK22" s="378"/>
      <c r="BL22" s="378"/>
      <c r="BM22" s="378"/>
      <c r="BN22" s="378"/>
      <c r="BO22" s="378"/>
      <c r="BP22" s="378"/>
      <c r="BQ22" s="378"/>
      <c r="BR22" s="378"/>
      <c r="BS22" s="378"/>
      <c r="BT22" s="378"/>
      <c r="BU22" s="378"/>
      <c r="BV22" s="378"/>
      <c r="BW22" s="378"/>
      <c r="BX22" s="378"/>
      <c r="BY22" s="378"/>
      <c r="BZ22" s="378"/>
      <c r="CA22" s="378"/>
      <c r="CB22" s="378"/>
      <c r="CC22" s="378"/>
      <c r="CD22" s="378"/>
      <c r="CE22" s="378"/>
      <c r="CF22" s="378"/>
      <c r="CG22" s="378"/>
      <c r="CH22" s="378"/>
      <c r="CI22" s="378"/>
      <c r="CJ22" s="378"/>
      <c r="CK22" s="378"/>
      <c r="CL22" s="378"/>
      <c r="CM22" s="378"/>
      <c r="CN22" s="378"/>
      <c r="CO22" s="378"/>
      <c r="CP22" s="378"/>
      <c r="CQ22" s="378"/>
      <c r="CR22" s="378"/>
      <c r="CS22" s="378"/>
    </row>
    <row r="23" spans="1:97" s="10" customFormat="1">
      <c r="A23" s="39" t="s">
        <v>153</v>
      </c>
      <c r="B23" s="46">
        <f>DEBT</f>
        <v>0.47</v>
      </c>
      <c r="C23" s="378"/>
      <c r="D23" s="378"/>
      <c r="E23" s="378"/>
      <c r="F23" s="378"/>
      <c r="G23" s="378"/>
      <c r="H23" s="378"/>
      <c r="I23" s="378"/>
      <c r="J23" s="378"/>
      <c r="K23" s="378"/>
      <c r="L23" s="378"/>
      <c r="M23" s="378"/>
      <c r="N23" s="378"/>
      <c r="O23" s="378"/>
      <c r="P23" s="378"/>
      <c r="Q23" s="378"/>
      <c r="R23" s="378"/>
      <c r="S23" s="378"/>
      <c r="T23" s="378"/>
      <c r="U23" s="378"/>
      <c r="V23" s="378"/>
      <c r="W23" s="378"/>
      <c r="X23" s="378"/>
      <c r="Y23" s="378"/>
      <c r="Z23" s="378"/>
      <c r="AA23" s="378"/>
      <c r="AB23" s="378"/>
      <c r="AC23" s="378"/>
      <c r="AD23" s="378"/>
      <c r="AE23" s="378"/>
      <c r="AF23" s="378"/>
      <c r="AG23" s="378"/>
      <c r="AH23" s="378"/>
      <c r="AI23" s="378"/>
      <c r="AJ23" s="378"/>
      <c r="AK23" s="378"/>
      <c r="AL23" s="378"/>
      <c r="AM23" s="378"/>
      <c r="AN23" s="378"/>
      <c r="AO23" s="378"/>
      <c r="AP23" s="378"/>
      <c r="AQ23" s="378"/>
      <c r="AR23" s="378"/>
      <c r="AS23" s="378"/>
      <c r="AT23" s="378"/>
      <c r="AU23" s="378"/>
      <c r="AV23" s="378"/>
      <c r="AW23" s="378"/>
      <c r="AX23" s="378"/>
      <c r="AY23" s="378"/>
      <c r="AZ23" s="378"/>
      <c r="BA23" s="378"/>
      <c r="BB23" s="378"/>
      <c r="BC23" s="378"/>
      <c r="BD23" s="378"/>
      <c r="BE23" s="378"/>
      <c r="BF23" s="378"/>
      <c r="BG23" s="378"/>
      <c r="BH23" s="378"/>
      <c r="BI23" s="378"/>
      <c r="BJ23" s="378"/>
      <c r="BK23" s="378"/>
      <c r="BL23" s="378"/>
      <c r="BM23" s="378"/>
      <c r="BN23" s="378"/>
      <c r="BO23" s="378"/>
      <c r="BP23" s="378"/>
      <c r="BQ23" s="378"/>
      <c r="BR23" s="378"/>
      <c r="BS23" s="378"/>
      <c r="BT23" s="378"/>
      <c r="BU23" s="378"/>
      <c r="BV23" s="378"/>
      <c r="BW23" s="378"/>
      <c r="BX23" s="378"/>
      <c r="BY23" s="378"/>
      <c r="BZ23" s="378"/>
      <c r="CA23" s="378"/>
      <c r="CB23" s="378"/>
      <c r="CC23" s="378"/>
      <c r="CD23" s="378"/>
      <c r="CE23" s="378"/>
      <c r="CF23" s="378"/>
      <c r="CG23" s="378"/>
      <c r="CH23" s="378"/>
      <c r="CI23" s="378"/>
      <c r="CJ23" s="378"/>
      <c r="CK23" s="378"/>
      <c r="CL23" s="378"/>
      <c r="CM23" s="378"/>
      <c r="CN23" s="378"/>
      <c r="CO23" s="378"/>
      <c r="CP23" s="378"/>
      <c r="CQ23" s="378"/>
      <c r="CR23" s="378"/>
      <c r="CS23" s="378"/>
    </row>
    <row r="24" spans="1:97" s="10" customFormat="1">
      <c r="A24" s="39" t="s">
        <v>154</v>
      </c>
      <c r="B24" s="47">
        <f>DEBT_INT_RATE</f>
        <v>4.3383890641657333E-2</v>
      </c>
      <c r="C24" s="378"/>
      <c r="D24" s="378"/>
      <c r="E24" s="378"/>
      <c r="F24" s="378"/>
      <c r="G24" s="378"/>
      <c r="H24" s="378"/>
      <c r="I24" s="378"/>
      <c r="J24" s="378"/>
      <c r="K24" s="378"/>
      <c r="L24" s="378"/>
      <c r="M24" s="378"/>
      <c r="N24" s="378"/>
      <c r="O24" s="378"/>
      <c r="P24" s="378"/>
      <c r="Q24" s="378"/>
      <c r="R24" s="378"/>
      <c r="S24" s="378"/>
      <c r="T24" s="378"/>
      <c r="U24" s="378"/>
      <c r="V24" s="378"/>
      <c r="W24" s="378"/>
      <c r="X24" s="378"/>
      <c r="Y24" s="378"/>
      <c r="Z24" s="378"/>
      <c r="AA24" s="378"/>
      <c r="AB24" s="378"/>
      <c r="AC24" s="378"/>
      <c r="AD24" s="378"/>
      <c r="AE24" s="378"/>
      <c r="AF24" s="378"/>
      <c r="AG24" s="378"/>
      <c r="AH24" s="378"/>
      <c r="AI24" s="378"/>
      <c r="AJ24" s="378"/>
      <c r="AK24" s="378"/>
      <c r="AL24" s="378"/>
      <c r="AM24" s="378"/>
      <c r="AN24" s="378"/>
      <c r="AO24" s="378"/>
      <c r="AP24" s="378"/>
      <c r="AQ24" s="378"/>
      <c r="AR24" s="378"/>
      <c r="AS24" s="378"/>
      <c r="AT24" s="378"/>
      <c r="AU24" s="378"/>
      <c r="AV24" s="378"/>
      <c r="AW24" s="378"/>
      <c r="AX24" s="378"/>
      <c r="AY24" s="378"/>
      <c r="AZ24" s="378"/>
      <c r="BA24" s="378"/>
      <c r="BB24" s="378"/>
      <c r="BC24" s="378"/>
      <c r="BD24" s="378"/>
      <c r="BE24" s="378"/>
      <c r="BF24" s="378"/>
      <c r="BG24" s="378"/>
      <c r="BH24" s="378"/>
      <c r="BI24" s="378"/>
      <c r="BJ24" s="378"/>
      <c r="BK24" s="378"/>
      <c r="BL24" s="378"/>
      <c r="BM24" s="378"/>
      <c r="BN24" s="378"/>
      <c r="BO24" s="378"/>
      <c r="BP24" s="378"/>
      <c r="BQ24" s="378"/>
      <c r="BR24" s="378"/>
      <c r="BS24" s="378"/>
      <c r="BT24" s="378"/>
      <c r="BU24" s="378"/>
      <c r="BV24" s="378"/>
      <c r="BW24" s="378"/>
      <c r="BX24" s="378"/>
      <c r="BY24" s="378"/>
      <c r="BZ24" s="378"/>
      <c r="CA24" s="378"/>
      <c r="CB24" s="378"/>
      <c r="CC24" s="378"/>
      <c r="CD24" s="378"/>
      <c r="CE24" s="378"/>
      <c r="CF24" s="378"/>
      <c r="CG24" s="378"/>
      <c r="CH24" s="378"/>
      <c r="CI24" s="378"/>
      <c r="CJ24" s="378"/>
      <c r="CK24" s="378"/>
      <c r="CL24" s="378"/>
      <c r="CM24" s="378"/>
      <c r="CN24" s="378"/>
      <c r="CO24" s="378"/>
      <c r="CP24" s="378"/>
      <c r="CQ24" s="378"/>
      <c r="CR24" s="378"/>
      <c r="CS24" s="378"/>
    </row>
    <row r="25" spans="1:97" s="10" customFormat="1">
      <c r="A25" s="41" t="s">
        <v>155</v>
      </c>
      <c r="B25" s="26"/>
      <c r="C25" s="378">
        <f t="shared" ref="C25:BN25" ca="1" si="15">-(DEBT*DEBT_INT_RATE)*C12</f>
        <v>-20.390428601578947</v>
      </c>
      <c r="D25" s="378">
        <f t="shared" ca="1" si="15"/>
        <v>-530.11036278384938</v>
      </c>
      <c r="E25" s="378">
        <f t="shared" ca="1" si="15"/>
        <v>-539.41746907478523</v>
      </c>
      <c r="F25" s="378">
        <f t="shared" ca="1" si="15"/>
        <v>-517.93757419075246</v>
      </c>
      <c r="G25" s="378">
        <f t="shared" ca="1" si="15"/>
        <v>-497.76250380750105</v>
      </c>
      <c r="H25" s="378">
        <f t="shared" ca="1" si="15"/>
        <v>-478.75490797758016</v>
      </c>
      <c r="I25" s="378">
        <f t="shared" ca="1" si="15"/>
        <v>-460.80490674302951</v>
      </c>
      <c r="J25" s="378">
        <f t="shared" ca="1" si="15"/>
        <v>-443.81635514063345</v>
      </c>
      <c r="K25" s="378">
        <f t="shared" ca="1" si="15"/>
        <v>-427.28105836482456</v>
      </c>
      <c r="L25" s="378">
        <f t="shared" ca="1" si="15"/>
        <v>-410.74576158901567</v>
      </c>
      <c r="M25" s="378">
        <f t="shared" ca="1" si="15"/>
        <v>-394.19672981846179</v>
      </c>
      <c r="N25" s="378">
        <f t="shared" ca="1" si="15"/>
        <v>-377.66143304265285</v>
      </c>
      <c r="O25" s="378">
        <f t="shared" ca="1" si="15"/>
        <v>-361.11240127209891</v>
      </c>
      <c r="P25" s="378">
        <f t="shared" ca="1" si="15"/>
        <v>-344.57710449629008</v>
      </c>
      <c r="Q25" s="378">
        <f t="shared" ca="1" si="15"/>
        <v>-328.02807272573614</v>
      </c>
      <c r="R25" s="378">
        <f t="shared" ca="1" si="15"/>
        <v>-311.49277594992725</v>
      </c>
      <c r="S25" s="378">
        <f t="shared" ca="1" si="15"/>
        <v>-294.94374417937337</v>
      </c>
      <c r="T25" s="378">
        <f t="shared" ca="1" si="15"/>
        <v>-282.46027085335908</v>
      </c>
      <c r="U25" s="378">
        <f t="shared" ca="1" si="15"/>
        <v>-274.02862097713938</v>
      </c>
      <c r="V25" s="378">
        <f t="shared" ca="1" si="15"/>
        <v>-265.59697110091975</v>
      </c>
      <c r="W25" s="378">
        <f t="shared" ca="1" si="15"/>
        <v>-257.16532122470005</v>
      </c>
      <c r="X25" s="378">
        <f t="shared" ca="1" si="15"/>
        <v>-248.73367134848036</v>
      </c>
      <c r="Y25" s="378">
        <f t="shared" ca="1" si="15"/>
        <v>-240.30202147226072</v>
      </c>
      <c r="Z25" s="378">
        <f t="shared" ca="1" si="15"/>
        <v>-231.87037159604105</v>
      </c>
      <c r="AA25" s="378">
        <f t="shared" ca="1" si="15"/>
        <v>-223.43872171982136</v>
      </c>
      <c r="AB25" s="378">
        <f t="shared" ca="1" si="15"/>
        <v>-215.00707184360169</v>
      </c>
      <c r="AC25" s="378">
        <f t="shared" ca="1" si="15"/>
        <v>-206.57542196738203</v>
      </c>
      <c r="AD25" s="378">
        <f t="shared" ca="1" si="15"/>
        <v>-198.14377209116236</v>
      </c>
      <c r="AE25" s="378">
        <f t="shared" ca="1" si="15"/>
        <v>-189.7121222149427</v>
      </c>
      <c r="AF25" s="378">
        <f t="shared" ca="1" si="15"/>
        <v>-181.280472338723</v>
      </c>
      <c r="AG25" s="378">
        <f t="shared" ca="1" si="15"/>
        <v>-172.84882246250334</v>
      </c>
      <c r="AH25" s="378">
        <f t="shared" ca="1" si="15"/>
        <v>-164.41717258628367</v>
      </c>
      <c r="AI25" s="378">
        <f t="shared" ca="1" si="15"/>
        <v>-155.985522710064</v>
      </c>
      <c r="AJ25" s="378">
        <f t="shared" ca="1" si="15"/>
        <v>-147.55387283384431</v>
      </c>
      <c r="AK25" s="378">
        <f t="shared" ca="1" si="15"/>
        <v>-139.12222295762464</v>
      </c>
      <c r="AL25" s="378">
        <f t="shared" ca="1" si="15"/>
        <v>-130.69057308140498</v>
      </c>
      <c r="AM25" s="378">
        <f t="shared" ca="1" si="15"/>
        <v>-122.25892320518531</v>
      </c>
      <c r="AN25" s="378">
        <f t="shared" ca="1" si="15"/>
        <v>-113.82727332896566</v>
      </c>
      <c r="AO25" s="378">
        <f t="shared" ca="1" si="15"/>
        <v>-105.39562345274598</v>
      </c>
      <c r="AP25" s="378">
        <f t="shared" ca="1" si="15"/>
        <v>-96.963973576526314</v>
      </c>
      <c r="AQ25" s="378">
        <f t="shared" ca="1" si="15"/>
        <v>-88.532323700306634</v>
      </c>
      <c r="AR25" s="378">
        <f t="shared" ca="1" si="15"/>
        <v>-80.100673824086982</v>
      </c>
      <c r="AS25" s="378">
        <f t="shared" ca="1" si="15"/>
        <v>-71.669023947867316</v>
      </c>
      <c r="AT25" s="378">
        <f t="shared" ca="1" si="15"/>
        <v>-63.237374071647643</v>
      </c>
      <c r="AU25" s="378">
        <f t="shared" ca="1" si="15"/>
        <v>-54.80572419542797</v>
      </c>
      <c r="AV25" s="378">
        <f t="shared" ca="1" si="15"/>
        <v>-46.374074319208304</v>
      </c>
      <c r="AW25" s="378">
        <f t="shared" ca="1" si="15"/>
        <v>-37.942424442988639</v>
      </c>
      <c r="AX25" s="378">
        <f t="shared" ca="1" si="15"/>
        <v>-29.510774566768973</v>
      </c>
      <c r="AY25" s="378">
        <f t="shared" ca="1" si="15"/>
        <v>-21.0791246905493</v>
      </c>
      <c r="AZ25" s="378">
        <f t="shared" ca="1" si="15"/>
        <v>-12.647474814329634</v>
      </c>
      <c r="BA25" s="378">
        <f t="shared" ca="1" si="15"/>
        <v>-4.2158249381099662</v>
      </c>
      <c r="BB25" s="378">
        <f t="shared" ca="1" si="15"/>
        <v>-9.4463526410702575E-14</v>
      </c>
      <c r="BC25" s="378">
        <f t="shared" ca="1" si="15"/>
        <v>-9.4463526410702575E-14</v>
      </c>
      <c r="BD25" s="378">
        <f t="shared" ca="1" si="15"/>
        <v>-9.4463526410702575E-14</v>
      </c>
      <c r="BE25" s="378">
        <f t="shared" ca="1" si="15"/>
        <v>-9.4463526410702575E-14</v>
      </c>
      <c r="BF25" s="378">
        <f t="shared" ca="1" si="15"/>
        <v>-9.4463526410702575E-14</v>
      </c>
      <c r="BG25" s="378">
        <f t="shared" ca="1" si="15"/>
        <v>-9.4463526410702575E-14</v>
      </c>
      <c r="BH25" s="378">
        <f t="shared" ca="1" si="15"/>
        <v>-9.4463526410702575E-14</v>
      </c>
      <c r="BI25" s="378">
        <f t="shared" ca="1" si="15"/>
        <v>-9.4463526410702575E-14</v>
      </c>
      <c r="BJ25" s="378">
        <f t="shared" ca="1" si="15"/>
        <v>-9.4463526410702575E-14</v>
      </c>
      <c r="BK25" s="378">
        <f t="shared" ca="1" si="15"/>
        <v>-9.4463526410702575E-14</v>
      </c>
      <c r="BL25" s="378">
        <f t="shared" ca="1" si="15"/>
        <v>-9.4463526410702575E-14</v>
      </c>
      <c r="BM25" s="378">
        <f t="shared" ca="1" si="15"/>
        <v>-9.4463526410702575E-14</v>
      </c>
      <c r="BN25" s="378">
        <f t="shared" ca="1" si="15"/>
        <v>-9.4463526410702575E-14</v>
      </c>
      <c r="BO25" s="378">
        <f t="shared" ref="BO25:BR25" ca="1" si="16">-(DEBT*DEBT_INT_RATE)*BO12</f>
        <v>-9.4463526410702575E-14</v>
      </c>
      <c r="BP25" s="378">
        <f t="shared" ca="1" si="16"/>
        <v>-9.4463526410702575E-14</v>
      </c>
      <c r="BQ25" s="378">
        <f t="shared" ca="1" si="16"/>
        <v>-9.4463526410702575E-14</v>
      </c>
      <c r="BR25" s="378">
        <f t="shared" ca="1" si="16"/>
        <v>-9.4463526410702575E-14</v>
      </c>
      <c r="BS25" s="378">
        <f t="shared" ref="BS25:CA25" ca="1" si="17">-(DEBT*DEBT_INT_RATE)*BS12</f>
        <v>-9.4463526410702575E-14</v>
      </c>
      <c r="BT25" s="378">
        <f t="shared" ca="1" si="17"/>
        <v>-9.4463526410702575E-14</v>
      </c>
      <c r="BU25" s="378">
        <f t="shared" ca="1" si="17"/>
        <v>-9.4463526410702575E-14</v>
      </c>
      <c r="BV25" s="378">
        <f t="shared" ca="1" si="17"/>
        <v>-9.4463526410702575E-14</v>
      </c>
      <c r="BW25" s="378">
        <f t="shared" ca="1" si="17"/>
        <v>-9.4463526410702575E-14</v>
      </c>
      <c r="BX25" s="378">
        <f t="shared" ca="1" si="17"/>
        <v>-9.4463526410702575E-14</v>
      </c>
      <c r="BY25" s="378">
        <f t="shared" ca="1" si="17"/>
        <v>-9.4463526410702575E-14</v>
      </c>
      <c r="BZ25" s="378">
        <f t="shared" ca="1" si="17"/>
        <v>-9.4463526410702575E-14</v>
      </c>
      <c r="CA25" s="378">
        <f t="shared" ca="1" si="17"/>
        <v>-9.4463526410702575E-14</v>
      </c>
      <c r="CB25" s="378">
        <f t="shared" ref="CB25:CD25" ca="1" si="18">-(DEBT*DEBT_INT_RATE)*CB12</f>
        <v>-9.4463526410702575E-14</v>
      </c>
      <c r="CC25" s="378">
        <f t="shared" ca="1" si="18"/>
        <v>-9.4463526410702575E-14</v>
      </c>
      <c r="CD25" s="378">
        <f t="shared" ca="1" si="18"/>
        <v>-9.4463526410702575E-14</v>
      </c>
      <c r="CE25" s="378">
        <f t="shared" ref="CE25:CQ25" ca="1" si="19">-(DEBT*DEBT_INT_RATE)*CE12</f>
        <v>-9.4463526410702575E-14</v>
      </c>
      <c r="CF25" s="378">
        <f t="shared" ca="1" si="19"/>
        <v>-9.4463526410702575E-14</v>
      </c>
      <c r="CG25" s="378">
        <f t="shared" ca="1" si="19"/>
        <v>-9.4463526410702575E-14</v>
      </c>
      <c r="CH25" s="378">
        <f t="shared" ca="1" si="19"/>
        <v>-9.4463526410702575E-14</v>
      </c>
      <c r="CI25" s="378">
        <f t="shared" ca="1" si="19"/>
        <v>-9.4463526410702575E-14</v>
      </c>
      <c r="CJ25" s="378">
        <f t="shared" ca="1" si="19"/>
        <v>-9.4463526410702575E-14</v>
      </c>
      <c r="CK25" s="378">
        <f t="shared" ca="1" si="19"/>
        <v>-9.4463526410702575E-14</v>
      </c>
      <c r="CL25" s="378">
        <f t="shared" ca="1" si="19"/>
        <v>-9.4463526410702575E-14</v>
      </c>
      <c r="CM25" s="378">
        <f t="shared" ca="1" si="19"/>
        <v>-9.4463526410702575E-14</v>
      </c>
      <c r="CN25" s="378">
        <f t="shared" ca="1" si="19"/>
        <v>-9.4463526410702575E-14</v>
      </c>
      <c r="CO25" s="378">
        <f t="shared" ca="1" si="19"/>
        <v>-9.4463526410702575E-14</v>
      </c>
      <c r="CP25" s="378">
        <f t="shared" ca="1" si="19"/>
        <v>-9.4463526410702575E-14</v>
      </c>
      <c r="CQ25" s="378">
        <f t="shared" ca="1" si="19"/>
        <v>-9.4463526410702575E-14</v>
      </c>
      <c r="CR25" s="378"/>
      <c r="CS25" s="378"/>
    </row>
    <row r="26" spans="1:97" s="22" customFormat="1">
      <c r="A26" s="40" t="s">
        <v>147</v>
      </c>
      <c r="B26" s="26"/>
      <c r="C26" s="314">
        <f t="shared" ref="C26:AH26" ca="1" si="20">-SUM(C21:C25)*(FederalIncomeTax+StateIncomeTax)</f>
        <v>8.2017732310939468</v>
      </c>
      <c r="D26" s="314">
        <f t="shared" ca="1" si="20"/>
        <v>543.10997322932383</v>
      </c>
      <c r="E26" s="314">
        <f t="shared" ca="1" si="20"/>
        <v>286.54291410062598</v>
      </c>
      <c r="F26" s="314">
        <f t="shared" ca="1" si="20"/>
        <v>748.8623906425172</v>
      </c>
      <c r="G26" s="314">
        <f t="shared" ca="1" si="20"/>
        <v>341.45280531776876</v>
      </c>
      <c r="H26" s="314">
        <f t="shared" ca="1" si="20"/>
        <v>334.99446064305226</v>
      </c>
      <c r="I26" s="314">
        <f t="shared" ca="1" si="20"/>
        <v>328.79998581988065</v>
      </c>
      <c r="J26" s="314">
        <f t="shared" ca="1" si="20"/>
        <v>322.84539267993159</v>
      </c>
      <c r="K26" s="314">
        <f t="shared" ca="1" si="20"/>
        <v>1095.7810148002106</v>
      </c>
      <c r="L26" s="314">
        <f t="shared" ca="1" si="20"/>
        <v>311.16238055850056</v>
      </c>
      <c r="M26" s="314">
        <f t="shared" ca="1" si="20"/>
        <v>305.3174476165961</v>
      </c>
      <c r="N26" s="314">
        <f t="shared" ca="1" si="20"/>
        <v>299.47594155588052</v>
      </c>
      <c r="O26" s="314">
        <f t="shared" ca="1" si="20"/>
        <v>293.63100861397612</v>
      </c>
      <c r="P26" s="314">
        <f t="shared" ca="1" si="20"/>
        <v>287.7895025532606</v>
      </c>
      <c r="Q26" s="314">
        <f t="shared" ca="1" si="20"/>
        <v>281.94456961135614</v>
      </c>
      <c r="R26" s="314">
        <f t="shared" ca="1" si="20"/>
        <v>1170.6731889852151</v>
      </c>
      <c r="S26" s="314">
        <f t="shared" ca="1" si="20"/>
        <v>270.25813060873617</v>
      </c>
      <c r="T26" s="314">
        <f t="shared" ca="1" si="20"/>
        <v>265.42755449874443</v>
      </c>
      <c r="U26" s="314">
        <f t="shared" ca="1" si="20"/>
        <v>261.60790833947635</v>
      </c>
      <c r="V26" s="314">
        <f t="shared" ca="1" si="20"/>
        <v>257.78826218020833</v>
      </c>
      <c r="W26" s="314">
        <f t="shared" ca="1" si="20"/>
        <v>253.96861602094032</v>
      </c>
      <c r="X26" s="314">
        <f t="shared" ca="1" si="20"/>
        <v>250.1489698616723</v>
      </c>
      <c r="Y26" s="314">
        <f t="shared" ca="1" si="20"/>
        <v>1273.9092054963189</v>
      </c>
      <c r="Z26" s="314">
        <f t="shared" ca="1" si="20"/>
        <v>242.50967754313623</v>
      </c>
      <c r="AA26" s="314">
        <f t="shared" ca="1" si="20"/>
        <v>238.69003138386822</v>
      </c>
      <c r="AB26" s="314">
        <f t="shared" ca="1" si="20"/>
        <v>234.87038522460017</v>
      </c>
      <c r="AC26" s="314">
        <f t="shared" ca="1" si="20"/>
        <v>231.05073906533212</v>
      </c>
      <c r="AD26" s="314">
        <f t="shared" ca="1" si="20"/>
        <v>227.23109290606413</v>
      </c>
      <c r="AE26" s="314">
        <f t="shared" ca="1" si="20"/>
        <v>223.41144674679609</v>
      </c>
      <c r="AF26" s="314">
        <f t="shared" ca="1" si="20"/>
        <v>1399.9580831689389</v>
      </c>
      <c r="AG26" s="314">
        <f t="shared" ca="1" si="20"/>
        <v>215.77215442826002</v>
      </c>
      <c r="AH26" s="314">
        <f t="shared" ca="1" si="20"/>
        <v>211.95250826899198</v>
      </c>
      <c r="AI26" s="314">
        <f t="shared" ref="AI26:BN26" ca="1" si="21">-SUM(AI21:AI25)*(FederalIncomeTax+StateIncomeTax)</f>
        <v>208.13286210972396</v>
      </c>
      <c r="AJ26" s="314">
        <f t="shared" ca="1" si="21"/>
        <v>204.31321595045591</v>
      </c>
      <c r="AK26" s="314">
        <f t="shared" ca="1" si="21"/>
        <v>200.49356979118789</v>
      </c>
      <c r="AL26" s="314">
        <f t="shared" ca="1" si="21"/>
        <v>196.67392363191985</v>
      </c>
      <c r="AM26" s="314">
        <f t="shared" ca="1" si="21"/>
        <v>1548.7241088503783</v>
      </c>
      <c r="AN26" s="314">
        <f t="shared" ca="1" si="21"/>
        <v>189.03463131338378</v>
      </c>
      <c r="AO26" s="314">
        <f t="shared" ca="1" si="21"/>
        <v>185.21498515411574</v>
      </c>
      <c r="AP26" s="314">
        <f t="shared" ca="1" si="21"/>
        <v>181.39533899484772</v>
      </c>
      <c r="AQ26" s="314">
        <f t="shared" ca="1" si="21"/>
        <v>177.57569283557967</v>
      </c>
      <c r="AR26" s="314">
        <f t="shared" ca="1" si="21"/>
        <v>173.75604667631163</v>
      </c>
      <c r="AS26" s="314">
        <f t="shared" ca="1" si="21"/>
        <v>169.93640051704364</v>
      </c>
      <c r="AT26" s="314">
        <f t="shared" ca="1" si="21"/>
        <v>1723.5849968594162</v>
      </c>
      <c r="AU26" s="314">
        <f t="shared" ca="1" si="21"/>
        <v>162.29710819850754</v>
      </c>
      <c r="AV26" s="314">
        <f t="shared" ca="1" si="21"/>
        <v>158.47746203923953</v>
      </c>
      <c r="AW26" s="314">
        <f t="shared" ca="1" si="21"/>
        <v>154.65781587997151</v>
      </c>
      <c r="AX26" s="314">
        <f t="shared" ca="1" si="21"/>
        <v>150.83816972070346</v>
      </c>
      <c r="AY26" s="314">
        <f t="shared" ca="1" si="21"/>
        <v>147.01852356143544</v>
      </c>
      <c r="AZ26" s="314">
        <f t="shared" ca="1" si="21"/>
        <v>143.1988774021674</v>
      </c>
      <c r="BA26" s="314">
        <f t="shared" ca="1" si="21"/>
        <v>1928.4206792234472</v>
      </c>
      <c r="BB26" s="314">
        <f t="shared" ca="1" si="21"/>
        <v>68.734704081632714</v>
      </c>
      <c r="BC26" s="314">
        <f t="shared" ca="1" si="21"/>
        <v>4.6228610617143695E-14</v>
      </c>
      <c r="BD26" s="314">
        <f t="shared" ca="1" si="21"/>
        <v>4.6228610617143695E-14</v>
      </c>
      <c r="BE26" s="314">
        <f t="shared" ca="1" si="21"/>
        <v>4.6228610617143695E-14</v>
      </c>
      <c r="BF26" s="314">
        <f t="shared" ca="1" si="21"/>
        <v>4.6228610617143695E-14</v>
      </c>
      <c r="BG26" s="314">
        <f t="shared" ca="1" si="21"/>
        <v>4.6228610617143695E-14</v>
      </c>
      <c r="BH26" s="314">
        <f t="shared" ca="1" si="21"/>
        <v>4.6228610617143695E-14</v>
      </c>
      <c r="BI26" s="314">
        <f t="shared" ca="1" si="21"/>
        <v>4.6228610617143695E-14</v>
      </c>
      <c r="BJ26" s="314">
        <f t="shared" ca="1" si="21"/>
        <v>4.6228610617143695E-14</v>
      </c>
      <c r="BK26" s="314">
        <f t="shared" ca="1" si="21"/>
        <v>4.6228610617143695E-14</v>
      </c>
      <c r="BL26" s="314">
        <f t="shared" ca="1" si="21"/>
        <v>4.6228610617143695E-14</v>
      </c>
      <c r="BM26" s="314">
        <f t="shared" ca="1" si="21"/>
        <v>4.6228610617143695E-14</v>
      </c>
      <c r="BN26" s="314">
        <f t="shared" ca="1" si="21"/>
        <v>4.6228610617143695E-14</v>
      </c>
      <c r="BO26" s="314">
        <f t="shared" ref="BO26:CQ26" ca="1" si="22">-SUM(BO21:BO25)*(FederalIncomeTax+StateIncomeTax)</f>
        <v>4.6228610617143695E-14</v>
      </c>
      <c r="BP26" s="314">
        <f t="shared" ca="1" si="22"/>
        <v>4.6228610617143695E-14</v>
      </c>
      <c r="BQ26" s="314">
        <f t="shared" ca="1" si="22"/>
        <v>4.6228610617143695E-14</v>
      </c>
      <c r="BR26" s="314">
        <f t="shared" ca="1" si="22"/>
        <v>4.6228610617143695E-14</v>
      </c>
      <c r="BS26" s="314">
        <f t="shared" ca="1" si="22"/>
        <v>4.6228610617143695E-14</v>
      </c>
      <c r="BT26" s="314">
        <f t="shared" ca="1" si="22"/>
        <v>4.6228610617143695E-14</v>
      </c>
      <c r="BU26" s="314">
        <f t="shared" ca="1" si="22"/>
        <v>4.6228610617143695E-14</v>
      </c>
      <c r="BV26" s="314">
        <f t="shared" ca="1" si="22"/>
        <v>4.6228610617143695E-14</v>
      </c>
      <c r="BW26" s="314">
        <f t="shared" ca="1" si="22"/>
        <v>4.6228610617143695E-14</v>
      </c>
      <c r="BX26" s="314">
        <f t="shared" ca="1" si="22"/>
        <v>4.6228610617143695E-14</v>
      </c>
      <c r="BY26" s="314">
        <f t="shared" ca="1" si="22"/>
        <v>4.6228610617143695E-14</v>
      </c>
      <c r="BZ26" s="314">
        <f t="shared" ca="1" si="22"/>
        <v>4.6228610617143695E-14</v>
      </c>
      <c r="CA26" s="314">
        <f t="shared" ca="1" si="22"/>
        <v>4.6228610617143695E-14</v>
      </c>
      <c r="CB26" s="314">
        <f t="shared" ca="1" si="22"/>
        <v>4.6228610617143695E-14</v>
      </c>
      <c r="CC26" s="314">
        <f t="shared" ca="1" si="22"/>
        <v>4.6228610617143695E-14</v>
      </c>
      <c r="CD26" s="314">
        <f t="shared" ca="1" si="22"/>
        <v>4.6228610617143695E-14</v>
      </c>
      <c r="CE26" s="314">
        <f t="shared" ca="1" si="22"/>
        <v>4.6228610617143695E-14</v>
      </c>
      <c r="CF26" s="314">
        <f t="shared" ca="1" si="22"/>
        <v>4.6228610617143695E-14</v>
      </c>
      <c r="CG26" s="314">
        <f t="shared" ca="1" si="22"/>
        <v>4.6228610617143695E-14</v>
      </c>
      <c r="CH26" s="314">
        <f t="shared" ca="1" si="22"/>
        <v>4.6228610617143695E-14</v>
      </c>
      <c r="CI26" s="314">
        <f t="shared" ca="1" si="22"/>
        <v>4.6228610617143695E-14</v>
      </c>
      <c r="CJ26" s="314">
        <f t="shared" ca="1" si="22"/>
        <v>4.6228610617143695E-14</v>
      </c>
      <c r="CK26" s="314">
        <f t="shared" ca="1" si="22"/>
        <v>4.6228610617143695E-14</v>
      </c>
      <c r="CL26" s="314">
        <f t="shared" ca="1" si="22"/>
        <v>4.6228610617143695E-14</v>
      </c>
      <c r="CM26" s="314">
        <f t="shared" ca="1" si="22"/>
        <v>4.6228610617143695E-14</v>
      </c>
      <c r="CN26" s="314">
        <f t="shared" ca="1" si="22"/>
        <v>4.6228610617143695E-14</v>
      </c>
      <c r="CO26" s="314">
        <f t="shared" ca="1" si="22"/>
        <v>4.6228610617143695E-14</v>
      </c>
      <c r="CP26" s="314">
        <f t="shared" ca="1" si="22"/>
        <v>4.6228610617143695E-14</v>
      </c>
      <c r="CQ26" s="314">
        <f t="shared" ca="1" si="22"/>
        <v>4.6228610617143695E-14</v>
      </c>
      <c r="CR26" s="378"/>
      <c r="CS26" s="378"/>
    </row>
    <row r="27" spans="1:97">
      <c r="A27" s="29" t="s">
        <v>151</v>
      </c>
      <c r="B27" s="30"/>
      <c r="C27" s="19">
        <f t="shared" ref="C27:BN27" ca="1" si="23">SUM(C21:C26)</f>
        <v>-24.671065370485003</v>
      </c>
      <c r="D27" s="19">
        <f t="shared" ca="1" si="23"/>
        <v>-1633.6835066477256</v>
      </c>
      <c r="E27" s="19">
        <f ca="1">SUM(E21:E26)</f>
        <v>-861.9256794890573</v>
      </c>
      <c r="F27" s="19">
        <f t="shared" ca="1" si="23"/>
        <v>-2252.5900768625615</v>
      </c>
      <c r="G27" s="19">
        <f t="shared" ca="1" si="23"/>
        <v>-1027.0955125891201</v>
      </c>
      <c r="H27" s="19">
        <f t="shared" ca="1" si="23"/>
        <v>-1007.6687082669769</v>
      </c>
      <c r="I27" s="19">
        <f t="shared" ca="1" si="23"/>
        <v>-989.03562868865902</v>
      </c>
      <c r="J27" s="19">
        <f t="shared" ca="1" si="23"/>
        <v>-971.1241170592732</v>
      </c>
      <c r="K27" s="19">
        <f t="shared" ca="1" si="23"/>
        <v>-3296.1268601505335</v>
      </c>
      <c r="L27" s="19">
        <f t="shared" ca="1" si="23"/>
        <v>-935.98142929520907</v>
      </c>
      <c r="M27" s="19">
        <f t="shared" ca="1" si="23"/>
        <v>-918.39977729962061</v>
      </c>
      <c r="N27" s="19">
        <f t="shared" ca="1" si="23"/>
        <v>-900.82843341758849</v>
      </c>
      <c r="O27" s="19">
        <f t="shared" ca="1" si="23"/>
        <v>-883.24678142200037</v>
      </c>
      <c r="P27" s="19">
        <f t="shared" ca="1" si="23"/>
        <v>-865.67543753996836</v>
      </c>
      <c r="Q27" s="19">
        <f t="shared" ca="1" si="23"/>
        <v>-848.0937855443799</v>
      </c>
      <c r="R27" s="19">
        <f t="shared" ca="1" si="23"/>
        <v>-3521.4037207751662</v>
      </c>
      <c r="S27" s="19">
        <f t="shared" ca="1" si="23"/>
        <v>-812.94078966675966</v>
      </c>
      <c r="T27" s="19">
        <f t="shared" ca="1" si="23"/>
        <v>-798.41033928379829</v>
      </c>
      <c r="U27" s="19">
        <f t="shared" ca="1" si="23"/>
        <v>-786.92078239990792</v>
      </c>
      <c r="V27" s="19">
        <f t="shared" ca="1" si="23"/>
        <v>-775.43122551601743</v>
      </c>
      <c r="W27" s="19">
        <f t="shared" ca="1" si="23"/>
        <v>-763.94166863212706</v>
      </c>
      <c r="X27" s="19">
        <f t="shared" ca="1" si="23"/>
        <v>-752.45211174823669</v>
      </c>
      <c r="Y27" s="19">
        <f t="shared" ca="1" si="23"/>
        <v>-3831.9393135270034</v>
      </c>
      <c r="Z27" s="19">
        <f t="shared" ca="1" si="23"/>
        <v>-729.47299798045583</v>
      </c>
      <c r="AA27" s="19">
        <f t="shared" ca="1" si="23"/>
        <v>-717.98344109656546</v>
      </c>
      <c r="AB27" s="19">
        <f t="shared" ca="1" si="23"/>
        <v>-706.49388421267508</v>
      </c>
      <c r="AC27" s="19">
        <f t="shared" ca="1" si="23"/>
        <v>-695.0043273287846</v>
      </c>
      <c r="AD27" s="19">
        <f t="shared" ca="1" si="23"/>
        <v>-683.51477044489434</v>
      </c>
      <c r="AE27" s="19">
        <f t="shared" ca="1" si="23"/>
        <v>-672.02521356100385</v>
      </c>
      <c r="AF27" s="19">
        <f t="shared" ca="1" si="23"/>
        <v>-4211.0963583899338</v>
      </c>
      <c r="AG27" s="19">
        <f t="shared" ca="1" si="23"/>
        <v>-649.04609979322299</v>
      </c>
      <c r="AH27" s="19">
        <f t="shared" ca="1" si="23"/>
        <v>-637.55654290933251</v>
      </c>
      <c r="AI27" s="19">
        <f t="shared" ca="1" si="23"/>
        <v>-626.06698602544213</v>
      </c>
      <c r="AJ27" s="19">
        <f t="shared" ca="1" si="23"/>
        <v>-614.57742914155165</v>
      </c>
      <c r="AK27" s="19">
        <f t="shared" ca="1" si="23"/>
        <v>-603.08787225766127</v>
      </c>
      <c r="AL27" s="19">
        <f t="shared" ca="1" si="23"/>
        <v>-591.5983153737709</v>
      </c>
      <c r="AM27" s="19">
        <f t="shared" ca="1" si="23"/>
        <v>-4658.5869486661686</v>
      </c>
      <c r="AN27" s="19">
        <f t="shared" ca="1" si="23"/>
        <v>-568.61920160599016</v>
      </c>
      <c r="AO27" s="19">
        <f t="shared" ca="1" si="23"/>
        <v>-557.12964472209967</v>
      </c>
      <c r="AP27" s="19">
        <f t="shared" ca="1" si="23"/>
        <v>-545.6400878382093</v>
      </c>
      <c r="AQ27" s="19">
        <f t="shared" ca="1" si="23"/>
        <v>-534.15053095431881</v>
      </c>
      <c r="AR27" s="19">
        <f t="shared" ca="1" si="23"/>
        <v>-522.66097407042844</v>
      </c>
      <c r="AS27" s="19">
        <f t="shared" ca="1" si="23"/>
        <v>-511.17141718653812</v>
      </c>
      <c r="AT27" s="19">
        <f t="shared" ca="1" si="23"/>
        <v>-5184.5713031783234</v>
      </c>
      <c r="AU27" s="19">
        <f t="shared" ca="1" si="23"/>
        <v>-488.19230341875721</v>
      </c>
      <c r="AV27" s="19">
        <f t="shared" ca="1" si="23"/>
        <v>-476.70274653486683</v>
      </c>
      <c r="AW27" s="19">
        <f t="shared" ca="1" si="23"/>
        <v>-465.21318965097646</v>
      </c>
      <c r="AX27" s="19">
        <f t="shared" ca="1" si="23"/>
        <v>-453.72363276708597</v>
      </c>
      <c r="AY27" s="19">
        <f t="shared" ca="1" si="23"/>
        <v>-442.2340758831956</v>
      </c>
      <c r="AZ27" s="19">
        <f t="shared" ca="1" si="23"/>
        <v>-430.74451899930517</v>
      </c>
      <c r="BA27" s="19">
        <f t="shared" ca="1" si="23"/>
        <v>-5800.7203196681248</v>
      </c>
      <c r="BB27" s="19">
        <f t="shared" ca="1" si="23"/>
        <v>-206.75509183673486</v>
      </c>
      <c r="BC27" s="19">
        <f t="shared" ca="1" si="23"/>
        <v>-1.3905640187641821E-13</v>
      </c>
      <c r="BD27" s="19">
        <f t="shared" ca="1" si="23"/>
        <v>-1.3905640187641821E-13</v>
      </c>
      <c r="BE27" s="19">
        <f t="shared" ca="1" si="23"/>
        <v>-1.3905640187641821E-13</v>
      </c>
      <c r="BF27" s="19">
        <f t="shared" ca="1" si="23"/>
        <v>-1.3905640187641821E-13</v>
      </c>
      <c r="BG27" s="19">
        <f t="shared" ca="1" si="23"/>
        <v>-1.3905640187641821E-13</v>
      </c>
      <c r="BH27" s="19">
        <f t="shared" ca="1" si="23"/>
        <v>-1.3905640187641821E-13</v>
      </c>
      <c r="BI27" s="19">
        <f t="shared" ca="1" si="23"/>
        <v>-1.3905640187641821E-13</v>
      </c>
      <c r="BJ27" s="19">
        <f t="shared" ca="1" si="23"/>
        <v>-1.3905640187641821E-13</v>
      </c>
      <c r="BK27" s="19">
        <f t="shared" ca="1" si="23"/>
        <v>-1.3905640187641821E-13</v>
      </c>
      <c r="BL27" s="19">
        <f t="shared" ca="1" si="23"/>
        <v>-1.3905640187641821E-13</v>
      </c>
      <c r="BM27" s="19">
        <f t="shared" ca="1" si="23"/>
        <v>-1.3905640187641821E-13</v>
      </c>
      <c r="BN27" s="19">
        <f t="shared" ca="1" si="23"/>
        <v>-1.3905640187641821E-13</v>
      </c>
      <c r="BO27" s="19">
        <f t="shared" ref="BO27:BR27" ca="1" si="24">SUM(BO21:BO26)</f>
        <v>-1.3905640187641821E-13</v>
      </c>
      <c r="BP27" s="19">
        <f t="shared" ca="1" si="24"/>
        <v>-1.3905640187641821E-13</v>
      </c>
      <c r="BQ27" s="19">
        <f t="shared" ca="1" si="24"/>
        <v>-1.3905640187641821E-13</v>
      </c>
      <c r="BR27" s="19">
        <f t="shared" ca="1" si="24"/>
        <v>-1.3905640187641821E-13</v>
      </c>
      <c r="BS27" s="19">
        <f t="shared" ref="BS27:CA27" ca="1" si="25">SUM(BS21:BS26)</f>
        <v>-1.3905640187641821E-13</v>
      </c>
      <c r="BT27" s="19">
        <f t="shared" ca="1" si="25"/>
        <v>-1.3905640187641821E-13</v>
      </c>
      <c r="BU27" s="19">
        <f t="shared" ca="1" si="25"/>
        <v>-1.3905640187641821E-13</v>
      </c>
      <c r="BV27" s="19">
        <f t="shared" ca="1" si="25"/>
        <v>-1.3905640187641821E-13</v>
      </c>
      <c r="BW27" s="19">
        <f t="shared" ca="1" si="25"/>
        <v>-1.3905640187641821E-13</v>
      </c>
      <c r="BX27" s="19">
        <f t="shared" ca="1" si="25"/>
        <v>-1.3905640187641821E-13</v>
      </c>
      <c r="BY27" s="19">
        <f t="shared" ca="1" si="25"/>
        <v>-1.3905640187641821E-13</v>
      </c>
      <c r="BZ27" s="19">
        <f t="shared" ca="1" si="25"/>
        <v>-1.3905640187641821E-13</v>
      </c>
      <c r="CA27" s="19">
        <f t="shared" ca="1" si="25"/>
        <v>-1.3905640187641821E-13</v>
      </c>
      <c r="CB27" s="19">
        <f t="shared" ref="CB27:CD27" ca="1" si="26">SUM(CB21:CB26)</f>
        <v>-1.3905640187641821E-13</v>
      </c>
      <c r="CC27" s="19">
        <f t="shared" ca="1" si="26"/>
        <v>-1.3905640187641821E-13</v>
      </c>
      <c r="CD27" s="19">
        <f t="shared" ca="1" si="26"/>
        <v>-1.3905640187641821E-13</v>
      </c>
      <c r="CE27" s="19">
        <f t="shared" ref="CE27:CQ27" ca="1" si="27">SUM(CE21:CE26)</f>
        <v>-1.3905640187641821E-13</v>
      </c>
      <c r="CF27" s="19">
        <f t="shared" ca="1" si="27"/>
        <v>-1.3905640187641821E-13</v>
      </c>
      <c r="CG27" s="19">
        <f t="shared" ca="1" si="27"/>
        <v>-1.3905640187641821E-13</v>
      </c>
      <c r="CH27" s="19">
        <f t="shared" ca="1" si="27"/>
        <v>-1.3905640187641821E-13</v>
      </c>
      <c r="CI27" s="19">
        <f t="shared" ca="1" si="27"/>
        <v>-1.3905640187641821E-13</v>
      </c>
      <c r="CJ27" s="19">
        <f t="shared" ca="1" si="27"/>
        <v>-1.3905640187641821E-13</v>
      </c>
      <c r="CK27" s="19">
        <f t="shared" ca="1" si="27"/>
        <v>-1.3905640187641821E-13</v>
      </c>
      <c r="CL27" s="19">
        <f t="shared" ca="1" si="27"/>
        <v>-1.3905640187641821E-13</v>
      </c>
      <c r="CM27" s="19">
        <f t="shared" ca="1" si="27"/>
        <v>-1.3905640187641821E-13</v>
      </c>
      <c r="CN27" s="19">
        <f t="shared" ca="1" si="27"/>
        <v>-1.3905640187641821E-13</v>
      </c>
      <c r="CO27" s="19">
        <f t="shared" ca="1" si="27"/>
        <v>-1.3905640187641821E-13</v>
      </c>
      <c r="CP27" s="19">
        <f t="shared" ca="1" si="27"/>
        <v>-1.3905640187641821E-13</v>
      </c>
      <c r="CQ27" s="19">
        <f t="shared" ca="1" si="27"/>
        <v>-1.3905640187641821E-13</v>
      </c>
      <c r="CR27" s="19"/>
      <c r="CS27" s="19"/>
    </row>
    <row r="28" spans="1:97">
      <c r="A28" s="11"/>
      <c r="B28" s="11"/>
      <c r="C28" s="12"/>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13"/>
      <c r="BS28" s="13"/>
      <c r="BT28" s="13"/>
      <c r="BU28" s="13"/>
      <c r="BV28" s="13"/>
      <c r="BW28" s="13"/>
      <c r="BX28" s="13"/>
      <c r="BY28" s="13"/>
      <c r="BZ28" s="13"/>
      <c r="CA28" s="13"/>
      <c r="CB28" s="13"/>
      <c r="CC28" s="13"/>
      <c r="CD28" s="13"/>
      <c r="CE28" s="13"/>
      <c r="CF28" s="13"/>
      <c r="CG28" s="13"/>
      <c r="CH28" s="13"/>
      <c r="CI28" s="13"/>
      <c r="CJ28" s="13"/>
      <c r="CK28" s="13"/>
      <c r="CL28" s="13"/>
      <c r="CM28" s="13"/>
      <c r="CN28" s="13"/>
      <c r="CO28" s="13"/>
      <c r="CP28" s="13"/>
      <c r="CQ28" s="13"/>
      <c r="CR28" s="13"/>
      <c r="CS28" s="13"/>
    </row>
    <row r="29" spans="1:97">
      <c r="A29" s="14" t="s">
        <v>157</v>
      </c>
      <c r="B29" s="11"/>
      <c r="C29" s="12"/>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13"/>
      <c r="BS29" s="13"/>
      <c r="BT29" s="13"/>
      <c r="BU29" s="13"/>
      <c r="BV29" s="13"/>
      <c r="BW29" s="13"/>
      <c r="BX29" s="13"/>
      <c r="BY29" s="13"/>
      <c r="BZ29" s="13"/>
      <c r="CA29" s="13"/>
      <c r="CB29" s="13"/>
      <c r="CC29" s="13"/>
      <c r="CD29" s="13"/>
      <c r="CE29" s="13"/>
      <c r="CF29" s="13"/>
      <c r="CG29" s="13"/>
      <c r="CH29" s="13"/>
      <c r="CI29" s="13"/>
      <c r="CJ29" s="13"/>
      <c r="CK29" s="13"/>
      <c r="CL29" s="13"/>
      <c r="CM29" s="13"/>
      <c r="CN29" s="13"/>
      <c r="CO29" s="13"/>
      <c r="CP29" s="13"/>
      <c r="CQ29" s="13"/>
      <c r="CR29" s="13"/>
      <c r="CS29" s="13"/>
    </row>
    <row r="30" spans="1:97">
      <c r="A30" s="40" t="s">
        <v>160</v>
      </c>
      <c r="B30" s="26"/>
      <c r="C30" s="378">
        <f ca="1">C15</f>
        <v>51.542500000000004</v>
      </c>
      <c r="D30" s="378">
        <f t="shared" ref="D30:BO30" ca="1" si="28">D15</f>
        <v>1340.0019150000001</v>
      </c>
      <c r="E30" s="378">
        <f t="shared" ca="1" si="28"/>
        <v>1363.5282241018801</v>
      </c>
      <c r="F30" s="378">
        <f t="shared" ca="1" si="28"/>
        <v>1309.2317939633529</v>
      </c>
      <c r="G30" s="378">
        <f t="shared" ca="1" si="28"/>
        <v>1258.2336719744794</v>
      </c>
      <c r="H30" s="378">
        <f t="shared" ca="1" si="28"/>
        <v>1210.186667803717</v>
      </c>
      <c r="I30" s="378">
        <f t="shared" ca="1" si="28"/>
        <v>1164.813029185832</v>
      </c>
      <c r="J30" s="378">
        <f t="shared" ca="1" si="28"/>
        <v>1121.8697228887445</v>
      </c>
      <c r="K30" s="378">
        <f t="shared" ca="1" si="28"/>
        <v>1080.0721446857472</v>
      </c>
      <c r="L30" s="378">
        <f t="shared" ca="1" si="28"/>
        <v>1038.2745664827498</v>
      </c>
      <c r="M30" s="378">
        <f t="shared" ca="1" si="28"/>
        <v>996.44226924659847</v>
      </c>
      <c r="N30" s="378">
        <f t="shared" ca="1" si="28"/>
        <v>954.64469104360091</v>
      </c>
      <c r="O30" s="378">
        <f t="shared" ca="1" si="28"/>
        <v>912.81239380744933</v>
      </c>
      <c r="P30" s="378">
        <f t="shared" ca="1" si="28"/>
        <v>871.01481560445211</v>
      </c>
      <c r="Q30" s="378">
        <f t="shared" ca="1" si="28"/>
        <v>829.18251836830063</v>
      </c>
      <c r="R30" s="378">
        <f t="shared" ca="1" si="28"/>
        <v>787.38494016530342</v>
      </c>
      <c r="S30" s="378">
        <f t="shared" ca="1" si="28"/>
        <v>745.55264292915183</v>
      </c>
      <c r="T30" s="378">
        <f t="shared" ca="1" si="28"/>
        <v>713.9971795066582</v>
      </c>
      <c r="U30" s="378">
        <f t="shared" ca="1" si="28"/>
        <v>692.68383086466849</v>
      </c>
      <c r="V30" s="378">
        <f t="shared" ca="1" si="28"/>
        <v>671.37048222267867</v>
      </c>
      <c r="W30" s="378">
        <f t="shared" ca="1" si="28"/>
        <v>650.05713358068886</v>
      </c>
      <c r="X30" s="378">
        <f t="shared" ca="1" si="28"/>
        <v>628.74378493869904</v>
      </c>
      <c r="Y30" s="378">
        <f t="shared" ca="1" si="28"/>
        <v>607.43043629670933</v>
      </c>
      <c r="Z30" s="378">
        <f t="shared" ca="1" si="28"/>
        <v>586.11708765471963</v>
      </c>
      <c r="AA30" s="378">
        <f t="shared" ca="1" si="28"/>
        <v>564.80373901272969</v>
      </c>
      <c r="AB30" s="378">
        <f t="shared" ca="1" si="28"/>
        <v>543.49039037073987</v>
      </c>
      <c r="AC30" s="378">
        <f t="shared" ca="1" si="28"/>
        <v>522.17704172875017</v>
      </c>
      <c r="AD30" s="378">
        <f t="shared" ca="1" si="28"/>
        <v>500.86369308676041</v>
      </c>
      <c r="AE30" s="378">
        <f t="shared" ca="1" si="28"/>
        <v>479.55034444477053</v>
      </c>
      <c r="AF30" s="378">
        <f t="shared" ca="1" si="28"/>
        <v>458.23699580278065</v>
      </c>
      <c r="AG30" s="378">
        <f t="shared" ca="1" si="28"/>
        <v>436.92364716079095</v>
      </c>
      <c r="AH30" s="378">
        <f t="shared" ca="1" si="28"/>
        <v>415.61029851880119</v>
      </c>
      <c r="AI30" s="378">
        <f t="shared" ca="1" si="28"/>
        <v>394.29694987681137</v>
      </c>
      <c r="AJ30" s="378">
        <f t="shared" ca="1" si="28"/>
        <v>372.98360123482155</v>
      </c>
      <c r="AK30" s="378">
        <f t="shared" ca="1" si="28"/>
        <v>351.67025259283179</v>
      </c>
      <c r="AL30" s="378">
        <f t="shared" ca="1" si="28"/>
        <v>330.35690395084197</v>
      </c>
      <c r="AM30" s="378">
        <f t="shared" ca="1" si="28"/>
        <v>309.04355530885221</v>
      </c>
      <c r="AN30" s="378">
        <f t="shared" ca="1" si="28"/>
        <v>287.73020666686244</v>
      </c>
      <c r="AO30" s="378">
        <f t="shared" ca="1" si="28"/>
        <v>266.41685802487262</v>
      </c>
      <c r="AP30" s="378">
        <f t="shared" ca="1" si="28"/>
        <v>245.10350938288283</v>
      </c>
      <c r="AQ30" s="378">
        <f t="shared" ca="1" si="28"/>
        <v>223.79016074089304</v>
      </c>
      <c r="AR30" s="378">
        <f t="shared" ca="1" si="28"/>
        <v>202.47681209890328</v>
      </c>
      <c r="AS30" s="378">
        <f t="shared" ca="1" si="28"/>
        <v>181.16346345691349</v>
      </c>
      <c r="AT30" s="378">
        <f t="shared" ca="1" si="28"/>
        <v>159.85011481492373</v>
      </c>
      <c r="AU30" s="378">
        <f t="shared" ca="1" si="28"/>
        <v>138.53676617293394</v>
      </c>
      <c r="AV30" s="378">
        <f t="shared" ca="1" si="28"/>
        <v>117.22341753094416</v>
      </c>
      <c r="AW30" s="378">
        <f t="shared" ca="1" si="28"/>
        <v>95.91006888895437</v>
      </c>
      <c r="AX30" s="378">
        <f t="shared" ca="1" si="28"/>
        <v>74.596720246964594</v>
      </c>
      <c r="AY30" s="378">
        <f t="shared" ca="1" si="28"/>
        <v>53.283371604974789</v>
      </c>
      <c r="AZ30" s="378">
        <f t="shared" ca="1" si="28"/>
        <v>31.970022962985006</v>
      </c>
      <c r="BA30" s="378">
        <f t="shared" ca="1" si="28"/>
        <v>10.656674320995226</v>
      </c>
      <c r="BB30" s="378">
        <f t="shared" ca="1" si="28"/>
        <v>2.3878293120560558E-13</v>
      </c>
      <c r="BC30" s="378">
        <f t="shared" ca="1" si="28"/>
        <v>2.3878293120560558E-13</v>
      </c>
      <c r="BD30" s="378">
        <f t="shared" ca="1" si="28"/>
        <v>2.3878293120560558E-13</v>
      </c>
      <c r="BE30" s="378">
        <f t="shared" ca="1" si="28"/>
        <v>2.3878293120560558E-13</v>
      </c>
      <c r="BF30" s="378">
        <f t="shared" ca="1" si="28"/>
        <v>2.3878293120560558E-13</v>
      </c>
      <c r="BG30" s="378">
        <f t="shared" ca="1" si="28"/>
        <v>2.3878293120560558E-13</v>
      </c>
      <c r="BH30" s="378">
        <f t="shared" ca="1" si="28"/>
        <v>2.3878293120560558E-13</v>
      </c>
      <c r="BI30" s="378">
        <f t="shared" ca="1" si="28"/>
        <v>2.3878293120560558E-13</v>
      </c>
      <c r="BJ30" s="378">
        <f t="shared" ca="1" si="28"/>
        <v>2.3878293120560558E-13</v>
      </c>
      <c r="BK30" s="378">
        <f t="shared" ca="1" si="28"/>
        <v>2.3878293120560558E-13</v>
      </c>
      <c r="BL30" s="378">
        <f t="shared" ca="1" si="28"/>
        <v>2.3878293120560558E-13</v>
      </c>
      <c r="BM30" s="378">
        <f t="shared" ca="1" si="28"/>
        <v>2.3878293120560558E-13</v>
      </c>
      <c r="BN30" s="378">
        <f t="shared" ca="1" si="28"/>
        <v>2.3878293120560558E-13</v>
      </c>
      <c r="BO30" s="378">
        <f t="shared" ca="1" si="28"/>
        <v>2.3878293120560558E-13</v>
      </c>
      <c r="BP30" s="378">
        <f t="shared" ref="BP30:BR30" ca="1" si="29">BP15</f>
        <v>2.3878293120560558E-13</v>
      </c>
      <c r="BQ30" s="378">
        <f t="shared" ca="1" si="29"/>
        <v>2.3878293120560558E-13</v>
      </c>
      <c r="BR30" s="378">
        <f t="shared" ca="1" si="29"/>
        <v>2.3878293120560558E-13</v>
      </c>
      <c r="BS30" s="378">
        <f t="shared" ref="BS30:CA30" ca="1" si="30">BS15</f>
        <v>2.3878293120560558E-13</v>
      </c>
      <c r="BT30" s="378">
        <f t="shared" ca="1" si="30"/>
        <v>2.3878293120560558E-13</v>
      </c>
      <c r="BU30" s="378">
        <f t="shared" ca="1" si="30"/>
        <v>2.3878293120560558E-13</v>
      </c>
      <c r="BV30" s="378">
        <f t="shared" ca="1" si="30"/>
        <v>2.3878293120560558E-13</v>
      </c>
      <c r="BW30" s="378">
        <f t="shared" ca="1" si="30"/>
        <v>2.3878293120560558E-13</v>
      </c>
      <c r="BX30" s="378">
        <f t="shared" ca="1" si="30"/>
        <v>2.3878293120560558E-13</v>
      </c>
      <c r="BY30" s="378">
        <f t="shared" ca="1" si="30"/>
        <v>2.3878293120560558E-13</v>
      </c>
      <c r="BZ30" s="378">
        <f t="shared" ca="1" si="30"/>
        <v>2.3878293120560558E-13</v>
      </c>
      <c r="CA30" s="378">
        <f t="shared" ca="1" si="30"/>
        <v>2.3878293120560558E-13</v>
      </c>
      <c r="CB30" s="378">
        <f t="shared" ref="CB30:CD30" ca="1" si="31">CB15</f>
        <v>2.3878293120560558E-13</v>
      </c>
      <c r="CC30" s="378">
        <f t="shared" ca="1" si="31"/>
        <v>2.3878293120560558E-13</v>
      </c>
      <c r="CD30" s="378">
        <f t="shared" ca="1" si="31"/>
        <v>2.3878293120560558E-13</v>
      </c>
      <c r="CE30" s="378">
        <f t="shared" ref="CE30:CQ30" ca="1" si="32">CE15</f>
        <v>2.3878293120560558E-13</v>
      </c>
      <c r="CF30" s="378">
        <f t="shared" ca="1" si="32"/>
        <v>2.3878293120560558E-13</v>
      </c>
      <c r="CG30" s="378">
        <f t="shared" ca="1" si="32"/>
        <v>2.3878293120560558E-13</v>
      </c>
      <c r="CH30" s="378">
        <f t="shared" ca="1" si="32"/>
        <v>2.3878293120560558E-13</v>
      </c>
      <c r="CI30" s="378">
        <f t="shared" ca="1" si="32"/>
        <v>2.3878293120560558E-13</v>
      </c>
      <c r="CJ30" s="378">
        <f t="shared" ca="1" si="32"/>
        <v>2.3878293120560558E-13</v>
      </c>
      <c r="CK30" s="378">
        <f t="shared" ca="1" si="32"/>
        <v>2.3878293120560558E-13</v>
      </c>
      <c r="CL30" s="378">
        <f t="shared" ca="1" si="32"/>
        <v>2.3878293120560558E-13</v>
      </c>
      <c r="CM30" s="378">
        <f t="shared" ca="1" si="32"/>
        <v>2.3878293120560558E-13</v>
      </c>
      <c r="CN30" s="378">
        <f t="shared" ca="1" si="32"/>
        <v>2.3878293120560558E-13</v>
      </c>
      <c r="CO30" s="378">
        <f t="shared" ca="1" si="32"/>
        <v>2.3878293120560558E-13</v>
      </c>
      <c r="CP30" s="378">
        <f t="shared" ca="1" si="32"/>
        <v>2.3878293120560558E-13</v>
      </c>
      <c r="CQ30" s="378">
        <f t="shared" ca="1" si="32"/>
        <v>2.3878293120560558E-13</v>
      </c>
      <c r="CR30" s="378"/>
      <c r="CS30" s="378"/>
    </row>
    <row r="31" spans="1:97">
      <c r="A31" s="40" t="s">
        <v>162</v>
      </c>
      <c r="B31" s="26"/>
      <c r="C31" s="378">
        <f t="shared" ref="C31:BN31" ca="1" si="33">-C27</f>
        <v>24.671065370485003</v>
      </c>
      <c r="D31" s="378">
        <f t="shared" ca="1" si="33"/>
        <v>1633.6835066477256</v>
      </c>
      <c r="E31" s="378">
        <f t="shared" ca="1" si="33"/>
        <v>861.9256794890573</v>
      </c>
      <c r="F31" s="378">
        <f t="shared" ca="1" si="33"/>
        <v>2252.5900768625615</v>
      </c>
      <c r="G31" s="378">
        <f t="shared" ca="1" si="33"/>
        <v>1027.0955125891201</v>
      </c>
      <c r="H31" s="378">
        <f t="shared" ca="1" si="33"/>
        <v>1007.6687082669769</v>
      </c>
      <c r="I31" s="378">
        <f t="shared" ca="1" si="33"/>
        <v>989.03562868865902</v>
      </c>
      <c r="J31" s="378">
        <f t="shared" ca="1" si="33"/>
        <v>971.1241170592732</v>
      </c>
      <c r="K31" s="378">
        <f t="shared" ca="1" si="33"/>
        <v>3296.1268601505335</v>
      </c>
      <c r="L31" s="378">
        <f t="shared" ca="1" si="33"/>
        <v>935.98142929520907</v>
      </c>
      <c r="M31" s="378">
        <f t="shared" ca="1" si="33"/>
        <v>918.39977729962061</v>
      </c>
      <c r="N31" s="378">
        <f t="shared" ca="1" si="33"/>
        <v>900.82843341758849</v>
      </c>
      <c r="O31" s="378">
        <f t="shared" ca="1" si="33"/>
        <v>883.24678142200037</v>
      </c>
      <c r="P31" s="378">
        <f t="shared" ca="1" si="33"/>
        <v>865.67543753996836</v>
      </c>
      <c r="Q31" s="378">
        <f t="shared" ca="1" si="33"/>
        <v>848.0937855443799</v>
      </c>
      <c r="R31" s="378">
        <f t="shared" ca="1" si="33"/>
        <v>3521.4037207751662</v>
      </c>
      <c r="S31" s="378">
        <f t="shared" ca="1" si="33"/>
        <v>812.94078966675966</v>
      </c>
      <c r="T31" s="378">
        <f t="shared" ca="1" si="33"/>
        <v>798.41033928379829</v>
      </c>
      <c r="U31" s="378">
        <f t="shared" ca="1" si="33"/>
        <v>786.92078239990792</v>
      </c>
      <c r="V31" s="378">
        <f t="shared" ca="1" si="33"/>
        <v>775.43122551601743</v>
      </c>
      <c r="W31" s="378">
        <f t="shared" ca="1" si="33"/>
        <v>763.94166863212706</v>
      </c>
      <c r="X31" s="378">
        <f t="shared" ca="1" si="33"/>
        <v>752.45211174823669</v>
      </c>
      <c r="Y31" s="378">
        <f t="shared" ca="1" si="33"/>
        <v>3831.9393135270034</v>
      </c>
      <c r="Z31" s="378">
        <f t="shared" ca="1" si="33"/>
        <v>729.47299798045583</v>
      </c>
      <c r="AA31" s="378">
        <f t="shared" ca="1" si="33"/>
        <v>717.98344109656546</v>
      </c>
      <c r="AB31" s="378">
        <f t="shared" ca="1" si="33"/>
        <v>706.49388421267508</v>
      </c>
      <c r="AC31" s="378">
        <f t="shared" ca="1" si="33"/>
        <v>695.0043273287846</v>
      </c>
      <c r="AD31" s="378">
        <f t="shared" ca="1" si="33"/>
        <v>683.51477044489434</v>
      </c>
      <c r="AE31" s="378">
        <f t="shared" ca="1" si="33"/>
        <v>672.02521356100385</v>
      </c>
      <c r="AF31" s="378">
        <f t="shared" ca="1" si="33"/>
        <v>4211.0963583899338</v>
      </c>
      <c r="AG31" s="378">
        <f t="shared" ca="1" si="33"/>
        <v>649.04609979322299</v>
      </c>
      <c r="AH31" s="378">
        <f t="shared" ca="1" si="33"/>
        <v>637.55654290933251</v>
      </c>
      <c r="AI31" s="378">
        <f t="shared" ca="1" si="33"/>
        <v>626.06698602544213</v>
      </c>
      <c r="AJ31" s="378">
        <f t="shared" ca="1" si="33"/>
        <v>614.57742914155165</v>
      </c>
      <c r="AK31" s="378">
        <f t="shared" ca="1" si="33"/>
        <v>603.08787225766127</v>
      </c>
      <c r="AL31" s="378">
        <f t="shared" ca="1" si="33"/>
        <v>591.5983153737709</v>
      </c>
      <c r="AM31" s="378">
        <f t="shared" ca="1" si="33"/>
        <v>4658.5869486661686</v>
      </c>
      <c r="AN31" s="378">
        <f t="shared" ca="1" si="33"/>
        <v>568.61920160599016</v>
      </c>
      <c r="AO31" s="378">
        <f t="shared" ca="1" si="33"/>
        <v>557.12964472209967</v>
      </c>
      <c r="AP31" s="378">
        <f t="shared" ca="1" si="33"/>
        <v>545.6400878382093</v>
      </c>
      <c r="AQ31" s="378">
        <f t="shared" ca="1" si="33"/>
        <v>534.15053095431881</v>
      </c>
      <c r="AR31" s="378">
        <f t="shared" ca="1" si="33"/>
        <v>522.66097407042844</v>
      </c>
      <c r="AS31" s="378">
        <f t="shared" ca="1" si="33"/>
        <v>511.17141718653812</v>
      </c>
      <c r="AT31" s="378">
        <f t="shared" ca="1" si="33"/>
        <v>5184.5713031783234</v>
      </c>
      <c r="AU31" s="378">
        <f t="shared" ca="1" si="33"/>
        <v>488.19230341875721</v>
      </c>
      <c r="AV31" s="378">
        <f t="shared" ca="1" si="33"/>
        <v>476.70274653486683</v>
      </c>
      <c r="AW31" s="378">
        <f t="shared" ca="1" si="33"/>
        <v>465.21318965097646</v>
      </c>
      <c r="AX31" s="378">
        <f t="shared" ca="1" si="33"/>
        <v>453.72363276708597</v>
      </c>
      <c r="AY31" s="378">
        <f t="shared" ca="1" si="33"/>
        <v>442.2340758831956</v>
      </c>
      <c r="AZ31" s="378">
        <f t="shared" ca="1" si="33"/>
        <v>430.74451899930517</v>
      </c>
      <c r="BA31" s="378">
        <f t="shared" ca="1" si="33"/>
        <v>5800.7203196681248</v>
      </c>
      <c r="BB31" s="378">
        <f t="shared" ca="1" si="33"/>
        <v>206.75509183673486</v>
      </c>
      <c r="BC31" s="378">
        <f t="shared" ca="1" si="33"/>
        <v>1.3905640187641821E-13</v>
      </c>
      <c r="BD31" s="378">
        <f t="shared" ca="1" si="33"/>
        <v>1.3905640187641821E-13</v>
      </c>
      <c r="BE31" s="378">
        <f t="shared" ca="1" si="33"/>
        <v>1.3905640187641821E-13</v>
      </c>
      <c r="BF31" s="378">
        <f t="shared" ca="1" si="33"/>
        <v>1.3905640187641821E-13</v>
      </c>
      <c r="BG31" s="378">
        <f t="shared" ca="1" si="33"/>
        <v>1.3905640187641821E-13</v>
      </c>
      <c r="BH31" s="378">
        <f t="shared" ca="1" si="33"/>
        <v>1.3905640187641821E-13</v>
      </c>
      <c r="BI31" s="378">
        <f t="shared" ca="1" si="33"/>
        <v>1.3905640187641821E-13</v>
      </c>
      <c r="BJ31" s="378">
        <f t="shared" ca="1" si="33"/>
        <v>1.3905640187641821E-13</v>
      </c>
      <c r="BK31" s="378">
        <f t="shared" ca="1" si="33"/>
        <v>1.3905640187641821E-13</v>
      </c>
      <c r="BL31" s="378">
        <f t="shared" ca="1" si="33"/>
        <v>1.3905640187641821E-13</v>
      </c>
      <c r="BM31" s="378">
        <f t="shared" ca="1" si="33"/>
        <v>1.3905640187641821E-13</v>
      </c>
      <c r="BN31" s="378">
        <f t="shared" ca="1" si="33"/>
        <v>1.3905640187641821E-13</v>
      </c>
      <c r="BO31" s="378">
        <f t="shared" ref="BO31:BR31" ca="1" si="34">-BO27</f>
        <v>1.3905640187641821E-13</v>
      </c>
      <c r="BP31" s="378">
        <f t="shared" ca="1" si="34"/>
        <v>1.3905640187641821E-13</v>
      </c>
      <c r="BQ31" s="378">
        <f t="shared" ca="1" si="34"/>
        <v>1.3905640187641821E-13</v>
      </c>
      <c r="BR31" s="378">
        <f t="shared" ca="1" si="34"/>
        <v>1.3905640187641821E-13</v>
      </c>
      <c r="BS31" s="378">
        <f t="shared" ref="BS31:CA31" ca="1" si="35">-BS27</f>
        <v>1.3905640187641821E-13</v>
      </c>
      <c r="BT31" s="378">
        <f t="shared" ca="1" si="35"/>
        <v>1.3905640187641821E-13</v>
      </c>
      <c r="BU31" s="378">
        <f t="shared" ca="1" si="35"/>
        <v>1.3905640187641821E-13</v>
      </c>
      <c r="BV31" s="378">
        <f t="shared" ca="1" si="35"/>
        <v>1.3905640187641821E-13</v>
      </c>
      <c r="BW31" s="378">
        <f t="shared" ca="1" si="35"/>
        <v>1.3905640187641821E-13</v>
      </c>
      <c r="BX31" s="378">
        <f t="shared" ca="1" si="35"/>
        <v>1.3905640187641821E-13</v>
      </c>
      <c r="BY31" s="378">
        <f t="shared" ca="1" si="35"/>
        <v>1.3905640187641821E-13</v>
      </c>
      <c r="BZ31" s="378">
        <f t="shared" ca="1" si="35"/>
        <v>1.3905640187641821E-13</v>
      </c>
      <c r="CA31" s="378">
        <f t="shared" ca="1" si="35"/>
        <v>1.3905640187641821E-13</v>
      </c>
      <c r="CB31" s="378">
        <f t="shared" ref="CB31:CD31" ca="1" si="36">-CB27</f>
        <v>1.3905640187641821E-13</v>
      </c>
      <c r="CC31" s="378">
        <f t="shared" ca="1" si="36"/>
        <v>1.3905640187641821E-13</v>
      </c>
      <c r="CD31" s="378">
        <f t="shared" ca="1" si="36"/>
        <v>1.3905640187641821E-13</v>
      </c>
      <c r="CE31" s="378">
        <f t="shared" ref="CE31:CQ31" ca="1" si="37">-CE27</f>
        <v>1.3905640187641821E-13</v>
      </c>
      <c r="CF31" s="378">
        <f t="shared" ca="1" si="37"/>
        <v>1.3905640187641821E-13</v>
      </c>
      <c r="CG31" s="378">
        <f t="shared" ca="1" si="37"/>
        <v>1.3905640187641821E-13</v>
      </c>
      <c r="CH31" s="378">
        <f t="shared" ca="1" si="37"/>
        <v>1.3905640187641821E-13</v>
      </c>
      <c r="CI31" s="378">
        <f t="shared" ca="1" si="37"/>
        <v>1.3905640187641821E-13</v>
      </c>
      <c r="CJ31" s="378">
        <f t="shared" ca="1" si="37"/>
        <v>1.3905640187641821E-13</v>
      </c>
      <c r="CK31" s="378">
        <f t="shared" ca="1" si="37"/>
        <v>1.3905640187641821E-13</v>
      </c>
      <c r="CL31" s="378">
        <f t="shared" ca="1" si="37"/>
        <v>1.3905640187641821E-13</v>
      </c>
      <c r="CM31" s="378">
        <f t="shared" ca="1" si="37"/>
        <v>1.3905640187641821E-13</v>
      </c>
      <c r="CN31" s="378">
        <f t="shared" ca="1" si="37"/>
        <v>1.3905640187641821E-13</v>
      </c>
      <c r="CO31" s="378">
        <f t="shared" ca="1" si="37"/>
        <v>1.3905640187641821E-13</v>
      </c>
      <c r="CP31" s="378">
        <f t="shared" ca="1" si="37"/>
        <v>1.3905640187641821E-13</v>
      </c>
      <c r="CQ31" s="378">
        <f t="shared" ca="1" si="37"/>
        <v>1.3905640187641821E-13</v>
      </c>
      <c r="CR31" s="378"/>
      <c r="CS31" s="378"/>
    </row>
    <row r="32" spans="1:97">
      <c r="A32" s="40" t="s">
        <v>161</v>
      </c>
      <c r="B32" s="26"/>
      <c r="C32" s="314">
        <f t="shared" ref="C32:AH32" si="38">IF(C4=Inservice,-C20,0)*(1-FederalIncomeTax-StateIncomeTax)</f>
        <v>0</v>
      </c>
      <c r="D32" s="314">
        <f t="shared" ca="1" si="38"/>
        <v>0</v>
      </c>
      <c r="E32" s="314">
        <f t="shared" ca="1" si="38"/>
        <v>0</v>
      </c>
      <c r="F32" s="314">
        <f t="shared" ca="1" si="38"/>
        <v>413.51018367346938</v>
      </c>
      <c r="G32" s="314">
        <f t="shared" ca="1" si="38"/>
        <v>0</v>
      </c>
      <c r="H32" s="314">
        <f t="shared" ca="1" si="38"/>
        <v>0</v>
      </c>
      <c r="I32" s="314">
        <f t="shared" ca="1" si="38"/>
        <v>0</v>
      </c>
      <c r="J32" s="314">
        <f t="shared" ca="1" si="38"/>
        <v>0</v>
      </c>
      <c r="K32" s="314">
        <f t="shared" ca="1" si="38"/>
        <v>0</v>
      </c>
      <c r="L32" s="314">
        <f t="shared" ca="1" si="38"/>
        <v>0</v>
      </c>
      <c r="M32" s="314">
        <f t="shared" ca="1" si="38"/>
        <v>0</v>
      </c>
      <c r="N32" s="314">
        <f t="shared" ca="1" si="38"/>
        <v>0</v>
      </c>
      <c r="O32" s="314">
        <f t="shared" ca="1" si="38"/>
        <v>0</v>
      </c>
      <c r="P32" s="314">
        <f t="shared" ca="1" si="38"/>
        <v>0</v>
      </c>
      <c r="Q32" s="314">
        <f t="shared" ca="1" si="38"/>
        <v>0</v>
      </c>
      <c r="R32" s="314">
        <f t="shared" ca="1" si="38"/>
        <v>0</v>
      </c>
      <c r="S32" s="314">
        <f t="shared" ca="1" si="38"/>
        <v>0</v>
      </c>
      <c r="T32" s="314">
        <f t="shared" ca="1" si="38"/>
        <v>0</v>
      </c>
      <c r="U32" s="314">
        <f t="shared" ca="1" si="38"/>
        <v>0</v>
      </c>
      <c r="V32" s="314">
        <f t="shared" ca="1" si="38"/>
        <v>0</v>
      </c>
      <c r="W32" s="314">
        <f t="shared" ca="1" si="38"/>
        <v>0</v>
      </c>
      <c r="X32" s="314">
        <f t="shared" ca="1" si="38"/>
        <v>0</v>
      </c>
      <c r="Y32" s="314">
        <f t="shared" ca="1" si="38"/>
        <v>0</v>
      </c>
      <c r="Z32" s="314">
        <f t="shared" ca="1" si="38"/>
        <v>0</v>
      </c>
      <c r="AA32" s="314">
        <f t="shared" ca="1" si="38"/>
        <v>0</v>
      </c>
      <c r="AB32" s="314">
        <f t="shared" ca="1" si="38"/>
        <v>0</v>
      </c>
      <c r="AC32" s="314">
        <f t="shared" ca="1" si="38"/>
        <v>0</v>
      </c>
      <c r="AD32" s="314">
        <f t="shared" ca="1" si="38"/>
        <v>0</v>
      </c>
      <c r="AE32" s="314">
        <f t="shared" ca="1" si="38"/>
        <v>0</v>
      </c>
      <c r="AF32" s="314">
        <f t="shared" ca="1" si="38"/>
        <v>0</v>
      </c>
      <c r="AG32" s="314">
        <f t="shared" ca="1" si="38"/>
        <v>0</v>
      </c>
      <c r="AH32" s="314">
        <f t="shared" ca="1" si="38"/>
        <v>0</v>
      </c>
      <c r="AI32" s="314">
        <f t="shared" ref="AI32:CQ32" ca="1" si="39">IF(AI4=Inservice,-AI20,0)*(1-FederalIncomeTax-StateIncomeTax)</f>
        <v>0</v>
      </c>
      <c r="AJ32" s="314">
        <f t="shared" ca="1" si="39"/>
        <v>0</v>
      </c>
      <c r="AK32" s="314">
        <f t="shared" ca="1" si="39"/>
        <v>0</v>
      </c>
      <c r="AL32" s="314">
        <f t="shared" ca="1" si="39"/>
        <v>0</v>
      </c>
      <c r="AM32" s="314">
        <f t="shared" ca="1" si="39"/>
        <v>0</v>
      </c>
      <c r="AN32" s="314">
        <f t="shared" ca="1" si="39"/>
        <v>0</v>
      </c>
      <c r="AO32" s="314">
        <f t="shared" ca="1" si="39"/>
        <v>0</v>
      </c>
      <c r="AP32" s="314">
        <f t="shared" ca="1" si="39"/>
        <v>0</v>
      </c>
      <c r="AQ32" s="314">
        <f t="shared" ca="1" si="39"/>
        <v>0</v>
      </c>
      <c r="AR32" s="314">
        <f t="shared" ca="1" si="39"/>
        <v>0</v>
      </c>
      <c r="AS32" s="314">
        <f t="shared" ca="1" si="39"/>
        <v>0</v>
      </c>
      <c r="AT32" s="314">
        <f t="shared" ca="1" si="39"/>
        <v>0</v>
      </c>
      <c r="AU32" s="314">
        <f t="shared" ca="1" si="39"/>
        <v>0</v>
      </c>
      <c r="AV32" s="314">
        <f t="shared" ca="1" si="39"/>
        <v>0</v>
      </c>
      <c r="AW32" s="314">
        <f t="shared" ca="1" si="39"/>
        <v>0</v>
      </c>
      <c r="AX32" s="314">
        <f t="shared" ca="1" si="39"/>
        <v>0</v>
      </c>
      <c r="AY32" s="314">
        <f t="shared" ca="1" si="39"/>
        <v>0</v>
      </c>
      <c r="AZ32" s="314">
        <f t="shared" ca="1" si="39"/>
        <v>0</v>
      </c>
      <c r="BA32" s="314">
        <f t="shared" ca="1" si="39"/>
        <v>0</v>
      </c>
      <c r="BB32" s="314">
        <f t="shared" ca="1" si="39"/>
        <v>0</v>
      </c>
      <c r="BC32" s="314">
        <f t="shared" ca="1" si="39"/>
        <v>0</v>
      </c>
      <c r="BD32" s="314">
        <f t="shared" ca="1" si="39"/>
        <v>0</v>
      </c>
      <c r="BE32" s="314">
        <f t="shared" ca="1" si="39"/>
        <v>0</v>
      </c>
      <c r="BF32" s="314">
        <f t="shared" ca="1" si="39"/>
        <v>0</v>
      </c>
      <c r="BG32" s="314">
        <f t="shared" ca="1" si="39"/>
        <v>0</v>
      </c>
      <c r="BH32" s="314">
        <f t="shared" ca="1" si="39"/>
        <v>0</v>
      </c>
      <c r="BI32" s="314">
        <f t="shared" ca="1" si="39"/>
        <v>0</v>
      </c>
      <c r="BJ32" s="314">
        <f t="shared" ca="1" si="39"/>
        <v>0</v>
      </c>
      <c r="BK32" s="314">
        <f t="shared" ca="1" si="39"/>
        <v>0</v>
      </c>
      <c r="BL32" s="314">
        <f t="shared" ca="1" si="39"/>
        <v>0</v>
      </c>
      <c r="BM32" s="314">
        <f t="shared" ca="1" si="39"/>
        <v>0</v>
      </c>
      <c r="BN32" s="314">
        <f t="shared" ca="1" si="39"/>
        <v>0</v>
      </c>
      <c r="BO32" s="314">
        <f t="shared" ca="1" si="39"/>
        <v>0</v>
      </c>
      <c r="BP32" s="314">
        <f t="shared" ca="1" si="39"/>
        <v>0</v>
      </c>
      <c r="BQ32" s="314">
        <f t="shared" ca="1" si="39"/>
        <v>0</v>
      </c>
      <c r="BR32" s="314">
        <f t="shared" ca="1" si="39"/>
        <v>0</v>
      </c>
      <c r="BS32" s="314">
        <f t="shared" ca="1" si="39"/>
        <v>0</v>
      </c>
      <c r="BT32" s="314">
        <f t="shared" ca="1" si="39"/>
        <v>0</v>
      </c>
      <c r="BU32" s="314">
        <f t="shared" ca="1" si="39"/>
        <v>0</v>
      </c>
      <c r="BV32" s="314">
        <f t="shared" ca="1" si="39"/>
        <v>0</v>
      </c>
      <c r="BW32" s="314">
        <f t="shared" ca="1" si="39"/>
        <v>0</v>
      </c>
      <c r="BX32" s="314">
        <f t="shared" ca="1" si="39"/>
        <v>0</v>
      </c>
      <c r="BY32" s="314">
        <f t="shared" ca="1" si="39"/>
        <v>0</v>
      </c>
      <c r="BZ32" s="314">
        <f t="shared" ca="1" si="39"/>
        <v>0</v>
      </c>
      <c r="CA32" s="314">
        <f t="shared" ca="1" si="39"/>
        <v>0</v>
      </c>
      <c r="CB32" s="314">
        <f t="shared" ca="1" si="39"/>
        <v>0</v>
      </c>
      <c r="CC32" s="314">
        <f t="shared" ca="1" si="39"/>
        <v>0</v>
      </c>
      <c r="CD32" s="314">
        <f t="shared" ca="1" si="39"/>
        <v>0</v>
      </c>
      <c r="CE32" s="314">
        <f t="shared" ca="1" si="39"/>
        <v>0</v>
      </c>
      <c r="CF32" s="314">
        <f t="shared" ca="1" si="39"/>
        <v>0</v>
      </c>
      <c r="CG32" s="314">
        <f t="shared" ca="1" si="39"/>
        <v>0</v>
      </c>
      <c r="CH32" s="314">
        <f t="shared" ca="1" si="39"/>
        <v>0</v>
      </c>
      <c r="CI32" s="314">
        <f t="shared" ca="1" si="39"/>
        <v>0</v>
      </c>
      <c r="CJ32" s="314">
        <f t="shared" ca="1" si="39"/>
        <v>0</v>
      </c>
      <c r="CK32" s="314">
        <f t="shared" ca="1" si="39"/>
        <v>0</v>
      </c>
      <c r="CL32" s="314">
        <f t="shared" ca="1" si="39"/>
        <v>0</v>
      </c>
      <c r="CM32" s="314">
        <f t="shared" ca="1" si="39"/>
        <v>0</v>
      </c>
      <c r="CN32" s="314">
        <f t="shared" ca="1" si="39"/>
        <v>0</v>
      </c>
      <c r="CO32" s="314">
        <f t="shared" ca="1" si="39"/>
        <v>0</v>
      </c>
      <c r="CP32" s="314">
        <f t="shared" ca="1" si="39"/>
        <v>0</v>
      </c>
      <c r="CQ32" s="314">
        <f t="shared" ca="1" si="39"/>
        <v>0</v>
      </c>
      <c r="CR32" s="378"/>
      <c r="CS32" s="378"/>
    </row>
    <row r="33" spans="1:97">
      <c r="A33" s="29" t="s">
        <v>113</v>
      </c>
      <c r="B33" s="30"/>
      <c r="C33" s="19">
        <f t="shared" ref="C33:L33" ca="1" si="40">SUM(C30:C32)</f>
        <v>76.213565370485014</v>
      </c>
      <c r="D33" s="19">
        <f t="shared" ca="1" si="40"/>
        <v>2973.6854216477259</v>
      </c>
      <c r="E33" s="19">
        <f t="shared" ca="1" si="40"/>
        <v>2225.4539035909374</v>
      </c>
      <c r="F33" s="19">
        <f t="shared" ca="1" si="40"/>
        <v>3975.332054499384</v>
      </c>
      <c r="G33" s="19">
        <f t="shared" ca="1" si="40"/>
        <v>2285.3291845635995</v>
      </c>
      <c r="H33" s="19">
        <f t="shared" ca="1" si="40"/>
        <v>2217.8553760706936</v>
      </c>
      <c r="I33" s="19">
        <f t="shared" ca="1" si="40"/>
        <v>2153.848657874491</v>
      </c>
      <c r="J33" s="19">
        <f t="shared" ca="1" si="40"/>
        <v>2092.9938399480179</v>
      </c>
      <c r="K33" s="19">
        <f t="shared" ca="1" si="40"/>
        <v>4376.1990048362804</v>
      </c>
      <c r="L33" s="19">
        <f t="shared" ca="1" si="40"/>
        <v>1974.255995777959</v>
      </c>
      <c r="M33" s="19">
        <f t="shared" ref="M33:BR33" ca="1" si="41">SUM(M30:M32)</f>
        <v>1914.8420465462191</v>
      </c>
      <c r="N33" s="19">
        <f t="shared" ca="1" si="41"/>
        <v>1855.4731244611894</v>
      </c>
      <c r="O33" s="19">
        <f t="shared" ca="1" si="41"/>
        <v>1796.0591752294497</v>
      </c>
      <c r="P33" s="19">
        <f t="shared" ca="1" si="41"/>
        <v>1736.6902531444205</v>
      </c>
      <c r="Q33" s="19">
        <f t="shared" ca="1" si="41"/>
        <v>1677.2763039126805</v>
      </c>
      <c r="R33" s="19">
        <f t="shared" ca="1" si="41"/>
        <v>4308.7886609404695</v>
      </c>
      <c r="S33" s="19">
        <f t="shared" ca="1" si="41"/>
        <v>1558.4934325959116</v>
      </c>
      <c r="T33" s="19">
        <f t="shared" ca="1" si="41"/>
        <v>1512.4075187904564</v>
      </c>
      <c r="U33" s="19">
        <f t="shared" ca="1" si="41"/>
        <v>1479.6046132645765</v>
      </c>
      <c r="V33" s="19">
        <f t="shared" ca="1" si="41"/>
        <v>1446.8017077386962</v>
      </c>
      <c r="W33" s="19">
        <f t="shared" ca="1" si="41"/>
        <v>1413.9988022128159</v>
      </c>
      <c r="X33" s="19">
        <f t="shared" ca="1" si="41"/>
        <v>1381.1958966869356</v>
      </c>
      <c r="Y33" s="19">
        <f t="shared" ca="1" si="41"/>
        <v>4439.3697498237125</v>
      </c>
      <c r="Z33" s="19">
        <f t="shared" ca="1" si="41"/>
        <v>1315.5900856351755</v>
      </c>
      <c r="AA33" s="19">
        <f t="shared" ca="1" si="41"/>
        <v>1282.7871801092952</v>
      </c>
      <c r="AB33" s="19">
        <f t="shared" ca="1" si="41"/>
        <v>1249.9842745834148</v>
      </c>
      <c r="AC33" s="19">
        <f t="shared" ca="1" si="41"/>
        <v>1217.1813690575348</v>
      </c>
      <c r="AD33" s="19">
        <f t="shared" ca="1" si="41"/>
        <v>1184.3784635316547</v>
      </c>
      <c r="AE33" s="19">
        <f t="shared" ca="1" si="41"/>
        <v>1151.5755580057744</v>
      </c>
      <c r="AF33" s="19">
        <f t="shared" ca="1" si="41"/>
        <v>4669.3333541927141</v>
      </c>
      <c r="AG33" s="19">
        <f t="shared" ca="1" si="41"/>
        <v>1085.969746954014</v>
      </c>
      <c r="AH33" s="19">
        <f t="shared" ca="1" si="41"/>
        <v>1053.1668414281337</v>
      </c>
      <c r="AI33" s="19">
        <f t="shared" ca="1" si="41"/>
        <v>1020.3639359022535</v>
      </c>
      <c r="AJ33" s="19">
        <f t="shared" ca="1" si="41"/>
        <v>987.5610303763732</v>
      </c>
      <c r="AK33" s="19">
        <f t="shared" ca="1" si="41"/>
        <v>954.758124850493</v>
      </c>
      <c r="AL33" s="19">
        <f t="shared" ca="1" si="41"/>
        <v>921.95521932461293</v>
      </c>
      <c r="AM33" s="19">
        <f t="shared" ca="1" si="41"/>
        <v>4967.6305039750205</v>
      </c>
      <c r="AN33" s="19">
        <f t="shared" ca="1" si="41"/>
        <v>856.34940827285254</v>
      </c>
      <c r="AO33" s="19">
        <f t="shared" ca="1" si="41"/>
        <v>823.54650274697224</v>
      </c>
      <c r="AP33" s="19">
        <f t="shared" ca="1" si="41"/>
        <v>790.74359722109216</v>
      </c>
      <c r="AQ33" s="19">
        <f t="shared" ca="1" si="41"/>
        <v>757.94069169521185</v>
      </c>
      <c r="AR33" s="19">
        <f t="shared" ca="1" si="41"/>
        <v>725.13778616933178</v>
      </c>
      <c r="AS33" s="19">
        <f t="shared" ca="1" si="41"/>
        <v>692.33488064345158</v>
      </c>
      <c r="AT33" s="19">
        <f t="shared" ca="1" si="41"/>
        <v>5344.4214179932469</v>
      </c>
      <c r="AU33" s="19">
        <f t="shared" ca="1" si="41"/>
        <v>626.72906959169109</v>
      </c>
      <c r="AV33" s="19">
        <f t="shared" ca="1" si="41"/>
        <v>593.92616406581101</v>
      </c>
      <c r="AW33" s="19">
        <f t="shared" ca="1" si="41"/>
        <v>561.12325853993082</v>
      </c>
      <c r="AX33" s="19">
        <f t="shared" ca="1" si="41"/>
        <v>528.32035301405062</v>
      </c>
      <c r="AY33" s="19">
        <f t="shared" ca="1" si="41"/>
        <v>495.51744748817038</v>
      </c>
      <c r="AZ33" s="19">
        <f t="shared" ca="1" si="41"/>
        <v>462.71454196229018</v>
      </c>
      <c r="BA33" s="19">
        <f t="shared" ca="1" si="41"/>
        <v>5811.3769939891199</v>
      </c>
      <c r="BB33" s="19">
        <f t="shared" ca="1" si="41"/>
        <v>206.75509183673509</v>
      </c>
      <c r="BC33" s="19">
        <f t="shared" ca="1" si="41"/>
        <v>3.7783933308202376E-13</v>
      </c>
      <c r="BD33" s="19">
        <f t="shared" ca="1" si="41"/>
        <v>3.7783933308202376E-13</v>
      </c>
      <c r="BE33" s="19">
        <f t="shared" ca="1" si="41"/>
        <v>3.7783933308202376E-13</v>
      </c>
      <c r="BF33" s="19">
        <f t="shared" ca="1" si="41"/>
        <v>3.7783933308202376E-13</v>
      </c>
      <c r="BG33" s="19">
        <f t="shared" ca="1" si="41"/>
        <v>3.7783933308202376E-13</v>
      </c>
      <c r="BH33" s="19">
        <f t="shared" ca="1" si="41"/>
        <v>3.7783933308202376E-13</v>
      </c>
      <c r="BI33" s="19">
        <f t="shared" ca="1" si="41"/>
        <v>3.7783933308202376E-13</v>
      </c>
      <c r="BJ33" s="19">
        <f t="shared" ca="1" si="41"/>
        <v>3.7783933308202376E-13</v>
      </c>
      <c r="BK33" s="19">
        <f t="shared" ca="1" si="41"/>
        <v>3.7783933308202376E-13</v>
      </c>
      <c r="BL33" s="19">
        <f t="shared" ca="1" si="41"/>
        <v>3.7783933308202376E-13</v>
      </c>
      <c r="BM33" s="19">
        <f t="shared" ca="1" si="41"/>
        <v>3.7783933308202376E-13</v>
      </c>
      <c r="BN33" s="19">
        <f t="shared" ca="1" si="41"/>
        <v>3.7783933308202376E-13</v>
      </c>
      <c r="BO33" s="19">
        <f t="shared" ca="1" si="41"/>
        <v>3.7783933308202376E-13</v>
      </c>
      <c r="BP33" s="19">
        <f t="shared" ca="1" si="41"/>
        <v>3.7783933308202376E-13</v>
      </c>
      <c r="BQ33" s="19">
        <f t="shared" ca="1" si="41"/>
        <v>3.7783933308202376E-13</v>
      </c>
      <c r="BR33" s="19">
        <f t="shared" ca="1" si="41"/>
        <v>3.7783933308202376E-13</v>
      </c>
      <c r="BS33" s="19">
        <f t="shared" ref="BS33:CA33" ca="1" si="42">SUM(BS30:BS32)</f>
        <v>3.7783933308202376E-13</v>
      </c>
      <c r="BT33" s="19">
        <f t="shared" ca="1" si="42"/>
        <v>3.7783933308202376E-13</v>
      </c>
      <c r="BU33" s="19">
        <f t="shared" ca="1" si="42"/>
        <v>3.7783933308202376E-13</v>
      </c>
      <c r="BV33" s="19">
        <f t="shared" ca="1" si="42"/>
        <v>3.7783933308202376E-13</v>
      </c>
      <c r="BW33" s="19">
        <f t="shared" ca="1" si="42"/>
        <v>3.7783933308202376E-13</v>
      </c>
      <c r="BX33" s="19">
        <f t="shared" ca="1" si="42"/>
        <v>3.7783933308202376E-13</v>
      </c>
      <c r="BY33" s="19">
        <f t="shared" ca="1" si="42"/>
        <v>3.7783933308202376E-13</v>
      </c>
      <c r="BZ33" s="19">
        <f t="shared" ca="1" si="42"/>
        <v>3.7783933308202376E-13</v>
      </c>
      <c r="CA33" s="19">
        <f t="shared" ca="1" si="42"/>
        <v>3.7783933308202376E-13</v>
      </c>
      <c r="CB33" s="19">
        <f t="shared" ref="CB33:CD33" ca="1" si="43">SUM(CB30:CB32)</f>
        <v>3.7783933308202376E-13</v>
      </c>
      <c r="CC33" s="19">
        <f t="shared" ca="1" si="43"/>
        <v>3.7783933308202376E-13</v>
      </c>
      <c r="CD33" s="19">
        <f t="shared" ca="1" si="43"/>
        <v>3.7783933308202376E-13</v>
      </c>
      <c r="CE33" s="19">
        <f t="shared" ref="CE33:CQ33" ca="1" si="44">SUM(CE30:CE32)</f>
        <v>3.7783933308202376E-13</v>
      </c>
      <c r="CF33" s="19">
        <f t="shared" ca="1" si="44"/>
        <v>3.7783933308202376E-13</v>
      </c>
      <c r="CG33" s="19">
        <f t="shared" ca="1" si="44"/>
        <v>3.7783933308202376E-13</v>
      </c>
      <c r="CH33" s="19">
        <f t="shared" ca="1" si="44"/>
        <v>3.7783933308202376E-13</v>
      </c>
      <c r="CI33" s="19">
        <f t="shared" ca="1" si="44"/>
        <v>3.7783933308202376E-13</v>
      </c>
      <c r="CJ33" s="19">
        <f t="shared" ca="1" si="44"/>
        <v>3.7783933308202376E-13</v>
      </c>
      <c r="CK33" s="19">
        <f t="shared" ca="1" si="44"/>
        <v>3.7783933308202376E-13</v>
      </c>
      <c r="CL33" s="19">
        <f t="shared" ca="1" si="44"/>
        <v>3.7783933308202376E-13</v>
      </c>
      <c r="CM33" s="19">
        <f t="shared" ca="1" si="44"/>
        <v>3.7783933308202376E-13</v>
      </c>
      <c r="CN33" s="19">
        <f t="shared" ca="1" si="44"/>
        <v>3.7783933308202376E-13</v>
      </c>
      <c r="CO33" s="19">
        <f t="shared" ca="1" si="44"/>
        <v>3.7783933308202376E-13</v>
      </c>
      <c r="CP33" s="19">
        <f t="shared" ca="1" si="44"/>
        <v>3.7783933308202376E-13</v>
      </c>
      <c r="CQ33" s="19">
        <f t="shared" ca="1" si="44"/>
        <v>3.7783933308202376E-13</v>
      </c>
      <c r="CR33" s="19"/>
      <c r="CS33" s="19"/>
    </row>
    <row r="34" spans="1:97">
      <c r="A34" s="14"/>
      <c r="B34" s="11"/>
      <c r="C34" s="378"/>
      <c r="D34" s="378"/>
      <c r="E34" s="378"/>
      <c r="F34" s="378"/>
      <c r="G34" s="378"/>
      <c r="H34" s="378"/>
      <c r="I34" s="378"/>
      <c r="J34" s="378"/>
      <c r="K34" s="378"/>
      <c r="L34" s="378"/>
      <c r="M34" s="378"/>
      <c r="N34" s="378"/>
      <c r="O34" s="378"/>
      <c r="P34" s="378"/>
      <c r="Q34" s="378"/>
      <c r="R34" s="378"/>
      <c r="S34" s="378"/>
      <c r="T34" s="378"/>
      <c r="U34" s="378"/>
      <c r="V34" s="378"/>
      <c r="W34" s="378"/>
      <c r="X34" s="378"/>
      <c r="Y34" s="378"/>
      <c r="Z34" s="378"/>
      <c r="AA34" s="378"/>
      <c r="AB34" s="378"/>
      <c r="AC34" s="378"/>
      <c r="AD34" s="378"/>
      <c r="AE34" s="378"/>
      <c r="AF34" s="378"/>
      <c r="AG34" s="378"/>
      <c r="AH34" s="378"/>
      <c r="AI34" s="378"/>
      <c r="AJ34" s="378"/>
      <c r="AK34" s="378"/>
      <c r="AL34" s="378"/>
      <c r="AM34" s="378"/>
      <c r="AN34" s="378"/>
      <c r="AO34" s="378"/>
      <c r="AP34" s="378"/>
      <c r="AQ34" s="378"/>
      <c r="AR34" s="378"/>
      <c r="AS34" s="378"/>
      <c r="AT34" s="378"/>
      <c r="AU34" s="378"/>
      <c r="AV34" s="378"/>
      <c r="AW34" s="378"/>
      <c r="AX34" s="378"/>
      <c r="AY34" s="378"/>
      <c r="AZ34" s="378"/>
      <c r="BA34" s="378"/>
      <c r="BB34" s="378"/>
      <c r="BC34" s="378"/>
      <c r="BD34" s="378"/>
      <c r="BE34" s="378"/>
      <c r="BF34" s="378"/>
      <c r="BG34" s="378"/>
      <c r="BH34" s="378"/>
      <c r="BI34" s="378"/>
      <c r="BJ34" s="378"/>
      <c r="BK34" s="378"/>
      <c r="BL34" s="378"/>
      <c r="BM34" s="378"/>
      <c r="BN34" s="378"/>
      <c r="BO34" s="378"/>
      <c r="BP34" s="378"/>
      <c r="BQ34" s="378"/>
      <c r="BR34" s="378"/>
      <c r="BS34" s="378"/>
      <c r="BT34" s="378"/>
      <c r="BU34" s="378"/>
      <c r="BV34" s="378"/>
      <c r="BW34" s="378"/>
      <c r="BX34" s="378"/>
      <c r="BY34" s="378"/>
      <c r="BZ34" s="378"/>
      <c r="CA34" s="378"/>
      <c r="CB34" s="378"/>
      <c r="CC34" s="378"/>
      <c r="CD34" s="378"/>
      <c r="CE34" s="378"/>
      <c r="CF34" s="378"/>
      <c r="CG34" s="378"/>
      <c r="CH34" s="378"/>
      <c r="CI34" s="378"/>
      <c r="CJ34" s="378"/>
      <c r="CK34" s="378"/>
      <c r="CL34" s="378"/>
      <c r="CM34" s="378"/>
      <c r="CN34" s="378"/>
      <c r="CO34" s="378"/>
      <c r="CP34" s="378"/>
      <c r="CQ34" s="378"/>
      <c r="CR34" s="378"/>
      <c r="CS34" s="378"/>
    </row>
    <row r="35" spans="1:97" ht="16.5" thickBot="1">
      <c r="A35" s="17"/>
      <c r="B35" s="10"/>
      <c r="C35" s="378"/>
      <c r="D35" s="378"/>
      <c r="E35" s="378"/>
      <c r="F35" s="378"/>
      <c r="G35" s="378"/>
      <c r="H35" s="378"/>
      <c r="I35" s="378"/>
      <c r="J35" s="378"/>
      <c r="K35" s="378"/>
      <c r="L35" s="378"/>
      <c r="M35" s="378"/>
      <c r="N35" s="378"/>
      <c r="O35" s="378"/>
      <c r="P35" s="378"/>
      <c r="Q35" s="378"/>
      <c r="R35" s="378"/>
      <c r="S35" s="378"/>
      <c r="T35" s="378"/>
      <c r="U35" s="378"/>
      <c r="V35" s="378"/>
      <c r="W35" s="378"/>
      <c r="X35" s="378"/>
      <c r="Y35" s="378"/>
      <c r="Z35" s="378"/>
      <c r="AA35" s="378"/>
      <c r="AB35" s="378"/>
      <c r="AC35" s="378"/>
      <c r="AD35" s="378"/>
      <c r="AE35" s="378"/>
      <c r="AF35" s="378"/>
      <c r="AG35" s="378"/>
      <c r="AH35" s="378"/>
      <c r="AI35" s="378"/>
      <c r="AJ35" s="378"/>
      <c r="AK35" s="378"/>
      <c r="AL35" s="378"/>
      <c r="AM35" s="378"/>
      <c r="AN35" s="378"/>
      <c r="AO35" s="378"/>
      <c r="AP35" s="378"/>
      <c r="AQ35" s="378"/>
      <c r="AR35" s="378"/>
      <c r="AS35" s="378"/>
      <c r="AT35" s="378"/>
      <c r="AU35" s="378"/>
      <c r="AV35" s="378"/>
      <c r="AW35" s="378"/>
      <c r="AX35" s="378"/>
      <c r="AY35" s="378"/>
      <c r="AZ35" s="378"/>
      <c r="BA35" s="378"/>
      <c r="BB35" s="378"/>
      <c r="BC35" s="378"/>
      <c r="BD35" s="378"/>
      <c r="BE35" s="378"/>
      <c r="BF35" s="378"/>
      <c r="BG35" s="378"/>
      <c r="BH35" s="378"/>
      <c r="BI35" s="378"/>
      <c r="BJ35" s="378"/>
      <c r="BK35" s="378"/>
      <c r="BL35" s="378"/>
      <c r="BM35" s="378"/>
      <c r="BN35" s="378"/>
      <c r="BO35" s="378"/>
      <c r="BP35" s="378"/>
      <c r="BQ35" s="378"/>
      <c r="BR35" s="378"/>
      <c r="BS35" s="378"/>
      <c r="BT35" s="378"/>
      <c r="BU35" s="378"/>
      <c r="BV35" s="378"/>
      <c r="BW35" s="378"/>
      <c r="BX35" s="378"/>
      <c r="BY35" s="378"/>
      <c r="BZ35" s="378"/>
      <c r="CA35" s="378"/>
      <c r="CB35" s="378"/>
      <c r="CC35" s="378"/>
      <c r="CD35" s="378"/>
      <c r="CE35" s="378"/>
      <c r="CF35" s="378"/>
      <c r="CG35" s="378"/>
      <c r="CH35" s="378"/>
      <c r="CI35" s="378"/>
      <c r="CJ35" s="378"/>
      <c r="CK35" s="378"/>
      <c r="CL35" s="378"/>
      <c r="CM35" s="378"/>
      <c r="CN35" s="378"/>
      <c r="CO35" s="378"/>
      <c r="CP35" s="378"/>
      <c r="CQ35" s="378"/>
      <c r="CR35" s="378"/>
      <c r="CS35" s="378"/>
    </row>
    <row r="36" spans="1:97" ht="16.5" thickBot="1">
      <c r="A36" s="51" t="s">
        <v>164</v>
      </c>
      <c r="B36" s="49"/>
    </row>
    <row r="37" spans="1:97">
      <c r="A37" s="37" t="s">
        <v>163</v>
      </c>
      <c r="C37" s="378">
        <f ca="1">C12/2</f>
        <v>500</v>
      </c>
      <c r="D37" s="378">
        <f t="shared" ref="D37:AI37" ca="1" si="45">(C12+D12)/2</f>
        <v>13499</v>
      </c>
      <c r="E37" s="378">
        <f t="shared" ca="1" si="45"/>
        <v>26226.22242908163</v>
      </c>
      <c r="F37" s="378">
        <f t="shared" ca="1" si="45"/>
        <v>25927.729718826529</v>
      </c>
      <c r="G37" s="378">
        <f t="shared" ca="1" si="45"/>
        <v>24906.295444903059</v>
      </c>
      <c r="H37" s="378">
        <f t="shared" ca="1" si="45"/>
        <v>23945.485179979591</v>
      </c>
      <c r="I37" s="378">
        <f t="shared" ca="1" si="45"/>
        <v>23039.23652315612</v>
      </c>
      <c r="J37" s="378">
        <f t="shared" ca="1" si="45"/>
        <v>22182.497473682655</v>
      </c>
      <c r="K37" s="378">
        <f t="shared" ca="1" si="45"/>
        <v>21360.448829359186</v>
      </c>
      <c r="L37" s="378">
        <f t="shared" ca="1" si="45"/>
        <v>20549.514586685713</v>
      </c>
      <c r="M37" s="378">
        <f t="shared" ca="1" si="45"/>
        <v>19738.243543962246</v>
      </c>
      <c r="N37" s="378">
        <f t="shared" ca="1" si="45"/>
        <v>18926.972501238775</v>
      </c>
      <c r="O37" s="378">
        <f t="shared" ca="1" si="45"/>
        <v>18115.701458515305</v>
      </c>
      <c r="P37" s="378">
        <f t="shared" ca="1" si="45"/>
        <v>17304.430415791838</v>
      </c>
      <c r="Q37" s="378">
        <f t="shared" ca="1" si="45"/>
        <v>16493.159373068367</v>
      </c>
      <c r="R37" s="378">
        <f t="shared" ca="1" si="45"/>
        <v>15681.888330344898</v>
      </c>
      <c r="S37" s="378">
        <f t="shared" ca="1" si="45"/>
        <v>14870.61728762143</v>
      </c>
      <c r="T37" s="378">
        <f t="shared" ca="1" si="45"/>
        <v>14158.70225964796</v>
      </c>
      <c r="U37" s="378">
        <f t="shared" ca="1" si="45"/>
        <v>13645.836061224491</v>
      </c>
      <c r="V37" s="378">
        <f t="shared" ca="1" si="45"/>
        <v>13232.325877551022</v>
      </c>
      <c r="W37" s="378">
        <f t="shared" ca="1" si="45"/>
        <v>12818.815693877554</v>
      </c>
      <c r="X37" s="378">
        <f t="shared" ca="1" si="45"/>
        <v>12405.305510204082</v>
      </c>
      <c r="Y37" s="378">
        <f t="shared" ca="1" si="45"/>
        <v>11991.795326530613</v>
      </c>
      <c r="Z37" s="378">
        <f t="shared" ca="1" si="45"/>
        <v>11578.285142857145</v>
      </c>
      <c r="AA37" s="378">
        <f t="shared" ca="1" si="45"/>
        <v>11164.774959183676</v>
      </c>
      <c r="AB37" s="378">
        <f t="shared" ca="1" si="45"/>
        <v>10751.264775510204</v>
      </c>
      <c r="AC37" s="378">
        <f t="shared" ca="1" si="45"/>
        <v>10337.754591836736</v>
      </c>
      <c r="AD37" s="378">
        <f t="shared" ca="1" si="45"/>
        <v>9924.2444081632675</v>
      </c>
      <c r="AE37" s="378">
        <f t="shared" ca="1" si="45"/>
        <v>9510.7342244897991</v>
      </c>
      <c r="AF37" s="378">
        <f t="shared" ca="1" si="45"/>
        <v>9097.224040816327</v>
      </c>
      <c r="AG37" s="378">
        <f t="shared" ca="1" si="45"/>
        <v>8683.7138571428586</v>
      </c>
      <c r="AH37" s="378">
        <f t="shared" ca="1" si="45"/>
        <v>8270.2036734693902</v>
      </c>
      <c r="AI37" s="378">
        <f t="shared" ca="1" si="45"/>
        <v>7856.69348979592</v>
      </c>
      <c r="AJ37" s="378">
        <f t="shared" ref="AJ37:BO37" ca="1" si="46">(AI12+AJ12)/2</f>
        <v>7443.1833061224515</v>
      </c>
      <c r="AK37" s="378">
        <f t="shared" ca="1" si="46"/>
        <v>7029.6731224489813</v>
      </c>
      <c r="AL37" s="378">
        <f t="shared" ca="1" si="46"/>
        <v>6616.1629387755129</v>
      </c>
      <c r="AM37" s="378">
        <f t="shared" ca="1" si="46"/>
        <v>6202.6527551020426</v>
      </c>
      <c r="AN37" s="378">
        <f t="shared" ca="1" si="46"/>
        <v>5789.1425714285742</v>
      </c>
      <c r="AO37" s="378">
        <f t="shared" ca="1" si="46"/>
        <v>5375.6323877551058</v>
      </c>
      <c r="AP37" s="378">
        <f t="shared" ca="1" si="46"/>
        <v>4962.1222040816356</v>
      </c>
      <c r="AQ37" s="378">
        <f t="shared" ca="1" si="46"/>
        <v>4548.6120204081672</v>
      </c>
      <c r="AR37" s="378">
        <f t="shared" ca="1" si="46"/>
        <v>4135.1018367346978</v>
      </c>
      <c r="AS37" s="378">
        <f t="shared" ca="1" si="46"/>
        <v>3721.5916530612285</v>
      </c>
      <c r="AT37" s="378">
        <f t="shared" ca="1" si="46"/>
        <v>3308.0814693877596</v>
      </c>
      <c r="AU37" s="378">
        <f t="shared" ca="1" si="46"/>
        <v>2894.5712857142903</v>
      </c>
      <c r="AV37" s="378">
        <f t="shared" ca="1" si="46"/>
        <v>2481.0611020408214</v>
      </c>
      <c r="AW37" s="378">
        <f t="shared" ca="1" si="46"/>
        <v>2067.5509183673521</v>
      </c>
      <c r="AX37" s="378">
        <f t="shared" ca="1" si="46"/>
        <v>1654.0407346938832</v>
      </c>
      <c r="AY37" s="378">
        <f t="shared" ca="1" si="46"/>
        <v>1240.5305510204139</v>
      </c>
      <c r="AZ37" s="378">
        <f t="shared" ca="1" si="46"/>
        <v>827.02036734694468</v>
      </c>
      <c r="BA37" s="378">
        <f t="shared" ca="1" si="46"/>
        <v>413.51018367347558</v>
      </c>
      <c r="BB37" s="378">
        <f t="shared" ca="1" si="46"/>
        <v>103.37754591837283</v>
      </c>
      <c r="BC37" s="378">
        <f t="shared" ca="1" si="46"/>
        <v>4.6327386371558532E-12</v>
      </c>
      <c r="BD37" s="378">
        <f t="shared" ca="1" si="46"/>
        <v>4.6327386371558532E-12</v>
      </c>
      <c r="BE37" s="378">
        <f t="shared" ca="1" si="46"/>
        <v>4.6327386371558532E-12</v>
      </c>
      <c r="BF37" s="378">
        <f t="shared" ca="1" si="46"/>
        <v>4.6327386371558532E-12</v>
      </c>
      <c r="BG37" s="378">
        <f t="shared" ca="1" si="46"/>
        <v>4.6327386371558532E-12</v>
      </c>
      <c r="BH37" s="378">
        <f t="shared" ca="1" si="46"/>
        <v>4.6327386371558532E-12</v>
      </c>
      <c r="BI37" s="378">
        <f t="shared" ca="1" si="46"/>
        <v>4.6327386371558532E-12</v>
      </c>
      <c r="BJ37" s="378">
        <f t="shared" ca="1" si="46"/>
        <v>4.6327386371558532E-12</v>
      </c>
      <c r="BK37" s="378">
        <f t="shared" ca="1" si="46"/>
        <v>4.6327386371558532E-12</v>
      </c>
      <c r="BL37" s="378">
        <f t="shared" ca="1" si="46"/>
        <v>4.6327386371558532E-12</v>
      </c>
      <c r="BM37" s="378">
        <f t="shared" ca="1" si="46"/>
        <v>4.6327386371558532E-12</v>
      </c>
      <c r="BN37" s="378">
        <f t="shared" ca="1" si="46"/>
        <v>4.6327386371558532E-12</v>
      </c>
      <c r="BO37" s="378">
        <f t="shared" ca="1" si="46"/>
        <v>4.6327386371558532E-12</v>
      </c>
      <c r="BP37" s="378">
        <f t="shared" ref="BP37:BR37" ca="1" si="47">(BO12+BP12)/2</f>
        <v>4.6327386371558532E-12</v>
      </c>
      <c r="BQ37" s="378">
        <f t="shared" ca="1" si="47"/>
        <v>4.6327386371558532E-12</v>
      </c>
      <c r="BR37" s="378">
        <f t="shared" ca="1" si="47"/>
        <v>4.6327386371558532E-12</v>
      </c>
      <c r="BS37" s="378">
        <f t="shared" ref="BS37" ca="1" si="48">(BR12+BS12)/2</f>
        <v>4.6327386371558532E-12</v>
      </c>
      <c r="BT37" s="378">
        <f t="shared" ref="BT37" ca="1" si="49">(BS12+BT12)/2</f>
        <v>4.6327386371558532E-12</v>
      </c>
      <c r="BU37" s="378">
        <f t="shared" ref="BU37" ca="1" si="50">(BT12+BU12)/2</f>
        <v>4.6327386371558532E-12</v>
      </c>
      <c r="BV37" s="378">
        <f t="shared" ref="BV37" ca="1" si="51">(BU12+BV12)/2</f>
        <v>4.6327386371558532E-12</v>
      </c>
      <c r="BW37" s="378">
        <f t="shared" ref="BW37" ca="1" si="52">(BV12+BW12)/2</f>
        <v>4.6327386371558532E-12</v>
      </c>
      <c r="BX37" s="378">
        <f t="shared" ref="BX37" ca="1" si="53">(BW12+BX12)/2</f>
        <v>4.6327386371558532E-12</v>
      </c>
      <c r="BY37" s="378">
        <f t="shared" ref="BY37" ca="1" si="54">(BX12+BY12)/2</f>
        <v>4.6327386371558532E-12</v>
      </c>
      <c r="BZ37" s="378">
        <f t="shared" ref="BZ37" ca="1" si="55">(BY12+BZ12)/2</f>
        <v>4.6327386371558532E-12</v>
      </c>
      <c r="CA37" s="378">
        <f t="shared" ref="CA37" ca="1" si="56">(BZ12+CA12)/2</f>
        <v>4.6327386371558532E-12</v>
      </c>
      <c r="CB37" s="378">
        <f t="shared" ref="CB37" ca="1" si="57">(CA12+CB12)/2</f>
        <v>4.6327386371558532E-12</v>
      </c>
      <c r="CC37" s="378">
        <f t="shared" ref="CC37" ca="1" si="58">(CB12+CC12)/2</f>
        <v>4.6327386371558532E-12</v>
      </c>
      <c r="CD37" s="378">
        <f t="shared" ref="CD37" ca="1" si="59">(CC12+CD12)/2</f>
        <v>4.6327386371558532E-12</v>
      </c>
      <c r="CE37" s="378">
        <f t="shared" ref="CE37" ca="1" si="60">(CD12+CE12)/2</f>
        <v>4.6327386371558532E-12</v>
      </c>
      <c r="CF37" s="378">
        <f t="shared" ref="CF37" ca="1" si="61">(CE12+CF12)/2</f>
        <v>4.6327386371558532E-12</v>
      </c>
      <c r="CG37" s="378">
        <f t="shared" ref="CG37" ca="1" si="62">(CF12+CG12)/2</f>
        <v>4.6327386371558532E-12</v>
      </c>
      <c r="CH37" s="378">
        <f t="shared" ref="CH37" ca="1" si="63">(CG12+CH12)/2</f>
        <v>4.6327386371558532E-12</v>
      </c>
      <c r="CI37" s="378">
        <f t="shared" ref="CI37" ca="1" si="64">(CH12+CI12)/2</f>
        <v>4.6327386371558532E-12</v>
      </c>
      <c r="CJ37" s="378">
        <f t="shared" ref="CJ37" ca="1" si="65">(CI12+CJ12)/2</f>
        <v>4.6327386371558532E-12</v>
      </c>
      <c r="CK37" s="378">
        <f t="shared" ref="CK37" ca="1" si="66">(CJ12+CK12)/2</f>
        <v>4.6327386371558532E-12</v>
      </c>
      <c r="CL37" s="378">
        <f t="shared" ref="CL37" ca="1" si="67">(CK12+CL12)/2</f>
        <v>4.6327386371558532E-12</v>
      </c>
      <c r="CM37" s="378">
        <f t="shared" ref="CM37" ca="1" si="68">(CL12+CM12)/2</f>
        <v>4.6327386371558532E-12</v>
      </c>
      <c r="CN37" s="378">
        <f t="shared" ref="CN37" ca="1" si="69">(CM12+CN12)/2</f>
        <v>4.6327386371558532E-12</v>
      </c>
      <c r="CO37" s="378">
        <f t="shared" ref="CO37" ca="1" si="70">(CN12+CO12)/2</f>
        <v>4.6327386371558532E-12</v>
      </c>
      <c r="CP37" s="378">
        <f t="shared" ref="CP37" ca="1" si="71">(CO12+CP12)/2</f>
        <v>4.6327386371558532E-12</v>
      </c>
      <c r="CQ37" s="378">
        <f t="shared" ref="CQ37" ca="1" si="72">(CP12+CQ12)/2</f>
        <v>4.6327386371558532E-12</v>
      </c>
      <c r="CR37" s="378"/>
      <c r="CS37" s="378"/>
    </row>
    <row r="38" spans="1:97" s="10" customFormat="1">
      <c r="A38" s="29" t="s">
        <v>165</v>
      </c>
      <c r="B38" s="42"/>
      <c r="C38" s="19">
        <f t="shared" ref="C38:BN38" ca="1" si="73">C37*$B$13*$B$14</f>
        <v>25.771250000000002</v>
      </c>
      <c r="D38" s="19">
        <f t="shared" ca="1" si="73"/>
        <v>695.77220750000004</v>
      </c>
      <c r="E38" s="19">
        <f t="shared" ca="1" si="73"/>
        <v>1351.7650695509401</v>
      </c>
      <c r="F38" s="19">
        <f t="shared" ca="1" si="73"/>
        <v>1336.3800090326165</v>
      </c>
      <c r="G38" s="19">
        <f t="shared" ca="1" si="73"/>
        <v>1283.732732968916</v>
      </c>
      <c r="H38" s="19">
        <f t="shared" ca="1" si="73"/>
        <v>1234.2101698890981</v>
      </c>
      <c r="I38" s="19">
        <f t="shared" ca="1" si="73"/>
        <v>1187.4998484947744</v>
      </c>
      <c r="J38" s="19">
        <f t="shared" ca="1" si="73"/>
        <v>1143.3413760372885</v>
      </c>
      <c r="K38" s="19">
        <f t="shared" ca="1" si="73"/>
        <v>1100.9709337872459</v>
      </c>
      <c r="L38" s="19">
        <f t="shared" ca="1" si="73"/>
        <v>1059.1733555842484</v>
      </c>
      <c r="M38" s="19">
        <f t="shared" ca="1" si="73"/>
        <v>1017.3584178646742</v>
      </c>
      <c r="N38" s="19">
        <f t="shared" ca="1" si="73"/>
        <v>975.54348014509969</v>
      </c>
      <c r="O38" s="19">
        <f t="shared" ca="1" si="73"/>
        <v>933.72854242552523</v>
      </c>
      <c r="P38" s="19">
        <f t="shared" ca="1" si="73"/>
        <v>891.91360470595077</v>
      </c>
      <c r="Q38" s="19">
        <f t="shared" ca="1" si="73"/>
        <v>850.09866698637632</v>
      </c>
      <c r="R38" s="19">
        <f t="shared" ca="1" si="73"/>
        <v>808.28372926680197</v>
      </c>
      <c r="S38" s="19">
        <f t="shared" ca="1" si="73"/>
        <v>766.46879154722751</v>
      </c>
      <c r="T38" s="19">
        <f t="shared" ca="1" si="73"/>
        <v>729.77491121790501</v>
      </c>
      <c r="U38" s="19">
        <f t="shared" ca="1" si="73"/>
        <v>703.34050518566335</v>
      </c>
      <c r="V38" s="19">
        <f t="shared" ca="1" si="73"/>
        <v>682.02715654367364</v>
      </c>
      <c r="W38" s="19">
        <f t="shared" ca="1" si="73"/>
        <v>660.71380790168394</v>
      </c>
      <c r="X38" s="19">
        <f t="shared" ca="1" si="73"/>
        <v>639.400459259694</v>
      </c>
      <c r="Y38" s="19">
        <f t="shared" ca="1" si="73"/>
        <v>618.08711061770418</v>
      </c>
      <c r="Z38" s="19">
        <f t="shared" ca="1" si="73"/>
        <v>596.77376197571436</v>
      </c>
      <c r="AA38" s="19">
        <f t="shared" ca="1" si="73"/>
        <v>575.46041333372466</v>
      </c>
      <c r="AB38" s="19">
        <f t="shared" ca="1" si="73"/>
        <v>554.14706469173473</v>
      </c>
      <c r="AC38" s="19">
        <f t="shared" ca="1" si="73"/>
        <v>532.83371604974502</v>
      </c>
      <c r="AD38" s="19">
        <f t="shared" ca="1" si="73"/>
        <v>511.52036740775526</v>
      </c>
      <c r="AE38" s="19">
        <f t="shared" ca="1" si="73"/>
        <v>490.2070187657655</v>
      </c>
      <c r="AF38" s="19">
        <f t="shared" ca="1" si="73"/>
        <v>468.89367012377556</v>
      </c>
      <c r="AG38" s="19">
        <f t="shared" ca="1" si="73"/>
        <v>447.58032148178586</v>
      </c>
      <c r="AH38" s="19">
        <f t="shared" ca="1" si="73"/>
        <v>426.2669728397961</v>
      </c>
      <c r="AI38" s="19">
        <f t="shared" ca="1" si="73"/>
        <v>404.95362419780628</v>
      </c>
      <c r="AJ38" s="19">
        <f t="shared" ca="1" si="73"/>
        <v>383.64027555581646</v>
      </c>
      <c r="AK38" s="19">
        <f t="shared" ca="1" si="73"/>
        <v>362.32692691382664</v>
      </c>
      <c r="AL38" s="19">
        <f t="shared" ca="1" si="73"/>
        <v>341.01357827183693</v>
      </c>
      <c r="AM38" s="19">
        <f t="shared" ca="1" si="73"/>
        <v>319.70022962984706</v>
      </c>
      <c r="AN38" s="19">
        <f t="shared" ca="1" si="73"/>
        <v>298.38688098785735</v>
      </c>
      <c r="AO38" s="19">
        <f t="shared" ca="1" si="73"/>
        <v>277.07353234586753</v>
      </c>
      <c r="AP38" s="19">
        <f t="shared" ca="1" si="73"/>
        <v>255.76018370387771</v>
      </c>
      <c r="AQ38" s="19">
        <f t="shared" ca="1" si="73"/>
        <v>234.44683506188798</v>
      </c>
      <c r="AR38" s="19">
        <f t="shared" ca="1" si="73"/>
        <v>213.13348641989819</v>
      </c>
      <c r="AS38" s="19">
        <f t="shared" ca="1" si="73"/>
        <v>191.8201377779084</v>
      </c>
      <c r="AT38" s="19">
        <f t="shared" ca="1" si="73"/>
        <v>170.50678913591861</v>
      </c>
      <c r="AU38" s="19">
        <f t="shared" ca="1" si="73"/>
        <v>149.19344049392882</v>
      </c>
      <c r="AV38" s="19">
        <f t="shared" ca="1" si="73"/>
        <v>127.88009185193906</v>
      </c>
      <c r="AW38" s="19">
        <f t="shared" ca="1" si="73"/>
        <v>106.56674320994925</v>
      </c>
      <c r="AX38" s="19">
        <f t="shared" ca="1" si="73"/>
        <v>85.253394567959475</v>
      </c>
      <c r="AY38" s="19">
        <f t="shared" ca="1" si="73"/>
        <v>63.940045925969692</v>
      </c>
      <c r="AZ38" s="19">
        <f t="shared" ca="1" si="73"/>
        <v>42.626697283979901</v>
      </c>
      <c r="BA38" s="19">
        <f t="shared" ca="1" si="73"/>
        <v>21.313348641990117</v>
      </c>
      <c r="BB38" s="19">
        <f t="shared" ca="1" si="73"/>
        <v>5.3283371604977319</v>
      </c>
      <c r="BC38" s="19">
        <f t="shared" ca="1" si="73"/>
        <v>2.3878293120560558E-13</v>
      </c>
      <c r="BD38" s="19">
        <f t="shared" ca="1" si="73"/>
        <v>2.3878293120560558E-13</v>
      </c>
      <c r="BE38" s="19">
        <f t="shared" ca="1" si="73"/>
        <v>2.3878293120560558E-13</v>
      </c>
      <c r="BF38" s="19">
        <f t="shared" ca="1" si="73"/>
        <v>2.3878293120560558E-13</v>
      </c>
      <c r="BG38" s="19">
        <f t="shared" ca="1" si="73"/>
        <v>2.3878293120560558E-13</v>
      </c>
      <c r="BH38" s="19">
        <f t="shared" ca="1" si="73"/>
        <v>2.3878293120560558E-13</v>
      </c>
      <c r="BI38" s="19">
        <f t="shared" ca="1" si="73"/>
        <v>2.3878293120560558E-13</v>
      </c>
      <c r="BJ38" s="19">
        <f t="shared" ca="1" si="73"/>
        <v>2.3878293120560558E-13</v>
      </c>
      <c r="BK38" s="19">
        <f t="shared" ca="1" si="73"/>
        <v>2.3878293120560558E-13</v>
      </c>
      <c r="BL38" s="19">
        <f t="shared" ca="1" si="73"/>
        <v>2.3878293120560558E-13</v>
      </c>
      <c r="BM38" s="19">
        <f t="shared" ca="1" si="73"/>
        <v>2.3878293120560558E-13</v>
      </c>
      <c r="BN38" s="19">
        <f t="shared" ca="1" si="73"/>
        <v>2.3878293120560558E-13</v>
      </c>
      <c r="BO38" s="19">
        <f t="shared" ref="BO38:BR38" ca="1" si="74">BO37*$B$13*$B$14</f>
        <v>2.3878293120560558E-13</v>
      </c>
      <c r="BP38" s="19">
        <f t="shared" ca="1" si="74"/>
        <v>2.3878293120560558E-13</v>
      </c>
      <c r="BQ38" s="19">
        <f t="shared" ca="1" si="74"/>
        <v>2.3878293120560558E-13</v>
      </c>
      <c r="BR38" s="19">
        <f t="shared" ca="1" si="74"/>
        <v>2.3878293120560558E-13</v>
      </c>
      <c r="BS38" s="19">
        <f t="shared" ref="BS38:CA38" ca="1" si="75">BS37*$B$13*$B$14</f>
        <v>2.3878293120560558E-13</v>
      </c>
      <c r="BT38" s="19">
        <f t="shared" ca="1" si="75"/>
        <v>2.3878293120560558E-13</v>
      </c>
      <c r="BU38" s="19">
        <f t="shared" ca="1" si="75"/>
        <v>2.3878293120560558E-13</v>
      </c>
      <c r="BV38" s="19">
        <f t="shared" ca="1" si="75"/>
        <v>2.3878293120560558E-13</v>
      </c>
      <c r="BW38" s="19">
        <f t="shared" ca="1" si="75"/>
        <v>2.3878293120560558E-13</v>
      </c>
      <c r="BX38" s="19">
        <f t="shared" ca="1" si="75"/>
        <v>2.3878293120560558E-13</v>
      </c>
      <c r="BY38" s="19">
        <f t="shared" ca="1" si="75"/>
        <v>2.3878293120560558E-13</v>
      </c>
      <c r="BZ38" s="19">
        <f t="shared" ca="1" si="75"/>
        <v>2.3878293120560558E-13</v>
      </c>
      <c r="CA38" s="19">
        <f t="shared" ca="1" si="75"/>
        <v>2.3878293120560558E-13</v>
      </c>
      <c r="CB38" s="19">
        <f t="shared" ref="CB38:CD38" ca="1" si="76">CB37*$B$13*$B$14</f>
        <v>2.3878293120560558E-13</v>
      </c>
      <c r="CC38" s="19">
        <f t="shared" ca="1" si="76"/>
        <v>2.3878293120560558E-13</v>
      </c>
      <c r="CD38" s="19">
        <f t="shared" ca="1" si="76"/>
        <v>2.3878293120560558E-13</v>
      </c>
      <c r="CE38" s="19">
        <f t="shared" ref="CE38:CQ38" ca="1" si="77">CE37*$B$13*$B$14</f>
        <v>2.3878293120560558E-13</v>
      </c>
      <c r="CF38" s="19">
        <f t="shared" ca="1" si="77"/>
        <v>2.3878293120560558E-13</v>
      </c>
      <c r="CG38" s="19">
        <f t="shared" ca="1" si="77"/>
        <v>2.3878293120560558E-13</v>
      </c>
      <c r="CH38" s="19">
        <f t="shared" ca="1" si="77"/>
        <v>2.3878293120560558E-13</v>
      </c>
      <c r="CI38" s="19">
        <f t="shared" ca="1" si="77"/>
        <v>2.3878293120560558E-13</v>
      </c>
      <c r="CJ38" s="19">
        <f t="shared" ca="1" si="77"/>
        <v>2.3878293120560558E-13</v>
      </c>
      <c r="CK38" s="19">
        <f t="shared" ca="1" si="77"/>
        <v>2.3878293120560558E-13</v>
      </c>
      <c r="CL38" s="19">
        <f t="shared" ca="1" si="77"/>
        <v>2.3878293120560558E-13</v>
      </c>
      <c r="CM38" s="19">
        <f t="shared" ca="1" si="77"/>
        <v>2.3878293120560558E-13</v>
      </c>
      <c r="CN38" s="19">
        <f t="shared" ca="1" si="77"/>
        <v>2.3878293120560558E-13</v>
      </c>
      <c r="CO38" s="19">
        <f t="shared" ca="1" si="77"/>
        <v>2.3878293120560558E-13</v>
      </c>
      <c r="CP38" s="19">
        <f t="shared" ca="1" si="77"/>
        <v>2.3878293120560558E-13</v>
      </c>
      <c r="CQ38" s="19">
        <f t="shared" ca="1" si="77"/>
        <v>2.3878293120560558E-13</v>
      </c>
      <c r="CR38" s="19"/>
      <c r="CS38" s="19"/>
    </row>
    <row r="39" spans="1:97" s="10" customFormat="1">
      <c r="A39" s="37"/>
      <c r="B39" s="50"/>
      <c r="C39" s="53"/>
      <c r="D39" s="53"/>
      <c r="E39" s="53"/>
      <c r="F39" s="53"/>
      <c r="G39" s="53"/>
      <c r="H39" s="53"/>
      <c r="I39" s="53"/>
      <c r="J39" s="53"/>
      <c r="K39" s="53"/>
      <c r="L39" s="53"/>
      <c r="M39" s="53"/>
      <c r="N39" s="53"/>
      <c r="O39" s="53"/>
      <c r="P39" s="53"/>
      <c r="Q39" s="53"/>
      <c r="R39" s="53"/>
      <c r="S39" s="53"/>
      <c r="T39" s="53"/>
      <c r="U39" s="53"/>
      <c r="V39" s="53"/>
      <c r="W39" s="53"/>
      <c r="X39" s="53"/>
      <c r="Y39" s="53"/>
      <c r="Z39" s="53"/>
      <c r="AA39" s="53"/>
      <c r="AB39" s="53"/>
      <c r="AC39" s="53"/>
      <c r="AD39" s="53"/>
      <c r="AE39" s="53"/>
      <c r="AF39" s="53"/>
      <c r="AG39" s="53"/>
      <c r="AH39" s="53"/>
      <c r="AI39" s="53"/>
      <c r="AJ39" s="53"/>
      <c r="AK39" s="53"/>
      <c r="AL39" s="53"/>
      <c r="AM39" s="53"/>
      <c r="AN39" s="53"/>
      <c r="AO39" s="53"/>
      <c r="AP39" s="53"/>
      <c r="AQ39" s="53"/>
      <c r="AR39" s="53"/>
      <c r="AS39" s="53"/>
      <c r="AT39" s="53"/>
      <c r="AU39" s="53"/>
      <c r="AV39" s="53"/>
      <c r="AW39" s="53"/>
      <c r="AX39" s="53"/>
      <c r="AY39" s="53"/>
      <c r="AZ39" s="53"/>
      <c r="BA39" s="53"/>
      <c r="BB39" s="53"/>
      <c r="BC39" s="53"/>
      <c r="BD39" s="53"/>
      <c r="BE39" s="53"/>
      <c r="BF39" s="53"/>
      <c r="BG39" s="53"/>
      <c r="BH39" s="53"/>
      <c r="BI39" s="53"/>
      <c r="BJ39" s="53"/>
      <c r="BK39" s="53"/>
      <c r="BL39" s="53"/>
      <c r="BM39" s="53"/>
      <c r="BN39" s="53"/>
      <c r="BO39" s="53"/>
      <c r="BP39" s="53"/>
      <c r="BQ39" s="53"/>
      <c r="BR39" s="53"/>
      <c r="BS39" s="53"/>
      <c r="BT39" s="53"/>
      <c r="BU39" s="53"/>
      <c r="BV39" s="53"/>
      <c r="BW39" s="53"/>
      <c r="BX39" s="53"/>
      <c r="BY39" s="53"/>
      <c r="BZ39" s="53"/>
      <c r="CA39" s="53"/>
      <c r="CB39" s="53"/>
      <c r="CC39" s="53"/>
      <c r="CD39" s="53"/>
      <c r="CE39" s="53"/>
      <c r="CF39" s="53"/>
      <c r="CG39" s="53"/>
      <c r="CH39" s="53"/>
      <c r="CI39" s="53"/>
      <c r="CJ39" s="53"/>
      <c r="CK39" s="53"/>
      <c r="CL39" s="53"/>
      <c r="CM39" s="53"/>
      <c r="CN39" s="53"/>
      <c r="CO39" s="53"/>
      <c r="CP39" s="53"/>
      <c r="CQ39" s="53"/>
      <c r="CR39" s="53"/>
      <c r="CS39" s="53"/>
    </row>
    <row r="40" spans="1:97" s="10" customFormat="1">
      <c r="A40" s="37"/>
      <c r="B40" s="44"/>
      <c r="C40" s="378"/>
      <c r="D40" s="378"/>
      <c r="E40" s="378"/>
      <c r="F40" s="378"/>
      <c r="G40" s="378"/>
      <c r="H40" s="378"/>
      <c r="I40" s="378"/>
      <c r="J40" s="378"/>
      <c r="K40" s="378"/>
      <c r="L40" s="378"/>
      <c r="M40" s="378"/>
      <c r="N40" s="378"/>
      <c r="O40" s="378"/>
      <c r="P40" s="378"/>
      <c r="Q40" s="378"/>
      <c r="R40" s="378"/>
      <c r="S40" s="378"/>
      <c r="T40" s="378"/>
      <c r="U40" s="378"/>
      <c r="V40" s="378"/>
      <c r="W40" s="378"/>
      <c r="X40" s="378"/>
      <c r="Y40" s="378"/>
      <c r="Z40" s="378"/>
      <c r="AA40" s="378"/>
      <c r="AB40" s="378"/>
      <c r="AC40" s="378"/>
      <c r="AD40" s="378"/>
      <c r="AE40" s="378"/>
      <c r="AF40" s="378"/>
      <c r="AG40" s="378"/>
      <c r="AH40" s="378"/>
      <c r="AI40" s="378"/>
      <c r="AJ40" s="378"/>
      <c r="AK40" s="378"/>
      <c r="AL40" s="378"/>
      <c r="AM40" s="378"/>
      <c r="AN40" s="378"/>
      <c r="AO40" s="378"/>
      <c r="AP40" s="378"/>
      <c r="AQ40" s="378"/>
      <c r="AR40" s="378"/>
      <c r="AS40" s="378"/>
      <c r="AT40" s="378"/>
      <c r="AU40" s="378"/>
      <c r="AV40" s="378"/>
      <c r="AW40" s="378"/>
      <c r="AX40" s="378"/>
      <c r="AY40" s="378"/>
      <c r="AZ40" s="378"/>
      <c r="BA40" s="378"/>
      <c r="BB40" s="378"/>
      <c r="BC40" s="378"/>
      <c r="BD40" s="378"/>
      <c r="BE40" s="378"/>
      <c r="BF40" s="378"/>
      <c r="BG40" s="378"/>
      <c r="BH40" s="378"/>
      <c r="BI40" s="378"/>
      <c r="BJ40" s="378"/>
      <c r="BK40" s="378"/>
      <c r="BL40" s="378"/>
      <c r="BM40" s="378"/>
      <c r="BN40" s="378"/>
      <c r="BO40" s="378"/>
      <c r="BP40" s="378"/>
      <c r="BQ40" s="378"/>
      <c r="BR40" s="378"/>
      <c r="BS40" s="378"/>
      <c r="BT40" s="378"/>
      <c r="BU40" s="378"/>
      <c r="BV40" s="378"/>
      <c r="BW40" s="378"/>
      <c r="BX40" s="378"/>
      <c r="BY40" s="378"/>
      <c r="BZ40" s="378"/>
      <c r="CA40" s="378"/>
      <c r="CB40" s="378"/>
      <c r="CC40" s="378"/>
      <c r="CD40" s="378"/>
      <c r="CE40" s="378"/>
      <c r="CF40" s="378"/>
      <c r="CG40" s="378"/>
      <c r="CH40" s="378"/>
      <c r="CI40" s="378"/>
      <c r="CJ40" s="378"/>
      <c r="CK40" s="378"/>
      <c r="CL40" s="378"/>
      <c r="CM40" s="378"/>
      <c r="CN40" s="378"/>
      <c r="CO40" s="378"/>
      <c r="CP40" s="378"/>
      <c r="CQ40" s="378"/>
      <c r="CR40" s="378"/>
      <c r="CS40" s="378"/>
    </row>
    <row r="41" spans="1:97">
      <c r="A41" s="52" t="s">
        <v>152</v>
      </c>
      <c r="B41" s="44"/>
      <c r="C41" s="378">
        <f t="shared" ref="C41:AH41" ca="1" si="78">C21</f>
        <v>-12.48241</v>
      </c>
      <c r="D41" s="378">
        <f t="shared" ca="1" si="78"/>
        <v>-1646.6831170932001</v>
      </c>
      <c r="E41" s="378">
        <f t="shared" ca="1" si="78"/>
        <v>-609.05112451489799</v>
      </c>
      <c r="F41" s="378">
        <f t="shared" ca="1" si="78"/>
        <v>-2483.5148933143264</v>
      </c>
      <c r="G41" s="378">
        <f t="shared" ca="1" si="78"/>
        <v>-870.78581409938772</v>
      </c>
      <c r="H41" s="378">
        <f t="shared" ca="1" si="78"/>
        <v>-863.90826093244891</v>
      </c>
      <c r="I41" s="378">
        <f t="shared" ca="1" si="78"/>
        <v>-857.03070776551021</v>
      </c>
      <c r="J41" s="378">
        <f t="shared" ca="1" si="78"/>
        <v>-850.1531545985714</v>
      </c>
      <c r="K41" s="378">
        <f t="shared" ca="1" si="78"/>
        <v>-3964.6268165859201</v>
      </c>
      <c r="L41" s="378">
        <f t="shared" ca="1" si="78"/>
        <v>-836.3980482646939</v>
      </c>
      <c r="M41" s="378">
        <f t="shared" ca="1" si="78"/>
        <v>-829.52049509775509</v>
      </c>
      <c r="N41" s="378">
        <f t="shared" ca="1" si="78"/>
        <v>-822.64294193081628</v>
      </c>
      <c r="O41" s="378">
        <f t="shared" ca="1" si="78"/>
        <v>-815.76538876387758</v>
      </c>
      <c r="P41" s="378">
        <f t="shared" ca="1" si="78"/>
        <v>-808.88783559693877</v>
      </c>
      <c r="Q41" s="378">
        <f t="shared" ca="1" si="78"/>
        <v>-802.01028242999996</v>
      </c>
      <c r="R41" s="378">
        <f t="shared" ca="1" si="78"/>
        <v>-4380.5841338104547</v>
      </c>
      <c r="S41" s="378">
        <f t="shared" ca="1" si="78"/>
        <v>-788.25517609612245</v>
      </c>
      <c r="T41" s="378">
        <f t="shared" ca="1" si="78"/>
        <v>-781.37762292918364</v>
      </c>
      <c r="U41" s="378">
        <f t="shared" ca="1" si="78"/>
        <v>-774.50006976224495</v>
      </c>
      <c r="V41" s="378">
        <f t="shared" ca="1" si="78"/>
        <v>-767.62251659530614</v>
      </c>
      <c r="W41" s="378">
        <f t="shared" ca="1" si="78"/>
        <v>-760.74496342836733</v>
      </c>
      <c r="X41" s="378">
        <f t="shared" ca="1" si="78"/>
        <v>-753.86741026142863</v>
      </c>
      <c r="Y41" s="378">
        <f t="shared" ca="1" si="78"/>
        <v>-4865.5464975510613</v>
      </c>
      <c r="Z41" s="378">
        <f t="shared" ca="1" si="78"/>
        <v>-740.11230392755101</v>
      </c>
      <c r="AA41" s="378">
        <f t="shared" ca="1" si="78"/>
        <v>-733.23475076061231</v>
      </c>
      <c r="AB41" s="378">
        <f t="shared" ca="1" si="78"/>
        <v>-726.3571975936735</v>
      </c>
      <c r="AC41" s="378">
        <f t="shared" ca="1" si="78"/>
        <v>-719.47964442673469</v>
      </c>
      <c r="AD41" s="378">
        <f t="shared" ca="1" si="78"/>
        <v>-712.602091259796</v>
      </c>
      <c r="AE41" s="378">
        <f t="shared" ca="1" si="78"/>
        <v>-705.72453809285719</v>
      </c>
      <c r="AF41" s="378">
        <f t="shared" ca="1" si="78"/>
        <v>-5429.7739692201503</v>
      </c>
      <c r="AG41" s="378">
        <f t="shared" ca="1" si="78"/>
        <v>-691.96943175897968</v>
      </c>
      <c r="AH41" s="378">
        <f t="shared" ca="1" si="78"/>
        <v>-685.09187859204087</v>
      </c>
      <c r="AI41" s="378">
        <f t="shared" ref="AI41:BN41" ca="1" si="79">AI21</f>
        <v>-678.21432542510206</v>
      </c>
      <c r="AJ41" s="378">
        <f t="shared" ca="1" si="79"/>
        <v>-671.33677225816336</v>
      </c>
      <c r="AK41" s="378">
        <f t="shared" ca="1" si="79"/>
        <v>-664.45921909122455</v>
      </c>
      <c r="AL41" s="378">
        <f t="shared" ca="1" si="79"/>
        <v>-657.58166592428574</v>
      </c>
      <c r="AM41" s="378">
        <f t="shared" ca="1" si="79"/>
        <v>-6085.0521343113614</v>
      </c>
      <c r="AN41" s="378">
        <f t="shared" ca="1" si="79"/>
        <v>-643.82655959040824</v>
      </c>
      <c r="AO41" s="378">
        <f t="shared" ca="1" si="79"/>
        <v>-636.94900642346943</v>
      </c>
      <c r="AP41" s="378">
        <f t="shared" ca="1" si="79"/>
        <v>-630.07145325653073</v>
      </c>
      <c r="AQ41" s="378">
        <f t="shared" ca="1" si="79"/>
        <v>-623.19390008959192</v>
      </c>
      <c r="AR41" s="378">
        <f t="shared" ca="1" si="79"/>
        <v>-616.31634692265311</v>
      </c>
      <c r="AS41" s="378">
        <f t="shared" ca="1" si="79"/>
        <v>-609.43879375571441</v>
      </c>
      <c r="AT41" s="378">
        <f t="shared" ca="1" si="79"/>
        <v>-6844.9189259660925</v>
      </c>
      <c r="AU41" s="378">
        <f t="shared" ca="1" si="79"/>
        <v>-595.68368742183679</v>
      </c>
      <c r="AV41" s="378">
        <f t="shared" ca="1" si="79"/>
        <v>-588.8061342548981</v>
      </c>
      <c r="AW41" s="378">
        <f t="shared" ca="1" si="79"/>
        <v>-581.92858108795929</v>
      </c>
      <c r="AX41" s="378">
        <f t="shared" ca="1" si="79"/>
        <v>-575.05102792102048</v>
      </c>
      <c r="AY41" s="378">
        <f t="shared" ca="1" si="79"/>
        <v>-568.17347475408178</v>
      </c>
      <c r="AZ41" s="378">
        <f t="shared" ca="1" si="79"/>
        <v>-561.29592158714297</v>
      </c>
      <c r="BA41" s="378">
        <f t="shared" ca="1" si="79"/>
        <v>-7724.925173953462</v>
      </c>
      <c r="BB41" s="378">
        <f t="shared" ca="1" si="79"/>
        <v>-275.48979591836746</v>
      </c>
      <c r="BC41" s="378">
        <f t="shared" ca="1" si="79"/>
        <v>-9.0821486082859333E-14</v>
      </c>
      <c r="BD41" s="378">
        <f t="shared" ca="1" si="79"/>
        <v>-9.0821486082859333E-14</v>
      </c>
      <c r="BE41" s="378">
        <f t="shared" ca="1" si="79"/>
        <v>-9.0821486082859333E-14</v>
      </c>
      <c r="BF41" s="378">
        <f t="shared" ca="1" si="79"/>
        <v>-9.0821486082859333E-14</v>
      </c>
      <c r="BG41" s="378">
        <f t="shared" ca="1" si="79"/>
        <v>-9.0821486082859333E-14</v>
      </c>
      <c r="BH41" s="378">
        <f t="shared" ca="1" si="79"/>
        <v>-9.0821486082859333E-14</v>
      </c>
      <c r="BI41" s="378">
        <f t="shared" ca="1" si="79"/>
        <v>-9.0821486082859333E-14</v>
      </c>
      <c r="BJ41" s="378">
        <f t="shared" ca="1" si="79"/>
        <v>-9.0821486082859333E-14</v>
      </c>
      <c r="BK41" s="378">
        <f t="shared" ca="1" si="79"/>
        <v>-9.0821486082859333E-14</v>
      </c>
      <c r="BL41" s="378">
        <f t="shared" ca="1" si="79"/>
        <v>-9.0821486082859333E-14</v>
      </c>
      <c r="BM41" s="378">
        <f t="shared" ca="1" si="79"/>
        <v>-9.0821486082859333E-14</v>
      </c>
      <c r="BN41" s="378">
        <f t="shared" ca="1" si="79"/>
        <v>-9.0821486082859333E-14</v>
      </c>
      <c r="BO41" s="378">
        <f t="shared" ref="BO41:BR41" ca="1" si="80">BO21</f>
        <v>-9.0821486082859333E-14</v>
      </c>
      <c r="BP41" s="378">
        <f t="shared" ca="1" si="80"/>
        <v>-9.0821486082859333E-14</v>
      </c>
      <c r="BQ41" s="378">
        <f t="shared" ca="1" si="80"/>
        <v>-9.0821486082859333E-14</v>
      </c>
      <c r="BR41" s="378">
        <f t="shared" ca="1" si="80"/>
        <v>-9.0821486082859333E-14</v>
      </c>
      <c r="BS41" s="378">
        <f t="shared" ref="BS41:CA41" ca="1" si="81">BS21</f>
        <v>-9.0821486082859333E-14</v>
      </c>
      <c r="BT41" s="378">
        <f t="shared" ca="1" si="81"/>
        <v>-9.0821486082859333E-14</v>
      </c>
      <c r="BU41" s="378">
        <f t="shared" ca="1" si="81"/>
        <v>-9.0821486082859333E-14</v>
      </c>
      <c r="BV41" s="378">
        <f t="shared" ca="1" si="81"/>
        <v>-9.0821486082859333E-14</v>
      </c>
      <c r="BW41" s="378">
        <f t="shared" ca="1" si="81"/>
        <v>-9.0821486082859333E-14</v>
      </c>
      <c r="BX41" s="378">
        <f t="shared" ca="1" si="81"/>
        <v>-9.0821486082859333E-14</v>
      </c>
      <c r="BY41" s="378">
        <f t="shared" ca="1" si="81"/>
        <v>-9.0821486082859333E-14</v>
      </c>
      <c r="BZ41" s="378">
        <f t="shared" ca="1" si="81"/>
        <v>-9.0821486082859333E-14</v>
      </c>
      <c r="CA41" s="378">
        <f t="shared" ca="1" si="81"/>
        <v>-9.0821486082859333E-14</v>
      </c>
      <c r="CB41" s="378">
        <f t="shared" ref="CB41:CD41" ca="1" si="82">CB21</f>
        <v>-9.0821486082859333E-14</v>
      </c>
      <c r="CC41" s="378">
        <f t="shared" ca="1" si="82"/>
        <v>-9.0821486082859333E-14</v>
      </c>
      <c r="CD41" s="378">
        <f t="shared" ca="1" si="82"/>
        <v>-9.0821486082859333E-14</v>
      </c>
      <c r="CE41" s="378">
        <f t="shared" ref="CE41:CQ41" ca="1" si="83">CE21</f>
        <v>-9.0821486082859333E-14</v>
      </c>
      <c r="CF41" s="378">
        <f t="shared" ca="1" si="83"/>
        <v>-9.0821486082859333E-14</v>
      </c>
      <c r="CG41" s="378">
        <f t="shared" ca="1" si="83"/>
        <v>-9.0821486082859333E-14</v>
      </c>
      <c r="CH41" s="378">
        <f t="shared" ca="1" si="83"/>
        <v>-9.0821486082859333E-14</v>
      </c>
      <c r="CI41" s="378">
        <f t="shared" ca="1" si="83"/>
        <v>-9.0821486082859333E-14</v>
      </c>
      <c r="CJ41" s="378">
        <f t="shared" ca="1" si="83"/>
        <v>-9.0821486082859333E-14</v>
      </c>
      <c r="CK41" s="378">
        <f t="shared" ca="1" si="83"/>
        <v>-9.0821486082859333E-14</v>
      </c>
      <c r="CL41" s="378">
        <f t="shared" ca="1" si="83"/>
        <v>-9.0821486082859333E-14</v>
      </c>
      <c r="CM41" s="378">
        <f t="shared" ca="1" si="83"/>
        <v>-9.0821486082859333E-14</v>
      </c>
      <c r="CN41" s="378">
        <f t="shared" ca="1" si="83"/>
        <v>-9.0821486082859333E-14</v>
      </c>
      <c r="CO41" s="378">
        <f t="shared" ca="1" si="83"/>
        <v>-9.0821486082859333E-14</v>
      </c>
      <c r="CP41" s="378">
        <f t="shared" ca="1" si="83"/>
        <v>-9.0821486082859333E-14</v>
      </c>
      <c r="CQ41" s="378">
        <f t="shared" ca="1" si="83"/>
        <v>-9.0821486082859333E-14</v>
      </c>
      <c r="CR41" s="378"/>
      <c r="CS41" s="378"/>
    </row>
    <row r="42" spans="1:97" s="26" customFormat="1">
      <c r="A42" s="37" t="s">
        <v>166</v>
      </c>
      <c r="C42" s="378">
        <f t="shared" ref="C42:BN42" ca="1" si="84">-(DEBT*DEBT_INT_RATE)*C37</f>
        <v>-10.195214300789473</v>
      </c>
      <c r="D42" s="378">
        <f t="shared" ca="1" si="84"/>
        <v>-275.25039569271416</v>
      </c>
      <c r="E42" s="378">
        <f t="shared" ca="1" si="84"/>
        <v>-534.76391592931736</v>
      </c>
      <c r="F42" s="378">
        <f t="shared" ca="1" si="84"/>
        <v>-528.67752163276884</v>
      </c>
      <c r="G42" s="378">
        <f t="shared" ca="1" si="84"/>
        <v>-507.8500389991267</v>
      </c>
      <c r="H42" s="378">
        <f t="shared" ca="1" si="84"/>
        <v>-488.2587058925406</v>
      </c>
      <c r="I42" s="378">
        <f t="shared" ca="1" si="84"/>
        <v>-469.77990736030478</v>
      </c>
      <c r="J42" s="378">
        <f t="shared" ca="1" si="84"/>
        <v>-452.3106309418315</v>
      </c>
      <c r="K42" s="378">
        <f t="shared" ca="1" si="84"/>
        <v>-435.54870675272906</v>
      </c>
      <c r="L42" s="378">
        <f t="shared" ca="1" si="84"/>
        <v>-419.01340997692012</v>
      </c>
      <c r="M42" s="378">
        <f t="shared" ca="1" si="84"/>
        <v>-402.47124570373876</v>
      </c>
      <c r="N42" s="378">
        <f t="shared" ca="1" si="84"/>
        <v>-385.92908143055729</v>
      </c>
      <c r="O42" s="378">
        <f t="shared" ca="1" si="84"/>
        <v>-369.38691715737588</v>
      </c>
      <c r="P42" s="378">
        <f t="shared" ca="1" si="84"/>
        <v>-352.84475288419452</v>
      </c>
      <c r="Q42" s="378">
        <f t="shared" ca="1" si="84"/>
        <v>-336.30258861101311</v>
      </c>
      <c r="R42" s="378">
        <f t="shared" ca="1" si="84"/>
        <v>-319.76042433783169</v>
      </c>
      <c r="S42" s="378">
        <f t="shared" ca="1" si="84"/>
        <v>-303.21826006465034</v>
      </c>
      <c r="T42" s="378">
        <f t="shared" ca="1" si="84"/>
        <v>-288.70200751636622</v>
      </c>
      <c r="U42" s="378">
        <f t="shared" ca="1" si="84"/>
        <v>-278.24444591524923</v>
      </c>
      <c r="V42" s="378">
        <f t="shared" ca="1" si="84"/>
        <v>-269.81279603902959</v>
      </c>
      <c r="W42" s="378">
        <f t="shared" ca="1" si="84"/>
        <v>-261.3811461628099</v>
      </c>
      <c r="X42" s="378">
        <f t="shared" ca="1" si="84"/>
        <v>-252.9494962865902</v>
      </c>
      <c r="Y42" s="378">
        <f t="shared" ca="1" si="84"/>
        <v>-244.51784641037054</v>
      </c>
      <c r="Z42" s="378">
        <f t="shared" ca="1" si="84"/>
        <v>-236.0861965341509</v>
      </c>
      <c r="AA42" s="378">
        <f t="shared" ca="1" si="84"/>
        <v>-227.65454665793123</v>
      </c>
      <c r="AB42" s="378">
        <f t="shared" ca="1" si="84"/>
        <v>-219.22289678171151</v>
      </c>
      <c r="AC42" s="378">
        <f t="shared" ca="1" si="84"/>
        <v>-210.79124690549185</v>
      </c>
      <c r="AD42" s="378">
        <f t="shared" ca="1" si="84"/>
        <v>-202.35959702927221</v>
      </c>
      <c r="AE42" s="378">
        <f t="shared" ca="1" si="84"/>
        <v>-193.92794715305254</v>
      </c>
      <c r="AF42" s="378">
        <f t="shared" ca="1" si="84"/>
        <v>-185.49629727683282</v>
      </c>
      <c r="AG42" s="378">
        <f t="shared" ca="1" si="84"/>
        <v>-177.06464740061315</v>
      </c>
      <c r="AH42" s="378">
        <f t="shared" ca="1" si="84"/>
        <v>-168.63299752439352</v>
      </c>
      <c r="AI42" s="378">
        <f t="shared" ca="1" si="84"/>
        <v>-160.20134764817382</v>
      </c>
      <c r="AJ42" s="378">
        <f t="shared" ca="1" si="84"/>
        <v>-151.76969777195416</v>
      </c>
      <c r="AK42" s="378">
        <f t="shared" ca="1" si="84"/>
        <v>-143.33804789573449</v>
      </c>
      <c r="AL42" s="378">
        <f t="shared" ca="1" si="84"/>
        <v>-134.90639801951482</v>
      </c>
      <c r="AM42" s="378">
        <f t="shared" ca="1" si="84"/>
        <v>-126.47474814329513</v>
      </c>
      <c r="AN42" s="378">
        <f t="shared" ca="1" si="84"/>
        <v>-118.04309826707548</v>
      </c>
      <c r="AO42" s="378">
        <f t="shared" ca="1" si="84"/>
        <v>-109.61144839085583</v>
      </c>
      <c r="AP42" s="378">
        <f t="shared" ca="1" si="84"/>
        <v>-101.17979851463613</v>
      </c>
      <c r="AQ42" s="378">
        <f t="shared" ca="1" si="84"/>
        <v>-92.748148638416481</v>
      </c>
      <c r="AR42" s="378">
        <f t="shared" ca="1" si="84"/>
        <v>-84.316498762196815</v>
      </c>
      <c r="AS42" s="378">
        <f t="shared" ca="1" si="84"/>
        <v>-75.884848885977135</v>
      </c>
      <c r="AT42" s="378">
        <f t="shared" ca="1" si="84"/>
        <v>-67.453199009757483</v>
      </c>
      <c r="AU42" s="378">
        <f t="shared" ca="1" si="84"/>
        <v>-59.021549133537803</v>
      </c>
      <c r="AV42" s="378">
        <f t="shared" ca="1" si="84"/>
        <v>-50.589899257318145</v>
      </c>
      <c r="AW42" s="378">
        <f t="shared" ca="1" si="84"/>
        <v>-42.158249381098472</v>
      </c>
      <c r="AX42" s="378">
        <f t="shared" ca="1" si="84"/>
        <v>-33.726599504878806</v>
      </c>
      <c r="AY42" s="378">
        <f t="shared" ca="1" si="84"/>
        <v>-25.294949628659136</v>
      </c>
      <c r="AZ42" s="378">
        <f t="shared" ca="1" si="84"/>
        <v>-16.863299752439467</v>
      </c>
      <c r="BA42" s="378">
        <f t="shared" ca="1" si="84"/>
        <v>-8.4316498762197991</v>
      </c>
      <c r="BB42" s="378">
        <f t="shared" ca="1" si="84"/>
        <v>-2.1079124690550302</v>
      </c>
      <c r="BC42" s="378">
        <f t="shared" ca="1" si="84"/>
        <v>-9.4463526410702575E-14</v>
      </c>
      <c r="BD42" s="378">
        <f t="shared" ca="1" si="84"/>
        <v>-9.4463526410702575E-14</v>
      </c>
      <c r="BE42" s="378">
        <f t="shared" ca="1" si="84"/>
        <v>-9.4463526410702575E-14</v>
      </c>
      <c r="BF42" s="378">
        <f t="shared" ca="1" si="84"/>
        <v>-9.4463526410702575E-14</v>
      </c>
      <c r="BG42" s="378">
        <f t="shared" ca="1" si="84"/>
        <v>-9.4463526410702575E-14</v>
      </c>
      <c r="BH42" s="378">
        <f t="shared" ca="1" si="84"/>
        <v>-9.4463526410702575E-14</v>
      </c>
      <c r="BI42" s="378">
        <f t="shared" ca="1" si="84"/>
        <v>-9.4463526410702575E-14</v>
      </c>
      <c r="BJ42" s="378">
        <f t="shared" ca="1" si="84"/>
        <v>-9.4463526410702575E-14</v>
      </c>
      <c r="BK42" s="378">
        <f t="shared" ca="1" si="84"/>
        <v>-9.4463526410702575E-14</v>
      </c>
      <c r="BL42" s="378">
        <f t="shared" ca="1" si="84"/>
        <v>-9.4463526410702575E-14</v>
      </c>
      <c r="BM42" s="378">
        <f t="shared" ca="1" si="84"/>
        <v>-9.4463526410702575E-14</v>
      </c>
      <c r="BN42" s="378">
        <f t="shared" ca="1" si="84"/>
        <v>-9.4463526410702575E-14</v>
      </c>
      <c r="BO42" s="378">
        <f t="shared" ref="BO42:BR42" ca="1" si="85">-(DEBT*DEBT_INT_RATE)*BO37</f>
        <v>-9.4463526410702575E-14</v>
      </c>
      <c r="BP42" s="378">
        <f t="shared" ca="1" si="85"/>
        <v>-9.4463526410702575E-14</v>
      </c>
      <c r="BQ42" s="378">
        <f t="shared" ca="1" si="85"/>
        <v>-9.4463526410702575E-14</v>
      </c>
      <c r="BR42" s="378">
        <f t="shared" ca="1" si="85"/>
        <v>-9.4463526410702575E-14</v>
      </c>
      <c r="BS42" s="378">
        <f t="shared" ref="BS42:CA42" ca="1" si="86">-(DEBT*DEBT_INT_RATE)*BS37</f>
        <v>-9.4463526410702575E-14</v>
      </c>
      <c r="BT42" s="378">
        <f t="shared" ca="1" si="86"/>
        <v>-9.4463526410702575E-14</v>
      </c>
      <c r="BU42" s="378">
        <f t="shared" ca="1" si="86"/>
        <v>-9.4463526410702575E-14</v>
      </c>
      <c r="BV42" s="378">
        <f t="shared" ca="1" si="86"/>
        <v>-9.4463526410702575E-14</v>
      </c>
      <c r="BW42" s="378">
        <f t="shared" ca="1" si="86"/>
        <v>-9.4463526410702575E-14</v>
      </c>
      <c r="BX42" s="378">
        <f t="shared" ca="1" si="86"/>
        <v>-9.4463526410702575E-14</v>
      </c>
      <c r="BY42" s="378">
        <f t="shared" ca="1" si="86"/>
        <v>-9.4463526410702575E-14</v>
      </c>
      <c r="BZ42" s="378">
        <f t="shared" ca="1" si="86"/>
        <v>-9.4463526410702575E-14</v>
      </c>
      <c r="CA42" s="378">
        <f t="shared" ca="1" si="86"/>
        <v>-9.4463526410702575E-14</v>
      </c>
      <c r="CB42" s="378">
        <f t="shared" ref="CB42:CD42" ca="1" si="87">-(DEBT*DEBT_INT_RATE)*CB37</f>
        <v>-9.4463526410702575E-14</v>
      </c>
      <c r="CC42" s="378">
        <f t="shared" ca="1" si="87"/>
        <v>-9.4463526410702575E-14</v>
      </c>
      <c r="CD42" s="378">
        <f t="shared" ca="1" si="87"/>
        <v>-9.4463526410702575E-14</v>
      </c>
      <c r="CE42" s="378">
        <f t="shared" ref="CE42:CQ42" ca="1" si="88">-(DEBT*DEBT_INT_RATE)*CE37</f>
        <v>-9.4463526410702575E-14</v>
      </c>
      <c r="CF42" s="378">
        <f t="shared" ca="1" si="88"/>
        <v>-9.4463526410702575E-14</v>
      </c>
      <c r="CG42" s="378">
        <f t="shared" ca="1" si="88"/>
        <v>-9.4463526410702575E-14</v>
      </c>
      <c r="CH42" s="378">
        <f t="shared" ca="1" si="88"/>
        <v>-9.4463526410702575E-14</v>
      </c>
      <c r="CI42" s="378">
        <f t="shared" ca="1" si="88"/>
        <v>-9.4463526410702575E-14</v>
      </c>
      <c r="CJ42" s="378">
        <f t="shared" ca="1" si="88"/>
        <v>-9.4463526410702575E-14</v>
      </c>
      <c r="CK42" s="378">
        <f t="shared" ca="1" si="88"/>
        <v>-9.4463526410702575E-14</v>
      </c>
      <c r="CL42" s="378">
        <f t="shared" ca="1" si="88"/>
        <v>-9.4463526410702575E-14</v>
      </c>
      <c r="CM42" s="378">
        <f t="shared" ca="1" si="88"/>
        <v>-9.4463526410702575E-14</v>
      </c>
      <c r="CN42" s="378">
        <f t="shared" ca="1" si="88"/>
        <v>-9.4463526410702575E-14</v>
      </c>
      <c r="CO42" s="378">
        <f t="shared" ca="1" si="88"/>
        <v>-9.4463526410702575E-14</v>
      </c>
      <c r="CP42" s="378">
        <f t="shared" ca="1" si="88"/>
        <v>-9.4463526410702575E-14</v>
      </c>
      <c r="CQ42" s="378">
        <f t="shared" ca="1" si="88"/>
        <v>-9.4463526410702575E-14</v>
      </c>
      <c r="CR42" s="378"/>
      <c r="CS42" s="378"/>
    </row>
    <row r="43" spans="1:97">
      <c r="A43" s="52" t="s">
        <v>147</v>
      </c>
      <c r="B43" s="11"/>
      <c r="C43" s="314">
        <f t="shared" ref="C43:AH43" ca="1" si="89">-SUM(C41:C42)*(FederalIncomeTax+StateIncomeTax)</f>
        <v>5.6580672630469744</v>
      </c>
      <c r="D43" s="314">
        <f t="shared" ca="1" si="89"/>
        <v>479.52241144008559</v>
      </c>
      <c r="E43" s="314">
        <f t="shared" ca="1" si="89"/>
        <v>285.38185259083173</v>
      </c>
      <c r="F43" s="314">
        <f t="shared" ca="1" si="89"/>
        <v>751.54200752930024</v>
      </c>
      <c r="G43" s="314">
        <f t="shared" ca="1" si="89"/>
        <v>343.96964534807933</v>
      </c>
      <c r="H43" s="314">
        <f t="shared" ca="1" si="89"/>
        <v>337.3656582228349</v>
      </c>
      <c r="I43" s="314">
        <f t="shared" ca="1" si="89"/>
        <v>331.03924847389084</v>
      </c>
      <c r="J43" s="314">
        <f t="shared" ca="1" si="89"/>
        <v>324.96471449233053</v>
      </c>
      <c r="K43" s="314">
        <f t="shared" ca="1" si="89"/>
        <v>1097.8437930729931</v>
      </c>
      <c r="L43" s="314">
        <f t="shared" ca="1" si="89"/>
        <v>313.22515883128273</v>
      </c>
      <c r="M43" s="314">
        <f t="shared" ca="1" si="89"/>
        <v>307.38193932997274</v>
      </c>
      <c r="N43" s="314">
        <f t="shared" ca="1" si="89"/>
        <v>301.53871982866269</v>
      </c>
      <c r="O43" s="314">
        <f t="shared" ca="1" si="89"/>
        <v>295.6955003273527</v>
      </c>
      <c r="P43" s="314">
        <f t="shared" ca="1" si="89"/>
        <v>289.85228082604272</v>
      </c>
      <c r="Q43" s="314">
        <f t="shared" ca="1" si="89"/>
        <v>284.00906132473278</v>
      </c>
      <c r="R43" s="314">
        <f t="shared" ca="1" si="89"/>
        <v>1172.7359672579976</v>
      </c>
      <c r="S43" s="314">
        <f t="shared" ca="1" si="89"/>
        <v>272.32262232211281</v>
      </c>
      <c r="T43" s="314">
        <f t="shared" ca="1" si="89"/>
        <v>266.98486779616468</v>
      </c>
      <c r="U43" s="314">
        <f t="shared" ca="1" si="89"/>
        <v>262.6597566615348</v>
      </c>
      <c r="V43" s="314">
        <f t="shared" ca="1" si="89"/>
        <v>258.84011050226678</v>
      </c>
      <c r="W43" s="314">
        <f t="shared" ca="1" si="89"/>
        <v>255.02046434299874</v>
      </c>
      <c r="X43" s="314">
        <f t="shared" ca="1" si="89"/>
        <v>251.20081818373069</v>
      </c>
      <c r="Y43" s="314">
        <f t="shared" ca="1" si="89"/>
        <v>1274.9610538183772</v>
      </c>
      <c r="Z43" s="314">
        <f t="shared" ca="1" si="89"/>
        <v>243.56152586519462</v>
      </c>
      <c r="AA43" s="314">
        <f t="shared" ca="1" si="89"/>
        <v>239.74187970592661</v>
      </c>
      <c r="AB43" s="314">
        <f t="shared" ca="1" si="89"/>
        <v>235.92223354665856</v>
      </c>
      <c r="AC43" s="314">
        <f t="shared" ca="1" si="89"/>
        <v>232.10258738739051</v>
      </c>
      <c r="AD43" s="314">
        <f t="shared" ca="1" si="89"/>
        <v>228.28294122812252</v>
      </c>
      <c r="AE43" s="314">
        <f t="shared" ca="1" si="89"/>
        <v>224.46329506885448</v>
      </c>
      <c r="AF43" s="314">
        <f t="shared" ca="1" si="89"/>
        <v>1401.0099314909971</v>
      </c>
      <c r="AG43" s="314">
        <f t="shared" ca="1" si="89"/>
        <v>216.82400275031841</v>
      </c>
      <c r="AH43" s="314">
        <f t="shared" ca="1" si="89"/>
        <v>213.0043565910504</v>
      </c>
      <c r="AI43" s="314">
        <f t="shared" ref="AI43:BN43" ca="1" si="90">-SUM(AI41:AI42)*(FederalIncomeTax+StateIncomeTax)</f>
        <v>209.18471043178235</v>
      </c>
      <c r="AJ43" s="314">
        <f t="shared" ca="1" si="90"/>
        <v>205.36506427251433</v>
      </c>
      <c r="AK43" s="314">
        <f t="shared" ca="1" si="90"/>
        <v>201.54541811324628</v>
      </c>
      <c r="AL43" s="314">
        <f t="shared" ca="1" si="90"/>
        <v>197.72577195397827</v>
      </c>
      <c r="AM43" s="314">
        <f t="shared" ca="1" si="90"/>
        <v>1549.7759571724368</v>
      </c>
      <c r="AN43" s="314">
        <f t="shared" ca="1" si="90"/>
        <v>190.0864796354422</v>
      </c>
      <c r="AO43" s="314">
        <f t="shared" ca="1" si="90"/>
        <v>186.26683347617416</v>
      </c>
      <c r="AP43" s="314">
        <f t="shared" ca="1" si="90"/>
        <v>182.44718731690614</v>
      </c>
      <c r="AQ43" s="314">
        <f t="shared" ca="1" si="90"/>
        <v>178.62754115763812</v>
      </c>
      <c r="AR43" s="314">
        <f t="shared" ca="1" si="90"/>
        <v>174.80789499837007</v>
      </c>
      <c r="AS43" s="314">
        <f t="shared" ca="1" si="90"/>
        <v>170.98824883910203</v>
      </c>
      <c r="AT43" s="314">
        <f t="shared" ca="1" si="90"/>
        <v>1724.6368451814747</v>
      </c>
      <c r="AU43" s="314">
        <f t="shared" ca="1" si="90"/>
        <v>163.34895652056593</v>
      </c>
      <c r="AV43" s="314">
        <f t="shared" ca="1" si="90"/>
        <v>159.52931036129795</v>
      </c>
      <c r="AW43" s="314">
        <f t="shared" ca="1" si="90"/>
        <v>155.7096642020299</v>
      </c>
      <c r="AX43" s="314">
        <f t="shared" ca="1" si="90"/>
        <v>151.89001804276185</v>
      </c>
      <c r="AY43" s="314">
        <f t="shared" ca="1" si="90"/>
        <v>148.07037188349383</v>
      </c>
      <c r="AZ43" s="314">
        <f t="shared" ca="1" si="90"/>
        <v>144.25072572422582</v>
      </c>
      <c r="BA43" s="314">
        <f t="shared" ca="1" si="90"/>
        <v>1929.4725275455057</v>
      </c>
      <c r="BB43" s="314">
        <f t="shared" ca="1" si="90"/>
        <v>69.260628242661909</v>
      </c>
      <c r="BC43" s="314">
        <f t="shared" ca="1" si="90"/>
        <v>4.6228610617143695E-14</v>
      </c>
      <c r="BD43" s="314">
        <f t="shared" ca="1" si="90"/>
        <v>4.6228610617143695E-14</v>
      </c>
      <c r="BE43" s="314">
        <f t="shared" ca="1" si="90"/>
        <v>4.6228610617143695E-14</v>
      </c>
      <c r="BF43" s="314">
        <f t="shared" ca="1" si="90"/>
        <v>4.6228610617143695E-14</v>
      </c>
      <c r="BG43" s="314">
        <f t="shared" ca="1" si="90"/>
        <v>4.6228610617143695E-14</v>
      </c>
      <c r="BH43" s="314">
        <f t="shared" ca="1" si="90"/>
        <v>4.6228610617143695E-14</v>
      </c>
      <c r="BI43" s="314">
        <f t="shared" ca="1" si="90"/>
        <v>4.6228610617143695E-14</v>
      </c>
      <c r="BJ43" s="314">
        <f t="shared" ca="1" si="90"/>
        <v>4.6228610617143695E-14</v>
      </c>
      <c r="BK43" s="314">
        <f t="shared" ca="1" si="90"/>
        <v>4.6228610617143695E-14</v>
      </c>
      <c r="BL43" s="314">
        <f t="shared" ca="1" si="90"/>
        <v>4.6228610617143695E-14</v>
      </c>
      <c r="BM43" s="314">
        <f t="shared" ca="1" si="90"/>
        <v>4.6228610617143695E-14</v>
      </c>
      <c r="BN43" s="314">
        <f t="shared" ca="1" si="90"/>
        <v>4.6228610617143695E-14</v>
      </c>
      <c r="BO43" s="314">
        <f t="shared" ref="BO43:CQ43" ca="1" si="91">-SUM(BO41:BO42)*(FederalIncomeTax+StateIncomeTax)</f>
        <v>4.6228610617143695E-14</v>
      </c>
      <c r="BP43" s="314">
        <f t="shared" ca="1" si="91"/>
        <v>4.6228610617143695E-14</v>
      </c>
      <c r="BQ43" s="314">
        <f t="shared" ca="1" si="91"/>
        <v>4.6228610617143695E-14</v>
      </c>
      <c r="BR43" s="314">
        <f t="shared" ca="1" si="91"/>
        <v>4.6228610617143695E-14</v>
      </c>
      <c r="BS43" s="314">
        <f t="shared" ca="1" si="91"/>
        <v>4.6228610617143695E-14</v>
      </c>
      <c r="BT43" s="314">
        <f t="shared" ca="1" si="91"/>
        <v>4.6228610617143695E-14</v>
      </c>
      <c r="BU43" s="314">
        <f t="shared" ca="1" si="91"/>
        <v>4.6228610617143695E-14</v>
      </c>
      <c r="BV43" s="314">
        <f t="shared" ca="1" si="91"/>
        <v>4.6228610617143695E-14</v>
      </c>
      <c r="BW43" s="314">
        <f t="shared" ca="1" si="91"/>
        <v>4.6228610617143695E-14</v>
      </c>
      <c r="BX43" s="314">
        <f t="shared" ca="1" si="91"/>
        <v>4.6228610617143695E-14</v>
      </c>
      <c r="BY43" s="314">
        <f t="shared" ca="1" si="91"/>
        <v>4.6228610617143695E-14</v>
      </c>
      <c r="BZ43" s="314">
        <f t="shared" ca="1" si="91"/>
        <v>4.6228610617143695E-14</v>
      </c>
      <c r="CA43" s="314">
        <f t="shared" ca="1" si="91"/>
        <v>4.6228610617143695E-14</v>
      </c>
      <c r="CB43" s="314">
        <f t="shared" ca="1" si="91"/>
        <v>4.6228610617143695E-14</v>
      </c>
      <c r="CC43" s="314">
        <f t="shared" ca="1" si="91"/>
        <v>4.6228610617143695E-14</v>
      </c>
      <c r="CD43" s="314">
        <f t="shared" ca="1" si="91"/>
        <v>4.6228610617143695E-14</v>
      </c>
      <c r="CE43" s="314">
        <f t="shared" ca="1" si="91"/>
        <v>4.6228610617143695E-14</v>
      </c>
      <c r="CF43" s="314">
        <f t="shared" ca="1" si="91"/>
        <v>4.6228610617143695E-14</v>
      </c>
      <c r="CG43" s="314">
        <f t="shared" ca="1" si="91"/>
        <v>4.6228610617143695E-14</v>
      </c>
      <c r="CH43" s="314">
        <f t="shared" ca="1" si="91"/>
        <v>4.6228610617143695E-14</v>
      </c>
      <c r="CI43" s="314">
        <f t="shared" ca="1" si="91"/>
        <v>4.6228610617143695E-14</v>
      </c>
      <c r="CJ43" s="314">
        <f t="shared" ca="1" si="91"/>
        <v>4.6228610617143695E-14</v>
      </c>
      <c r="CK43" s="314">
        <f t="shared" ca="1" si="91"/>
        <v>4.6228610617143695E-14</v>
      </c>
      <c r="CL43" s="314">
        <f t="shared" ca="1" si="91"/>
        <v>4.6228610617143695E-14</v>
      </c>
      <c r="CM43" s="314">
        <f t="shared" ca="1" si="91"/>
        <v>4.6228610617143695E-14</v>
      </c>
      <c r="CN43" s="314">
        <f t="shared" ca="1" si="91"/>
        <v>4.6228610617143695E-14</v>
      </c>
      <c r="CO43" s="314">
        <f t="shared" ca="1" si="91"/>
        <v>4.6228610617143695E-14</v>
      </c>
      <c r="CP43" s="314">
        <f t="shared" ca="1" si="91"/>
        <v>4.6228610617143695E-14</v>
      </c>
      <c r="CQ43" s="314">
        <f t="shared" ca="1" si="91"/>
        <v>4.6228610617143695E-14</v>
      </c>
      <c r="CR43" s="314"/>
      <c r="CS43" s="314"/>
    </row>
    <row r="44" spans="1:97">
      <c r="A44" s="54" t="s">
        <v>151</v>
      </c>
      <c r="B44" s="55"/>
      <c r="C44" s="19">
        <f t="shared" ref="C44:BN44" ca="1" si="92">SUM(C41:C43)</f>
        <v>-17.019557037742501</v>
      </c>
      <c r="D44" s="19">
        <f t="shared" ca="1" si="92"/>
        <v>-1442.4111013458287</v>
      </c>
      <c r="E44" s="19">
        <f t="shared" ca="1" si="92"/>
        <v>-858.43318785338363</v>
      </c>
      <c r="F44" s="19">
        <f t="shared" ca="1" si="92"/>
        <v>-2260.6504074177947</v>
      </c>
      <c r="G44" s="19">
        <f t="shared" ca="1" si="92"/>
        <v>-1034.6662077504352</v>
      </c>
      <c r="H44" s="19">
        <f t="shared" ca="1" si="92"/>
        <v>-1014.8013086021546</v>
      </c>
      <c r="I44" s="19">
        <f t="shared" ca="1" si="92"/>
        <v>-995.77136665192415</v>
      </c>
      <c r="J44" s="19">
        <f t="shared" ca="1" si="92"/>
        <v>-977.49907104807244</v>
      </c>
      <c r="K44" s="19">
        <f t="shared" ca="1" si="92"/>
        <v>-3302.331730265656</v>
      </c>
      <c r="L44" s="19">
        <f t="shared" ca="1" si="92"/>
        <v>-942.18629941033146</v>
      </c>
      <c r="M44" s="19">
        <f t="shared" ca="1" si="92"/>
        <v>-924.60980147152122</v>
      </c>
      <c r="N44" s="19">
        <f t="shared" ca="1" si="92"/>
        <v>-907.03330353271087</v>
      </c>
      <c r="O44" s="19">
        <f t="shared" ca="1" si="92"/>
        <v>-889.45680559390075</v>
      </c>
      <c r="P44" s="19">
        <f t="shared" ca="1" si="92"/>
        <v>-871.88030765509052</v>
      </c>
      <c r="Q44" s="19">
        <f t="shared" ca="1" si="92"/>
        <v>-854.30380971628028</v>
      </c>
      <c r="R44" s="19">
        <f t="shared" ca="1" si="92"/>
        <v>-3527.6085908902887</v>
      </c>
      <c r="S44" s="19">
        <f t="shared" ca="1" si="92"/>
        <v>-819.15081383865993</v>
      </c>
      <c r="T44" s="19">
        <f t="shared" ca="1" si="92"/>
        <v>-803.09476264938507</v>
      </c>
      <c r="U44" s="19">
        <f t="shared" ca="1" si="92"/>
        <v>-790.08475901595943</v>
      </c>
      <c r="V44" s="19">
        <f t="shared" ca="1" si="92"/>
        <v>-778.59520213206906</v>
      </c>
      <c r="W44" s="19">
        <f t="shared" ca="1" si="92"/>
        <v>-767.10564524817858</v>
      </c>
      <c r="X44" s="19">
        <f t="shared" ca="1" si="92"/>
        <v>-755.61608836428809</v>
      </c>
      <c r="Y44" s="19">
        <f t="shared" ca="1" si="92"/>
        <v>-3835.1032901430544</v>
      </c>
      <c r="Z44" s="19">
        <f t="shared" ca="1" si="92"/>
        <v>-732.63697459650723</v>
      </c>
      <c r="AA44" s="19">
        <f t="shared" ca="1" si="92"/>
        <v>-721.14741771261686</v>
      </c>
      <c r="AB44" s="19">
        <f t="shared" ca="1" si="92"/>
        <v>-709.65786082872637</v>
      </c>
      <c r="AC44" s="19">
        <f t="shared" ca="1" si="92"/>
        <v>-698.168303944836</v>
      </c>
      <c r="AD44" s="19">
        <f t="shared" ca="1" si="92"/>
        <v>-686.67874706094562</v>
      </c>
      <c r="AE44" s="19">
        <f t="shared" ca="1" si="92"/>
        <v>-675.18919017705525</v>
      </c>
      <c r="AF44" s="19">
        <f t="shared" ca="1" si="92"/>
        <v>-4214.2603350059853</v>
      </c>
      <c r="AG44" s="19">
        <f t="shared" ca="1" si="92"/>
        <v>-652.21007640927439</v>
      </c>
      <c r="AH44" s="19">
        <f t="shared" ca="1" si="92"/>
        <v>-640.72051952538402</v>
      </c>
      <c r="AI44" s="19">
        <f t="shared" ca="1" si="92"/>
        <v>-629.23096264149353</v>
      </c>
      <c r="AJ44" s="19">
        <f t="shared" ca="1" si="92"/>
        <v>-617.74140575760316</v>
      </c>
      <c r="AK44" s="19">
        <f t="shared" ca="1" si="92"/>
        <v>-606.25184887371279</v>
      </c>
      <c r="AL44" s="19">
        <f t="shared" ca="1" si="92"/>
        <v>-594.76229198982242</v>
      </c>
      <c r="AM44" s="19">
        <f t="shared" ca="1" si="92"/>
        <v>-4661.7509252822201</v>
      </c>
      <c r="AN44" s="19">
        <f t="shared" ca="1" si="92"/>
        <v>-571.78317822204156</v>
      </c>
      <c r="AO44" s="19">
        <f t="shared" ca="1" si="92"/>
        <v>-560.29362133815107</v>
      </c>
      <c r="AP44" s="19">
        <f t="shared" ca="1" si="92"/>
        <v>-548.8040644542607</v>
      </c>
      <c r="AQ44" s="19">
        <f t="shared" ca="1" si="92"/>
        <v>-537.31450757037032</v>
      </c>
      <c r="AR44" s="19">
        <f t="shared" ca="1" si="92"/>
        <v>-525.82495068647984</v>
      </c>
      <c r="AS44" s="19">
        <f t="shared" ca="1" si="92"/>
        <v>-514.33539380258958</v>
      </c>
      <c r="AT44" s="19">
        <f t="shared" ca="1" si="92"/>
        <v>-5187.7352797943749</v>
      </c>
      <c r="AU44" s="19">
        <f t="shared" ca="1" si="92"/>
        <v>-491.35628003480861</v>
      </c>
      <c r="AV44" s="19">
        <f t="shared" ca="1" si="92"/>
        <v>-479.86672315091835</v>
      </c>
      <c r="AW44" s="19">
        <f t="shared" ca="1" si="92"/>
        <v>-468.37716626702786</v>
      </c>
      <c r="AX44" s="19">
        <f t="shared" ca="1" si="92"/>
        <v>-456.88760938313737</v>
      </c>
      <c r="AY44" s="19">
        <f t="shared" ca="1" si="92"/>
        <v>-445.398052499247</v>
      </c>
      <c r="AZ44" s="19">
        <f t="shared" ca="1" si="92"/>
        <v>-433.90849561535663</v>
      </c>
      <c r="BA44" s="19">
        <f t="shared" ca="1" si="92"/>
        <v>-5803.8842962841763</v>
      </c>
      <c r="BB44" s="19">
        <f t="shared" ca="1" si="92"/>
        <v>-208.33708014476056</v>
      </c>
      <c r="BC44" s="19">
        <f t="shared" ca="1" si="92"/>
        <v>-1.3905640187641821E-13</v>
      </c>
      <c r="BD44" s="19">
        <f t="shared" ca="1" si="92"/>
        <v>-1.3905640187641821E-13</v>
      </c>
      <c r="BE44" s="19">
        <f t="shared" ca="1" si="92"/>
        <v>-1.3905640187641821E-13</v>
      </c>
      <c r="BF44" s="19">
        <f t="shared" ca="1" si="92"/>
        <v>-1.3905640187641821E-13</v>
      </c>
      <c r="BG44" s="19">
        <f t="shared" ca="1" si="92"/>
        <v>-1.3905640187641821E-13</v>
      </c>
      <c r="BH44" s="19">
        <f t="shared" ca="1" si="92"/>
        <v>-1.3905640187641821E-13</v>
      </c>
      <c r="BI44" s="19">
        <f t="shared" ca="1" si="92"/>
        <v>-1.3905640187641821E-13</v>
      </c>
      <c r="BJ44" s="19">
        <f t="shared" ca="1" si="92"/>
        <v>-1.3905640187641821E-13</v>
      </c>
      <c r="BK44" s="19">
        <f t="shared" ca="1" si="92"/>
        <v>-1.3905640187641821E-13</v>
      </c>
      <c r="BL44" s="19">
        <f t="shared" ca="1" si="92"/>
        <v>-1.3905640187641821E-13</v>
      </c>
      <c r="BM44" s="19">
        <f t="shared" ca="1" si="92"/>
        <v>-1.3905640187641821E-13</v>
      </c>
      <c r="BN44" s="19">
        <f t="shared" ca="1" si="92"/>
        <v>-1.3905640187641821E-13</v>
      </c>
      <c r="BO44" s="19">
        <f t="shared" ref="BO44:BR44" ca="1" si="93">SUM(BO41:BO43)</f>
        <v>-1.3905640187641821E-13</v>
      </c>
      <c r="BP44" s="19">
        <f t="shared" ca="1" si="93"/>
        <v>-1.3905640187641821E-13</v>
      </c>
      <c r="BQ44" s="19">
        <f t="shared" ca="1" si="93"/>
        <v>-1.3905640187641821E-13</v>
      </c>
      <c r="BR44" s="19">
        <f t="shared" ca="1" si="93"/>
        <v>-1.3905640187641821E-13</v>
      </c>
      <c r="BS44" s="19">
        <f t="shared" ref="BS44:CA44" ca="1" si="94">SUM(BS41:BS43)</f>
        <v>-1.3905640187641821E-13</v>
      </c>
      <c r="BT44" s="19">
        <f t="shared" ca="1" si="94"/>
        <v>-1.3905640187641821E-13</v>
      </c>
      <c r="BU44" s="19">
        <f t="shared" ca="1" si="94"/>
        <v>-1.3905640187641821E-13</v>
      </c>
      <c r="BV44" s="19">
        <f t="shared" ca="1" si="94"/>
        <v>-1.3905640187641821E-13</v>
      </c>
      <c r="BW44" s="19">
        <f t="shared" ca="1" si="94"/>
        <v>-1.3905640187641821E-13</v>
      </c>
      <c r="BX44" s="19">
        <f t="shared" ca="1" si="94"/>
        <v>-1.3905640187641821E-13</v>
      </c>
      <c r="BY44" s="19">
        <f t="shared" ca="1" si="94"/>
        <v>-1.3905640187641821E-13</v>
      </c>
      <c r="BZ44" s="19">
        <f t="shared" ca="1" si="94"/>
        <v>-1.3905640187641821E-13</v>
      </c>
      <c r="CA44" s="19">
        <f t="shared" ca="1" si="94"/>
        <v>-1.3905640187641821E-13</v>
      </c>
      <c r="CB44" s="19">
        <f t="shared" ref="CB44:CD44" ca="1" si="95">SUM(CB41:CB43)</f>
        <v>-1.3905640187641821E-13</v>
      </c>
      <c r="CC44" s="19">
        <f t="shared" ca="1" si="95"/>
        <v>-1.3905640187641821E-13</v>
      </c>
      <c r="CD44" s="19">
        <f t="shared" ca="1" si="95"/>
        <v>-1.3905640187641821E-13</v>
      </c>
      <c r="CE44" s="19">
        <f t="shared" ref="CE44:CQ44" ca="1" si="96">SUM(CE41:CE43)</f>
        <v>-1.3905640187641821E-13</v>
      </c>
      <c r="CF44" s="19">
        <f t="shared" ca="1" si="96"/>
        <v>-1.3905640187641821E-13</v>
      </c>
      <c r="CG44" s="19">
        <f t="shared" ca="1" si="96"/>
        <v>-1.3905640187641821E-13</v>
      </c>
      <c r="CH44" s="19">
        <f t="shared" ca="1" si="96"/>
        <v>-1.3905640187641821E-13</v>
      </c>
      <c r="CI44" s="19">
        <f t="shared" ca="1" si="96"/>
        <v>-1.3905640187641821E-13</v>
      </c>
      <c r="CJ44" s="19">
        <f t="shared" ca="1" si="96"/>
        <v>-1.3905640187641821E-13</v>
      </c>
      <c r="CK44" s="19">
        <f t="shared" ca="1" si="96"/>
        <v>-1.3905640187641821E-13</v>
      </c>
      <c r="CL44" s="19">
        <f t="shared" ca="1" si="96"/>
        <v>-1.3905640187641821E-13</v>
      </c>
      <c r="CM44" s="19">
        <f t="shared" ca="1" si="96"/>
        <v>-1.3905640187641821E-13</v>
      </c>
      <c r="CN44" s="19">
        <f t="shared" ca="1" si="96"/>
        <v>-1.3905640187641821E-13</v>
      </c>
      <c r="CO44" s="19">
        <f t="shared" ca="1" si="96"/>
        <v>-1.3905640187641821E-13</v>
      </c>
      <c r="CP44" s="19">
        <f t="shared" ca="1" si="96"/>
        <v>-1.3905640187641821E-13</v>
      </c>
      <c r="CQ44" s="19">
        <f t="shared" ca="1" si="96"/>
        <v>-1.3905640187641821E-13</v>
      </c>
      <c r="CR44" s="378"/>
      <c r="CS44" s="378"/>
    </row>
    <row r="45" spans="1:97">
      <c r="A45" s="52"/>
      <c r="B45" s="31"/>
      <c r="C45" s="378"/>
      <c r="D45" s="378"/>
      <c r="E45" s="378"/>
      <c r="F45" s="378"/>
      <c r="G45" s="378"/>
      <c r="H45" s="378"/>
      <c r="I45" s="378"/>
      <c r="J45" s="378"/>
      <c r="K45" s="378"/>
      <c r="L45" s="378"/>
      <c r="M45" s="378"/>
      <c r="N45" s="378"/>
      <c r="O45" s="378"/>
      <c r="P45" s="378"/>
      <c r="Q45" s="378"/>
      <c r="R45" s="378"/>
      <c r="S45" s="378"/>
      <c r="T45" s="378"/>
      <c r="U45" s="378"/>
      <c r="V45" s="378"/>
      <c r="W45" s="378"/>
      <c r="X45" s="378"/>
      <c r="Y45" s="378"/>
      <c r="Z45" s="378"/>
      <c r="AA45" s="378"/>
      <c r="AB45" s="378"/>
      <c r="AC45" s="378"/>
      <c r="AD45" s="378"/>
      <c r="AE45" s="378"/>
      <c r="AF45" s="378"/>
      <c r="AG45" s="378"/>
      <c r="AH45" s="378"/>
      <c r="AI45" s="378"/>
      <c r="AJ45" s="378"/>
      <c r="AK45" s="378"/>
      <c r="AL45" s="378"/>
      <c r="AM45" s="378"/>
      <c r="AN45" s="378"/>
      <c r="AO45" s="378"/>
      <c r="AP45" s="378"/>
      <c r="AQ45" s="378"/>
      <c r="AR45" s="378"/>
      <c r="AS45" s="378"/>
      <c r="AT45" s="378"/>
      <c r="AU45" s="378"/>
      <c r="AV45" s="378"/>
      <c r="AW45" s="378"/>
      <c r="AX45" s="378"/>
      <c r="AY45" s="378"/>
      <c r="AZ45" s="378"/>
      <c r="BA45" s="378"/>
      <c r="BB45" s="378"/>
      <c r="BC45" s="378"/>
      <c r="BD45" s="378"/>
      <c r="BE45" s="378"/>
      <c r="BF45" s="378"/>
      <c r="BG45" s="378"/>
      <c r="BH45" s="378"/>
      <c r="BI45" s="378"/>
      <c r="BJ45" s="378"/>
      <c r="BK45" s="378"/>
      <c r="BL45" s="378"/>
      <c r="BM45" s="378"/>
      <c r="BN45" s="378"/>
      <c r="BO45" s="378"/>
      <c r="BP45" s="378"/>
      <c r="BQ45" s="378"/>
      <c r="BR45" s="378"/>
      <c r="BS45" s="378"/>
      <c r="BT45" s="378"/>
      <c r="BU45" s="378"/>
      <c r="BV45" s="378"/>
      <c r="BW45" s="378"/>
      <c r="BX45" s="378"/>
      <c r="BY45" s="378"/>
      <c r="BZ45" s="378"/>
      <c r="CA45" s="378"/>
      <c r="CB45" s="378"/>
      <c r="CC45" s="378"/>
      <c r="CD45" s="378"/>
      <c r="CE45" s="378"/>
      <c r="CF45" s="378"/>
      <c r="CG45" s="378"/>
      <c r="CH45" s="378"/>
      <c r="CI45" s="378"/>
      <c r="CJ45" s="378"/>
      <c r="CK45" s="378"/>
      <c r="CL45" s="378"/>
      <c r="CM45" s="378"/>
      <c r="CN45" s="378"/>
      <c r="CO45" s="378"/>
      <c r="CP45" s="378"/>
      <c r="CQ45" s="378"/>
      <c r="CR45" s="378"/>
      <c r="CS45" s="378"/>
    </row>
    <row r="46" spans="1:97">
      <c r="A46" s="56" t="s">
        <v>113</v>
      </c>
      <c r="B46" s="30"/>
      <c r="C46" s="19">
        <f t="shared" ref="C46:BN46" ca="1" si="97">C38-C44</f>
        <v>42.790807037742503</v>
      </c>
      <c r="D46" s="19">
        <f t="shared" ca="1" si="97"/>
        <v>2138.1833088458288</v>
      </c>
      <c r="E46" s="19">
        <f t="shared" ca="1" si="97"/>
        <v>2210.1982574043236</v>
      </c>
      <c r="F46" s="19">
        <f t="shared" ca="1" si="97"/>
        <v>3597.0304164504114</v>
      </c>
      <c r="G46" s="19">
        <f t="shared" ca="1" si="97"/>
        <v>2318.3989407193512</v>
      </c>
      <c r="H46" s="19">
        <f t="shared" ca="1" si="97"/>
        <v>2249.0114784912525</v>
      </c>
      <c r="I46" s="19">
        <f t="shared" ca="1" si="97"/>
        <v>2183.2712151466985</v>
      </c>
      <c r="J46" s="19">
        <f t="shared" ca="1" si="97"/>
        <v>2120.8404470853611</v>
      </c>
      <c r="K46" s="19">
        <f t="shared" ca="1" si="97"/>
        <v>4403.3026640529024</v>
      </c>
      <c r="L46" s="19">
        <f t="shared" ca="1" si="97"/>
        <v>2001.3596549945798</v>
      </c>
      <c r="M46" s="19">
        <f t="shared" ca="1" si="97"/>
        <v>1941.9682193361955</v>
      </c>
      <c r="N46" s="19">
        <f t="shared" ca="1" si="97"/>
        <v>1882.5767836778105</v>
      </c>
      <c r="O46" s="19">
        <f t="shared" ca="1" si="97"/>
        <v>1823.1853480194259</v>
      </c>
      <c r="P46" s="19">
        <f t="shared" ca="1" si="97"/>
        <v>1763.7939123610413</v>
      </c>
      <c r="Q46" s="19">
        <f t="shared" ca="1" si="97"/>
        <v>1704.4024767026567</v>
      </c>
      <c r="R46" s="19">
        <f t="shared" ca="1" si="97"/>
        <v>4335.8923201570906</v>
      </c>
      <c r="S46" s="19">
        <f t="shared" ca="1" si="97"/>
        <v>1585.6196053858876</v>
      </c>
      <c r="T46" s="19">
        <f t="shared" ca="1" si="97"/>
        <v>1532.8696738672902</v>
      </c>
      <c r="U46" s="19">
        <f t="shared" ca="1" si="97"/>
        <v>1493.4252642016227</v>
      </c>
      <c r="V46" s="19">
        <f t="shared" ca="1" si="97"/>
        <v>1460.6223586757428</v>
      </c>
      <c r="W46" s="19">
        <f t="shared" ca="1" si="97"/>
        <v>1427.8194531498625</v>
      </c>
      <c r="X46" s="19">
        <f t="shared" ca="1" si="97"/>
        <v>1395.0165476239822</v>
      </c>
      <c r="Y46" s="19">
        <f t="shared" ca="1" si="97"/>
        <v>4453.1904007607591</v>
      </c>
      <c r="Z46" s="19">
        <f t="shared" ca="1" si="97"/>
        <v>1329.4107365722216</v>
      </c>
      <c r="AA46" s="19">
        <f t="shared" ca="1" si="97"/>
        <v>1296.6078310463415</v>
      </c>
      <c r="AB46" s="19">
        <f t="shared" ca="1" si="97"/>
        <v>1263.804925520461</v>
      </c>
      <c r="AC46" s="19">
        <f t="shared" ca="1" si="97"/>
        <v>1231.0020199945811</v>
      </c>
      <c r="AD46" s="19">
        <f t="shared" ca="1" si="97"/>
        <v>1198.1991144687008</v>
      </c>
      <c r="AE46" s="19">
        <f t="shared" ca="1" si="97"/>
        <v>1165.3962089428207</v>
      </c>
      <c r="AF46" s="19">
        <f t="shared" ca="1" si="97"/>
        <v>4683.1540051297607</v>
      </c>
      <c r="AG46" s="19">
        <f t="shared" ca="1" si="97"/>
        <v>1099.7903978910604</v>
      </c>
      <c r="AH46" s="19">
        <f t="shared" ca="1" si="97"/>
        <v>1066.9874923651801</v>
      </c>
      <c r="AI46" s="19">
        <f t="shared" ca="1" si="97"/>
        <v>1034.1845868392998</v>
      </c>
      <c r="AJ46" s="19">
        <f t="shared" ca="1" si="97"/>
        <v>1001.3816813134197</v>
      </c>
      <c r="AK46" s="19">
        <f t="shared" ca="1" si="97"/>
        <v>968.57877578753937</v>
      </c>
      <c r="AL46" s="19">
        <f t="shared" ca="1" si="97"/>
        <v>935.77587026165929</v>
      </c>
      <c r="AM46" s="19">
        <f t="shared" ca="1" si="97"/>
        <v>4981.4511549120671</v>
      </c>
      <c r="AN46" s="19">
        <f t="shared" ca="1" si="97"/>
        <v>870.17005920989891</v>
      </c>
      <c r="AO46" s="19">
        <f t="shared" ca="1" si="97"/>
        <v>837.3671536840186</v>
      </c>
      <c r="AP46" s="19">
        <f t="shared" ca="1" si="97"/>
        <v>804.56424815813841</v>
      </c>
      <c r="AQ46" s="19">
        <f t="shared" ca="1" si="97"/>
        <v>771.76134263225833</v>
      </c>
      <c r="AR46" s="19">
        <f t="shared" ca="1" si="97"/>
        <v>738.95843710637803</v>
      </c>
      <c r="AS46" s="19">
        <f t="shared" ca="1" si="97"/>
        <v>706.15553158049795</v>
      </c>
      <c r="AT46" s="19">
        <f t="shared" ca="1" si="97"/>
        <v>5358.2420689302935</v>
      </c>
      <c r="AU46" s="19">
        <f t="shared" ca="1" si="97"/>
        <v>640.54972052873745</v>
      </c>
      <c r="AV46" s="19">
        <f t="shared" ca="1" si="97"/>
        <v>607.74681500285737</v>
      </c>
      <c r="AW46" s="19">
        <f t="shared" ca="1" si="97"/>
        <v>574.94390947697707</v>
      </c>
      <c r="AX46" s="19">
        <f t="shared" ca="1" si="97"/>
        <v>542.14100395109688</v>
      </c>
      <c r="AY46" s="19">
        <f t="shared" ca="1" si="97"/>
        <v>509.33809842521669</v>
      </c>
      <c r="AZ46" s="19">
        <f t="shared" ca="1" si="97"/>
        <v>476.53519289933655</v>
      </c>
      <c r="BA46" s="19">
        <f t="shared" ca="1" si="97"/>
        <v>5825.1976449261665</v>
      </c>
      <c r="BB46" s="19">
        <f t="shared" ca="1" si="97"/>
        <v>213.6654173052583</v>
      </c>
      <c r="BC46" s="19">
        <f t="shared" ca="1" si="97"/>
        <v>3.7783933308202376E-13</v>
      </c>
      <c r="BD46" s="19">
        <f t="shared" ca="1" si="97"/>
        <v>3.7783933308202376E-13</v>
      </c>
      <c r="BE46" s="19">
        <f t="shared" ca="1" si="97"/>
        <v>3.7783933308202376E-13</v>
      </c>
      <c r="BF46" s="19">
        <f t="shared" ca="1" si="97"/>
        <v>3.7783933308202376E-13</v>
      </c>
      <c r="BG46" s="19">
        <f t="shared" ca="1" si="97"/>
        <v>3.7783933308202376E-13</v>
      </c>
      <c r="BH46" s="19">
        <f t="shared" ca="1" si="97"/>
        <v>3.7783933308202376E-13</v>
      </c>
      <c r="BI46" s="19">
        <f t="shared" ca="1" si="97"/>
        <v>3.7783933308202376E-13</v>
      </c>
      <c r="BJ46" s="19">
        <f t="shared" ca="1" si="97"/>
        <v>3.7783933308202376E-13</v>
      </c>
      <c r="BK46" s="19">
        <f t="shared" ca="1" si="97"/>
        <v>3.7783933308202376E-13</v>
      </c>
      <c r="BL46" s="19">
        <f t="shared" ca="1" si="97"/>
        <v>3.7783933308202376E-13</v>
      </c>
      <c r="BM46" s="19">
        <f t="shared" ca="1" si="97"/>
        <v>3.7783933308202376E-13</v>
      </c>
      <c r="BN46" s="19">
        <f t="shared" ca="1" si="97"/>
        <v>3.7783933308202376E-13</v>
      </c>
      <c r="BO46" s="19">
        <f t="shared" ref="BO46:BR46" ca="1" si="98">BO38-BO44</f>
        <v>3.7783933308202376E-13</v>
      </c>
      <c r="BP46" s="19">
        <f t="shared" ca="1" si="98"/>
        <v>3.7783933308202376E-13</v>
      </c>
      <c r="BQ46" s="19">
        <f t="shared" ca="1" si="98"/>
        <v>3.7783933308202376E-13</v>
      </c>
      <c r="BR46" s="19">
        <f t="shared" ca="1" si="98"/>
        <v>3.7783933308202376E-13</v>
      </c>
      <c r="BS46" s="19">
        <f t="shared" ref="BS46:CA46" ca="1" si="99">BS38-BS44</f>
        <v>3.7783933308202376E-13</v>
      </c>
      <c r="BT46" s="19">
        <f t="shared" ca="1" si="99"/>
        <v>3.7783933308202376E-13</v>
      </c>
      <c r="BU46" s="19">
        <f t="shared" ca="1" si="99"/>
        <v>3.7783933308202376E-13</v>
      </c>
      <c r="BV46" s="19">
        <f t="shared" ca="1" si="99"/>
        <v>3.7783933308202376E-13</v>
      </c>
      <c r="BW46" s="19">
        <f t="shared" ca="1" si="99"/>
        <v>3.7783933308202376E-13</v>
      </c>
      <c r="BX46" s="19">
        <f t="shared" ca="1" si="99"/>
        <v>3.7783933308202376E-13</v>
      </c>
      <c r="BY46" s="19">
        <f t="shared" ca="1" si="99"/>
        <v>3.7783933308202376E-13</v>
      </c>
      <c r="BZ46" s="19">
        <f t="shared" ca="1" si="99"/>
        <v>3.7783933308202376E-13</v>
      </c>
      <c r="CA46" s="19">
        <f t="shared" ca="1" si="99"/>
        <v>3.7783933308202376E-13</v>
      </c>
      <c r="CB46" s="19">
        <f t="shared" ref="CB46:CD46" ca="1" si="100">CB38-CB44</f>
        <v>3.7783933308202376E-13</v>
      </c>
      <c r="CC46" s="19">
        <f t="shared" ca="1" si="100"/>
        <v>3.7783933308202376E-13</v>
      </c>
      <c r="CD46" s="19">
        <f t="shared" ca="1" si="100"/>
        <v>3.7783933308202376E-13</v>
      </c>
      <c r="CE46" s="19">
        <f t="shared" ref="CE46:CQ46" ca="1" si="101">CE38-CE44</f>
        <v>3.7783933308202376E-13</v>
      </c>
      <c r="CF46" s="19">
        <f t="shared" ca="1" si="101"/>
        <v>3.7783933308202376E-13</v>
      </c>
      <c r="CG46" s="19">
        <f t="shared" ca="1" si="101"/>
        <v>3.7783933308202376E-13</v>
      </c>
      <c r="CH46" s="19">
        <f t="shared" ca="1" si="101"/>
        <v>3.7783933308202376E-13</v>
      </c>
      <c r="CI46" s="19">
        <f t="shared" ca="1" si="101"/>
        <v>3.7783933308202376E-13</v>
      </c>
      <c r="CJ46" s="19">
        <f t="shared" ca="1" si="101"/>
        <v>3.7783933308202376E-13</v>
      </c>
      <c r="CK46" s="19">
        <f t="shared" ca="1" si="101"/>
        <v>3.7783933308202376E-13</v>
      </c>
      <c r="CL46" s="19">
        <f t="shared" ca="1" si="101"/>
        <v>3.7783933308202376E-13</v>
      </c>
      <c r="CM46" s="19">
        <f t="shared" ca="1" si="101"/>
        <v>3.7783933308202376E-13</v>
      </c>
      <c r="CN46" s="19">
        <f t="shared" ca="1" si="101"/>
        <v>3.7783933308202376E-13</v>
      </c>
      <c r="CO46" s="19">
        <f t="shared" ca="1" si="101"/>
        <v>3.7783933308202376E-13</v>
      </c>
      <c r="CP46" s="19">
        <f t="shared" ca="1" si="101"/>
        <v>3.7783933308202376E-13</v>
      </c>
      <c r="CQ46" s="19">
        <f t="shared" ca="1" si="101"/>
        <v>3.7783933308202376E-13</v>
      </c>
      <c r="CR46" s="19"/>
      <c r="CS46" s="19"/>
    </row>
    <row r="47" spans="1:97">
      <c r="A47" s="27"/>
      <c r="B47" s="11"/>
      <c r="C47" s="11"/>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c r="AY47" s="13"/>
      <c r="AZ47" s="13"/>
      <c r="BA47" s="13"/>
      <c r="BB47" s="13"/>
      <c r="BC47" s="13"/>
      <c r="BD47" s="13"/>
      <c r="BE47" s="13"/>
      <c r="BF47" s="13"/>
      <c r="BG47" s="13"/>
      <c r="BH47" s="13"/>
      <c r="BI47" s="13"/>
      <c r="BJ47" s="13"/>
      <c r="BK47" s="13"/>
      <c r="BL47" s="13"/>
      <c r="BM47" s="13"/>
      <c r="BN47" s="13"/>
      <c r="BO47" s="13"/>
      <c r="BP47" s="13"/>
      <c r="BQ47" s="13"/>
      <c r="BR47" s="13"/>
      <c r="BS47" s="13"/>
      <c r="BT47" s="13"/>
      <c r="BU47" s="13"/>
      <c r="BV47" s="13"/>
      <c r="BW47" s="13"/>
      <c r="BX47" s="13"/>
      <c r="BY47" s="13"/>
      <c r="BZ47" s="13"/>
      <c r="CA47" s="13"/>
      <c r="CB47" s="13"/>
      <c r="CC47" s="13"/>
      <c r="CD47" s="13"/>
      <c r="CE47" s="13"/>
      <c r="CF47" s="13"/>
      <c r="CG47" s="13"/>
      <c r="CH47" s="13"/>
      <c r="CI47" s="13"/>
      <c r="CJ47" s="13"/>
      <c r="CK47" s="13"/>
      <c r="CL47" s="13"/>
      <c r="CM47" s="13"/>
      <c r="CN47" s="13"/>
      <c r="CO47" s="13"/>
      <c r="CP47" s="13"/>
      <c r="CQ47" s="13"/>
      <c r="CR47" s="13"/>
      <c r="CS47" s="13"/>
    </row>
    <row r="48" spans="1:97">
      <c r="A48" s="45" t="s">
        <v>115</v>
      </c>
      <c r="C48" s="314">
        <f t="shared" ref="C48:AH48" ca="1" si="102">C46/(1-FederalIncomeTax-StateIncomeTax)-C46</f>
        <v>14.225591413613266</v>
      </c>
      <c r="D48" s="314">
        <f t="shared" ca="1" si="102"/>
        <v>710.82842845707455</v>
      </c>
      <c r="E48" s="314">
        <f t="shared" ca="1" si="102"/>
        <v>734.76944066939222</v>
      </c>
      <c r="F48" s="314">
        <f t="shared" ca="1" si="102"/>
        <v>1195.814908600104</v>
      </c>
      <c r="G48" s="314">
        <f t="shared" ca="1" si="102"/>
        <v>770.74022079877204</v>
      </c>
      <c r="H48" s="314">
        <f t="shared" ca="1" si="102"/>
        <v>747.67270337583977</v>
      </c>
      <c r="I48" s="314">
        <f t="shared" ca="1" si="102"/>
        <v>725.81767911938914</v>
      </c>
      <c r="J48" s="314">
        <f t="shared" ca="1" si="102"/>
        <v>705.06288014363463</v>
      </c>
      <c r="K48" s="314">
        <f t="shared" ca="1" si="102"/>
        <v>1463.8561154979343</v>
      </c>
      <c r="L48" s="314">
        <f t="shared" ca="1" si="102"/>
        <v>665.34208383897089</v>
      </c>
      <c r="M48" s="314">
        <f t="shared" ca="1" si="102"/>
        <v>645.59769583528441</v>
      </c>
      <c r="N48" s="314">
        <f t="shared" ca="1" si="102"/>
        <v>625.85330783159725</v>
      </c>
      <c r="O48" s="314">
        <f t="shared" ca="1" si="102"/>
        <v>606.10891982791054</v>
      </c>
      <c r="P48" s="314">
        <f t="shared" ca="1" si="102"/>
        <v>586.36453182422383</v>
      </c>
      <c r="Q48" s="314">
        <f t="shared" ca="1" si="102"/>
        <v>566.62014382053712</v>
      </c>
      <c r="R48" s="314">
        <f t="shared" ca="1" si="102"/>
        <v>1441.4458812514249</v>
      </c>
      <c r="S48" s="314">
        <f t="shared" ca="1" si="102"/>
        <v>527.13136781316325</v>
      </c>
      <c r="T48" s="314">
        <f t="shared" ca="1" si="102"/>
        <v>509.59491489658762</v>
      </c>
      <c r="U48" s="314">
        <f t="shared" ca="1" si="102"/>
        <v>496.48181667995323</v>
      </c>
      <c r="V48" s="314">
        <f t="shared" ca="1" si="102"/>
        <v>485.57665355043036</v>
      </c>
      <c r="W48" s="314">
        <f t="shared" ca="1" si="102"/>
        <v>474.67149042090705</v>
      </c>
      <c r="X48" s="314">
        <f t="shared" ca="1" si="102"/>
        <v>463.76632729138396</v>
      </c>
      <c r="Y48" s="314">
        <f t="shared" ca="1" si="102"/>
        <v>1480.4410459557757</v>
      </c>
      <c r="Z48" s="314">
        <f t="shared" ca="1" si="102"/>
        <v>441.95600103233755</v>
      </c>
      <c r="AA48" s="314">
        <f t="shared" ca="1" si="102"/>
        <v>431.05083790281446</v>
      </c>
      <c r="AB48" s="314">
        <f t="shared" ca="1" si="102"/>
        <v>420.14567477329138</v>
      </c>
      <c r="AC48" s="314">
        <f t="shared" ca="1" si="102"/>
        <v>409.24051164376829</v>
      </c>
      <c r="AD48" s="314">
        <f t="shared" ca="1" si="102"/>
        <v>398.3353485142452</v>
      </c>
      <c r="AE48" s="314">
        <f t="shared" ca="1" si="102"/>
        <v>387.43018538472211</v>
      </c>
      <c r="AF48" s="314">
        <f t="shared" ca="1" si="102"/>
        <v>1556.8913048366094</v>
      </c>
      <c r="AG48" s="314">
        <f t="shared" ca="1" si="102"/>
        <v>365.6198591256757</v>
      </c>
      <c r="AH48" s="314">
        <f t="shared" ca="1" si="102"/>
        <v>354.71469599615261</v>
      </c>
      <c r="AI48" s="314">
        <f t="shared" ref="AI48:CQ48" ca="1" si="103">AI46/(1-FederalIncomeTax-StateIncomeTax)-AI46</f>
        <v>343.8095328666293</v>
      </c>
      <c r="AJ48" s="314">
        <f t="shared" ca="1" si="103"/>
        <v>332.90436973710621</v>
      </c>
      <c r="AK48" s="314">
        <f t="shared" ca="1" si="103"/>
        <v>321.99920660758312</v>
      </c>
      <c r="AL48" s="314">
        <f t="shared" ca="1" si="103"/>
        <v>311.09404347806003</v>
      </c>
      <c r="AM48" s="314">
        <f t="shared" ca="1" si="103"/>
        <v>1656.0587117262639</v>
      </c>
      <c r="AN48" s="314">
        <f t="shared" ca="1" si="103"/>
        <v>289.28371721901385</v>
      </c>
      <c r="AO48" s="314">
        <f t="shared" ca="1" si="103"/>
        <v>278.37855408949054</v>
      </c>
      <c r="AP48" s="314">
        <f t="shared" ca="1" si="103"/>
        <v>267.47339095996756</v>
      </c>
      <c r="AQ48" s="314">
        <f t="shared" ca="1" si="103"/>
        <v>256.56822783044447</v>
      </c>
      <c r="AR48" s="314">
        <f t="shared" ca="1" si="103"/>
        <v>245.66306470092127</v>
      </c>
      <c r="AS48" s="314">
        <f t="shared" ca="1" si="103"/>
        <v>234.75790157139807</v>
      </c>
      <c r="AT48" s="314">
        <f t="shared" ca="1" si="103"/>
        <v>1781.3209809435157</v>
      </c>
      <c r="AU48" s="314">
        <f t="shared" ca="1" si="103"/>
        <v>212.94757531235177</v>
      </c>
      <c r="AV48" s="314">
        <f t="shared" ca="1" si="103"/>
        <v>202.04241218282868</v>
      </c>
      <c r="AW48" s="314">
        <f t="shared" ca="1" si="103"/>
        <v>191.1372490533056</v>
      </c>
      <c r="AX48" s="314">
        <f t="shared" ca="1" si="103"/>
        <v>180.23208592378239</v>
      </c>
      <c r="AY48" s="314">
        <f t="shared" ca="1" si="103"/>
        <v>169.3269227942593</v>
      </c>
      <c r="AZ48" s="314">
        <f t="shared" ca="1" si="103"/>
        <v>158.42175966473616</v>
      </c>
      <c r="BA48" s="314">
        <f t="shared" ca="1" si="103"/>
        <v>1936.5580445157611</v>
      </c>
      <c r="BB48" s="314">
        <f t="shared" ca="1" si="103"/>
        <v>71.03200748522579</v>
      </c>
      <c r="BC48" s="314">
        <f t="shared" ca="1" si="103"/>
        <v>1.2561081093133242E-13</v>
      </c>
      <c r="BD48" s="314">
        <f t="shared" ca="1" si="103"/>
        <v>1.2561081093133242E-13</v>
      </c>
      <c r="BE48" s="314">
        <f t="shared" ca="1" si="103"/>
        <v>1.2561081093133242E-13</v>
      </c>
      <c r="BF48" s="314">
        <f t="shared" ca="1" si="103"/>
        <v>1.2561081093133242E-13</v>
      </c>
      <c r="BG48" s="314">
        <f t="shared" ca="1" si="103"/>
        <v>1.2561081093133242E-13</v>
      </c>
      <c r="BH48" s="314">
        <f t="shared" ca="1" si="103"/>
        <v>1.2561081093133242E-13</v>
      </c>
      <c r="BI48" s="314">
        <f t="shared" ca="1" si="103"/>
        <v>1.2561081093133242E-13</v>
      </c>
      <c r="BJ48" s="314">
        <f t="shared" ca="1" si="103"/>
        <v>1.2561081093133242E-13</v>
      </c>
      <c r="BK48" s="314">
        <f t="shared" ca="1" si="103"/>
        <v>1.2561081093133242E-13</v>
      </c>
      <c r="BL48" s="314">
        <f t="shared" ca="1" si="103"/>
        <v>1.2561081093133242E-13</v>
      </c>
      <c r="BM48" s="314">
        <f t="shared" ca="1" si="103"/>
        <v>1.2561081093133242E-13</v>
      </c>
      <c r="BN48" s="314">
        <f t="shared" ca="1" si="103"/>
        <v>1.2561081093133242E-13</v>
      </c>
      <c r="BO48" s="314">
        <f t="shared" ca="1" si="103"/>
        <v>1.2561081093133242E-13</v>
      </c>
      <c r="BP48" s="314">
        <f t="shared" ca="1" si="103"/>
        <v>1.2561081093133242E-13</v>
      </c>
      <c r="BQ48" s="314">
        <f t="shared" ca="1" si="103"/>
        <v>1.2561081093133242E-13</v>
      </c>
      <c r="BR48" s="314">
        <f t="shared" ca="1" si="103"/>
        <v>1.2561081093133242E-13</v>
      </c>
      <c r="BS48" s="314">
        <f t="shared" ca="1" si="103"/>
        <v>1.2561081093133242E-13</v>
      </c>
      <c r="BT48" s="314">
        <f t="shared" ca="1" si="103"/>
        <v>1.2561081093133242E-13</v>
      </c>
      <c r="BU48" s="314">
        <f t="shared" ca="1" si="103"/>
        <v>1.2561081093133242E-13</v>
      </c>
      <c r="BV48" s="314">
        <f t="shared" ca="1" si="103"/>
        <v>1.2561081093133242E-13</v>
      </c>
      <c r="BW48" s="314">
        <f t="shared" ca="1" si="103"/>
        <v>1.2561081093133242E-13</v>
      </c>
      <c r="BX48" s="314">
        <f t="shared" ca="1" si="103"/>
        <v>1.2561081093133242E-13</v>
      </c>
      <c r="BY48" s="314">
        <f t="shared" ca="1" si="103"/>
        <v>1.2561081093133242E-13</v>
      </c>
      <c r="BZ48" s="314">
        <f t="shared" ca="1" si="103"/>
        <v>1.2561081093133242E-13</v>
      </c>
      <c r="CA48" s="314">
        <f t="shared" ca="1" si="103"/>
        <v>1.2561081093133242E-13</v>
      </c>
      <c r="CB48" s="314">
        <f t="shared" ca="1" si="103"/>
        <v>1.2561081093133242E-13</v>
      </c>
      <c r="CC48" s="314">
        <f t="shared" ca="1" si="103"/>
        <v>1.2561081093133242E-13</v>
      </c>
      <c r="CD48" s="314">
        <f t="shared" ca="1" si="103"/>
        <v>1.2561081093133242E-13</v>
      </c>
      <c r="CE48" s="314">
        <f t="shared" ca="1" si="103"/>
        <v>1.2561081093133242E-13</v>
      </c>
      <c r="CF48" s="314">
        <f t="shared" ca="1" si="103"/>
        <v>1.2561081093133242E-13</v>
      </c>
      <c r="CG48" s="314">
        <f t="shared" ca="1" si="103"/>
        <v>1.2561081093133242E-13</v>
      </c>
      <c r="CH48" s="314">
        <f t="shared" ca="1" si="103"/>
        <v>1.2561081093133242E-13</v>
      </c>
      <c r="CI48" s="314">
        <f t="shared" ca="1" si="103"/>
        <v>1.2561081093133242E-13</v>
      </c>
      <c r="CJ48" s="314">
        <f t="shared" ca="1" si="103"/>
        <v>1.2561081093133242E-13</v>
      </c>
      <c r="CK48" s="314">
        <f t="shared" ca="1" si="103"/>
        <v>1.2561081093133242E-13</v>
      </c>
      <c r="CL48" s="314">
        <f t="shared" ca="1" si="103"/>
        <v>1.2561081093133242E-13</v>
      </c>
      <c r="CM48" s="314">
        <f t="shared" ca="1" si="103"/>
        <v>1.2561081093133242E-13</v>
      </c>
      <c r="CN48" s="314">
        <f t="shared" ca="1" si="103"/>
        <v>1.2561081093133242E-13</v>
      </c>
      <c r="CO48" s="314">
        <f t="shared" ca="1" si="103"/>
        <v>1.2561081093133242E-13</v>
      </c>
      <c r="CP48" s="314">
        <f t="shared" ca="1" si="103"/>
        <v>1.2561081093133242E-13</v>
      </c>
      <c r="CQ48" s="314">
        <f t="shared" ca="1" si="103"/>
        <v>1.2561081093133242E-13</v>
      </c>
      <c r="CR48" s="378"/>
      <c r="CS48" s="378"/>
    </row>
    <row r="49" spans="1:97">
      <c r="A49" s="48" t="s">
        <v>116</v>
      </c>
      <c r="B49" s="55"/>
      <c r="C49" s="19">
        <f t="shared" ref="C49:BN49" ca="1" si="104">C46+C48</f>
        <v>57.016398451355769</v>
      </c>
      <c r="D49" s="19">
        <f t="shared" ca="1" si="104"/>
        <v>2849.0117373029034</v>
      </c>
      <c r="E49" s="19">
        <f t="shared" ca="1" si="104"/>
        <v>2944.9676980737158</v>
      </c>
      <c r="F49" s="19">
        <f t="shared" ca="1" si="104"/>
        <v>4792.8453250505154</v>
      </c>
      <c r="G49" s="19">
        <f t="shared" ca="1" si="104"/>
        <v>3089.1391615181233</v>
      </c>
      <c r="H49" s="19">
        <f t="shared" ca="1" si="104"/>
        <v>2996.6841818670923</v>
      </c>
      <c r="I49" s="19">
        <f t="shared" ca="1" si="104"/>
        <v>2909.0888942660877</v>
      </c>
      <c r="J49" s="19">
        <f t="shared" ca="1" si="104"/>
        <v>2825.9033272289957</v>
      </c>
      <c r="K49" s="19">
        <f t="shared" ca="1" si="104"/>
        <v>5867.1587795508367</v>
      </c>
      <c r="L49" s="19">
        <f t="shared" ca="1" si="104"/>
        <v>2666.7017388335507</v>
      </c>
      <c r="M49" s="19">
        <f t="shared" ca="1" si="104"/>
        <v>2587.5659151714799</v>
      </c>
      <c r="N49" s="19">
        <f t="shared" ca="1" si="104"/>
        <v>2508.4300915094077</v>
      </c>
      <c r="O49" s="19">
        <f t="shared" ca="1" si="104"/>
        <v>2429.2942678473364</v>
      </c>
      <c r="P49" s="19">
        <f t="shared" ca="1" si="104"/>
        <v>2350.1584441852651</v>
      </c>
      <c r="Q49" s="19">
        <f t="shared" ca="1" si="104"/>
        <v>2271.0226205231938</v>
      </c>
      <c r="R49" s="19">
        <f t="shared" ca="1" si="104"/>
        <v>5777.3382014085155</v>
      </c>
      <c r="S49" s="19">
        <f t="shared" ca="1" si="104"/>
        <v>2112.7509731990508</v>
      </c>
      <c r="T49" s="19">
        <f t="shared" ca="1" si="104"/>
        <v>2042.4645887638778</v>
      </c>
      <c r="U49" s="19">
        <f t="shared" ca="1" si="104"/>
        <v>1989.9070808815759</v>
      </c>
      <c r="V49" s="19">
        <f t="shared" ca="1" si="104"/>
        <v>1946.1990122261732</v>
      </c>
      <c r="W49" s="19">
        <f t="shared" ca="1" si="104"/>
        <v>1902.4909435707696</v>
      </c>
      <c r="X49" s="19">
        <f t="shared" ca="1" si="104"/>
        <v>1858.7828749153662</v>
      </c>
      <c r="Y49" s="19">
        <f t="shared" ca="1" si="104"/>
        <v>5933.6314467165348</v>
      </c>
      <c r="Z49" s="19">
        <f t="shared" ca="1" si="104"/>
        <v>1771.3667376045591</v>
      </c>
      <c r="AA49" s="19">
        <f t="shared" ca="1" si="104"/>
        <v>1727.658668949156</v>
      </c>
      <c r="AB49" s="19">
        <f t="shared" ca="1" si="104"/>
        <v>1683.9506002937524</v>
      </c>
      <c r="AC49" s="19">
        <f t="shared" ca="1" si="104"/>
        <v>1640.2425316383494</v>
      </c>
      <c r="AD49" s="19">
        <f t="shared" ca="1" si="104"/>
        <v>1596.534462982946</v>
      </c>
      <c r="AE49" s="19">
        <f t="shared" ca="1" si="104"/>
        <v>1552.8263943275429</v>
      </c>
      <c r="AF49" s="19">
        <f t="shared" ca="1" si="104"/>
        <v>6240.04530996637</v>
      </c>
      <c r="AG49" s="19">
        <f t="shared" ca="1" si="104"/>
        <v>1465.4102570167361</v>
      </c>
      <c r="AH49" s="19">
        <f t="shared" ca="1" si="104"/>
        <v>1421.7021883613327</v>
      </c>
      <c r="AI49" s="19">
        <f t="shared" ca="1" si="104"/>
        <v>1377.9941197059291</v>
      </c>
      <c r="AJ49" s="19">
        <f t="shared" ca="1" si="104"/>
        <v>1334.2860510505259</v>
      </c>
      <c r="AK49" s="19">
        <f t="shared" ca="1" si="104"/>
        <v>1290.5779823951225</v>
      </c>
      <c r="AL49" s="19">
        <f t="shared" ca="1" si="104"/>
        <v>1246.8699137397193</v>
      </c>
      <c r="AM49" s="19">
        <f t="shared" ca="1" si="104"/>
        <v>6637.509866638331</v>
      </c>
      <c r="AN49" s="19">
        <f t="shared" ca="1" si="104"/>
        <v>1159.4537764289128</v>
      </c>
      <c r="AO49" s="19">
        <f t="shared" ca="1" si="104"/>
        <v>1115.7457077735091</v>
      </c>
      <c r="AP49" s="19">
        <f t="shared" ca="1" si="104"/>
        <v>1072.037639118106</v>
      </c>
      <c r="AQ49" s="19">
        <f t="shared" ca="1" si="104"/>
        <v>1028.3295704627028</v>
      </c>
      <c r="AR49" s="19">
        <f t="shared" ca="1" si="104"/>
        <v>984.6215018072993</v>
      </c>
      <c r="AS49" s="19">
        <f t="shared" ca="1" si="104"/>
        <v>940.91343315189602</v>
      </c>
      <c r="AT49" s="19">
        <f t="shared" ca="1" si="104"/>
        <v>7139.5630498738092</v>
      </c>
      <c r="AU49" s="19">
        <f t="shared" ca="1" si="104"/>
        <v>853.49729584108923</v>
      </c>
      <c r="AV49" s="19">
        <f t="shared" ca="1" si="104"/>
        <v>809.78922718568606</v>
      </c>
      <c r="AW49" s="19">
        <f t="shared" ca="1" si="104"/>
        <v>766.08115853028266</v>
      </c>
      <c r="AX49" s="19">
        <f t="shared" ca="1" si="104"/>
        <v>722.37308987487927</v>
      </c>
      <c r="AY49" s="19">
        <f t="shared" ca="1" si="104"/>
        <v>678.66502121947599</v>
      </c>
      <c r="AZ49" s="19">
        <f t="shared" ca="1" si="104"/>
        <v>634.95695256407271</v>
      </c>
      <c r="BA49" s="19">
        <f t="shared" ca="1" si="104"/>
        <v>7761.7556894419276</v>
      </c>
      <c r="BB49" s="19">
        <f t="shared" ca="1" si="104"/>
        <v>284.69742479048409</v>
      </c>
      <c r="BC49" s="19">
        <f t="shared" ca="1" si="104"/>
        <v>5.0345014401335617E-13</v>
      </c>
      <c r="BD49" s="19">
        <f t="shared" ca="1" si="104"/>
        <v>5.0345014401335617E-13</v>
      </c>
      <c r="BE49" s="19">
        <f t="shared" ca="1" si="104"/>
        <v>5.0345014401335617E-13</v>
      </c>
      <c r="BF49" s="19">
        <f t="shared" ca="1" si="104"/>
        <v>5.0345014401335617E-13</v>
      </c>
      <c r="BG49" s="19">
        <f t="shared" ca="1" si="104"/>
        <v>5.0345014401335617E-13</v>
      </c>
      <c r="BH49" s="19">
        <f t="shared" ca="1" si="104"/>
        <v>5.0345014401335617E-13</v>
      </c>
      <c r="BI49" s="19">
        <f t="shared" ca="1" si="104"/>
        <v>5.0345014401335617E-13</v>
      </c>
      <c r="BJ49" s="19">
        <f t="shared" ca="1" si="104"/>
        <v>5.0345014401335617E-13</v>
      </c>
      <c r="BK49" s="19">
        <f t="shared" ca="1" si="104"/>
        <v>5.0345014401335617E-13</v>
      </c>
      <c r="BL49" s="19">
        <f t="shared" ca="1" si="104"/>
        <v>5.0345014401335617E-13</v>
      </c>
      <c r="BM49" s="19">
        <f t="shared" ca="1" si="104"/>
        <v>5.0345014401335617E-13</v>
      </c>
      <c r="BN49" s="19">
        <f t="shared" ca="1" si="104"/>
        <v>5.0345014401335617E-13</v>
      </c>
      <c r="BO49" s="19">
        <f t="shared" ref="BO49:BR49" ca="1" si="105">BO46+BO48</f>
        <v>5.0345014401335617E-13</v>
      </c>
      <c r="BP49" s="19">
        <f t="shared" ca="1" si="105"/>
        <v>5.0345014401335617E-13</v>
      </c>
      <c r="BQ49" s="19">
        <f t="shared" ca="1" si="105"/>
        <v>5.0345014401335617E-13</v>
      </c>
      <c r="BR49" s="19">
        <f t="shared" ca="1" si="105"/>
        <v>5.0345014401335617E-13</v>
      </c>
      <c r="BS49" s="19">
        <f t="shared" ref="BS49:CA49" ca="1" si="106">BS46+BS48</f>
        <v>5.0345014401335617E-13</v>
      </c>
      <c r="BT49" s="19">
        <f t="shared" ca="1" si="106"/>
        <v>5.0345014401335617E-13</v>
      </c>
      <c r="BU49" s="19">
        <f t="shared" ca="1" si="106"/>
        <v>5.0345014401335617E-13</v>
      </c>
      <c r="BV49" s="19">
        <f t="shared" ca="1" si="106"/>
        <v>5.0345014401335617E-13</v>
      </c>
      <c r="BW49" s="19">
        <f t="shared" ca="1" si="106"/>
        <v>5.0345014401335617E-13</v>
      </c>
      <c r="BX49" s="19">
        <f t="shared" ca="1" si="106"/>
        <v>5.0345014401335617E-13</v>
      </c>
      <c r="BY49" s="19">
        <f t="shared" ca="1" si="106"/>
        <v>5.0345014401335617E-13</v>
      </c>
      <c r="BZ49" s="19">
        <f t="shared" ca="1" si="106"/>
        <v>5.0345014401335617E-13</v>
      </c>
      <c r="CA49" s="19">
        <f t="shared" ca="1" si="106"/>
        <v>5.0345014401335617E-13</v>
      </c>
      <c r="CB49" s="19">
        <f t="shared" ref="CB49:CD49" ca="1" si="107">CB46+CB48</f>
        <v>5.0345014401335617E-13</v>
      </c>
      <c r="CC49" s="19">
        <f t="shared" ca="1" si="107"/>
        <v>5.0345014401335617E-13</v>
      </c>
      <c r="CD49" s="19">
        <f t="shared" ca="1" si="107"/>
        <v>5.0345014401335617E-13</v>
      </c>
      <c r="CE49" s="19">
        <f t="shared" ref="CE49:CQ49" ca="1" si="108">CE46+CE48</f>
        <v>5.0345014401335617E-13</v>
      </c>
      <c r="CF49" s="19">
        <f t="shared" ca="1" si="108"/>
        <v>5.0345014401335617E-13</v>
      </c>
      <c r="CG49" s="19">
        <f t="shared" ca="1" si="108"/>
        <v>5.0345014401335617E-13</v>
      </c>
      <c r="CH49" s="19">
        <f t="shared" ca="1" si="108"/>
        <v>5.0345014401335617E-13</v>
      </c>
      <c r="CI49" s="19">
        <f t="shared" ca="1" si="108"/>
        <v>5.0345014401335617E-13</v>
      </c>
      <c r="CJ49" s="19">
        <f t="shared" ca="1" si="108"/>
        <v>5.0345014401335617E-13</v>
      </c>
      <c r="CK49" s="19">
        <f t="shared" ca="1" si="108"/>
        <v>5.0345014401335617E-13</v>
      </c>
      <c r="CL49" s="19">
        <f t="shared" ca="1" si="108"/>
        <v>5.0345014401335617E-13</v>
      </c>
      <c r="CM49" s="19">
        <f t="shared" ca="1" si="108"/>
        <v>5.0345014401335617E-13</v>
      </c>
      <c r="CN49" s="19">
        <f t="shared" ca="1" si="108"/>
        <v>5.0345014401335617E-13</v>
      </c>
      <c r="CO49" s="19">
        <f t="shared" ca="1" si="108"/>
        <v>5.0345014401335617E-13</v>
      </c>
      <c r="CP49" s="19">
        <f t="shared" ca="1" si="108"/>
        <v>5.0345014401335617E-13</v>
      </c>
      <c r="CQ49" s="19">
        <f t="shared" ca="1" si="108"/>
        <v>5.0345014401335617E-13</v>
      </c>
      <c r="CR49" s="19"/>
      <c r="CS49" s="19"/>
    </row>
    <row r="50" spans="1:97" ht="16.5" thickBot="1">
      <c r="A50" s="16"/>
      <c r="B50" s="11"/>
      <c r="C50" s="11"/>
      <c r="D50" s="13"/>
      <c r="E50" s="13"/>
      <c r="F50" s="13"/>
      <c r="G50" s="13"/>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13"/>
      <c r="AJ50" s="13"/>
      <c r="AK50" s="13"/>
      <c r="AL50" s="13"/>
      <c r="AM50" s="13"/>
      <c r="AN50" s="13"/>
      <c r="AO50" s="13"/>
      <c r="AP50" s="13"/>
      <c r="AQ50" s="13"/>
      <c r="AR50" s="13"/>
      <c r="AS50" s="13"/>
      <c r="AT50" s="13"/>
      <c r="AU50" s="13"/>
      <c r="AV50" s="13"/>
      <c r="AW50" s="13"/>
      <c r="AX50" s="13"/>
      <c r="AY50" s="13"/>
      <c r="AZ50" s="13"/>
      <c r="BA50" s="13"/>
      <c r="BB50" s="13"/>
      <c r="BC50" s="13"/>
      <c r="BD50" s="13"/>
      <c r="BE50" s="13"/>
      <c r="BF50" s="13"/>
      <c r="BG50" s="13"/>
      <c r="BH50" s="13"/>
      <c r="BI50" s="13"/>
      <c r="BJ50" s="13"/>
      <c r="BK50" s="13"/>
      <c r="BL50" s="13"/>
      <c r="BM50" s="13"/>
      <c r="BN50" s="13"/>
      <c r="BO50" s="13"/>
      <c r="BP50" s="13"/>
      <c r="BQ50" s="13"/>
      <c r="BR50" s="13"/>
      <c r="BS50" s="13"/>
      <c r="BT50" s="13"/>
      <c r="BU50" s="13"/>
      <c r="BV50" s="13"/>
      <c r="BW50" s="13"/>
      <c r="BX50" s="13"/>
      <c r="BY50" s="13"/>
      <c r="BZ50" s="13"/>
      <c r="CA50" s="13"/>
      <c r="CB50" s="13"/>
      <c r="CC50" s="13"/>
      <c r="CD50" s="13"/>
      <c r="CE50" s="13"/>
      <c r="CF50" s="13"/>
      <c r="CG50" s="13"/>
      <c r="CH50" s="13"/>
      <c r="CI50" s="13"/>
      <c r="CJ50" s="13"/>
      <c r="CK50" s="13"/>
      <c r="CL50" s="13"/>
      <c r="CM50" s="13"/>
      <c r="CN50" s="13"/>
      <c r="CO50" s="13"/>
      <c r="CP50" s="13"/>
      <c r="CQ50" s="13"/>
      <c r="CR50" s="23"/>
    </row>
    <row r="51" spans="1:97">
      <c r="A51" s="57" t="s">
        <v>118</v>
      </c>
      <c r="B51" s="394">
        <f ca="1">IFERROR(NPV(WACC,D49:CQ49)+C49,0)</f>
        <v>41464.638477425571</v>
      </c>
      <c r="C51" s="302"/>
      <c r="D51" s="302"/>
      <c r="E51" s="302"/>
      <c r="F51" s="302"/>
      <c r="G51" s="302"/>
      <c r="H51" s="302"/>
      <c r="I51" s="302"/>
      <c r="J51" s="302"/>
      <c r="K51" s="302"/>
      <c r="L51" s="302"/>
      <c r="M51" s="302"/>
      <c r="N51" s="302"/>
      <c r="O51" s="302"/>
      <c r="P51" s="302"/>
      <c r="Q51" s="302"/>
      <c r="R51" s="302"/>
      <c r="S51" s="302"/>
      <c r="T51" s="302"/>
      <c r="U51" s="302"/>
      <c r="V51" s="302"/>
      <c r="W51" s="302"/>
      <c r="X51" s="302"/>
      <c r="Y51" s="302"/>
      <c r="Z51" s="302"/>
      <c r="AA51" s="302"/>
      <c r="AB51" s="302"/>
      <c r="AC51" s="302"/>
      <c r="AD51" s="302"/>
      <c r="AE51" s="302"/>
      <c r="AF51" s="302"/>
      <c r="AG51" s="302"/>
      <c r="AH51" s="302"/>
      <c r="AI51" s="302"/>
      <c r="AJ51" s="302"/>
      <c r="AK51" s="302"/>
      <c r="AL51" s="302"/>
      <c r="AM51" s="302"/>
      <c r="AN51" s="302"/>
      <c r="AO51" s="302"/>
      <c r="AP51" s="302"/>
      <c r="AQ51" s="302"/>
      <c r="AR51" s="302"/>
      <c r="AS51" s="302"/>
      <c r="AT51" s="302"/>
      <c r="AU51" s="302"/>
      <c r="AV51" s="302"/>
      <c r="AW51" s="302"/>
      <c r="AX51" s="302"/>
      <c r="AY51" s="302"/>
      <c r="AZ51" s="302"/>
      <c r="BA51" s="302"/>
      <c r="BB51" s="302"/>
      <c r="BC51" s="302"/>
      <c r="BD51" s="302"/>
      <c r="BE51" s="302"/>
      <c r="BF51" s="302"/>
      <c r="BG51" s="302"/>
      <c r="BH51" s="302"/>
      <c r="BI51" s="302"/>
      <c r="BJ51" s="302"/>
      <c r="BK51" s="302"/>
      <c r="BL51" s="302"/>
      <c r="BM51" s="302"/>
      <c r="BN51" s="302"/>
      <c r="BO51" s="302"/>
      <c r="BP51" s="302"/>
      <c r="BQ51" s="302"/>
      <c r="BR51" s="302"/>
      <c r="BS51" s="302"/>
      <c r="BT51" s="302"/>
      <c r="BU51" s="302"/>
      <c r="BV51" s="5"/>
      <c r="BW51" s="5"/>
      <c r="BX51" s="5"/>
      <c r="BY51" s="5"/>
      <c r="BZ51" s="5"/>
      <c r="CA51" s="5"/>
      <c r="CB51" s="378"/>
      <c r="CC51" s="378"/>
      <c r="CD51" s="378"/>
      <c r="CE51" s="378"/>
      <c r="CF51" s="378"/>
      <c r="CG51" s="378"/>
      <c r="CH51" s="378"/>
      <c r="CI51" s="378"/>
      <c r="CJ51" s="378"/>
      <c r="CK51" s="378"/>
      <c r="CL51" s="378"/>
      <c r="CM51" s="378"/>
      <c r="CN51" s="378"/>
      <c r="CO51" s="5"/>
      <c r="CP51" s="5"/>
      <c r="CQ51" s="5"/>
      <c r="CR51" s="5"/>
    </row>
    <row r="52" spans="1:97" ht="16.5" thickBot="1">
      <c r="A52" s="58" t="str">
        <f>"(Discounted at "&amp;TEXT(WACC,"0.00%")&amp;" WACC rate)"</f>
        <v>(Discounted at 6.68% WACC rate)</v>
      </c>
      <c r="B52" s="59"/>
    </row>
  </sheetData>
  <sheetProtection algorithmName="SHA-512" hashValue="lOrlqrqzQ6vcyBuyix8w/W9F9Zr/fRphUJPiZBxT3zN8GBP96vf1zk+aMAJ9+X7n0jlucUOB1vZTpeng5UKJdg==" saltValue="uVJrZfdB2D69YtqtIqt5BQ==" spinCount="100000" sheet="1" objects="1" scenarios="1"/>
  <mergeCells count="2">
    <mergeCell ref="A2:B2"/>
    <mergeCell ref="A3:B3"/>
  </mergeCells>
  <conditionalFormatting sqref="BV51:CQ51 D50:CQ50 D5:CQ7">
    <cfRule type="expression" dxfId="3609" priority="4861">
      <formula>$D$4=""</formula>
    </cfRule>
  </conditionalFormatting>
  <conditionalFormatting sqref="BV51:CQ51 E50:CQ50 E5:CQ7">
    <cfRule type="expression" dxfId="3608" priority="4860">
      <formula>$E$4=""</formula>
    </cfRule>
  </conditionalFormatting>
  <conditionalFormatting sqref="BV51:CQ51 F50:CQ50 F5:CQ7">
    <cfRule type="expression" dxfId="3607" priority="4859">
      <formula>$F$4=""</formula>
    </cfRule>
  </conditionalFormatting>
  <conditionalFormatting sqref="BV51:CQ51 G50:CQ50 G5:CQ7">
    <cfRule type="expression" dxfId="3606" priority="4858">
      <formula>$G$4=""</formula>
    </cfRule>
  </conditionalFormatting>
  <conditionalFormatting sqref="BV51:CQ51 H50:CQ50 H5:CQ7">
    <cfRule type="expression" dxfId="3605" priority="4857">
      <formula>$H$4=""</formula>
    </cfRule>
  </conditionalFormatting>
  <conditionalFormatting sqref="BV51:CQ51 I50:CQ50 I5:CQ7">
    <cfRule type="expression" dxfId="3604" priority="4856">
      <formula>$I$4=""</formula>
    </cfRule>
  </conditionalFormatting>
  <conditionalFormatting sqref="BV51:CQ51 J50:CQ50 J5:CQ7">
    <cfRule type="expression" dxfId="3603" priority="4855">
      <formula>$J$4=""</formula>
    </cfRule>
  </conditionalFormatting>
  <conditionalFormatting sqref="BV51:CQ51 K50:CQ50 K5:CQ7">
    <cfRule type="expression" dxfId="3602" priority="4854">
      <formula>$K$4=""</formula>
    </cfRule>
  </conditionalFormatting>
  <conditionalFormatting sqref="BV51:CQ51 L50:CQ50 L5:CQ7">
    <cfRule type="expression" dxfId="3601" priority="4853">
      <formula>$L$4=""</formula>
    </cfRule>
  </conditionalFormatting>
  <conditionalFormatting sqref="BV51:CQ51 M50:CQ50 M5:CQ7">
    <cfRule type="expression" dxfId="3600" priority="4852">
      <formula>$M$4=""</formula>
    </cfRule>
  </conditionalFormatting>
  <conditionalFormatting sqref="BV51:CQ51 N50:CQ50 N5:CQ7">
    <cfRule type="expression" dxfId="3599" priority="4851">
      <formula>$N$4=""</formula>
    </cfRule>
  </conditionalFormatting>
  <conditionalFormatting sqref="BV51:CQ51 O50:CQ50 O5:CQ7">
    <cfRule type="expression" dxfId="3598" priority="4850">
      <formula>$O$4=""</formula>
    </cfRule>
  </conditionalFormatting>
  <conditionalFormatting sqref="BV51:CQ51 P50:CQ50 P5:CQ7">
    <cfRule type="expression" dxfId="3597" priority="4849">
      <formula>$P$4=""</formula>
    </cfRule>
  </conditionalFormatting>
  <conditionalFormatting sqref="BV51:CQ51 Q50:CQ50 Q5:CQ7">
    <cfRule type="expression" dxfId="3596" priority="4848">
      <formula>$Q$4=""</formula>
    </cfRule>
  </conditionalFormatting>
  <conditionalFormatting sqref="BV51:CQ51 R50:CQ50 R5:CQ7">
    <cfRule type="expression" dxfId="3595" priority="4847">
      <formula>$R$4=""</formula>
    </cfRule>
  </conditionalFormatting>
  <conditionalFormatting sqref="BV51:CQ51 S50:CQ50 S5:CQ7">
    <cfRule type="expression" dxfId="3594" priority="4846">
      <formula>$S$4=""</formula>
    </cfRule>
  </conditionalFormatting>
  <conditionalFormatting sqref="BV51:CQ51 T50:CQ50 T5:CQ7">
    <cfRule type="expression" dxfId="3593" priority="4845">
      <formula>$T$4=""</formula>
    </cfRule>
  </conditionalFormatting>
  <conditionalFormatting sqref="BV51:CQ51 U50:CQ50 U5:CQ7">
    <cfRule type="expression" dxfId="3592" priority="4844">
      <formula>$U$4=""</formula>
    </cfRule>
  </conditionalFormatting>
  <conditionalFormatting sqref="BV51:CQ51 V50:CQ50 V5:CQ7">
    <cfRule type="expression" dxfId="3591" priority="4843">
      <formula>$V$4=""</formula>
    </cfRule>
  </conditionalFormatting>
  <conditionalFormatting sqref="BV51:CQ51 W50:CQ50 W5:CQ7">
    <cfRule type="expression" dxfId="3590" priority="4842">
      <formula>$W$4=""</formula>
    </cfRule>
  </conditionalFormatting>
  <conditionalFormatting sqref="BV51:CQ51 X50:CQ50 X5:CQ7">
    <cfRule type="expression" dxfId="3589" priority="4841">
      <formula>$X$4=""</formula>
    </cfRule>
  </conditionalFormatting>
  <conditionalFormatting sqref="BV51:CQ51 Y50:CQ50 Y5:CQ7">
    <cfRule type="expression" dxfId="3588" priority="4840">
      <formula>$Y$4=""</formula>
    </cfRule>
  </conditionalFormatting>
  <conditionalFormatting sqref="BV51:CQ51 Z50:CQ50 Z5:CQ7">
    <cfRule type="expression" dxfId="3587" priority="4839">
      <formula>$Z$4=""</formula>
    </cfRule>
  </conditionalFormatting>
  <conditionalFormatting sqref="BV51:CQ51 AA50:CQ50 AA5:CQ7">
    <cfRule type="expression" dxfId="3586" priority="4838">
      <formula>$AA$4=""</formula>
    </cfRule>
  </conditionalFormatting>
  <conditionalFormatting sqref="BV51:CQ51 AY50:CQ50 AY5:CQ7">
    <cfRule type="expression" dxfId="3585" priority="4814">
      <formula>$AY$4=""</formula>
    </cfRule>
  </conditionalFormatting>
  <conditionalFormatting sqref="BV51:CQ51 AX50:CQ50 AX5:CQ7">
    <cfRule type="expression" dxfId="3584" priority="4815">
      <formula>$AX$4=""</formula>
    </cfRule>
  </conditionalFormatting>
  <conditionalFormatting sqref="BV51:CQ51 AW50:CQ50 AW5:CQ7">
    <cfRule type="expression" dxfId="3583" priority="4816">
      <formula>$AW$4=""</formula>
    </cfRule>
  </conditionalFormatting>
  <conditionalFormatting sqref="BV51:CQ51 AV50:CQ50 AV5:CQ7">
    <cfRule type="expression" dxfId="3582" priority="4817">
      <formula>$AV$4=""</formula>
    </cfRule>
  </conditionalFormatting>
  <conditionalFormatting sqref="BV51:CQ51 AU50:CQ50 AU5:CQ7">
    <cfRule type="expression" dxfId="3581" priority="4818">
      <formula>$AU$4=""</formula>
    </cfRule>
  </conditionalFormatting>
  <conditionalFormatting sqref="BV51:CQ51 AT50:CQ50 AT5:CQ7">
    <cfRule type="expression" dxfId="3580" priority="4819">
      <formula>$AT$4=""</formula>
    </cfRule>
  </conditionalFormatting>
  <conditionalFormatting sqref="BV51:CQ51 AS50:CQ50 AS5:CQ7">
    <cfRule type="expression" dxfId="3579" priority="4820">
      <formula>$AS$4=""</formula>
    </cfRule>
  </conditionalFormatting>
  <conditionalFormatting sqref="BV51:CQ51 AR50:CQ50 AR5:CQ7">
    <cfRule type="expression" dxfId="3578" priority="4821">
      <formula>$AR$4=""</formula>
    </cfRule>
  </conditionalFormatting>
  <conditionalFormatting sqref="BV51:CQ51 AQ50:CQ50 AQ5:CQ7">
    <cfRule type="expression" dxfId="3577" priority="4822">
      <formula>$AQ$4=""</formula>
    </cfRule>
  </conditionalFormatting>
  <conditionalFormatting sqref="BV51:CQ51 AP50:CQ50 AP5:CQ7">
    <cfRule type="expression" dxfId="3576" priority="4823">
      <formula>$AP$4=""</formula>
    </cfRule>
  </conditionalFormatting>
  <conditionalFormatting sqref="BV51:CQ51 AO50:CQ50 AO5:CQ7">
    <cfRule type="expression" dxfId="3575" priority="4824">
      <formula>$AO$4=""</formula>
    </cfRule>
  </conditionalFormatting>
  <conditionalFormatting sqref="BV51:CQ51 AN50:CQ50 AN5:CQ7">
    <cfRule type="expression" dxfId="3574" priority="4825">
      <formula>$AN$4=""</formula>
    </cfRule>
  </conditionalFormatting>
  <conditionalFormatting sqref="BV51:CQ51 AM50:CQ50 AM5:CQ7">
    <cfRule type="expression" dxfId="3573" priority="4826">
      <formula>$AM$4=""</formula>
    </cfRule>
  </conditionalFormatting>
  <conditionalFormatting sqref="BV51:CQ51 AL50:CQ50 AL5:CQ7">
    <cfRule type="expression" dxfId="3572" priority="4827">
      <formula>$AL$4=""</formula>
    </cfRule>
  </conditionalFormatting>
  <conditionalFormatting sqref="BV51:CQ51 AK50:CQ50 AK5:CQ7">
    <cfRule type="expression" dxfId="3571" priority="4828">
      <formula>$AK$4=""</formula>
    </cfRule>
  </conditionalFormatting>
  <conditionalFormatting sqref="BV51:CQ51 AJ50:CQ50 AJ5:CQ7">
    <cfRule type="expression" dxfId="3570" priority="4829">
      <formula>$AJ$4=""</formula>
    </cfRule>
  </conditionalFormatting>
  <conditionalFormatting sqref="BV51:CQ51 AI50:CQ50 AI5:CQ7">
    <cfRule type="expression" dxfId="3569" priority="4830">
      <formula>$AI$4=""</formula>
    </cfRule>
  </conditionalFormatting>
  <conditionalFormatting sqref="BV51:CQ51 AH50:CQ50 AH5:CQ7">
    <cfRule type="expression" dxfId="3568" priority="4831">
      <formula>$AH$4=""</formula>
    </cfRule>
  </conditionalFormatting>
  <conditionalFormatting sqref="BV51:CQ51 AG50:CQ50 AG5:CQ7">
    <cfRule type="expression" dxfId="3567" priority="4832">
      <formula>$AG$4=""</formula>
    </cfRule>
  </conditionalFormatting>
  <conditionalFormatting sqref="BV51:CQ51 AF50:CQ50 AF5:CQ7">
    <cfRule type="expression" dxfId="3566" priority="4833">
      <formula>$AF$4=""</formula>
    </cfRule>
  </conditionalFormatting>
  <conditionalFormatting sqref="BV51:CQ51 AE50:CQ50 AE5:CQ7">
    <cfRule type="expression" dxfId="3565" priority="4834">
      <formula>$AE$4=""</formula>
    </cfRule>
  </conditionalFormatting>
  <conditionalFormatting sqref="BV51:CQ51 AD50:CQ50 AD5:CQ7">
    <cfRule type="expression" dxfId="3564" priority="4835">
      <formula>$AD$4=""</formula>
    </cfRule>
  </conditionalFormatting>
  <conditionalFormatting sqref="BV51:CQ51 AC50:CQ50 AC5:CQ7">
    <cfRule type="expression" dxfId="3563" priority="4836">
      <formula>$AC$4=""</formula>
    </cfRule>
  </conditionalFormatting>
  <conditionalFormatting sqref="BV51:CQ51 AB50:CQ50 AB5:CQ7">
    <cfRule type="expression" dxfId="3562" priority="4837">
      <formula>$AB$4=""</formula>
    </cfRule>
  </conditionalFormatting>
  <conditionalFormatting sqref="BV51:CQ51 BA50:CQ50 BA5:CQ7">
    <cfRule type="expression" dxfId="3561" priority="4812">
      <formula>$BA$4=""</formula>
    </cfRule>
  </conditionalFormatting>
  <conditionalFormatting sqref="BV51:CQ51 BO50:CQ50 BO5:CQ7">
    <cfRule type="expression" dxfId="3560" priority="4798">
      <formula>$BO$4=""</formula>
    </cfRule>
  </conditionalFormatting>
  <conditionalFormatting sqref="BV51:CQ51 BN50:CQ50 BN5:CQ7">
    <cfRule type="expression" dxfId="3559" priority="4799">
      <formula>$BN$4=""</formula>
    </cfRule>
  </conditionalFormatting>
  <conditionalFormatting sqref="BV51:CQ51 BM50:CQ50 BM5:CQ7">
    <cfRule type="expression" dxfId="3558" priority="4800">
      <formula>$BM$4=""</formula>
    </cfRule>
  </conditionalFormatting>
  <conditionalFormatting sqref="BV51:CQ51 BL50:CQ50 BL5:CQ7">
    <cfRule type="expression" dxfId="3557" priority="4801">
      <formula>$BL$4=""</formula>
    </cfRule>
  </conditionalFormatting>
  <conditionalFormatting sqref="BV51:CQ51 BK50:CQ50 BK5:CQ7">
    <cfRule type="expression" dxfId="3556" priority="4802">
      <formula>$BK$4=""</formula>
    </cfRule>
  </conditionalFormatting>
  <conditionalFormatting sqref="BV51:CQ51 BJ50:CQ50 BJ5:CQ7">
    <cfRule type="expression" dxfId="3555" priority="4803">
      <formula>$BJ$4=""</formula>
    </cfRule>
  </conditionalFormatting>
  <conditionalFormatting sqref="BV51:CQ51 BI50:CQ50 BI5:CQ7">
    <cfRule type="expression" dxfId="3554" priority="4804">
      <formula>$BI$4=""</formula>
    </cfRule>
  </conditionalFormatting>
  <conditionalFormatting sqref="BV51:CQ51 BH50:CQ50 BH5:CQ7">
    <cfRule type="expression" dxfId="3553" priority="4805">
      <formula>$BH$4=""</formula>
    </cfRule>
  </conditionalFormatting>
  <conditionalFormatting sqref="BV51:CQ51 BG50:CQ50 BG5:CQ7">
    <cfRule type="expression" dxfId="3552" priority="4806">
      <formula>$BG$4=""</formula>
    </cfRule>
  </conditionalFormatting>
  <conditionalFormatting sqref="BV51:CQ51 BF50:CQ50 BF5:CQ7">
    <cfRule type="expression" dxfId="3551" priority="4807">
      <formula>$BF$4=""</formula>
    </cfRule>
  </conditionalFormatting>
  <conditionalFormatting sqref="BV51:CQ51 BE50:CQ50 BE5:CQ7">
    <cfRule type="expression" dxfId="3550" priority="4808">
      <formula>$BE$4=""</formula>
    </cfRule>
  </conditionalFormatting>
  <conditionalFormatting sqref="BV51:CQ51 BD50:CQ50 BD5:CQ7">
    <cfRule type="expression" dxfId="3549" priority="4809">
      <formula>$BD$4=""</formula>
    </cfRule>
  </conditionalFormatting>
  <conditionalFormatting sqref="BV51:CQ51 BB50:CQ50 BB5:CQ7">
    <cfRule type="expression" dxfId="3548" priority="4811">
      <formula>$BB$4=""</formula>
    </cfRule>
  </conditionalFormatting>
  <conditionalFormatting sqref="BV51:CQ51 AZ50:CQ50 AZ5:CQ7">
    <cfRule type="expression" dxfId="3547" priority="4813">
      <formula>$AZ$4=""</formula>
    </cfRule>
  </conditionalFormatting>
  <conditionalFormatting sqref="CQ50:CQ51">
    <cfRule type="expression" dxfId="3546" priority="4783">
      <formula>$CQ$4=""</formula>
    </cfRule>
  </conditionalFormatting>
  <conditionalFormatting sqref="BV51:CQ51 BP50:CQ50 BP5:CQ7">
    <cfRule type="expression" dxfId="3545" priority="4797">
      <formula>$BP$4=""</formula>
    </cfRule>
  </conditionalFormatting>
  <conditionalFormatting sqref="BV51:CQ51 BQ50:CQ50 BQ5:CQ7">
    <cfRule type="expression" dxfId="3544" priority="4796">
      <formula>$BQ$4=""</formula>
    </cfRule>
  </conditionalFormatting>
  <conditionalFormatting sqref="BV51:CQ51 BR50:CQ50 BR5:CQ7">
    <cfRule type="expression" dxfId="3543" priority="4795">
      <formula>$BR$4=""</formula>
    </cfRule>
  </conditionalFormatting>
  <conditionalFormatting sqref="BV51:CQ51 BS50:CQ50 BS5:CQ7">
    <cfRule type="expression" dxfId="3542" priority="4794">
      <formula>$BS$4=""</formula>
    </cfRule>
  </conditionalFormatting>
  <conditionalFormatting sqref="BV51:CQ51 BT50:CQ50 BT5:CQ7">
    <cfRule type="expression" dxfId="3541" priority="4793">
      <formula>$BT$4=""</formula>
    </cfRule>
  </conditionalFormatting>
  <conditionalFormatting sqref="BV51:CQ51 BU50:CQ50 BU5:CQ7">
    <cfRule type="expression" dxfId="3540" priority="4792">
      <formula>$BU$4=""</formula>
    </cfRule>
  </conditionalFormatting>
  <conditionalFormatting sqref="BV50:CQ51 BV5:CQ7">
    <cfRule type="expression" dxfId="3539" priority="4791">
      <formula>$BV$4=""</formula>
    </cfRule>
  </conditionalFormatting>
  <conditionalFormatting sqref="BW50:CQ51 BW5:CQ7">
    <cfRule type="expression" dxfId="3538" priority="4790">
      <formula>$BW$4=""</formula>
    </cfRule>
  </conditionalFormatting>
  <conditionalFormatting sqref="BX50:CQ51 BX5:CQ7">
    <cfRule type="expression" dxfId="3537" priority="4789">
      <formula>$BX$4=""</formula>
    </cfRule>
  </conditionalFormatting>
  <conditionalFormatting sqref="BY50:CQ51 BY5:CQ7">
    <cfRule type="expression" dxfId="3536" priority="4788">
      <formula>$BY$4=""</formula>
    </cfRule>
  </conditionalFormatting>
  <conditionalFormatting sqref="BZ50:CQ51 BZ5:CQ7">
    <cfRule type="expression" dxfId="3535" priority="4787">
      <formula>$BZ$4=""</formula>
    </cfRule>
  </conditionalFormatting>
  <conditionalFormatting sqref="CA50:CQ51 CA5:CQ7">
    <cfRule type="expression" dxfId="3534" priority="4786">
      <formula>$CA$4=""</formula>
    </cfRule>
  </conditionalFormatting>
  <conditionalFormatting sqref="CO50:CQ51">
    <cfRule type="expression" dxfId="3533" priority="4785">
      <formula>$CO$4=""</formula>
    </cfRule>
  </conditionalFormatting>
  <conditionalFormatting sqref="CP50:CQ51">
    <cfRule type="expression" dxfId="3532" priority="4784">
      <formula>$CP$4=""</formula>
    </cfRule>
  </conditionalFormatting>
  <conditionalFormatting sqref="BV51:CQ51 BC50:CQ50 BC5:CQ7">
    <cfRule type="expression" dxfId="3531" priority="4810">
      <formula>$BC$4=""</formula>
    </cfRule>
  </conditionalFormatting>
  <conditionalFormatting sqref="CR22:CS35 CR37:CS40 CR47:CS49 CR9:CS10 CR12:CS17">
    <cfRule type="expression" dxfId="3530" priority="2824">
      <formula>$D$4=""</formula>
    </cfRule>
  </conditionalFormatting>
  <conditionalFormatting sqref="CR22:CS35 CR37:CS40 CR47:CS49 CR9:CS10 CR12:CS17">
    <cfRule type="expression" dxfId="3529" priority="2823">
      <formula>$E$4=""</formula>
    </cfRule>
  </conditionalFormatting>
  <conditionalFormatting sqref="CR22:CS35 CR37:CS40 CR47:CS49 CR9:CS10 CR12:CS17">
    <cfRule type="expression" dxfId="3528" priority="2822">
      <formula>$F$4=""</formula>
    </cfRule>
  </conditionalFormatting>
  <conditionalFormatting sqref="CR22:CS35 CR37:CS40 CR47:CS49 CR9:CS10 CR12:CS17">
    <cfRule type="expression" dxfId="3527" priority="2821">
      <formula>$G$4=""</formula>
    </cfRule>
  </conditionalFormatting>
  <conditionalFormatting sqref="CR22:CS35 CR37:CS40 CR47:CS49 CR9:CS10 CR12:CS17">
    <cfRule type="expression" dxfId="3526" priority="2820">
      <formula>$H$4=""</formula>
    </cfRule>
  </conditionalFormatting>
  <conditionalFormatting sqref="CR22:CS35 CR37:CS40 CR47:CS49 CR9:CS10 CR12:CS17">
    <cfRule type="expression" dxfId="3525" priority="2819">
      <formula>$I$4=""</formula>
    </cfRule>
  </conditionalFormatting>
  <conditionalFormatting sqref="CR22:CS35 CR37:CS40 CR47:CS49 CR9:CS10 CR12:CS17">
    <cfRule type="expression" dxfId="3524" priority="2818">
      <formula>$J$4=""</formula>
    </cfRule>
  </conditionalFormatting>
  <conditionalFormatting sqref="CR22:CS35 CR37:CS40 CR47:CS49 CR9:CS10 CR12:CS17">
    <cfRule type="expression" dxfId="3523" priority="2817">
      <formula>$K$4=""</formula>
    </cfRule>
  </conditionalFormatting>
  <conditionalFormatting sqref="CR22:CS35 CR37:CS40 CR47:CS49 CR9:CS10 CR12:CS17">
    <cfRule type="expression" dxfId="3522" priority="2816">
      <formula>$L$4=""</formula>
    </cfRule>
  </conditionalFormatting>
  <conditionalFormatting sqref="CR22:CS35 CR37:CS40 CR47:CS49 CR9:CS10 CR12:CS17">
    <cfRule type="expression" dxfId="3521" priority="2815">
      <formula>$M$4=""</formula>
    </cfRule>
  </conditionalFormatting>
  <conditionalFormatting sqref="CR22:CS35 CR37:CS40 CR47:CS49 CR9:CS10 CR12:CS17">
    <cfRule type="expression" dxfId="3520" priority="2814">
      <formula>$N$4=""</formula>
    </cfRule>
  </conditionalFormatting>
  <conditionalFormatting sqref="CR22:CS35 CR37:CS40 CR47:CS49 CR9:CS10 CR12:CS17">
    <cfRule type="expression" dxfId="3519" priority="2813">
      <formula>$O$4=""</formula>
    </cfRule>
  </conditionalFormatting>
  <conditionalFormatting sqref="CR22:CS35 CR37:CS40 CR47:CS49 CR9:CS10 CR12:CS17">
    <cfRule type="expression" dxfId="3518" priority="2812">
      <formula>$P$4=""</formula>
    </cfRule>
  </conditionalFormatting>
  <conditionalFormatting sqref="CR22:CS35 CR37:CS40 CR47:CS49 CR9:CS10 CR12:CS17">
    <cfRule type="expression" dxfId="3517" priority="2811">
      <formula>$Q$4=""</formula>
    </cfRule>
  </conditionalFormatting>
  <conditionalFormatting sqref="CR22:CS35 CR37:CS40 CR47:CS49 CR9:CS10 CR12:CS17">
    <cfRule type="expression" dxfId="3516" priority="2810">
      <formula>$R$4=""</formula>
    </cfRule>
  </conditionalFormatting>
  <conditionalFormatting sqref="CR22:CS35 CR37:CS40 CR47:CS49 CR9:CS10 CR12:CS17">
    <cfRule type="expression" dxfId="3515" priority="2809">
      <formula>$S$4=""</formula>
    </cfRule>
  </conditionalFormatting>
  <conditionalFormatting sqref="CR22:CS35 CR37:CS40 CR47:CS49 CR9:CS10 CR12:CS17">
    <cfRule type="expression" dxfId="3514" priority="2808">
      <formula>$T$4=""</formula>
    </cfRule>
  </conditionalFormatting>
  <conditionalFormatting sqref="CR22:CS35 CR37:CS40 CR47:CS49 CR9:CS10 CR12:CS17">
    <cfRule type="expression" dxfId="3513" priority="2807">
      <formula>$U$4=""</formula>
    </cfRule>
  </conditionalFormatting>
  <conditionalFormatting sqref="CR22:CS35 CR37:CS40 CR47:CS49 CR9:CS10 CR12:CS17">
    <cfRule type="expression" dxfId="3512" priority="2806">
      <formula>$V$4=""</formula>
    </cfRule>
  </conditionalFormatting>
  <conditionalFormatting sqref="CR22:CS35 CR37:CS40 CR47:CS49 CR9:CS10 CR12:CS17">
    <cfRule type="expression" dxfId="3511" priority="2805">
      <formula>$W$4=""</formula>
    </cfRule>
  </conditionalFormatting>
  <conditionalFormatting sqref="CR22:CS35 CR37:CS40 CR47:CS49 CR9:CS10 CR12:CS17">
    <cfRule type="expression" dxfId="3510" priority="2804">
      <formula>$X$4=""</formula>
    </cfRule>
  </conditionalFormatting>
  <conditionalFormatting sqref="CR22:CS35 CR37:CS40 CR47:CS49 CR9:CS10 CR12:CS17">
    <cfRule type="expression" dxfId="3509" priority="2803">
      <formula>$Y$4=""</formula>
    </cfRule>
  </conditionalFormatting>
  <conditionalFormatting sqref="CR22:CS35 CR37:CS40 CR47:CS49 CR9:CS10 CR12:CS17">
    <cfRule type="expression" dxfId="3508" priority="2802">
      <formula>$Z$4=""</formula>
    </cfRule>
  </conditionalFormatting>
  <conditionalFormatting sqref="CR22:CS35 CR37:CS40 CR47:CS49 CR9:CS10 CR12:CS17">
    <cfRule type="expression" dxfId="3507" priority="2801">
      <formula>$AA$4=""</formula>
    </cfRule>
  </conditionalFormatting>
  <conditionalFormatting sqref="CR22:CS35 CR37:CS40 CR47:CS49 CR9:CS10 CR12:CS17">
    <cfRule type="expression" dxfId="3506" priority="2777">
      <formula>$AY$4=""</formula>
    </cfRule>
  </conditionalFormatting>
  <conditionalFormatting sqref="CR22:CS35 CR37:CS40 CR47:CS49 CR9:CS10 CR12:CS17">
    <cfRule type="expression" dxfId="3505" priority="2778">
      <formula>$AX$4=""</formula>
    </cfRule>
  </conditionalFormatting>
  <conditionalFormatting sqref="CR22:CS35 CR37:CS40 CR47:CS49 CR9:CS10 CR12:CS17">
    <cfRule type="expression" dxfId="3504" priority="2779">
      <formula>$AW$4=""</formula>
    </cfRule>
  </conditionalFormatting>
  <conditionalFormatting sqref="CR22:CS35 CR37:CS40 CR47:CS49 CR9:CS10 CR12:CS17">
    <cfRule type="expression" dxfId="3503" priority="2780">
      <formula>$AV$4=""</formula>
    </cfRule>
  </conditionalFormatting>
  <conditionalFormatting sqref="CR22:CS35 CR37:CS40 CR47:CS49 CR9:CS10 CR12:CS17">
    <cfRule type="expression" dxfId="3502" priority="2781">
      <formula>$AU$4=""</formula>
    </cfRule>
  </conditionalFormatting>
  <conditionalFormatting sqref="CR22:CS35 CR37:CS40 CR47:CS49 CR9:CS10 CR12:CS17">
    <cfRule type="expression" dxfId="3501" priority="2782">
      <formula>$AT$4=""</formula>
    </cfRule>
  </conditionalFormatting>
  <conditionalFormatting sqref="CR22:CS35 CR37:CS40 CR47:CS49 CR9:CS10 CR12:CS17">
    <cfRule type="expression" dxfId="3500" priority="2783">
      <formula>$AS$4=""</formula>
    </cfRule>
  </conditionalFormatting>
  <conditionalFormatting sqref="CR22:CS35 CR37:CS40 CR47:CS49 CR9:CS10 CR12:CS17">
    <cfRule type="expression" dxfId="3499" priority="2784">
      <formula>$AR$4=""</formula>
    </cfRule>
  </conditionalFormatting>
  <conditionalFormatting sqref="CR22:CS35 CR37:CS40 CR47:CS49 CR9:CS10 CR12:CS17">
    <cfRule type="expression" dxfId="3498" priority="2785">
      <formula>$AQ$4=""</formula>
    </cfRule>
  </conditionalFormatting>
  <conditionalFormatting sqref="CR22:CS35 CR37:CS40 CR47:CS49 CR9:CS10 CR12:CS17">
    <cfRule type="expression" dxfId="3497" priority="2786">
      <formula>$AP$4=""</formula>
    </cfRule>
  </conditionalFormatting>
  <conditionalFormatting sqref="CR22:CS35 CR37:CS40 CR47:CS49 CR9:CS10 CR12:CS17">
    <cfRule type="expression" dxfId="3496" priority="2787">
      <formula>$AO$4=""</formula>
    </cfRule>
  </conditionalFormatting>
  <conditionalFormatting sqref="CR22:CS35 CR37:CS40 CR47:CS49 CR9:CS10 CR12:CS17">
    <cfRule type="expression" dxfId="3495" priority="2788">
      <formula>$AN$4=""</formula>
    </cfRule>
  </conditionalFormatting>
  <conditionalFormatting sqref="CR22:CS35 CR37:CS40 CR47:CS49 CR9:CS10 CR12:CS17">
    <cfRule type="expression" dxfId="3494" priority="2789">
      <formula>$AM$4=""</formula>
    </cfRule>
  </conditionalFormatting>
  <conditionalFormatting sqref="CR22:CS35 CR37:CS40 CR47:CS49 CR9:CS10 CR12:CS17">
    <cfRule type="expression" dxfId="3493" priority="2790">
      <formula>$AL$4=""</formula>
    </cfRule>
  </conditionalFormatting>
  <conditionalFormatting sqref="CR22:CS35 CR37:CS40 CR47:CS49 CR9:CS10 CR12:CS17">
    <cfRule type="expression" dxfId="3492" priority="2791">
      <formula>$AK$4=""</formula>
    </cfRule>
  </conditionalFormatting>
  <conditionalFormatting sqref="CR22:CS35 CR37:CS40 CR47:CS49 CR9:CS10 CR12:CS17">
    <cfRule type="expression" dxfId="3491" priority="2792">
      <formula>$AJ$4=""</formula>
    </cfRule>
  </conditionalFormatting>
  <conditionalFormatting sqref="CR22:CS35 CR37:CS40 CR47:CS49 CR9:CS10 CR12:CS17">
    <cfRule type="expression" dxfId="3490" priority="2793">
      <formula>$AI$4=""</formula>
    </cfRule>
  </conditionalFormatting>
  <conditionalFormatting sqref="CR22:CS35 CR37:CS40 CR47:CS49 CR9:CS10 CR12:CS17">
    <cfRule type="expression" dxfId="3489" priority="2794">
      <formula>$AH$4=""</formula>
    </cfRule>
  </conditionalFormatting>
  <conditionalFormatting sqref="CR22:CS35 CR37:CS40 CR47:CS49 CR9:CS10 CR12:CS17">
    <cfRule type="expression" dxfId="3488" priority="2795">
      <formula>$AG$4=""</formula>
    </cfRule>
  </conditionalFormatting>
  <conditionalFormatting sqref="CR22:CS35 CR37:CS40 CR47:CS49 CR9:CS10 CR12:CS17">
    <cfRule type="expression" dxfId="3487" priority="2796">
      <formula>$AF$4=""</formula>
    </cfRule>
  </conditionalFormatting>
  <conditionalFormatting sqref="CR22:CS35 CR37:CS40 CR47:CS49 CR9:CS10 CR12:CS17">
    <cfRule type="expression" dxfId="3486" priority="2797">
      <formula>$AE$4=""</formula>
    </cfRule>
  </conditionalFormatting>
  <conditionalFormatting sqref="CR22:CS35 CR37:CS40 CR47:CS49 CR9:CS10 CR12:CS17">
    <cfRule type="expression" dxfId="3485" priority="2798">
      <formula>$AD$4=""</formula>
    </cfRule>
  </conditionalFormatting>
  <conditionalFormatting sqref="CR22:CS35 CR37:CS40 CR47:CS49 CR9:CS10 CR12:CS17">
    <cfRule type="expression" dxfId="3484" priority="2799">
      <formula>$AC$4=""</formula>
    </cfRule>
  </conditionalFormatting>
  <conditionalFormatting sqref="CR22:CS35 CR37:CS40 CR47:CS49 CR9:CS10 CR12:CS17">
    <cfRule type="expression" dxfId="3483" priority="2800">
      <formula>$AB$4=""</formula>
    </cfRule>
  </conditionalFormatting>
  <conditionalFormatting sqref="CR22:CS35 CR37:CS40 CR47:CS49 CR9:CS10 CR12:CS17">
    <cfRule type="expression" dxfId="3482" priority="2775">
      <formula>$BA$4=""</formula>
    </cfRule>
  </conditionalFormatting>
  <conditionalFormatting sqref="CR22:CS35 CR37:CS40 CR47:CS49 CR9:CS10 CR12:CS17">
    <cfRule type="expression" dxfId="3481" priority="2761">
      <formula>$BO$4=""</formula>
    </cfRule>
  </conditionalFormatting>
  <conditionalFormatting sqref="CR22:CS35 CR37:CS40 CR47:CS49 CR9:CS10 CR12:CS17">
    <cfRule type="expression" dxfId="3480" priority="2762">
      <formula>$BN$4=""</formula>
    </cfRule>
  </conditionalFormatting>
  <conditionalFormatting sqref="CR22:CS35 CR37:CS40 CR47:CS49 CR9:CS10 CR12:CS17">
    <cfRule type="expression" dxfId="3479" priority="2763">
      <formula>$BM$4=""</formula>
    </cfRule>
  </conditionalFormatting>
  <conditionalFormatting sqref="CR22:CS35 CR37:CS40 CR47:CS49 CR9:CS10 CR12:CS17">
    <cfRule type="expression" dxfId="3478" priority="2764">
      <formula>$BL$4=""</formula>
    </cfRule>
  </conditionalFormatting>
  <conditionalFormatting sqref="CR22:CS35 CR37:CS40 CR47:CS49 CR9:CS10 CR12:CS17">
    <cfRule type="expression" dxfId="3477" priority="2765">
      <formula>$BK$4=""</formula>
    </cfRule>
  </conditionalFormatting>
  <conditionalFormatting sqref="CR22:CS35 CR37:CS40 CR47:CS49 CR9:CS10 CR12:CS17">
    <cfRule type="expression" dxfId="3476" priority="2766">
      <formula>$BJ$4=""</formula>
    </cfRule>
  </conditionalFormatting>
  <conditionalFormatting sqref="CR22:CS35 CR37:CS40 CR47:CS49 CR9:CS10 CR12:CS17">
    <cfRule type="expression" dxfId="3475" priority="2767">
      <formula>$BI$4=""</formula>
    </cfRule>
  </conditionalFormatting>
  <conditionalFormatting sqref="CR22:CS35 CR37:CS40 CR47:CS49 CR9:CS10 CR12:CS17">
    <cfRule type="expression" dxfId="3474" priority="2768">
      <formula>$BH$4=""</formula>
    </cfRule>
  </conditionalFormatting>
  <conditionalFormatting sqref="CR22:CS35 CR37:CS40 CR47:CS49 CR9:CS10 CR12:CS17">
    <cfRule type="expression" dxfId="3473" priority="2769">
      <formula>$BG$4=""</formula>
    </cfRule>
  </conditionalFormatting>
  <conditionalFormatting sqref="CR22:CS35 CR37:CS40 CR47:CS49 CR9:CS10 CR12:CS17">
    <cfRule type="expression" dxfId="3472" priority="2770">
      <formula>$BF$4=""</formula>
    </cfRule>
  </conditionalFormatting>
  <conditionalFormatting sqref="CR22:CS35 CR37:CS40 CR47:CS49 CR9:CS10 CR12:CS17">
    <cfRule type="expression" dxfId="3471" priority="2771">
      <formula>$BE$4=""</formula>
    </cfRule>
  </conditionalFormatting>
  <conditionalFormatting sqref="CR22:CS35 CR37:CS40 CR47:CS49 CR9:CS10 CR12:CS17">
    <cfRule type="expression" dxfId="3470" priority="2772">
      <formula>$BD$4=""</formula>
    </cfRule>
  </conditionalFormatting>
  <conditionalFormatting sqref="CR22:CS35 CR37:CS40 CR47:CS49 CR9:CS10 CR12:CS17">
    <cfRule type="expression" dxfId="3469" priority="2774">
      <formula>$BB$4=""</formula>
    </cfRule>
  </conditionalFormatting>
  <conditionalFormatting sqref="CR22:CS35 CR37:CS40 CR47:CS49 CR9:CS10 CR12:CS17">
    <cfRule type="expression" dxfId="3468" priority="2776">
      <formula>$AZ$4=""</formula>
    </cfRule>
  </conditionalFormatting>
  <conditionalFormatting sqref="CS47:CS49 CS37:CS40 CS9:CS10 CS22:CS35 CS12:CS17">
    <cfRule type="expression" dxfId="3467" priority="2746">
      <formula>$CD$4=""</formula>
    </cfRule>
  </conditionalFormatting>
  <conditionalFormatting sqref="CR22:CS35 CR37:CS40 CR47:CS49 CR9:CS10 CR12:CS17">
    <cfRule type="expression" dxfId="3466" priority="2760">
      <formula>$BP$4=""</formula>
    </cfRule>
  </conditionalFormatting>
  <conditionalFormatting sqref="CR22:CS35 CR37:CS40 CR47:CS49 CR9:CS10 CR12:CS17">
    <cfRule type="expression" dxfId="3465" priority="2759">
      <formula>$BQ$4=""</formula>
    </cfRule>
  </conditionalFormatting>
  <conditionalFormatting sqref="CR22:CS35 CR37:CS40 CR47:CS49 CR9:CS10 CR12:CS17">
    <cfRule type="expression" dxfId="3464" priority="2758">
      <formula>$BR$4=""</formula>
    </cfRule>
  </conditionalFormatting>
  <conditionalFormatting sqref="CR47:CS49 CR37:CS40 CR22:CS35 CR9:CS10 CR12:CS17">
    <cfRule type="expression" dxfId="3463" priority="2757">
      <formula>$BS$4=""</formula>
    </cfRule>
  </conditionalFormatting>
  <conditionalFormatting sqref="CR47:CS49 CR37:CS40 CR22:CS35 CR9:CS10 CR12:CS17">
    <cfRule type="expression" dxfId="3462" priority="2756">
      <formula>$BT$4=""</formula>
    </cfRule>
  </conditionalFormatting>
  <conditionalFormatting sqref="CR47:CS49 CR37:CS40 CR22:CS35 CR9:CS10 CR12:CS17">
    <cfRule type="expression" dxfId="3461" priority="2755">
      <formula>$BU$4=""</formula>
    </cfRule>
  </conditionalFormatting>
  <conditionalFormatting sqref="CR47:CS49 CR37:CS40 CR22:CS35 CR9:CS10 CR12:CS17">
    <cfRule type="expression" dxfId="3460" priority="2754">
      <formula>$BV$4=""</formula>
    </cfRule>
  </conditionalFormatting>
  <conditionalFormatting sqref="CR47:CS49 CR37:CS40 CR22:CS35 CR9:CS10 CR12:CS17">
    <cfRule type="expression" dxfId="3459" priority="2753">
      <formula>$BW$4=""</formula>
    </cfRule>
  </conditionalFormatting>
  <conditionalFormatting sqref="CR47:CS49 CR37:CS40 CR22:CS35 CR9:CS10 CR12:CS17">
    <cfRule type="expression" dxfId="3458" priority="2752">
      <formula>$BX$4=""</formula>
    </cfRule>
  </conditionalFormatting>
  <conditionalFormatting sqref="CR47:CS49 CR37:CS40 CR22:CS35 CR9:CS10 CR12:CS17">
    <cfRule type="expression" dxfId="3457" priority="2751">
      <formula>$BY$4=""</formula>
    </cfRule>
  </conditionalFormatting>
  <conditionalFormatting sqref="CR47:CS49 CR37:CS40 CR22:CS35 CR9:CS10 CR12:CS17">
    <cfRule type="expression" dxfId="3456" priority="2750">
      <formula>$BZ$4=""</formula>
    </cfRule>
  </conditionalFormatting>
  <conditionalFormatting sqref="CR47:CS49 CR37:CS40 CR22:CS35 CR9:CS10 CR12:CS17">
    <cfRule type="expression" dxfId="3455" priority="2749">
      <formula>$CA$4=""</formula>
    </cfRule>
  </conditionalFormatting>
  <conditionalFormatting sqref="CR47:CS49 CR37:CS40 CR22:CS35 CR9:CS10 CR12:CS17">
    <cfRule type="expression" dxfId="3454" priority="2748">
      <formula>$CB$4=""</formula>
    </cfRule>
  </conditionalFormatting>
  <conditionalFormatting sqref="CR47:CS49 CR37:CS40 CR9:CS10 CR22:CS35 CR12:CS17">
    <cfRule type="expression" dxfId="3453" priority="2747">
      <formula>$CC$4=""</formula>
    </cfRule>
  </conditionalFormatting>
  <conditionalFormatting sqref="CR22:CS35 CR37:CS40 CR47:CS49 CR9:CS10 CR12:CS17">
    <cfRule type="expression" dxfId="3452" priority="2773">
      <formula>$BC$4=""</formula>
    </cfRule>
  </conditionalFormatting>
  <conditionalFormatting sqref="CS45">
    <cfRule type="expression" dxfId="3451" priority="2533">
      <formula>$CD$4=""</formula>
    </cfRule>
  </conditionalFormatting>
  <conditionalFormatting sqref="CR45:CS45">
    <cfRule type="expression" dxfId="3450" priority="2544">
      <formula>$BS$4=""</formula>
    </cfRule>
  </conditionalFormatting>
  <conditionalFormatting sqref="CR45:CS45">
    <cfRule type="expression" dxfId="3449" priority="2543">
      <formula>$BT$4=""</formula>
    </cfRule>
  </conditionalFormatting>
  <conditionalFormatting sqref="CR45:CS45">
    <cfRule type="expression" dxfId="3448" priority="2542">
      <formula>$BU$4=""</formula>
    </cfRule>
  </conditionalFormatting>
  <conditionalFormatting sqref="CR45:CS45">
    <cfRule type="expression" dxfId="3447" priority="2541">
      <formula>$BV$4=""</formula>
    </cfRule>
  </conditionalFormatting>
  <conditionalFormatting sqref="CR45:CS45">
    <cfRule type="expression" dxfId="3446" priority="2540">
      <formula>$BW$4=""</formula>
    </cfRule>
  </conditionalFormatting>
  <conditionalFormatting sqref="CR45:CS45">
    <cfRule type="expression" dxfId="3445" priority="2539">
      <formula>$BX$4=""</formula>
    </cfRule>
  </conditionalFormatting>
  <conditionalFormatting sqref="CR45:CS45">
    <cfRule type="expression" dxfId="3444" priority="2538">
      <formula>$BY$4=""</formula>
    </cfRule>
  </conditionalFormatting>
  <conditionalFormatting sqref="CR45:CS45">
    <cfRule type="expression" dxfId="3443" priority="2537">
      <formula>$BZ$4=""</formula>
    </cfRule>
  </conditionalFormatting>
  <conditionalFormatting sqref="CR45:CS45">
    <cfRule type="expression" dxfId="3442" priority="2536">
      <formula>$CA$4=""</formula>
    </cfRule>
  </conditionalFormatting>
  <conditionalFormatting sqref="CR45:CS45">
    <cfRule type="expression" dxfId="3441" priority="2535">
      <formula>$CB$4=""</formula>
    </cfRule>
  </conditionalFormatting>
  <conditionalFormatting sqref="CR45:CS45">
    <cfRule type="expression" dxfId="3440" priority="2534">
      <formula>$CC$4=""</formula>
    </cfRule>
  </conditionalFormatting>
  <conditionalFormatting sqref="CR45:CS45">
    <cfRule type="expression" dxfId="3439" priority="2611">
      <formula>$D$4=""</formula>
    </cfRule>
  </conditionalFormatting>
  <conditionalFormatting sqref="CR45:CS45">
    <cfRule type="expression" dxfId="3438" priority="2610">
      <formula>$E$4=""</formula>
    </cfRule>
  </conditionalFormatting>
  <conditionalFormatting sqref="CR45:CS45">
    <cfRule type="expression" dxfId="3437" priority="2609">
      <formula>$F$4=""</formula>
    </cfRule>
  </conditionalFormatting>
  <conditionalFormatting sqref="CR45:CS45">
    <cfRule type="expression" dxfId="3436" priority="2608">
      <formula>$G$4=""</formula>
    </cfRule>
  </conditionalFormatting>
  <conditionalFormatting sqref="CR45:CS45">
    <cfRule type="expression" dxfId="3435" priority="2607">
      <formula>$H$4=""</formula>
    </cfRule>
  </conditionalFormatting>
  <conditionalFormatting sqref="CR45:CS45">
    <cfRule type="expression" dxfId="3434" priority="2606">
      <formula>$I$4=""</formula>
    </cfRule>
  </conditionalFormatting>
  <conditionalFormatting sqref="CR45:CS45">
    <cfRule type="expression" dxfId="3433" priority="2605">
      <formula>$J$4=""</formula>
    </cfRule>
  </conditionalFormatting>
  <conditionalFormatting sqref="CR45:CS45">
    <cfRule type="expression" dxfId="3432" priority="2604">
      <formula>$K$4=""</formula>
    </cfRule>
  </conditionalFormatting>
  <conditionalFormatting sqref="CR45:CS45">
    <cfRule type="expression" dxfId="3431" priority="2603">
      <formula>$L$4=""</formula>
    </cfRule>
  </conditionalFormatting>
  <conditionalFormatting sqref="CR45:CS45">
    <cfRule type="expression" dxfId="3430" priority="2602">
      <formula>$M$4=""</formula>
    </cfRule>
  </conditionalFormatting>
  <conditionalFormatting sqref="CR45:CS45">
    <cfRule type="expression" dxfId="3429" priority="2601">
      <formula>$N$4=""</formula>
    </cfRule>
  </conditionalFormatting>
  <conditionalFormatting sqref="CR45:CS45">
    <cfRule type="expression" dxfId="3428" priority="2600">
      <formula>$O$4=""</formula>
    </cfRule>
  </conditionalFormatting>
  <conditionalFormatting sqref="CR45:CS45">
    <cfRule type="expression" dxfId="3427" priority="2599">
      <formula>$P$4=""</formula>
    </cfRule>
  </conditionalFormatting>
  <conditionalFormatting sqref="CR45:CS45">
    <cfRule type="expression" dxfId="3426" priority="2598">
      <formula>$Q$4=""</formula>
    </cfRule>
  </conditionalFormatting>
  <conditionalFormatting sqref="CR45:CS45">
    <cfRule type="expression" dxfId="3425" priority="2597">
      <formula>$R$4=""</formula>
    </cfRule>
  </conditionalFormatting>
  <conditionalFormatting sqref="CR45:CS45">
    <cfRule type="expression" dxfId="3424" priority="2596">
      <formula>$S$4=""</formula>
    </cfRule>
  </conditionalFormatting>
  <conditionalFormatting sqref="CR45:CS45">
    <cfRule type="expression" dxfId="3423" priority="2595">
      <formula>$T$4=""</formula>
    </cfRule>
  </conditionalFormatting>
  <conditionalFormatting sqref="CR45:CS45">
    <cfRule type="expression" dxfId="3422" priority="2594">
      <formula>$U$4=""</formula>
    </cfRule>
  </conditionalFormatting>
  <conditionalFormatting sqref="CR45:CS45">
    <cfRule type="expression" dxfId="3421" priority="2593">
      <formula>$V$4=""</formula>
    </cfRule>
  </conditionalFormatting>
  <conditionalFormatting sqref="CR45:CS45">
    <cfRule type="expression" dxfId="3420" priority="2592">
      <formula>$W$4=""</formula>
    </cfRule>
  </conditionalFormatting>
  <conditionalFormatting sqref="CR45:CS45">
    <cfRule type="expression" dxfId="3419" priority="2591">
      <formula>$X$4=""</formula>
    </cfRule>
  </conditionalFormatting>
  <conditionalFormatting sqref="CR45:CS45">
    <cfRule type="expression" dxfId="3418" priority="2590">
      <formula>$Y$4=""</formula>
    </cfRule>
  </conditionalFormatting>
  <conditionalFormatting sqref="CR45:CS45">
    <cfRule type="expression" dxfId="3417" priority="2589">
      <formula>$Z$4=""</formula>
    </cfRule>
  </conditionalFormatting>
  <conditionalFormatting sqref="CR45:CS45">
    <cfRule type="expression" dxfId="3416" priority="2588">
      <formula>$AA$4=""</formula>
    </cfRule>
  </conditionalFormatting>
  <conditionalFormatting sqref="CR45:CS45">
    <cfRule type="expression" dxfId="3415" priority="2564">
      <formula>$AY$4=""</formula>
    </cfRule>
  </conditionalFormatting>
  <conditionalFormatting sqref="CR45:CS45">
    <cfRule type="expression" dxfId="3414" priority="2565">
      <formula>$AX$4=""</formula>
    </cfRule>
  </conditionalFormatting>
  <conditionalFormatting sqref="CR45:CS45">
    <cfRule type="expression" dxfId="3413" priority="2566">
      <formula>$AW$4=""</formula>
    </cfRule>
  </conditionalFormatting>
  <conditionalFormatting sqref="CR45:CS45">
    <cfRule type="expression" dxfId="3412" priority="2567">
      <formula>$AV$4=""</formula>
    </cfRule>
  </conditionalFormatting>
  <conditionalFormatting sqref="CR45:CS45">
    <cfRule type="expression" dxfId="3411" priority="2568">
      <formula>$AU$4=""</formula>
    </cfRule>
  </conditionalFormatting>
  <conditionalFormatting sqref="CR45:CS45">
    <cfRule type="expression" dxfId="3410" priority="2569">
      <formula>$AT$4=""</formula>
    </cfRule>
  </conditionalFormatting>
  <conditionalFormatting sqref="CR45:CS45">
    <cfRule type="expression" dxfId="3409" priority="2570">
      <formula>$AS$4=""</formula>
    </cfRule>
  </conditionalFormatting>
  <conditionalFormatting sqref="CR45:CS45">
    <cfRule type="expression" dxfId="3408" priority="2571">
      <formula>$AR$4=""</formula>
    </cfRule>
  </conditionalFormatting>
  <conditionalFormatting sqref="CR45:CS45">
    <cfRule type="expression" dxfId="3407" priority="2572">
      <formula>$AQ$4=""</formula>
    </cfRule>
  </conditionalFormatting>
  <conditionalFormatting sqref="CR45:CS45">
    <cfRule type="expression" dxfId="3406" priority="2573">
      <formula>$AP$4=""</formula>
    </cfRule>
  </conditionalFormatting>
  <conditionalFormatting sqref="CR45:CS45">
    <cfRule type="expression" dxfId="3405" priority="2574">
      <formula>$AO$4=""</formula>
    </cfRule>
  </conditionalFormatting>
  <conditionalFormatting sqref="CR45:CS45">
    <cfRule type="expression" dxfId="3404" priority="2575">
      <formula>$AN$4=""</formula>
    </cfRule>
  </conditionalFormatting>
  <conditionalFormatting sqref="CR45:CS45">
    <cfRule type="expression" dxfId="3403" priority="2576">
      <formula>$AM$4=""</formula>
    </cfRule>
  </conditionalFormatting>
  <conditionalFormatting sqref="CR45:CS45">
    <cfRule type="expression" dxfId="3402" priority="2577">
      <formula>$AL$4=""</formula>
    </cfRule>
  </conditionalFormatting>
  <conditionalFormatting sqref="CR45:CS45">
    <cfRule type="expression" dxfId="3401" priority="2578">
      <formula>$AK$4=""</formula>
    </cfRule>
  </conditionalFormatting>
  <conditionalFormatting sqref="CR45:CS45">
    <cfRule type="expression" dxfId="3400" priority="2579">
      <formula>$AJ$4=""</formula>
    </cfRule>
  </conditionalFormatting>
  <conditionalFormatting sqref="CR45:CS45">
    <cfRule type="expression" dxfId="3399" priority="2580">
      <formula>$AI$4=""</formula>
    </cfRule>
  </conditionalFormatting>
  <conditionalFormatting sqref="CR45:CS45">
    <cfRule type="expression" dxfId="3398" priority="2581">
      <formula>$AH$4=""</formula>
    </cfRule>
  </conditionalFormatting>
  <conditionalFormatting sqref="CR45:CS45">
    <cfRule type="expression" dxfId="3397" priority="2582">
      <formula>$AG$4=""</formula>
    </cfRule>
  </conditionalFormatting>
  <conditionalFormatting sqref="CR45:CS45">
    <cfRule type="expression" dxfId="3396" priority="2583">
      <formula>$AF$4=""</formula>
    </cfRule>
  </conditionalFormatting>
  <conditionalFormatting sqref="CR45:CS45">
    <cfRule type="expression" dxfId="3395" priority="2584">
      <formula>$AE$4=""</formula>
    </cfRule>
  </conditionalFormatting>
  <conditionalFormatting sqref="CR45:CS45">
    <cfRule type="expression" dxfId="3394" priority="2585">
      <formula>$AD$4=""</formula>
    </cfRule>
  </conditionalFormatting>
  <conditionalFormatting sqref="CR45:CS45">
    <cfRule type="expression" dxfId="3393" priority="2586">
      <formula>$AC$4=""</formula>
    </cfRule>
  </conditionalFormatting>
  <conditionalFormatting sqref="CR45:CS45">
    <cfRule type="expression" dxfId="3392" priority="2587">
      <formula>$AB$4=""</formula>
    </cfRule>
  </conditionalFormatting>
  <conditionalFormatting sqref="CR45:CS45">
    <cfRule type="expression" dxfId="3391" priority="2562">
      <formula>$BA$4=""</formula>
    </cfRule>
  </conditionalFormatting>
  <conditionalFormatting sqref="CR45:CS45">
    <cfRule type="expression" dxfId="3390" priority="2548">
      <formula>$BO$4=""</formula>
    </cfRule>
  </conditionalFormatting>
  <conditionalFormatting sqref="CR45:CS45">
    <cfRule type="expression" dxfId="3389" priority="2549">
      <formula>$BN$4=""</formula>
    </cfRule>
  </conditionalFormatting>
  <conditionalFormatting sqref="CR45:CS45">
    <cfRule type="expression" dxfId="3388" priority="2550">
      <formula>$BM$4=""</formula>
    </cfRule>
  </conditionalFormatting>
  <conditionalFormatting sqref="CR45:CS45">
    <cfRule type="expression" dxfId="3387" priority="2551">
      <formula>$BL$4=""</formula>
    </cfRule>
  </conditionalFormatting>
  <conditionalFormatting sqref="CR45:CS45">
    <cfRule type="expression" dxfId="3386" priority="2552">
      <formula>$BK$4=""</formula>
    </cfRule>
  </conditionalFormatting>
  <conditionalFormatting sqref="CR45:CS45">
    <cfRule type="expression" dxfId="3385" priority="2553">
      <formula>$BJ$4=""</formula>
    </cfRule>
  </conditionalFormatting>
  <conditionalFormatting sqref="CR45:CS45">
    <cfRule type="expression" dxfId="3384" priority="2554">
      <formula>$BI$4=""</formula>
    </cfRule>
  </conditionalFormatting>
  <conditionalFormatting sqref="CR45:CS45">
    <cfRule type="expression" dxfId="3383" priority="2555">
      <formula>$BH$4=""</formula>
    </cfRule>
  </conditionalFormatting>
  <conditionalFormatting sqref="CR45:CS45">
    <cfRule type="expression" dxfId="3382" priority="2556">
      <formula>$BG$4=""</formula>
    </cfRule>
  </conditionalFormatting>
  <conditionalFormatting sqref="CR45:CS45">
    <cfRule type="expression" dxfId="3381" priority="2557">
      <formula>$BF$4=""</formula>
    </cfRule>
  </conditionalFormatting>
  <conditionalFormatting sqref="CR45:CS45">
    <cfRule type="expression" dxfId="3380" priority="2558">
      <formula>$BE$4=""</formula>
    </cfRule>
  </conditionalFormatting>
  <conditionalFormatting sqref="CR45:CS45">
    <cfRule type="expression" dxfId="3379" priority="2559">
      <formula>$BD$4=""</formula>
    </cfRule>
  </conditionalFormatting>
  <conditionalFormatting sqref="CR45:CS45">
    <cfRule type="expression" dxfId="3378" priority="2561">
      <formula>$BB$4=""</formula>
    </cfRule>
  </conditionalFormatting>
  <conditionalFormatting sqref="CR45:CS45">
    <cfRule type="expression" dxfId="3377" priority="2563">
      <formula>$AZ$4=""</formula>
    </cfRule>
  </conditionalFormatting>
  <conditionalFormatting sqref="CR45:CS45">
    <cfRule type="expression" dxfId="3376" priority="2547">
      <formula>$BP$4=""</formula>
    </cfRule>
  </conditionalFormatting>
  <conditionalFormatting sqref="CR45:CS45">
    <cfRule type="expression" dxfId="3375" priority="2546">
      <formula>$BQ$4=""</formula>
    </cfRule>
  </conditionalFormatting>
  <conditionalFormatting sqref="CR45:CS45">
    <cfRule type="expression" dxfId="3374" priority="2545">
      <formula>$BR$4=""</formula>
    </cfRule>
  </conditionalFormatting>
  <conditionalFormatting sqref="CR45:CS45">
    <cfRule type="expression" dxfId="3373" priority="2560">
      <formula>$BC$4=""</formula>
    </cfRule>
  </conditionalFormatting>
  <conditionalFormatting sqref="CR46:CS46">
    <cfRule type="expression" dxfId="3372" priority="2532">
      <formula>$D$4=""</formula>
    </cfRule>
  </conditionalFormatting>
  <conditionalFormatting sqref="CR46:CS46">
    <cfRule type="expression" dxfId="3371" priority="2531">
      <formula>$E$4=""</formula>
    </cfRule>
  </conditionalFormatting>
  <conditionalFormatting sqref="CR46:CS46">
    <cfRule type="expression" dxfId="3370" priority="2530">
      <formula>$F$4=""</formula>
    </cfRule>
  </conditionalFormatting>
  <conditionalFormatting sqref="CR46:CS46">
    <cfRule type="expression" dxfId="3369" priority="2529">
      <formula>$G$4=""</formula>
    </cfRule>
  </conditionalFormatting>
  <conditionalFormatting sqref="CR46:CS46">
    <cfRule type="expression" dxfId="3368" priority="2528">
      <formula>$H$4=""</formula>
    </cfRule>
  </conditionalFormatting>
  <conditionalFormatting sqref="CR46:CS46">
    <cfRule type="expression" dxfId="3367" priority="2527">
      <formula>$I$4=""</formula>
    </cfRule>
  </conditionalFormatting>
  <conditionalFormatting sqref="CR46:CS46">
    <cfRule type="expression" dxfId="3366" priority="2526">
      <formula>$J$4=""</formula>
    </cfRule>
  </conditionalFormatting>
  <conditionalFormatting sqref="CR46:CS46">
    <cfRule type="expression" dxfId="3365" priority="2525">
      <formula>$K$4=""</formula>
    </cfRule>
  </conditionalFormatting>
  <conditionalFormatting sqref="CR46:CS46">
    <cfRule type="expression" dxfId="3364" priority="2524">
      <formula>$L$4=""</formula>
    </cfRule>
  </conditionalFormatting>
  <conditionalFormatting sqref="CR46:CS46">
    <cfRule type="expression" dxfId="3363" priority="2523">
      <formula>$M$4=""</formula>
    </cfRule>
  </conditionalFormatting>
  <conditionalFormatting sqref="CR46:CS46">
    <cfRule type="expression" dxfId="3362" priority="2522">
      <formula>$N$4=""</formula>
    </cfRule>
  </conditionalFormatting>
  <conditionalFormatting sqref="CR46:CS46">
    <cfRule type="expression" dxfId="3361" priority="2521">
      <formula>$O$4=""</formula>
    </cfRule>
  </conditionalFormatting>
  <conditionalFormatting sqref="CR46:CS46">
    <cfRule type="expression" dxfId="3360" priority="2520">
      <formula>$P$4=""</formula>
    </cfRule>
  </conditionalFormatting>
  <conditionalFormatting sqref="CR46:CS46">
    <cfRule type="expression" dxfId="3359" priority="2519">
      <formula>$Q$4=""</formula>
    </cfRule>
  </conditionalFormatting>
  <conditionalFormatting sqref="CR46:CS46">
    <cfRule type="expression" dxfId="3358" priority="2518">
      <formula>$R$4=""</formula>
    </cfRule>
  </conditionalFormatting>
  <conditionalFormatting sqref="CR46:CS46">
    <cfRule type="expression" dxfId="3357" priority="2517">
      <formula>$S$4=""</formula>
    </cfRule>
  </conditionalFormatting>
  <conditionalFormatting sqref="CR46:CS46">
    <cfRule type="expression" dxfId="3356" priority="2516">
      <formula>$T$4=""</formula>
    </cfRule>
  </conditionalFormatting>
  <conditionalFormatting sqref="CR46:CS46">
    <cfRule type="expression" dxfId="3355" priority="2515">
      <formula>$U$4=""</formula>
    </cfRule>
  </conditionalFormatting>
  <conditionalFormatting sqref="CR46:CS46">
    <cfRule type="expression" dxfId="3354" priority="2514">
      <formula>$V$4=""</formula>
    </cfRule>
  </conditionalFormatting>
  <conditionalFormatting sqref="CR46:CS46">
    <cfRule type="expression" dxfId="3353" priority="2513">
      <formula>$W$4=""</formula>
    </cfRule>
  </conditionalFormatting>
  <conditionalFormatting sqref="CR46:CS46">
    <cfRule type="expression" dxfId="3352" priority="2512">
      <formula>$X$4=""</formula>
    </cfRule>
  </conditionalFormatting>
  <conditionalFormatting sqref="CR46:CS46">
    <cfRule type="expression" dxfId="3351" priority="2511">
      <formula>$Y$4=""</formula>
    </cfRule>
  </conditionalFormatting>
  <conditionalFormatting sqref="CR46:CS46">
    <cfRule type="expression" dxfId="3350" priority="2510">
      <formula>$Z$4=""</formula>
    </cfRule>
  </conditionalFormatting>
  <conditionalFormatting sqref="CR46:CS46">
    <cfRule type="expression" dxfId="3349" priority="2509">
      <formula>$AA$4=""</formula>
    </cfRule>
  </conditionalFormatting>
  <conditionalFormatting sqref="CR46:CS46">
    <cfRule type="expression" dxfId="3348" priority="2485">
      <formula>$AY$4=""</formula>
    </cfRule>
  </conditionalFormatting>
  <conditionalFormatting sqref="CR46:CS46">
    <cfRule type="expression" dxfId="3347" priority="2486">
      <formula>$AX$4=""</formula>
    </cfRule>
  </conditionalFormatting>
  <conditionalFormatting sqref="CR46:CS46">
    <cfRule type="expression" dxfId="3346" priority="2487">
      <formula>$AW$4=""</formula>
    </cfRule>
  </conditionalFormatting>
  <conditionalFormatting sqref="CR46:CS46">
    <cfRule type="expression" dxfId="3345" priority="2488">
      <formula>$AV$4=""</formula>
    </cfRule>
  </conditionalFormatting>
  <conditionalFormatting sqref="CR46:CS46">
    <cfRule type="expression" dxfId="3344" priority="2489">
      <formula>$AU$4=""</formula>
    </cfRule>
  </conditionalFormatting>
  <conditionalFormatting sqref="CR46:CS46">
    <cfRule type="expression" dxfId="3343" priority="2490">
      <formula>$AT$4=""</formula>
    </cfRule>
  </conditionalFormatting>
  <conditionalFormatting sqref="CR46:CS46">
    <cfRule type="expression" dxfId="3342" priority="2491">
      <formula>$AS$4=""</formula>
    </cfRule>
  </conditionalFormatting>
  <conditionalFormatting sqref="CR46:CS46">
    <cfRule type="expression" dxfId="3341" priority="2492">
      <formula>$AR$4=""</formula>
    </cfRule>
  </conditionalFormatting>
  <conditionalFormatting sqref="CR46:CS46">
    <cfRule type="expression" dxfId="3340" priority="2493">
      <formula>$AQ$4=""</formula>
    </cfRule>
  </conditionalFormatting>
  <conditionalFormatting sqref="CR46:CS46">
    <cfRule type="expression" dxfId="3339" priority="2494">
      <formula>$AP$4=""</formula>
    </cfRule>
  </conditionalFormatting>
  <conditionalFormatting sqref="CR46:CS46">
    <cfRule type="expression" dxfId="3338" priority="2495">
      <formula>$AO$4=""</formula>
    </cfRule>
  </conditionalFormatting>
  <conditionalFormatting sqref="CR46:CS46">
    <cfRule type="expression" dxfId="3337" priority="2496">
      <formula>$AN$4=""</formula>
    </cfRule>
  </conditionalFormatting>
  <conditionalFormatting sqref="CR46:CS46">
    <cfRule type="expression" dxfId="3336" priority="2497">
      <formula>$AM$4=""</formula>
    </cfRule>
  </conditionalFormatting>
  <conditionalFormatting sqref="CR46:CS46">
    <cfRule type="expression" dxfId="3335" priority="2498">
      <formula>$AL$4=""</formula>
    </cfRule>
  </conditionalFormatting>
  <conditionalFormatting sqref="CR46:CS46">
    <cfRule type="expression" dxfId="3334" priority="2499">
      <formula>$AK$4=""</formula>
    </cfRule>
  </conditionalFormatting>
  <conditionalFormatting sqref="CR46:CS46">
    <cfRule type="expression" dxfId="3333" priority="2500">
      <formula>$AJ$4=""</formula>
    </cfRule>
  </conditionalFormatting>
  <conditionalFormatting sqref="CR46:CS46">
    <cfRule type="expression" dxfId="3332" priority="2501">
      <formula>$AI$4=""</formula>
    </cfRule>
  </conditionalFormatting>
  <conditionalFormatting sqref="CR46:CS46">
    <cfRule type="expression" dxfId="3331" priority="2502">
      <formula>$AH$4=""</formula>
    </cfRule>
  </conditionalFormatting>
  <conditionalFormatting sqref="CR46:CS46">
    <cfRule type="expression" dxfId="3330" priority="2503">
      <formula>$AG$4=""</formula>
    </cfRule>
  </conditionalFormatting>
  <conditionalFormatting sqref="CR46:CS46">
    <cfRule type="expression" dxfId="3329" priority="2504">
      <formula>$AF$4=""</formula>
    </cfRule>
  </conditionalFormatting>
  <conditionalFormatting sqref="CR46:CS46">
    <cfRule type="expression" dxfId="3328" priority="2505">
      <formula>$AE$4=""</formula>
    </cfRule>
  </conditionalFormatting>
  <conditionalFormatting sqref="CR46:CS46">
    <cfRule type="expression" dxfId="3327" priority="2506">
      <formula>$AD$4=""</formula>
    </cfRule>
  </conditionalFormatting>
  <conditionalFormatting sqref="CR46:CS46">
    <cfRule type="expression" dxfId="3326" priority="2507">
      <formula>$AC$4=""</formula>
    </cfRule>
  </conditionalFormatting>
  <conditionalFormatting sqref="CR46:CS46">
    <cfRule type="expression" dxfId="3325" priority="2508">
      <formula>$AB$4=""</formula>
    </cfRule>
  </conditionalFormatting>
  <conditionalFormatting sqref="CR46:CS46">
    <cfRule type="expression" dxfId="3324" priority="2483">
      <formula>$BA$4=""</formula>
    </cfRule>
  </conditionalFormatting>
  <conditionalFormatting sqref="CR46:CS46">
    <cfRule type="expression" dxfId="3323" priority="2469">
      <formula>$BO$4=""</formula>
    </cfRule>
  </conditionalFormatting>
  <conditionalFormatting sqref="CR46:CS46">
    <cfRule type="expression" dxfId="3322" priority="2470">
      <formula>$BN$4=""</formula>
    </cfRule>
  </conditionalFormatting>
  <conditionalFormatting sqref="CR46:CS46">
    <cfRule type="expression" dxfId="3321" priority="2471">
      <formula>$BM$4=""</formula>
    </cfRule>
  </conditionalFormatting>
  <conditionalFormatting sqref="CR46:CS46">
    <cfRule type="expression" dxfId="3320" priority="2472">
      <formula>$BL$4=""</formula>
    </cfRule>
  </conditionalFormatting>
  <conditionalFormatting sqref="CR46:CS46">
    <cfRule type="expression" dxfId="3319" priority="2473">
      <formula>$BK$4=""</formula>
    </cfRule>
  </conditionalFormatting>
  <conditionalFormatting sqref="CR46:CS46">
    <cfRule type="expression" dxfId="3318" priority="2474">
      <formula>$BJ$4=""</formula>
    </cfRule>
  </conditionalFormatting>
  <conditionalFormatting sqref="CR46:CS46">
    <cfRule type="expression" dxfId="3317" priority="2475">
      <formula>$BI$4=""</formula>
    </cfRule>
  </conditionalFormatting>
  <conditionalFormatting sqref="CR46:CS46">
    <cfRule type="expression" dxfId="3316" priority="2476">
      <formula>$BH$4=""</formula>
    </cfRule>
  </conditionalFormatting>
  <conditionalFormatting sqref="CR46:CS46">
    <cfRule type="expression" dxfId="3315" priority="2477">
      <formula>$BG$4=""</formula>
    </cfRule>
  </conditionalFormatting>
  <conditionalFormatting sqref="CR46:CS46">
    <cfRule type="expression" dxfId="3314" priority="2478">
      <formula>$BF$4=""</formula>
    </cfRule>
  </conditionalFormatting>
  <conditionalFormatting sqref="CR46:CS46">
    <cfRule type="expression" dxfId="3313" priority="2479">
      <formula>$BE$4=""</formula>
    </cfRule>
  </conditionalFormatting>
  <conditionalFormatting sqref="CR46:CS46">
    <cfRule type="expression" dxfId="3312" priority="2480">
      <formula>$BD$4=""</formula>
    </cfRule>
  </conditionalFormatting>
  <conditionalFormatting sqref="CR46:CS46">
    <cfRule type="expression" dxfId="3311" priority="2482">
      <formula>$BB$4=""</formula>
    </cfRule>
  </conditionalFormatting>
  <conditionalFormatting sqref="CR46:CS46">
    <cfRule type="expression" dxfId="3310" priority="2484">
      <formula>$AZ$4=""</formula>
    </cfRule>
  </conditionalFormatting>
  <conditionalFormatting sqref="CS46">
    <cfRule type="expression" dxfId="3309" priority="2454">
      <formula>$CD$4=""</formula>
    </cfRule>
  </conditionalFormatting>
  <conditionalFormatting sqref="CR46:CS46">
    <cfRule type="expression" dxfId="3308" priority="2468">
      <formula>$BP$4=""</formula>
    </cfRule>
  </conditionalFormatting>
  <conditionalFormatting sqref="CR46:CS46">
    <cfRule type="expression" dxfId="3307" priority="2467">
      <formula>$BQ$4=""</formula>
    </cfRule>
  </conditionalFormatting>
  <conditionalFormatting sqref="CR46:CS46">
    <cfRule type="expression" dxfId="3306" priority="2466">
      <formula>$BR$4=""</formula>
    </cfRule>
  </conditionalFormatting>
  <conditionalFormatting sqref="CR46:CS46">
    <cfRule type="expression" dxfId="3305" priority="2465">
      <formula>$BS$4=""</formula>
    </cfRule>
  </conditionalFormatting>
  <conditionalFormatting sqref="CR46:CS46">
    <cfRule type="expression" dxfId="3304" priority="2464">
      <formula>$BT$4=""</formula>
    </cfRule>
  </conditionalFormatting>
  <conditionalFormatting sqref="CR46:CS46">
    <cfRule type="expression" dxfId="3303" priority="2463">
      <formula>$BU$4=""</formula>
    </cfRule>
  </conditionalFormatting>
  <conditionalFormatting sqref="CR46:CS46">
    <cfRule type="expression" dxfId="3302" priority="2462">
      <formula>$BV$4=""</formula>
    </cfRule>
  </conditionalFormatting>
  <conditionalFormatting sqref="CR46:CS46">
    <cfRule type="expression" dxfId="3301" priority="2461">
      <formula>$BW$4=""</formula>
    </cfRule>
  </conditionalFormatting>
  <conditionalFormatting sqref="CR46:CS46">
    <cfRule type="expression" dxfId="3300" priority="2460">
      <formula>$BX$4=""</formula>
    </cfRule>
  </conditionalFormatting>
  <conditionalFormatting sqref="CR46:CS46">
    <cfRule type="expression" dxfId="3299" priority="2459">
      <formula>$BY$4=""</formula>
    </cfRule>
  </conditionalFormatting>
  <conditionalFormatting sqref="CR46:CS46">
    <cfRule type="expression" dxfId="3298" priority="2458">
      <formula>$BZ$4=""</formula>
    </cfRule>
  </conditionalFormatting>
  <conditionalFormatting sqref="CR46:CS46">
    <cfRule type="expression" dxfId="3297" priority="2457">
      <formula>$CA$4=""</formula>
    </cfRule>
  </conditionalFormatting>
  <conditionalFormatting sqref="CR46:CS46">
    <cfRule type="expression" dxfId="3296" priority="2456">
      <formula>$CB$4=""</formula>
    </cfRule>
  </conditionalFormatting>
  <conditionalFormatting sqref="CR46:CS46">
    <cfRule type="expression" dxfId="3295" priority="2455">
      <formula>$CC$4=""</formula>
    </cfRule>
  </conditionalFormatting>
  <conditionalFormatting sqref="CR46:CS46">
    <cfRule type="expression" dxfId="3294" priority="2481">
      <formula>$BC$4=""</formula>
    </cfRule>
  </conditionalFormatting>
  <conditionalFormatting sqref="CS19:CS21">
    <cfRule type="expression" dxfId="3293" priority="2241">
      <formula>$CD$4=""</formula>
    </cfRule>
  </conditionalFormatting>
  <conditionalFormatting sqref="CR19:CS21">
    <cfRule type="expression" dxfId="3292" priority="2252">
      <formula>$BS$4=""</formula>
    </cfRule>
  </conditionalFormatting>
  <conditionalFormatting sqref="CR19:CS21">
    <cfRule type="expression" dxfId="3291" priority="2251">
      <formula>$BT$4=""</formula>
    </cfRule>
  </conditionalFormatting>
  <conditionalFormatting sqref="CR19:CS21">
    <cfRule type="expression" dxfId="3290" priority="2250">
      <formula>$BU$4=""</formula>
    </cfRule>
  </conditionalFormatting>
  <conditionalFormatting sqref="CR19:CS21">
    <cfRule type="expression" dxfId="3289" priority="2249">
      <formula>$BV$4=""</formula>
    </cfRule>
  </conditionalFormatting>
  <conditionalFormatting sqref="CR19:CS21">
    <cfRule type="expression" dxfId="3288" priority="2248">
      <formula>$BW$4=""</formula>
    </cfRule>
  </conditionalFormatting>
  <conditionalFormatting sqref="CR19:CS21">
    <cfRule type="expression" dxfId="3287" priority="2247">
      <formula>$BX$4=""</formula>
    </cfRule>
  </conditionalFormatting>
  <conditionalFormatting sqref="CR19:CS21">
    <cfRule type="expression" dxfId="3286" priority="2246">
      <formula>$BY$4=""</formula>
    </cfRule>
  </conditionalFormatting>
  <conditionalFormatting sqref="CR19:CS21">
    <cfRule type="expression" dxfId="3285" priority="2245">
      <formula>$BZ$4=""</formula>
    </cfRule>
  </conditionalFormatting>
  <conditionalFormatting sqref="CR19:CS21">
    <cfRule type="expression" dxfId="3284" priority="2244">
      <formula>$CA$4=""</formula>
    </cfRule>
  </conditionalFormatting>
  <conditionalFormatting sqref="CR19:CS21">
    <cfRule type="expression" dxfId="3283" priority="2243">
      <formula>$CB$4=""</formula>
    </cfRule>
  </conditionalFormatting>
  <conditionalFormatting sqref="CR19:CS21">
    <cfRule type="expression" dxfId="3282" priority="2242">
      <formula>$CC$4=""</formula>
    </cfRule>
  </conditionalFormatting>
  <conditionalFormatting sqref="CS41:CS44">
    <cfRule type="expression" dxfId="3281" priority="2162">
      <formula>$CD$4=""</formula>
    </cfRule>
  </conditionalFormatting>
  <conditionalFormatting sqref="CR41:CS44">
    <cfRule type="expression" dxfId="3280" priority="2173">
      <formula>$BS$4=""</formula>
    </cfRule>
  </conditionalFormatting>
  <conditionalFormatting sqref="CR41:CS44">
    <cfRule type="expression" dxfId="3279" priority="2172">
      <formula>$BT$4=""</formula>
    </cfRule>
  </conditionalFormatting>
  <conditionalFormatting sqref="CR41:CS44">
    <cfRule type="expression" dxfId="3278" priority="2171">
      <formula>$BU$4=""</formula>
    </cfRule>
  </conditionalFormatting>
  <conditionalFormatting sqref="CR41:CS44">
    <cfRule type="expression" dxfId="3277" priority="2170">
      <formula>$BV$4=""</formula>
    </cfRule>
  </conditionalFormatting>
  <conditionalFormatting sqref="CR41:CS44">
    <cfRule type="expression" dxfId="3276" priority="2169">
      <formula>$BW$4=""</formula>
    </cfRule>
  </conditionalFormatting>
  <conditionalFormatting sqref="CR41:CS44">
    <cfRule type="expression" dxfId="3275" priority="2168">
      <formula>$BX$4=""</formula>
    </cfRule>
  </conditionalFormatting>
  <conditionalFormatting sqref="CR41:CS44">
    <cfRule type="expression" dxfId="3274" priority="2167">
      <formula>$BY$4=""</formula>
    </cfRule>
  </conditionalFormatting>
  <conditionalFormatting sqref="CR41:CS44">
    <cfRule type="expression" dxfId="3273" priority="2166">
      <formula>$BZ$4=""</formula>
    </cfRule>
  </conditionalFormatting>
  <conditionalFormatting sqref="CR41:CS44">
    <cfRule type="expression" dxfId="3272" priority="2165">
      <formula>$CA$4=""</formula>
    </cfRule>
  </conditionalFormatting>
  <conditionalFormatting sqref="CR41:CS44">
    <cfRule type="expression" dxfId="3271" priority="2164">
      <formula>$CB$4=""</formula>
    </cfRule>
  </conditionalFormatting>
  <conditionalFormatting sqref="CR41:CS44">
    <cfRule type="expression" dxfId="3270" priority="2163">
      <formula>$CC$4=""</formula>
    </cfRule>
  </conditionalFormatting>
  <conditionalFormatting sqref="CR19:CS21">
    <cfRule type="expression" dxfId="3269" priority="2319">
      <formula>$D$4=""</formula>
    </cfRule>
  </conditionalFormatting>
  <conditionalFormatting sqref="CR19:CS21">
    <cfRule type="expression" dxfId="3268" priority="2318">
      <formula>$E$4=""</formula>
    </cfRule>
  </conditionalFormatting>
  <conditionalFormatting sqref="CR19:CS21">
    <cfRule type="expression" dxfId="3267" priority="2317">
      <formula>$F$4=""</formula>
    </cfRule>
  </conditionalFormatting>
  <conditionalFormatting sqref="CR19:CS21">
    <cfRule type="expression" dxfId="3266" priority="2316">
      <formula>$G$4=""</formula>
    </cfRule>
  </conditionalFormatting>
  <conditionalFormatting sqref="CR19:CS21">
    <cfRule type="expression" dxfId="3265" priority="2315">
      <formula>$H$4=""</formula>
    </cfRule>
  </conditionalFormatting>
  <conditionalFormatting sqref="CR19:CS21">
    <cfRule type="expression" dxfId="3264" priority="2314">
      <formula>$I$4=""</formula>
    </cfRule>
  </conditionalFormatting>
  <conditionalFormatting sqref="CR19:CS21">
    <cfRule type="expression" dxfId="3263" priority="2313">
      <formula>$J$4=""</formula>
    </cfRule>
  </conditionalFormatting>
  <conditionalFormatting sqref="CR19:CS21">
    <cfRule type="expression" dxfId="3262" priority="2312">
      <formula>$K$4=""</formula>
    </cfRule>
  </conditionalFormatting>
  <conditionalFormatting sqref="CR19:CS21">
    <cfRule type="expression" dxfId="3261" priority="2311">
      <formula>$L$4=""</formula>
    </cfRule>
  </conditionalFormatting>
  <conditionalFormatting sqref="CR19:CS21">
    <cfRule type="expression" dxfId="3260" priority="2310">
      <formula>$M$4=""</formula>
    </cfRule>
  </conditionalFormatting>
  <conditionalFormatting sqref="CR19:CS21">
    <cfRule type="expression" dxfId="3259" priority="2309">
      <formula>$N$4=""</formula>
    </cfRule>
  </conditionalFormatting>
  <conditionalFormatting sqref="CR19:CS21">
    <cfRule type="expression" dxfId="3258" priority="2308">
      <formula>$O$4=""</formula>
    </cfRule>
  </conditionalFormatting>
  <conditionalFormatting sqref="CR19:CS21">
    <cfRule type="expression" dxfId="3257" priority="2307">
      <formula>$P$4=""</formula>
    </cfRule>
  </conditionalFormatting>
  <conditionalFormatting sqref="CR19:CS21">
    <cfRule type="expression" dxfId="3256" priority="2306">
      <formula>$Q$4=""</formula>
    </cfRule>
  </conditionalFormatting>
  <conditionalFormatting sqref="CR19:CS21">
    <cfRule type="expression" dxfId="3255" priority="2305">
      <formula>$R$4=""</formula>
    </cfRule>
  </conditionalFormatting>
  <conditionalFormatting sqref="CR19:CS21">
    <cfRule type="expression" dxfId="3254" priority="2304">
      <formula>$S$4=""</formula>
    </cfRule>
  </conditionalFormatting>
  <conditionalFormatting sqref="CR19:CS21">
    <cfRule type="expression" dxfId="3253" priority="2303">
      <formula>$T$4=""</formula>
    </cfRule>
  </conditionalFormatting>
  <conditionalFormatting sqref="CR19:CS21">
    <cfRule type="expression" dxfId="3252" priority="2302">
      <formula>$U$4=""</formula>
    </cfRule>
  </conditionalFormatting>
  <conditionalFormatting sqref="CR19:CS21">
    <cfRule type="expression" dxfId="3251" priority="2301">
      <formula>$V$4=""</formula>
    </cfRule>
  </conditionalFormatting>
  <conditionalFormatting sqref="CR19:CS21">
    <cfRule type="expression" dxfId="3250" priority="2300">
      <formula>$W$4=""</formula>
    </cfRule>
  </conditionalFormatting>
  <conditionalFormatting sqref="CR19:CS21">
    <cfRule type="expression" dxfId="3249" priority="2299">
      <formula>$X$4=""</formula>
    </cfRule>
  </conditionalFormatting>
  <conditionalFormatting sqref="CR19:CS21">
    <cfRule type="expression" dxfId="3248" priority="2298">
      <formula>$Y$4=""</formula>
    </cfRule>
  </conditionalFormatting>
  <conditionalFormatting sqref="CR19:CS21">
    <cfRule type="expression" dxfId="3247" priority="2297">
      <formula>$Z$4=""</formula>
    </cfRule>
  </conditionalFormatting>
  <conditionalFormatting sqref="CR19:CS21">
    <cfRule type="expression" dxfId="3246" priority="2296">
      <formula>$AA$4=""</formula>
    </cfRule>
  </conditionalFormatting>
  <conditionalFormatting sqref="CR19:CS21">
    <cfRule type="expression" dxfId="3245" priority="2272">
      <formula>$AY$4=""</formula>
    </cfRule>
  </conditionalFormatting>
  <conditionalFormatting sqref="CR19:CS21">
    <cfRule type="expression" dxfId="3244" priority="2273">
      <formula>$AX$4=""</formula>
    </cfRule>
  </conditionalFormatting>
  <conditionalFormatting sqref="CR19:CS21">
    <cfRule type="expression" dxfId="3243" priority="2274">
      <formula>$AW$4=""</formula>
    </cfRule>
  </conditionalFormatting>
  <conditionalFormatting sqref="CR19:CS21">
    <cfRule type="expression" dxfId="3242" priority="2275">
      <formula>$AV$4=""</formula>
    </cfRule>
  </conditionalFormatting>
  <conditionalFormatting sqref="CR19:CS21">
    <cfRule type="expression" dxfId="3241" priority="2276">
      <formula>$AU$4=""</formula>
    </cfRule>
  </conditionalFormatting>
  <conditionalFormatting sqref="CR19:CS21">
    <cfRule type="expression" dxfId="3240" priority="2277">
      <formula>$AT$4=""</formula>
    </cfRule>
  </conditionalFormatting>
  <conditionalFormatting sqref="CR19:CS21">
    <cfRule type="expression" dxfId="3239" priority="2278">
      <formula>$AS$4=""</formula>
    </cfRule>
  </conditionalFormatting>
  <conditionalFormatting sqref="CR19:CS21">
    <cfRule type="expression" dxfId="3238" priority="2279">
      <formula>$AR$4=""</formula>
    </cfRule>
  </conditionalFormatting>
  <conditionalFormatting sqref="CR19:CS21">
    <cfRule type="expression" dxfId="3237" priority="2280">
      <formula>$AQ$4=""</formula>
    </cfRule>
  </conditionalFormatting>
  <conditionalFormatting sqref="CR19:CS21">
    <cfRule type="expression" dxfId="3236" priority="2281">
      <formula>$AP$4=""</formula>
    </cfRule>
  </conditionalFormatting>
  <conditionalFormatting sqref="CR19:CS21">
    <cfRule type="expression" dxfId="3235" priority="2282">
      <formula>$AO$4=""</formula>
    </cfRule>
  </conditionalFormatting>
  <conditionalFormatting sqref="CR19:CS21">
    <cfRule type="expression" dxfId="3234" priority="2283">
      <formula>$AN$4=""</formula>
    </cfRule>
  </conditionalFormatting>
  <conditionalFormatting sqref="CR19:CS21">
    <cfRule type="expression" dxfId="3233" priority="2284">
      <formula>$AM$4=""</formula>
    </cfRule>
  </conditionalFormatting>
  <conditionalFormatting sqref="CR19:CS21">
    <cfRule type="expression" dxfId="3232" priority="2285">
      <formula>$AL$4=""</formula>
    </cfRule>
  </conditionalFormatting>
  <conditionalFormatting sqref="CR19:CS21">
    <cfRule type="expression" dxfId="3231" priority="2286">
      <formula>$AK$4=""</formula>
    </cfRule>
  </conditionalFormatting>
  <conditionalFormatting sqref="CR19:CS21">
    <cfRule type="expression" dxfId="3230" priority="2287">
      <formula>$AJ$4=""</formula>
    </cfRule>
  </conditionalFormatting>
  <conditionalFormatting sqref="CR19:CS21">
    <cfRule type="expression" dxfId="3229" priority="2288">
      <formula>$AI$4=""</formula>
    </cfRule>
  </conditionalFormatting>
  <conditionalFormatting sqref="CR19:CS21">
    <cfRule type="expression" dxfId="3228" priority="2289">
      <formula>$AH$4=""</formula>
    </cfRule>
  </conditionalFormatting>
  <conditionalFormatting sqref="CR19:CS21">
    <cfRule type="expression" dxfId="3227" priority="2290">
      <formula>$AG$4=""</formula>
    </cfRule>
  </conditionalFormatting>
  <conditionalFormatting sqref="CR19:CS21">
    <cfRule type="expression" dxfId="3226" priority="2291">
      <formula>$AF$4=""</formula>
    </cfRule>
  </conditionalFormatting>
  <conditionalFormatting sqref="CR19:CS21">
    <cfRule type="expression" dxfId="3225" priority="2292">
      <formula>$AE$4=""</formula>
    </cfRule>
  </conditionalFormatting>
  <conditionalFormatting sqref="CR19:CS21">
    <cfRule type="expression" dxfId="3224" priority="2293">
      <formula>$AD$4=""</formula>
    </cfRule>
  </conditionalFormatting>
  <conditionalFormatting sqref="CR19:CS21">
    <cfRule type="expression" dxfId="3223" priority="2294">
      <formula>$AC$4=""</formula>
    </cfRule>
  </conditionalFormatting>
  <conditionalFormatting sqref="CR19:CS21">
    <cfRule type="expression" dxfId="3222" priority="2295">
      <formula>$AB$4=""</formula>
    </cfRule>
  </conditionalFormatting>
  <conditionalFormatting sqref="CR19:CS21">
    <cfRule type="expression" dxfId="3221" priority="2270">
      <formula>$BA$4=""</formula>
    </cfRule>
  </conditionalFormatting>
  <conditionalFormatting sqref="CR19:CS21">
    <cfRule type="expression" dxfId="3220" priority="2256">
      <formula>$BO$4=""</formula>
    </cfRule>
  </conditionalFormatting>
  <conditionalFormatting sqref="CR19:CS21">
    <cfRule type="expression" dxfId="3219" priority="2257">
      <formula>$BN$4=""</formula>
    </cfRule>
  </conditionalFormatting>
  <conditionalFormatting sqref="CR19:CS21">
    <cfRule type="expression" dxfId="3218" priority="2258">
      <formula>$BM$4=""</formula>
    </cfRule>
  </conditionalFormatting>
  <conditionalFormatting sqref="CR19:CS21">
    <cfRule type="expression" dxfId="3217" priority="2259">
      <formula>$BL$4=""</formula>
    </cfRule>
  </conditionalFormatting>
  <conditionalFormatting sqref="CR19:CS21">
    <cfRule type="expression" dxfId="3216" priority="2260">
      <formula>$BK$4=""</formula>
    </cfRule>
  </conditionalFormatting>
  <conditionalFormatting sqref="CR19:CS21">
    <cfRule type="expression" dxfId="3215" priority="2261">
      <formula>$BJ$4=""</formula>
    </cfRule>
  </conditionalFormatting>
  <conditionalFormatting sqref="CR19:CS21">
    <cfRule type="expression" dxfId="3214" priority="2262">
      <formula>$BI$4=""</formula>
    </cfRule>
  </conditionalFormatting>
  <conditionalFormatting sqref="CR19:CS21">
    <cfRule type="expression" dxfId="3213" priority="2263">
      <formula>$BH$4=""</formula>
    </cfRule>
  </conditionalFormatting>
  <conditionalFormatting sqref="CR19:CS21">
    <cfRule type="expression" dxfId="3212" priority="2264">
      <formula>$BG$4=""</formula>
    </cfRule>
  </conditionalFormatting>
  <conditionalFormatting sqref="CR19:CS21">
    <cfRule type="expression" dxfId="3211" priority="2265">
      <formula>$BF$4=""</formula>
    </cfRule>
  </conditionalFormatting>
  <conditionalFormatting sqref="CR19:CS21">
    <cfRule type="expression" dxfId="3210" priority="2266">
      <formula>$BE$4=""</formula>
    </cfRule>
  </conditionalFormatting>
  <conditionalFormatting sqref="CR19:CS21">
    <cfRule type="expression" dxfId="3209" priority="2267">
      <formula>$BD$4=""</formula>
    </cfRule>
  </conditionalFormatting>
  <conditionalFormatting sqref="CR19:CS21">
    <cfRule type="expression" dxfId="3208" priority="2269">
      <formula>$BB$4=""</formula>
    </cfRule>
  </conditionalFormatting>
  <conditionalFormatting sqref="CR19:CS21">
    <cfRule type="expression" dxfId="3207" priority="2271">
      <formula>$AZ$4=""</formula>
    </cfRule>
  </conditionalFormatting>
  <conditionalFormatting sqref="CR19:CS21">
    <cfRule type="expression" dxfId="3206" priority="2255">
      <formula>$BP$4=""</formula>
    </cfRule>
  </conditionalFormatting>
  <conditionalFormatting sqref="CR19:CS21">
    <cfRule type="expression" dxfId="3205" priority="2254">
      <formula>$BQ$4=""</formula>
    </cfRule>
  </conditionalFormatting>
  <conditionalFormatting sqref="CR19:CS21">
    <cfRule type="expression" dxfId="3204" priority="2253">
      <formula>$BR$4=""</formula>
    </cfRule>
  </conditionalFormatting>
  <conditionalFormatting sqref="CR19:CS21">
    <cfRule type="expression" dxfId="3203" priority="2268">
      <formula>$BC$4=""</formula>
    </cfRule>
  </conditionalFormatting>
  <conditionalFormatting sqref="CR41:CS44">
    <cfRule type="expression" dxfId="3202" priority="2240">
      <formula>$D$4=""</formula>
    </cfRule>
  </conditionalFormatting>
  <conditionalFormatting sqref="CR41:CS44">
    <cfRule type="expression" dxfId="3201" priority="2239">
      <formula>$E$4=""</formula>
    </cfRule>
  </conditionalFormatting>
  <conditionalFormatting sqref="CR41:CS44">
    <cfRule type="expression" dxfId="3200" priority="2238">
      <formula>$F$4=""</formula>
    </cfRule>
  </conditionalFormatting>
  <conditionalFormatting sqref="CR41:CS44">
    <cfRule type="expression" dxfId="3199" priority="2237">
      <formula>$G$4=""</formula>
    </cfRule>
  </conditionalFormatting>
  <conditionalFormatting sqref="CR41:CS44">
    <cfRule type="expression" dxfId="3198" priority="2236">
      <formula>$H$4=""</formula>
    </cfRule>
  </conditionalFormatting>
  <conditionalFormatting sqref="CR41:CS44">
    <cfRule type="expression" dxfId="3197" priority="2235">
      <formula>$I$4=""</formula>
    </cfRule>
  </conditionalFormatting>
  <conditionalFormatting sqref="CR41:CS44">
    <cfRule type="expression" dxfId="3196" priority="2234">
      <formula>$J$4=""</formula>
    </cfRule>
  </conditionalFormatting>
  <conditionalFormatting sqref="CR41:CS44">
    <cfRule type="expression" dxfId="3195" priority="2233">
      <formula>$K$4=""</formula>
    </cfRule>
  </conditionalFormatting>
  <conditionalFormatting sqref="CR41:CS44">
    <cfRule type="expression" dxfId="3194" priority="2232">
      <formula>$L$4=""</formula>
    </cfRule>
  </conditionalFormatting>
  <conditionalFormatting sqref="CR41:CS44">
    <cfRule type="expression" dxfId="3193" priority="2231">
      <formula>$M$4=""</formula>
    </cfRule>
  </conditionalFormatting>
  <conditionalFormatting sqref="CR41:CS44">
    <cfRule type="expression" dxfId="3192" priority="2230">
      <formula>$N$4=""</formula>
    </cfRule>
  </conditionalFormatting>
  <conditionalFormatting sqref="CR41:CS44">
    <cfRule type="expression" dxfId="3191" priority="2229">
      <formula>$O$4=""</formula>
    </cfRule>
  </conditionalFormatting>
  <conditionalFormatting sqref="CR41:CS44">
    <cfRule type="expression" dxfId="3190" priority="2228">
      <formula>$P$4=""</formula>
    </cfRule>
  </conditionalFormatting>
  <conditionalFormatting sqref="CR41:CS44">
    <cfRule type="expression" dxfId="3189" priority="2227">
      <formula>$Q$4=""</formula>
    </cfRule>
  </conditionalFormatting>
  <conditionalFormatting sqref="CR41:CS44">
    <cfRule type="expression" dxfId="3188" priority="2226">
      <formula>$R$4=""</formula>
    </cfRule>
  </conditionalFormatting>
  <conditionalFormatting sqref="CR41:CS44">
    <cfRule type="expression" dxfId="3187" priority="2225">
      <formula>$S$4=""</formula>
    </cfRule>
  </conditionalFormatting>
  <conditionalFormatting sqref="CR41:CS44">
    <cfRule type="expression" dxfId="3186" priority="2224">
      <formula>$T$4=""</formula>
    </cfRule>
  </conditionalFormatting>
  <conditionalFormatting sqref="CR41:CS44">
    <cfRule type="expression" dxfId="3185" priority="2223">
      <formula>$U$4=""</formula>
    </cfRule>
  </conditionalFormatting>
  <conditionalFormatting sqref="CR41:CS44">
    <cfRule type="expression" dxfId="3184" priority="2222">
      <formula>$V$4=""</formula>
    </cfRule>
  </conditionalFormatting>
  <conditionalFormatting sqref="CR41:CS44">
    <cfRule type="expression" dxfId="3183" priority="2221">
      <formula>$W$4=""</formula>
    </cfRule>
  </conditionalFormatting>
  <conditionalFormatting sqref="CR41:CS44">
    <cfRule type="expression" dxfId="3182" priority="2220">
      <formula>$X$4=""</formula>
    </cfRule>
  </conditionalFormatting>
  <conditionalFormatting sqref="CR41:CS44">
    <cfRule type="expression" dxfId="3181" priority="2219">
      <formula>$Y$4=""</formula>
    </cfRule>
  </conditionalFormatting>
  <conditionalFormatting sqref="CR41:CS44">
    <cfRule type="expression" dxfId="3180" priority="2218">
      <formula>$Z$4=""</formula>
    </cfRule>
  </conditionalFormatting>
  <conditionalFormatting sqref="CR41:CS44">
    <cfRule type="expression" dxfId="3179" priority="2217">
      <formula>$AA$4=""</formula>
    </cfRule>
  </conditionalFormatting>
  <conditionalFormatting sqref="CR41:CS44">
    <cfRule type="expression" dxfId="3178" priority="2193">
      <formula>$AY$4=""</formula>
    </cfRule>
  </conditionalFormatting>
  <conditionalFormatting sqref="CR41:CS44">
    <cfRule type="expression" dxfId="3177" priority="2194">
      <formula>$AX$4=""</formula>
    </cfRule>
  </conditionalFormatting>
  <conditionalFormatting sqref="CR41:CS44">
    <cfRule type="expression" dxfId="3176" priority="2195">
      <formula>$AW$4=""</formula>
    </cfRule>
  </conditionalFormatting>
  <conditionalFormatting sqref="CR41:CS44">
    <cfRule type="expression" dxfId="3175" priority="2196">
      <formula>$AV$4=""</formula>
    </cfRule>
  </conditionalFormatting>
  <conditionalFormatting sqref="CR41:CS44">
    <cfRule type="expression" dxfId="3174" priority="2197">
      <formula>$AU$4=""</formula>
    </cfRule>
  </conditionalFormatting>
  <conditionalFormatting sqref="CR41:CS44">
    <cfRule type="expression" dxfId="3173" priority="2198">
      <formula>$AT$4=""</formula>
    </cfRule>
  </conditionalFormatting>
  <conditionalFormatting sqref="CR41:CS44">
    <cfRule type="expression" dxfId="3172" priority="2199">
      <formula>$AS$4=""</formula>
    </cfRule>
  </conditionalFormatting>
  <conditionalFormatting sqref="CR41:CS44">
    <cfRule type="expression" dxfId="3171" priority="2200">
      <formula>$AR$4=""</formula>
    </cfRule>
  </conditionalFormatting>
  <conditionalFormatting sqref="CR41:CS44">
    <cfRule type="expression" dxfId="3170" priority="2201">
      <formula>$AQ$4=""</formula>
    </cfRule>
  </conditionalFormatting>
  <conditionalFormatting sqref="CR41:CS44">
    <cfRule type="expression" dxfId="3169" priority="2202">
      <formula>$AP$4=""</formula>
    </cfRule>
  </conditionalFormatting>
  <conditionalFormatting sqref="CR41:CS44">
    <cfRule type="expression" dxfId="3168" priority="2203">
      <formula>$AO$4=""</formula>
    </cfRule>
  </conditionalFormatting>
  <conditionalFormatting sqref="CR41:CS44">
    <cfRule type="expression" dxfId="3167" priority="2204">
      <formula>$AN$4=""</formula>
    </cfRule>
  </conditionalFormatting>
  <conditionalFormatting sqref="CR41:CS44">
    <cfRule type="expression" dxfId="3166" priority="2205">
      <formula>$AM$4=""</formula>
    </cfRule>
  </conditionalFormatting>
  <conditionalFormatting sqref="CR41:CS44">
    <cfRule type="expression" dxfId="3165" priority="2206">
      <formula>$AL$4=""</formula>
    </cfRule>
  </conditionalFormatting>
  <conditionalFormatting sqref="CR41:CS44">
    <cfRule type="expression" dxfId="3164" priority="2207">
      <formula>$AK$4=""</formula>
    </cfRule>
  </conditionalFormatting>
  <conditionalFormatting sqref="CR41:CS44">
    <cfRule type="expression" dxfId="3163" priority="2208">
      <formula>$AJ$4=""</formula>
    </cfRule>
  </conditionalFormatting>
  <conditionalFormatting sqref="CR41:CS44">
    <cfRule type="expression" dxfId="3162" priority="2209">
      <formula>$AI$4=""</formula>
    </cfRule>
  </conditionalFormatting>
  <conditionalFormatting sqref="CR41:CS44">
    <cfRule type="expression" dxfId="3161" priority="2210">
      <formula>$AH$4=""</formula>
    </cfRule>
  </conditionalFormatting>
  <conditionalFormatting sqref="CR41:CS44">
    <cfRule type="expression" dxfId="3160" priority="2211">
      <formula>$AG$4=""</formula>
    </cfRule>
  </conditionalFormatting>
  <conditionalFormatting sqref="CR41:CS44">
    <cfRule type="expression" dxfId="3159" priority="2212">
      <formula>$AF$4=""</formula>
    </cfRule>
  </conditionalFormatting>
  <conditionalFormatting sqref="CR41:CS44">
    <cfRule type="expression" dxfId="3158" priority="2213">
      <formula>$AE$4=""</formula>
    </cfRule>
  </conditionalFormatting>
  <conditionalFormatting sqref="CR41:CS44">
    <cfRule type="expression" dxfId="3157" priority="2214">
      <formula>$AD$4=""</formula>
    </cfRule>
  </conditionalFormatting>
  <conditionalFormatting sqref="CR41:CS44">
    <cfRule type="expression" dxfId="3156" priority="2215">
      <formula>$AC$4=""</formula>
    </cfRule>
  </conditionalFormatting>
  <conditionalFormatting sqref="CR41:CS44">
    <cfRule type="expression" dxfId="3155" priority="2216">
      <formula>$AB$4=""</formula>
    </cfRule>
  </conditionalFormatting>
  <conditionalFormatting sqref="CR41:CS44">
    <cfRule type="expression" dxfId="3154" priority="2191">
      <formula>$BA$4=""</formula>
    </cfRule>
  </conditionalFormatting>
  <conditionalFormatting sqref="CR41:CS44">
    <cfRule type="expression" dxfId="3153" priority="2177">
      <formula>$BO$4=""</formula>
    </cfRule>
  </conditionalFormatting>
  <conditionalFormatting sqref="CR41:CS44">
    <cfRule type="expression" dxfId="3152" priority="2178">
      <formula>$BN$4=""</formula>
    </cfRule>
  </conditionalFormatting>
  <conditionalFormatting sqref="CR41:CS44">
    <cfRule type="expression" dxfId="3151" priority="2179">
      <formula>$BM$4=""</formula>
    </cfRule>
  </conditionalFormatting>
  <conditionalFormatting sqref="CR41:CS44">
    <cfRule type="expression" dxfId="3150" priority="2180">
      <formula>$BL$4=""</formula>
    </cfRule>
  </conditionalFormatting>
  <conditionalFormatting sqref="CR41:CS44">
    <cfRule type="expression" dxfId="3149" priority="2181">
      <formula>$BK$4=""</formula>
    </cfRule>
  </conditionalFormatting>
  <conditionalFormatting sqref="CR41:CS44">
    <cfRule type="expression" dxfId="3148" priority="2182">
      <formula>$BJ$4=""</formula>
    </cfRule>
  </conditionalFormatting>
  <conditionalFormatting sqref="CR41:CS44">
    <cfRule type="expression" dxfId="3147" priority="2183">
      <formula>$BI$4=""</formula>
    </cfRule>
  </conditionalFormatting>
  <conditionalFormatting sqref="CR41:CS44">
    <cfRule type="expression" dxfId="3146" priority="2184">
      <formula>$BH$4=""</formula>
    </cfRule>
  </conditionalFormatting>
  <conditionalFormatting sqref="CR41:CS44">
    <cfRule type="expression" dxfId="3145" priority="2185">
      <formula>$BG$4=""</formula>
    </cfRule>
  </conditionalFormatting>
  <conditionalFormatting sqref="CR41:CS44">
    <cfRule type="expression" dxfId="3144" priority="2186">
      <formula>$BF$4=""</formula>
    </cfRule>
  </conditionalFormatting>
  <conditionalFormatting sqref="CR41:CS44">
    <cfRule type="expression" dxfId="3143" priority="2187">
      <formula>$BE$4=""</formula>
    </cfRule>
  </conditionalFormatting>
  <conditionalFormatting sqref="CR41:CS44">
    <cfRule type="expression" dxfId="3142" priority="2188">
      <formula>$BD$4=""</formula>
    </cfRule>
  </conditionalFormatting>
  <conditionalFormatting sqref="CR41:CS44">
    <cfRule type="expression" dxfId="3141" priority="2190">
      <formula>$BB$4=""</formula>
    </cfRule>
  </conditionalFormatting>
  <conditionalFormatting sqref="CR41:CS44">
    <cfRule type="expression" dxfId="3140" priority="2192">
      <formula>$AZ$4=""</formula>
    </cfRule>
  </conditionalFormatting>
  <conditionalFormatting sqref="CR41:CS44">
    <cfRule type="expression" dxfId="3139" priority="2176">
      <formula>$BP$4=""</formula>
    </cfRule>
  </conditionalFormatting>
  <conditionalFormatting sqref="CR41:CS44">
    <cfRule type="expression" dxfId="3138" priority="2175">
      <formula>$BQ$4=""</formula>
    </cfRule>
  </conditionalFormatting>
  <conditionalFormatting sqref="CR41:CS44">
    <cfRule type="expression" dxfId="3137" priority="2174">
      <formula>$BR$4=""</formula>
    </cfRule>
  </conditionalFormatting>
  <conditionalFormatting sqref="CR41:CS44">
    <cfRule type="expression" dxfId="3136" priority="2189">
      <formula>$BC$4=""</formula>
    </cfRule>
  </conditionalFormatting>
  <conditionalFormatting sqref="E14:CQ14 D47:CQ47 D37:CQ40 D15:CQ17 D20:CQ25 D12:CQ13 D27:CQ31 D33:CQ35 D49:CQ49 D10:CQ10">
    <cfRule type="expression" dxfId="3135" priority="2161">
      <formula>$D$4=""</formula>
    </cfRule>
  </conditionalFormatting>
  <conditionalFormatting sqref="E47:CQ47 E37:CQ40 E20:CQ25 E12:CQ17 E27:CQ31 E33:CQ35 E49:CQ49 E10:CQ10">
    <cfRule type="expression" dxfId="3134" priority="2160">
      <formula>$E$4=""</formula>
    </cfRule>
  </conditionalFormatting>
  <conditionalFormatting sqref="F47:CQ47 F37:CQ40 F20:CQ25 F12:CQ17 F27:CQ31 F33:CQ35 F49:CQ49 F10:CQ10">
    <cfRule type="expression" dxfId="3133" priority="2159">
      <formula>$F$4=""</formula>
    </cfRule>
  </conditionalFormatting>
  <conditionalFormatting sqref="G47:CQ47 G37:CQ40 G20:CQ25 G12:CQ17 G27:CQ31 G33:CQ35 G49:CQ49 G10:CQ10">
    <cfRule type="expression" dxfId="3132" priority="2158">
      <formula>$G$4=""</formula>
    </cfRule>
  </conditionalFormatting>
  <conditionalFormatting sqref="H47:CQ47 H37:CQ40 H20:CQ25 H12:CQ17 H27:CQ31 H33:CQ35 H49:CQ49 H10:CQ10">
    <cfRule type="expression" dxfId="3131" priority="2157">
      <formula>$H$4=""</formula>
    </cfRule>
  </conditionalFormatting>
  <conditionalFormatting sqref="I47:CQ47 I37:CQ40 I20:CQ25 I12:CQ17 I27:CQ31 I33:CQ35 I49:CQ49 I10:CQ10">
    <cfRule type="expression" dxfId="3130" priority="2156">
      <formula>$I$4=""</formula>
    </cfRule>
  </conditionalFormatting>
  <conditionalFormatting sqref="J47:CQ47 J37:CQ40 J20:CQ25 J12:CQ17 J27:CQ31 J33:CQ35 J49:CQ49 J10:CQ10">
    <cfRule type="expression" dxfId="3129" priority="2155">
      <formula>$J$4=""</formula>
    </cfRule>
  </conditionalFormatting>
  <conditionalFormatting sqref="K47:CQ47 K37:CQ40 K20:CQ25 K12:CQ17 K27:CQ31 K33:CQ35 K49:CQ49 K10:CQ10">
    <cfRule type="expression" dxfId="3128" priority="2154">
      <formula>$K$4=""</formula>
    </cfRule>
  </conditionalFormatting>
  <conditionalFormatting sqref="L47:CQ47 L37:CQ40 L20:CQ25 L12:CQ17 L27:CQ31 L33:CQ35 L49:CQ49 L10:CQ10">
    <cfRule type="expression" dxfId="3127" priority="2153">
      <formula>$L$4=""</formula>
    </cfRule>
  </conditionalFormatting>
  <conditionalFormatting sqref="M47:CQ47 M37:CQ40 M20:CQ25 M12:CQ17 M27:CQ31 M33:CQ35 M49:CQ49 M10:CQ10">
    <cfRule type="expression" dxfId="3126" priority="2152">
      <formula>$M$4=""</formula>
    </cfRule>
  </conditionalFormatting>
  <conditionalFormatting sqref="N47:CQ47 N37:CQ40 N20:CQ25 N12:CQ17 N27:CQ31 N33:CQ35 N49:CQ49 N10:CQ10">
    <cfRule type="expression" dxfId="3125" priority="2151">
      <formula>$N$4=""</formula>
    </cfRule>
  </conditionalFormatting>
  <conditionalFormatting sqref="O47:CQ47 O37:CQ40 O20:CQ25 O12:CQ17 O27:CQ31 O33:CQ35 O49:CQ49 O10:CQ10">
    <cfRule type="expression" dxfId="3124" priority="2150">
      <formula>$O$4=""</formula>
    </cfRule>
  </conditionalFormatting>
  <conditionalFormatting sqref="P47:CQ47 P37:CQ40 P20:CQ25 P12:CQ17 P27:CQ31 P33:CQ35 P49:CQ49 P10:CQ10">
    <cfRule type="expression" dxfId="3123" priority="2149">
      <formula>$P$4=""</formula>
    </cfRule>
  </conditionalFormatting>
  <conditionalFormatting sqref="Q47:CQ47 Q37:CQ40 Q20:CQ25 Q12:CQ17 Q27:CQ31 Q33:CQ35 Q49:CQ49 Q10:CQ10">
    <cfRule type="expression" dxfId="3122" priority="2148">
      <formula>$Q$4=""</formula>
    </cfRule>
  </conditionalFormatting>
  <conditionalFormatting sqref="R47:CQ47 R37:CQ40 R20:CQ25 R12:CQ17 R27:CQ31 R33:CQ35 R49:CQ49 R10:CQ10">
    <cfRule type="expression" dxfId="3121" priority="2147">
      <formula>$R$4=""</formula>
    </cfRule>
  </conditionalFormatting>
  <conditionalFormatting sqref="S47:CQ47 S37:CQ40 S20:CQ25 S12:CQ17 S27:CQ31 S33:CQ35 S49:CQ49 S10:CQ10">
    <cfRule type="expression" dxfId="3120" priority="2146">
      <formula>$S$4=""</formula>
    </cfRule>
  </conditionalFormatting>
  <conditionalFormatting sqref="T47:CQ47 T37:CQ40 T20:CQ25 T12:CQ17 T27:CQ31 T33:CQ35 T49:CQ49 T10:CQ10">
    <cfRule type="expression" dxfId="3119" priority="2145">
      <formula>$T$4=""</formula>
    </cfRule>
  </conditionalFormatting>
  <conditionalFormatting sqref="U47:CQ47 U37:CQ40 U20:CQ25 U12:CQ17 U27:CQ31 U33:CQ35 U49:CQ49 U10:CQ10">
    <cfRule type="expression" dxfId="3118" priority="2144">
      <formula>$U$4=""</formula>
    </cfRule>
  </conditionalFormatting>
  <conditionalFormatting sqref="V47:CQ47 V37:CQ40 V20:CQ25 V12:CQ17 V27:CQ31 V33:CQ35 V49:CQ49 V10:CQ10">
    <cfRule type="expression" dxfId="3117" priority="2143">
      <formula>$V$4=""</formula>
    </cfRule>
  </conditionalFormatting>
  <conditionalFormatting sqref="W47:CQ47 W37:CQ40 W20:CQ25 W12:CQ17 W27:CQ31 W33:CQ35 W49:CQ49 W10:CQ10">
    <cfRule type="expression" dxfId="3116" priority="2142">
      <formula>$W$4=""</formula>
    </cfRule>
  </conditionalFormatting>
  <conditionalFormatting sqref="X47:CQ47 X37:CQ40 X20:CQ25 X12:CQ17 X27:CQ31 X33:CQ35 X49:CQ49 X10:CQ10">
    <cfRule type="expression" dxfId="3115" priority="2141">
      <formula>$X$4=""</formula>
    </cfRule>
  </conditionalFormatting>
  <conditionalFormatting sqref="Y47:CQ47 Y37:CQ40 Y20:CQ25 Y12:CQ17 Y27:CQ31 Y33:CQ35 Y49:CQ49 Y10:CQ10">
    <cfRule type="expression" dxfId="3114" priority="2140">
      <formula>$Y$4=""</formula>
    </cfRule>
  </conditionalFormatting>
  <conditionalFormatting sqref="Z47:CQ47 Z37:CQ40 Z20:CQ25 Z12:CQ17 Z27:CQ31 Z33:CQ35 Z49:CQ49 Z10:CQ10">
    <cfRule type="expression" dxfId="3113" priority="2139">
      <formula>$Z$4=""</formula>
    </cfRule>
  </conditionalFormatting>
  <conditionalFormatting sqref="AA47:CQ47 AA37:CQ40 AA20:CQ25 AA12:CQ17 AA27:CQ31 AA33:CQ35 AA49:CQ49 AA10:CQ10">
    <cfRule type="expression" dxfId="3112" priority="2138">
      <formula>$AA$4=""</formula>
    </cfRule>
  </conditionalFormatting>
  <conditionalFormatting sqref="AY47:CQ47 AY37:CQ40 AY10:CQ10 AY20:CQ25 AY12:CQ17 AY27:CQ31 AY33:CQ35 AY49:CQ49">
    <cfRule type="expression" dxfId="3111" priority="2114">
      <formula>$AY$4=""</formula>
    </cfRule>
  </conditionalFormatting>
  <conditionalFormatting sqref="AX47:CQ47 AX37:CQ40 AX10:CQ10 AX20:CQ25 AX12:CQ17 AX27:CQ31 AX33:CQ35 AX49:CQ49">
    <cfRule type="expression" dxfId="3110" priority="2115">
      <formula>$AX$4=""</formula>
    </cfRule>
  </conditionalFormatting>
  <conditionalFormatting sqref="AW47:CQ47 AW37:CQ40 AW10:CQ10 AW20:CQ25 AW12:CQ17 AW27:CQ31 AW33:CQ35 AW49:CQ49">
    <cfRule type="expression" dxfId="3109" priority="2116">
      <formula>$AW$4=""</formula>
    </cfRule>
  </conditionalFormatting>
  <conditionalFormatting sqref="AV47:CQ47 AV37:CQ40 AV10:CQ10 AV20:CQ25 AV12:CQ17 AV27:CQ31 AV33:CQ35 AV49:CQ49">
    <cfRule type="expression" dxfId="3108" priority="2117">
      <formula>$AV$4=""</formula>
    </cfRule>
  </conditionalFormatting>
  <conditionalFormatting sqref="AU47:CQ47 AU37:CQ40 AU10:CQ10 AU20:CQ25 AU12:CQ17 AU27:CQ31 AU33:CQ35 AU49:CQ49">
    <cfRule type="expression" dxfId="3107" priority="2118">
      <formula>$AU$4=""</formula>
    </cfRule>
  </conditionalFormatting>
  <conditionalFormatting sqref="AT47:CQ47 AT37:CQ40 AT20:CQ25 AT12:CQ17 AT27:CQ31 AT33:CQ35 AT49:CQ49 AT10:CQ10">
    <cfRule type="expression" dxfId="3106" priority="2119">
      <formula>$AT$4=""</formula>
    </cfRule>
  </conditionalFormatting>
  <conditionalFormatting sqref="AS47:CQ47 AS37:CQ40 AS20:CQ25 AS12:CQ17 AS27:CQ31 AS33:CQ35 AS49:CQ49 AS10:CQ10">
    <cfRule type="expression" dxfId="3105" priority="2120">
      <formula>$AS$4=""</formula>
    </cfRule>
  </conditionalFormatting>
  <conditionalFormatting sqref="AR47:CQ47 AR37:CQ40 AR20:CQ25 AR12:CQ17 AR27:CQ31 AR33:CQ35 AR49:CQ49 AR10:CQ10">
    <cfRule type="expression" dxfId="3104" priority="2121">
      <formula>$AR$4=""</formula>
    </cfRule>
  </conditionalFormatting>
  <conditionalFormatting sqref="AQ47:CQ47 AQ37:CQ40 AQ20:CQ25 AQ12:CQ17 AQ27:CQ31 AQ33:CQ35 AQ49:CQ49 AQ10:CQ10">
    <cfRule type="expression" dxfId="3103" priority="2122">
      <formula>$AQ$4=""</formula>
    </cfRule>
  </conditionalFormatting>
  <conditionalFormatting sqref="AP47:CQ47 AP37:CQ40 AP20:CQ25 AP12:CQ17 AP27:CQ31 AP33:CQ35 AP49:CQ49 AP10:CQ10">
    <cfRule type="expression" dxfId="3102" priority="2123">
      <formula>$AP$4=""</formula>
    </cfRule>
  </conditionalFormatting>
  <conditionalFormatting sqref="AO47:CQ47 AO37:CQ40 AO20:CQ25 AO12:CQ17 AO27:CQ31 AO33:CQ35 AO49:CQ49 AO10:CQ10">
    <cfRule type="expression" dxfId="3101" priority="2124">
      <formula>$AO$4=""</formula>
    </cfRule>
  </conditionalFormatting>
  <conditionalFormatting sqref="AN47:CQ47 AN37:CQ40 AN20:CQ25 AN12:CQ17 AN27:CQ31 AN33:CQ35 AN49:CQ49 AN10:CQ10">
    <cfRule type="expression" dxfId="3100" priority="2125">
      <formula>$AN$4=""</formula>
    </cfRule>
  </conditionalFormatting>
  <conditionalFormatting sqref="AM47:CQ47 AM37:CQ40 AM20:CQ25 AM12:CQ17 AM27:CQ31 AM33:CQ35 AM49:CQ49 AM10:CQ10">
    <cfRule type="expression" dxfId="3099" priority="2126">
      <formula>$AM$4=""</formula>
    </cfRule>
  </conditionalFormatting>
  <conditionalFormatting sqref="AL47:CQ47 AL37:CQ40 AL20:CQ25 AL12:CQ17 AL27:CQ31 AL33:CQ35 AL49:CQ49 AL10:CQ10">
    <cfRule type="expression" dxfId="3098" priority="2127">
      <formula>$AL$4=""</formula>
    </cfRule>
  </conditionalFormatting>
  <conditionalFormatting sqref="AK47:CQ47 AK37:CQ40 AK20:CQ25 AK12:CQ17 AK27:CQ31 AK33:CQ35 AK49:CQ49 AK10:CQ10">
    <cfRule type="expression" dxfId="3097" priority="2128">
      <formula>$AK$4=""</formula>
    </cfRule>
  </conditionalFormatting>
  <conditionalFormatting sqref="AJ47:CQ47 AJ37:CQ40 AJ20:CQ25 AJ12:CQ17 AJ27:CQ31 AJ33:CQ35 AJ49:CQ49 AJ10:CQ10">
    <cfRule type="expression" dxfId="3096" priority="2129">
      <formula>$AJ$4=""</formula>
    </cfRule>
  </conditionalFormatting>
  <conditionalFormatting sqref="AI47:CQ47 AI37:CQ40 AI20:CQ25 AI12:CQ17 AI27:CQ31 AI33:CQ35 AI49:CQ49 AI10:CQ10">
    <cfRule type="expression" dxfId="3095" priority="2130">
      <formula>$AI$4=""</formula>
    </cfRule>
  </conditionalFormatting>
  <conditionalFormatting sqref="AH47:CQ47 AH37:CQ40 AH20:CQ25 AH12:CQ17 AH27:CQ31 AH33:CQ35 AH49:CQ49 AH10:CQ10">
    <cfRule type="expression" dxfId="3094" priority="2131">
      <formula>$AH$4=""</formula>
    </cfRule>
  </conditionalFormatting>
  <conditionalFormatting sqref="AG47:CQ47 AG37:CQ40 AG20:CQ25 AG12:CQ17 AG27:CQ31 AG33:CQ35 AG49:CQ49 AG10:CQ10">
    <cfRule type="expression" dxfId="3093" priority="2132">
      <formula>$AG$4=""</formula>
    </cfRule>
  </conditionalFormatting>
  <conditionalFormatting sqref="AF47:CQ47 AF37:CQ40 AF20:CQ25 AF12:CQ17 AF27:CQ31 AF33:CQ35 AF49:CQ49 AF10:CQ10">
    <cfRule type="expression" dxfId="3092" priority="2133">
      <formula>$AF$4=""</formula>
    </cfRule>
  </conditionalFormatting>
  <conditionalFormatting sqref="AE47:CQ47 AE37:CQ40 AE20:CQ25 AE12:CQ17 AE27:CQ31 AE33:CQ35 AE49:CQ49 AE10:CQ10">
    <cfRule type="expression" dxfId="3091" priority="2134">
      <formula>$AE$4=""</formula>
    </cfRule>
  </conditionalFormatting>
  <conditionalFormatting sqref="AD47:CQ47 AD37:CQ40 AD20:CQ25 AD12:CQ17 AD27:CQ31 AD33:CQ35 AD49:CQ49 AD10:CQ10">
    <cfRule type="expression" dxfId="3090" priority="2135">
      <formula>$AD$4=""</formula>
    </cfRule>
  </conditionalFormatting>
  <conditionalFormatting sqref="AC47:CQ47 AC37:CQ40 AC20:CQ25 AC12:CQ17 AC27:CQ31 AC33:CQ35 AC49:CQ49 AC10:CQ10">
    <cfRule type="expression" dxfId="3089" priority="2136">
      <formula>$AC$4=""</formula>
    </cfRule>
  </conditionalFormatting>
  <conditionalFormatting sqref="AB47:CQ47 AB37:CQ40 AB20:CQ25 AB12:CQ17 AB27:CQ31 AB33:CQ35 AB49:CQ49 AB10:CQ10">
    <cfRule type="expression" dxfId="3088" priority="2137">
      <formula>$AB$4=""</formula>
    </cfRule>
  </conditionalFormatting>
  <conditionalFormatting sqref="BA47:CQ47 BA37:CQ40 BA10:CQ10 BA20:CQ25 BA12:CQ17 BA27:CQ31 BA33:CQ35 BA49:CQ49">
    <cfRule type="expression" dxfId="3087" priority="2112">
      <formula>$BA$4=""</formula>
    </cfRule>
  </conditionalFormatting>
  <conditionalFormatting sqref="BO47:CQ47 BO37:CQ40 BO10:CQ10 BO20:CQ25 BO12:CQ17 BO27:CQ31 BO33:CQ35 BO49:CQ49">
    <cfRule type="expression" dxfId="3086" priority="2098">
      <formula>$BO$4=""</formula>
    </cfRule>
  </conditionalFormatting>
  <conditionalFormatting sqref="BN47:CQ47 BN37:CQ40 BN10:CQ10 BN20:CQ25 BN12:CQ17 BN27:CQ31 BN33:CQ35 BN49:CQ49">
    <cfRule type="expression" dxfId="3085" priority="2099">
      <formula>$BN$4=""</formula>
    </cfRule>
  </conditionalFormatting>
  <conditionalFormatting sqref="BM47:CQ47 BM37:CQ40 BM10:CQ10 BM20:CQ25 BM12:CQ17 BM27:CQ31 BM33:CQ35 BM49:CQ49">
    <cfRule type="expression" dxfId="3084" priority="2100">
      <formula>$BM$4=""</formula>
    </cfRule>
  </conditionalFormatting>
  <conditionalFormatting sqref="BL47:CQ47 BL37:CQ40 BL10:CQ10 BL20:CQ25 BL12:CQ17 BL27:CQ31 BL33:CQ35 BL49:CQ49">
    <cfRule type="expression" dxfId="3083" priority="2101">
      <formula>$BL$4=""</formula>
    </cfRule>
  </conditionalFormatting>
  <conditionalFormatting sqref="BK47:CQ47 BK37:CQ40 BK10:CQ10 BK20:CQ25 BK12:CQ17 BK27:CQ31 BK33:CQ35 BK49:CQ49">
    <cfRule type="expression" dxfId="3082" priority="2102">
      <formula>$BK$4=""</formula>
    </cfRule>
  </conditionalFormatting>
  <conditionalFormatting sqref="BJ47:CQ47 BJ37:CQ40 BJ10:CQ10 BJ20:CQ25 BJ12:CQ17 BJ27:CQ31 BJ33:CQ35 BJ49:CQ49">
    <cfRule type="expression" dxfId="3081" priority="2103">
      <formula>$BJ$4=""</formula>
    </cfRule>
  </conditionalFormatting>
  <conditionalFormatting sqref="BI47:CQ47 BI37:CQ40 BI10:CQ10 BI20:CQ25 BI12:CQ17 BI27:CQ31 BI33:CQ35 BI49:CQ49">
    <cfRule type="expression" dxfId="3080" priority="2104">
      <formula>$BI$4=""</formula>
    </cfRule>
  </conditionalFormatting>
  <conditionalFormatting sqref="BH47:CQ47 BH37:CQ40 BH10:CQ10 BH20:CQ25 BH12:CQ17 BH27:CQ31 BH33:CQ35 BH49:CQ49">
    <cfRule type="expression" dxfId="3079" priority="2105">
      <formula>$BH$4=""</formula>
    </cfRule>
  </conditionalFormatting>
  <conditionalFormatting sqref="BG47:CQ47 BG37:CQ40 BG10:CQ10 BG20:CQ25 BG12:CQ17 BG27:CQ31 BG33:CQ35 BG49:CQ49">
    <cfRule type="expression" dxfId="3078" priority="2106">
      <formula>$BG$4=""</formula>
    </cfRule>
  </conditionalFormatting>
  <conditionalFormatting sqref="BF47:CQ47 BF37:CQ40 BF10:CQ10 BF20:CQ25 BF12:CQ17 BF27:CQ31 BF33:CQ35 BF49:CQ49">
    <cfRule type="expression" dxfId="3077" priority="2107">
      <formula>$BF$4=""</formula>
    </cfRule>
  </conditionalFormatting>
  <conditionalFormatting sqref="BE47:CQ47 BE37:CQ40 BE10:CQ10 BE20:CQ25 BE12:CQ17 BE27:CQ31 BE33:CQ35 BE49:CQ49">
    <cfRule type="expression" dxfId="3076" priority="2108">
      <formula>$BE$4=""</formula>
    </cfRule>
  </conditionalFormatting>
  <conditionalFormatting sqref="BD47:CQ47 BD37:CQ40 BD10:CQ10 BD20:CQ25 BD12:CQ17 BD27:CQ31 BD33:CQ35 BD49:CQ49">
    <cfRule type="expression" dxfId="3075" priority="2109">
      <formula>$BD$4=""</formula>
    </cfRule>
  </conditionalFormatting>
  <conditionalFormatting sqref="BB47:CQ47 BB37:CQ40 BB10:CQ10 BB20:CQ25 BB12:CQ17 BB27:CQ31 BB33:CQ35 BB49:CQ49">
    <cfRule type="expression" dxfId="3074" priority="2111">
      <formula>$BB$4=""</formula>
    </cfRule>
  </conditionalFormatting>
  <conditionalFormatting sqref="AZ47:CQ47 AZ37:CQ40 AZ10:CQ10 AZ20:CQ25 AZ12:CQ17 AZ27:CQ31 AZ33:CQ35 AZ49:CQ49">
    <cfRule type="expression" dxfId="3073" priority="2113">
      <formula>$AZ$4=""</formula>
    </cfRule>
  </conditionalFormatting>
  <conditionalFormatting sqref="CD47:CQ47 CD37:CQ40 CD10:CQ10 CD20:CQ25 CD49:CQ49 CD33:CQ35 CD27:CQ31 CD12:CQ17">
    <cfRule type="expression" dxfId="3072" priority="2083">
      <formula>$CD$4=""</formula>
    </cfRule>
  </conditionalFormatting>
  <conditionalFormatting sqref="BP47:CQ47 BP37:CQ40 BP10:CQ10 BP20:CQ25 BP49:CQ49 BP33:CQ35 BP27:CQ31 BP12:CQ17">
    <cfRule type="expression" dxfId="3071" priority="2097">
      <formula>$BP$4=""</formula>
    </cfRule>
  </conditionalFormatting>
  <conditionalFormatting sqref="BQ47:CQ47 BQ37:CQ40 BQ10:CQ10 BQ20:CQ25 BQ49:CQ49 BQ33:CQ35 BQ27:CQ31 BQ12:CQ17">
    <cfRule type="expression" dxfId="3070" priority="2096">
      <formula>$BQ$4=""</formula>
    </cfRule>
  </conditionalFormatting>
  <conditionalFormatting sqref="BR47:CQ47 BR37:CQ40 BR10:CQ10 BR20:CQ25 BR49:CQ49 BR33:CQ35 BR27:CQ31 BR12:CQ17">
    <cfRule type="expression" dxfId="3069" priority="2095">
      <formula>$BR$4=""</formula>
    </cfRule>
  </conditionalFormatting>
  <conditionalFormatting sqref="BS47:CQ47 BS37:CQ40 BS10:CQ10 BS20:CQ25 BS49:CQ49 BS33:CQ35 BS27:CQ31 BS12:CQ17">
    <cfRule type="expression" dxfId="3068" priority="2094">
      <formula>$BS$4=""</formula>
    </cfRule>
  </conditionalFormatting>
  <conditionalFormatting sqref="BT47:CQ47 BT37:CQ40 BT10:CQ10 BT20:CQ25 BT49:CQ49 BT33:CQ35 BT27:CQ31 BT12:CQ17">
    <cfRule type="expression" dxfId="3067" priority="2093">
      <formula>$BT$4=""</formula>
    </cfRule>
  </conditionalFormatting>
  <conditionalFormatting sqref="BU47:CQ47 BU37:CQ40 BU10:CQ10 BU20:CQ25 BU49:CQ49 BU33:CQ35 BU27:CQ31 BU12:CQ17">
    <cfRule type="expression" dxfId="3066" priority="2092">
      <formula>$BU$4=""</formula>
    </cfRule>
  </conditionalFormatting>
  <conditionalFormatting sqref="BV47:CQ47 BV37:CQ40 BV10:CQ10 BV20:CQ25 BV49:CQ49 BV33:CQ35 BV27:CQ31 BV12:CQ17">
    <cfRule type="expression" dxfId="3065" priority="2091">
      <formula>$BV$4=""</formula>
    </cfRule>
  </conditionalFormatting>
  <conditionalFormatting sqref="BW47:CQ47 BW37:CQ40 BW10:CQ10 BW20:CQ25 BW49:CQ49 BW33:CQ35 BW27:CQ31 BW12:CQ17">
    <cfRule type="expression" dxfId="3064" priority="2090">
      <formula>$BW$4=""</formula>
    </cfRule>
  </conditionalFormatting>
  <conditionalFormatting sqref="BX47:CQ47 BX37:CQ40 BX10:CQ10 BX20:CQ25 BX49:CQ49 BX33:CQ35 BX27:CQ31 BX12:CQ17">
    <cfRule type="expression" dxfId="3063" priority="2089">
      <formula>$BX$4=""</formula>
    </cfRule>
  </conditionalFormatting>
  <conditionalFormatting sqref="BY47:CQ47 BY37:CQ40 BY10:CQ10 BY20:CQ25 BY49:CQ49 BY33:CQ35 BY27:CQ31 BY12:CQ17">
    <cfRule type="expression" dxfId="3062" priority="2088">
      <formula>$BY$4=""</formula>
    </cfRule>
  </conditionalFormatting>
  <conditionalFormatting sqref="BZ47:CQ47 BZ37:CQ40 BZ10:CQ10 BZ20:CQ25 BZ49:CQ49 BZ33:CQ35 BZ27:CQ31 BZ12:CQ17">
    <cfRule type="expression" dxfId="3061" priority="2087">
      <formula>$BZ$4=""</formula>
    </cfRule>
  </conditionalFormatting>
  <conditionalFormatting sqref="CA47:CQ47 CA37:CQ40 CA10:CQ10 CA20:CQ25 CA49:CQ49 CA33:CQ35 CA27:CQ31 CA12:CQ17">
    <cfRule type="expression" dxfId="3060" priority="2086">
      <formula>$CA$4=""</formula>
    </cfRule>
  </conditionalFormatting>
  <conditionalFormatting sqref="CB47:CQ47 CB37:CQ40 CB10:CQ10 CB20:CQ25 CB49:CQ49 CB33:CQ35 CB27:CQ31 CB12:CQ17">
    <cfRule type="expression" dxfId="3059" priority="2085">
      <formula>$CB$4=""</formula>
    </cfRule>
  </conditionalFormatting>
  <conditionalFormatting sqref="CC47:CQ47 CC37:CQ40 CC10:CQ10 CC20:CQ25 CC49:CQ49 CC33:CQ35 CC27:CQ31 CC12:CQ17">
    <cfRule type="expression" dxfId="3058" priority="2084">
      <formula>$CC$4=""</formula>
    </cfRule>
  </conditionalFormatting>
  <conditionalFormatting sqref="BC47:CQ47 BC37:CQ40 BC10:CQ10 BC20:CQ25 BC12:CQ17 BC27:CQ31 BC33:CQ35 BC49:CQ49">
    <cfRule type="expression" dxfId="3057" priority="2110">
      <formula>$BC$4=""</formula>
    </cfRule>
  </conditionalFormatting>
  <conditionalFormatting sqref="D41:CQ41">
    <cfRule type="expression" dxfId="3056" priority="2082">
      <formula>$D$4=""</formula>
    </cfRule>
  </conditionalFormatting>
  <conditionalFormatting sqref="E41:CQ41">
    <cfRule type="expression" dxfId="3055" priority="2081">
      <formula>$E$4=""</formula>
    </cfRule>
  </conditionalFormatting>
  <conditionalFormatting sqref="F41:CQ41">
    <cfRule type="expression" dxfId="3054" priority="2080">
      <formula>$F$4=""</formula>
    </cfRule>
  </conditionalFormatting>
  <conditionalFormatting sqref="G41:CQ41">
    <cfRule type="expression" dxfId="3053" priority="2079">
      <formula>$G$4=""</formula>
    </cfRule>
  </conditionalFormatting>
  <conditionalFormatting sqref="H41:CQ41">
    <cfRule type="expression" dxfId="3052" priority="2078">
      <formula>$H$4=""</formula>
    </cfRule>
  </conditionalFormatting>
  <conditionalFormatting sqref="I41:CQ41">
    <cfRule type="expression" dxfId="3051" priority="2077">
      <formula>$I$4=""</formula>
    </cfRule>
  </conditionalFormatting>
  <conditionalFormatting sqref="J41:CQ41">
    <cfRule type="expression" dxfId="3050" priority="2076">
      <formula>$J$4=""</formula>
    </cfRule>
  </conditionalFormatting>
  <conditionalFormatting sqref="K41:CQ41">
    <cfRule type="expression" dxfId="3049" priority="2075">
      <formula>$K$4=""</formula>
    </cfRule>
  </conditionalFormatting>
  <conditionalFormatting sqref="L41:CQ41">
    <cfRule type="expression" dxfId="3048" priority="2074">
      <formula>$L$4=""</formula>
    </cfRule>
  </conditionalFormatting>
  <conditionalFormatting sqref="M41:CQ41">
    <cfRule type="expression" dxfId="3047" priority="2073">
      <formula>$M$4=""</formula>
    </cfRule>
  </conditionalFormatting>
  <conditionalFormatting sqref="N41:CQ41">
    <cfRule type="expression" dxfId="3046" priority="2072">
      <formula>$N$4=""</formula>
    </cfRule>
  </conditionalFormatting>
  <conditionalFormatting sqref="O41:CQ41">
    <cfRule type="expression" dxfId="3045" priority="2071">
      <formula>$O$4=""</formula>
    </cfRule>
  </conditionalFormatting>
  <conditionalFormatting sqref="P41:CQ41">
    <cfRule type="expression" dxfId="3044" priority="2070">
      <formula>$P$4=""</formula>
    </cfRule>
  </conditionalFormatting>
  <conditionalFormatting sqref="Q41:CQ41">
    <cfRule type="expression" dxfId="3043" priority="2069">
      <formula>$Q$4=""</formula>
    </cfRule>
  </conditionalFormatting>
  <conditionalFormatting sqref="R41:CQ41">
    <cfRule type="expression" dxfId="3042" priority="2068">
      <formula>$R$4=""</formula>
    </cfRule>
  </conditionalFormatting>
  <conditionalFormatting sqref="S41:CQ41">
    <cfRule type="expression" dxfId="3041" priority="2067">
      <formula>$S$4=""</formula>
    </cfRule>
  </conditionalFormatting>
  <conditionalFormatting sqref="T41:CQ41">
    <cfRule type="expression" dxfId="3040" priority="2066">
      <formula>$T$4=""</formula>
    </cfRule>
  </conditionalFormatting>
  <conditionalFormatting sqref="U41:CQ41">
    <cfRule type="expression" dxfId="3039" priority="2065">
      <formula>$U$4=""</formula>
    </cfRule>
  </conditionalFormatting>
  <conditionalFormatting sqref="V41:CQ41">
    <cfRule type="expression" dxfId="3038" priority="2064">
      <formula>$V$4=""</formula>
    </cfRule>
  </conditionalFormatting>
  <conditionalFormatting sqref="W41:CQ41">
    <cfRule type="expression" dxfId="3037" priority="2063">
      <formula>$W$4=""</formula>
    </cfRule>
  </conditionalFormatting>
  <conditionalFormatting sqref="X41:CQ41">
    <cfRule type="expression" dxfId="3036" priority="2062">
      <formula>$X$4=""</formula>
    </cfRule>
  </conditionalFormatting>
  <conditionalFormatting sqref="Y41:CQ41">
    <cfRule type="expression" dxfId="3035" priority="2061">
      <formula>$Y$4=""</formula>
    </cfRule>
  </conditionalFormatting>
  <conditionalFormatting sqref="Z41:CQ41">
    <cfRule type="expression" dxfId="3034" priority="2060">
      <formula>$Z$4=""</formula>
    </cfRule>
  </conditionalFormatting>
  <conditionalFormatting sqref="AA41:CQ41">
    <cfRule type="expression" dxfId="3033" priority="2059">
      <formula>$AA$4=""</formula>
    </cfRule>
  </conditionalFormatting>
  <conditionalFormatting sqref="AY41:CQ41">
    <cfRule type="expression" dxfId="3032" priority="2035">
      <formula>$AY$4=""</formula>
    </cfRule>
  </conditionalFormatting>
  <conditionalFormatting sqref="AX41:CQ41">
    <cfRule type="expression" dxfId="3031" priority="2036">
      <formula>$AX$4=""</formula>
    </cfRule>
  </conditionalFormatting>
  <conditionalFormatting sqref="AW41:CQ41">
    <cfRule type="expression" dxfId="3030" priority="2037">
      <formula>$AW$4=""</formula>
    </cfRule>
  </conditionalFormatting>
  <conditionalFormatting sqref="AV41:CQ41">
    <cfRule type="expression" dxfId="3029" priority="2038">
      <formula>$AV$4=""</formula>
    </cfRule>
  </conditionalFormatting>
  <conditionalFormatting sqref="AU41:CQ41">
    <cfRule type="expression" dxfId="3028" priority="2039">
      <formula>$AU$4=""</formula>
    </cfRule>
  </conditionalFormatting>
  <conditionalFormatting sqref="AT41:CQ41">
    <cfRule type="expression" dxfId="3027" priority="2040">
      <formula>$AT$4=""</formula>
    </cfRule>
  </conditionalFormatting>
  <conditionalFormatting sqref="AS41:CQ41">
    <cfRule type="expression" dxfId="3026" priority="2041">
      <formula>$AS$4=""</formula>
    </cfRule>
  </conditionalFormatting>
  <conditionalFormatting sqref="AR41:CQ41">
    <cfRule type="expression" dxfId="3025" priority="2042">
      <formula>$AR$4=""</formula>
    </cfRule>
  </conditionalFormatting>
  <conditionalFormatting sqref="AQ41:CQ41">
    <cfRule type="expression" dxfId="3024" priority="2043">
      <formula>$AQ$4=""</formula>
    </cfRule>
  </conditionalFormatting>
  <conditionalFormatting sqref="AP41:CQ41">
    <cfRule type="expression" dxfId="3023" priority="2044">
      <formula>$AP$4=""</formula>
    </cfRule>
  </conditionalFormatting>
  <conditionalFormatting sqref="AO41:CQ41">
    <cfRule type="expression" dxfId="3022" priority="2045">
      <formula>$AO$4=""</formula>
    </cfRule>
  </conditionalFormatting>
  <conditionalFormatting sqref="AN41:CQ41">
    <cfRule type="expression" dxfId="3021" priority="2046">
      <formula>$AN$4=""</formula>
    </cfRule>
  </conditionalFormatting>
  <conditionalFormatting sqref="AM41:CQ41">
    <cfRule type="expression" dxfId="3020" priority="2047">
      <formula>$AM$4=""</formula>
    </cfRule>
  </conditionalFormatting>
  <conditionalFormatting sqref="AL41:CQ41">
    <cfRule type="expression" dxfId="3019" priority="2048">
      <formula>$AL$4=""</formula>
    </cfRule>
  </conditionalFormatting>
  <conditionalFormatting sqref="AK41:CQ41">
    <cfRule type="expression" dxfId="3018" priority="2049">
      <formula>$AK$4=""</formula>
    </cfRule>
  </conditionalFormatting>
  <conditionalFormatting sqref="AJ41:CQ41">
    <cfRule type="expression" dxfId="3017" priority="2050">
      <formula>$AJ$4=""</formula>
    </cfRule>
  </conditionalFormatting>
  <conditionalFormatting sqref="AI41:CQ41">
    <cfRule type="expression" dxfId="3016" priority="2051">
      <formula>$AI$4=""</formula>
    </cfRule>
  </conditionalFormatting>
  <conditionalFormatting sqref="AH41:CQ41">
    <cfRule type="expression" dxfId="3015" priority="2052">
      <formula>$AH$4=""</formula>
    </cfRule>
  </conditionalFormatting>
  <conditionalFormatting sqref="AG41:CQ41">
    <cfRule type="expression" dxfId="3014" priority="2053">
      <formula>$AG$4=""</formula>
    </cfRule>
  </conditionalFormatting>
  <conditionalFormatting sqref="AF41:CQ41">
    <cfRule type="expression" dxfId="3013" priority="2054">
      <formula>$AF$4=""</formula>
    </cfRule>
  </conditionalFormatting>
  <conditionalFormatting sqref="AE41:CQ41">
    <cfRule type="expression" dxfId="3012" priority="2055">
      <formula>$AE$4=""</formula>
    </cfRule>
  </conditionalFormatting>
  <conditionalFormatting sqref="AD41:CQ41">
    <cfRule type="expression" dxfId="3011" priority="2056">
      <formula>$AD$4=""</formula>
    </cfRule>
  </conditionalFormatting>
  <conditionalFormatting sqref="AC41:CQ41">
    <cfRule type="expression" dxfId="3010" priority="2057">
      <formula>$AC$4=""</formula>
    </cfRule>
  </conditionalFormatting>
  <conditionalFormatting sqref="AB41:CQ41">
    <cfRule type="expression" dxfId="3009" priority="2058">
      <formula>$AB$4=""</formula>
    </cfRule>
  </conditionalFormatting>
  <conditionalFormatting sqref="BA41:CQ41">
    <cfRule type="expression" dxfId="3008" priority="2033">
      <formula>$BA$4=""</formula>
    </cfRule>
  </conditionalFormatting>
  <conditionalFormatting sqref="BO41:CQ41">
    <cfRule type="expression" dxfId="3007" priority="2019">
      <formula>$BO$4=""</formula>
    </cfRule>
  </conditionalFormatting>
  <conditionalFormatting sqref="BN41:CQ41">
    <cfRule type="expression" dxfId="3006" priority="2020">
      <formula>$BN$4=""</formula>
    </cfRule>
  </conditionalFormatting>
  <conditionalFormatting sqref="BM41:CQ41">
    <cfRule type="expression" dxfId="3005" priority="2021">
      <formula>$BM$4=""</formula>
    </cfRule>
  </conditionalFormatting>
  <conditionalFormatting sqref="BL41:CQ41">
    <cfRule type="expression" dxfId="3004" priority="2022">
      <formula>$BL$4=""</formula>
    </cfRule>
  </conditionalFormatting>
  <conditionalFormatting sqref="BK41:CQ41">
    <cfRule type="expression" dxfId="3003" priority="2023">
      <formula>$BK$4=""</formula>
    </cfRule>
  </conditionalFormatting>
  <conditionalFormatting sqref="BJ41:CQ41">
    <cfRule type="expression" dxfId="3002" priority="2024">
      <formula>$BJ$4=""</formula>
    </cfRule>
  </conditionalFormatting>
  <conditionalFormatting sqref="BI41:CQ41">
    <cfRule type="expression" dxfId="3001" priority="2025">
      <formula>$BI$4=""</formula>
    </cfRule>
  </conditionalFormatting>
  <conditionalFormatting sqref="BH41:CQ41">
    <cfRule type="expression" dxfId="3000" priority="2026">
      <formula>$BH$4=""</formula>
    </cfRule>
  </conditionalFormatting>
  <conditionalFormatting sqref="BG41:CQ41">
    <cfRule type="expression" dxfId="2999" priority="2027">
      <formula>$BG$4=""</formula>
    </cfRule>
  </conditionalFormatting>
  <conditionalFormatting sqref="BF41:CQ41">
    <cfRule type="expression" dxfId="2998" priority="2028">
      <formula>$BF$4=""</formula>
    </cfRule>
  </conditionalFormatting>
  <conditionalFormatting sqref="BE41:CQ41">
    <cfRule type="expression" dxfId="2997" priority="2029">
      <formula>$BE$4=""</formula>
    </cfRule>
  </conditionalFormatting>
  <conditionalFormatting sqref="BD41:CQ41">
    <cfRule type="expression" dxfId="2996" priority="2030">
      <formula>$BD$4=""</formula>
    </cfRule>
  </conditionalFormatting>
  <conditionalFormatting sqref="BB41:CQ41">
    <cfRule type="expression" dxfId="2995" priority="2032">
      <formula>$BB$4=""</formula>
    </cfRule>
  </conditionalFormatting>
  <conditionalFormatting sqref="AZ41:CQ41">
    <cfRule type="expression" dxfId="2994" priority="2034">
      <formula>$AZ$4=""</formula>
    </cfRule>
  </conditionalFormatting>
  <conditionalFormatting sqref="CD41:CQ41">
    <cfRule type="expression" dxfId="2993" priority="2004">
      <formula>$CD$4=""</formula>
    </cfRule>
  </conditionalFormatting>
  <conditionalFormatting sqref="BP41:CQ41">
    <cfRule type="expression" dxfId="2992" priority="2018">
      <formula>$BP$4=""</formula>
    </cfRule>
  </conditionalFormatting>
  <conditionalFormatting sqref="BQ41:CQ41">
    <cfRule type="expression" dxfId="2991" priority="2017">
      <formula>$BQ$4=""</formula>
    </cfRule>
  </conditionalFormatting>
  <conditionalFormatting sqref="BR41:CQ41">
    <cfRule type="expression" dxfId="2990" priority="2016">
      <formula>$BR$4=""</formula>
    </cfRule>
  </conditionalFormatting>
  <conditionalFormatting sqref="BS41:CQ41">
    <cfRule type="expression" dxfId="2989" priority="2015">
      <formula>$BS$4=""</formula>
    </cfRule>
  </conditionalFormatting>
  <conditionalFormatting sqref="BT41:CQ41">
    <cfRule type="expression" dxfId="2988" priority="2014">
      <formula>$BT$4=""</formula>
    </cfRule>
  </conditionalFormatting>
  <conditionalFormatting sqref="BU41:CQ41">
    <cfRule type="expression" dxfId="2987" priority="2013">
      <formula>$BU$4=""</formula>
    </cfRule>
  </conditionalFormatting>
  <conditionalFormatting sqref="BV41:CQ41">
    <cfRule type="expression" dxfId="2986" priority="2012">
      <formula>$BV$4=""</formula>
    </cfRule>
  </conditionalFormatting>
  <conditionalFormatting sqref="BW41:CQ41">
    <cfRule type="expression" dxfId="2985" priority="2011">
      <formula>$BW$4=""</formula>
    </cfRule>
  </conditionalFormatting>
  <conditionalFormatting sqref="BX41:CQ41">
    <cfRule type="expression" dxfId="2984" priority="2010">
      <formula>$BX$4=""</formula>
    </cfRule>
  </conditionalFormatting>
  <conditionalFormatting sqref="BY41:CQ41">
    <cfRule type="expression" dxfId="2983" priority="2009">
      <formula>$BY$4=""</formula>
    </cfRule>
  </conditionalFormatting>
  <conditionalFormatting sqref="BZ41:CQ41">
    <cfRule type="expression" dxfId="2982" priority="2008">
      <formula>$BZ$4=""</formula>
    </cfRule>
  </conditionalFormatting>
  <conditionalFormatting sqref="CA41:CQ41">
    <cfRule type="expression" dxfId="2981" priority="2007">
      <formula>$CA$4=""</formula>
    </cfRule>
  </conditionalFormatting>
  <conditionalFormatting sqref="CB41:CQ41">
    <cfRule type="expression" dxfId="2980" priority="2006">
      <formula>$CB$4=""</formula>
    </cfRule>
  </conditionalFormatting>
  <conditionalFormatting sqref="CC41:CQ41">
    <cfRule type="expression" dxfId="2979" priority="2005">
      <formula>$CC$4=""</formula>
    </cfRule>
  </conditionalFormatting>
  <conditionalFormatting sqref="BC41:CQ41">
    <cfRule type="expression" dxfId="2978" priority="2031">
      <formula>$BC$4=""</formula>
    </cfRule>
  </conditionalFormatting>
  <conditionalFormatting sqref="D42:CQ42">
    <cfRule type="expression" dxfId="2977" priority="2003">
      <formula>$D$4=""</formula>
    </cfRule>
  </conditionalFormatting>
  <conditionalFormatting sqref="E42:CQ42">
    <cfRule type="expression" dxfId="2976" priority="2002">
      <formula>$E$4=""</formula>
    </cfRule>
  </conditionalFormatting>
  <conditionalFormatting sqref="F42:CQ42">
    <cfRule type="expression" dxfId="2975" priority="2001">
      <formula>$F$4=""</formula>
    </cfRule>
  </conditionalFormatting>
  <conditionalFormatting sqref="G42:CQ42">
    <cfRule type="expression" dxfId="2974" priority="2000">
      <formula>$G$4=""</formula>
    </cfRule>
  </conditionalFormatting>
  <conditionalFormatting sqref="H42:CQ42">
    <cfRule type="expression" dxfId="2973" priority="1999">
      <formula>$H$4=""</formula>
    </cfRule>
  </conditionalFormatting>
  <conditionalFormatting sqref="I42:CQ42">
    <cfRule type="expression" dxfId="2972" priority="1998">
      <formula>$I$4=""</formula>
    </cfRule>
  </conditionalFormatting>
  <conditionalFormatting sqref="J42:CQ42">
    <cfRule type="expression" dxfId="2971" priority="1997">
      <formula>$J$4=""</formula>
    </cfRule>
  </conditionalFormatting>
  <conditionalFormatting sqref="K42:CQ42">
    <cfRule type="expression" dxfId="2970" priority="1996">
      <formula>$K$4=""</formula>
    </cfRule>
  </conditionalFormatting>
  <conditionalFormatting sqref="L42:CQ42">
    <cfRule type="expression" dxfId="2969" priority="1995">
      <formula>$L$4=""</formula>
    </cfRule>
  </conditionalFormatting>
  <conditionalFormatting sqref="M42:CQ42">
    <cfRule type="expression" dxfId="2968" priority="1994">
      <formula>$M$4=""</formula>
    </cfRule>
  </conditionalFormatting>
  <conditionalFormatting sqref="N42:CQ42">
    <cfRule type="expression" dxfId="2967" priority="1993">
      <formula>$N$4=""</formula>
    </cfRule>
  </conditionalFormatting>
  <conditionalFormatting sqref="O42:CQ42">
    <cfRule type="expression" dxfId="2966" priority="1992">
      <formula>$O$4=""</formula>
    </cfRule>
  </conditionalFormatting>
  <conditionalFormatting sqref="P42:CQ42">
    <cfRule type="expression" dxfId="2965" priority="1991">
      <formula>$P$4=""</formula>
    </cfRule>
  </conditionalFormatting>
  <conditionalFormatting sqref="Q42:CQ42">
    <cfRule type="expression" dxfId="2964" priority="1990">
      <formula>$Q$4=""</formula>
    </cfRule>
  </conditionalFormatting>
  <conditionalFormatting sqref="R42:CQ42">
    <cfRule type="expression" dxfId="2963" priority="1989">
      <formula>$R$4=""</formula>
    </cfRule>
  </conditionalFormatting>
  <conditionalFormatting sqref="S42:CQ42">
    <cfRule type="expression" dxfId="2962" priority="1988">
      <formula>$S$4=""</formula>
    </cfRule>
  </conditionalFormatting>
  <conditionalFormatting sqref="T42:CQ42">
    <cfRule type="expression" dxfId="2961" priority="1987">
      <formula>$T$4=""</formula>
    </cfRule>
  </conditionalFormatting>
  <conditionalFormatting sqref="U42:CQ42">
    <cfRule type="expression" dxfId="2960" priority="1986">
      <formula>$U$4=""</formula>
    </cfRule>
  </conditionalFormatting>
  <conditionalFormatting sqref="V42:CQ42">
    <cfRule type="expression" dxfId="2959" priority="1985">
      <formula>$V$4=""</formula>
    </cfRule>
  </conditionalFormatting>
  <conditionalFormatting sqref="W42:CQ42">
    <cfRule type="expression" dxfId="2958" priority="1984">
      <formula>$W$4=""</formula>
    </cfRule>
  </conditionalFormatting>
  <conditionalFormatting sqref="X42:CQ42">
    <cfRule type="expression" dxfId="2957" priority="1983">
      <formula>$X$4=""</formula>
    </cfRule>
  </conditionalFormatting>
  <conditionalFormatting sqref="Y42:CQ42">
    <cfRule type="expression" dxfId="2956" priority="1982">
      <formula>$Y$4=""</formula>
    </cfRule>
  </conditionalFormatting>
  <conditionalFormatting sqref="Z42:CQ42">
    <cfRule type="expression" dxfId="2955" priority="1981">
      <formula>$Z$4=""</formula>
    </cfRule>
  </conditionalFormatting>
  <conditionalFormatting sqref="AA42:CQ42">
    <cfRule type="expression" dxfId="2954" priority="1980">
      <formula>$AA$4=""</formula>
    </cfRule>
  </conditionalFormatting>
  <conditionalFormatting sqref="AY42:CQ42">
    <cfRule type="expression" dxfId="2953" priority="1956">
      <formula>$AY$4=""</formula>
    </cfRule>
  </conditionalFormatting>
  <conditionalFormatting sqref="AX42:CQ42">
    <cfRule type="expression" dxfId="2952" priority="1957">
      <formula>$AX$4=""</formula>
    </cfRule>
  </conditionalFormatting>
  <conditionalFormatting sqref="AW42:CQ42">
    <cfRule type="expression" dxfId="2951" priority="1958">
      <formula>$AW$4=""</formula>
    </cfRule>
  </conditionalFormatting>
  <conditionalFormatting sqref="AV42:CQ42">
    <cfRule type="expression" dxfId="2950" priority="1959">
      <formula>$AV$4=""</formula>
    </cfRule>
  </conditionalFormatting>
  <conditionalFormatting sqref="AU42:CQ42">
    <cfRule type="expression" dxfId="2949" priority="1960">
      <formula>$AU$4=""</formula>
    </cfRule>
  </conditionalFormatting>
  <conditionalFormatting sqref="AT42:CQ42">
    <cfRule type="expression" dxfId="2948" priority="1961">
      <formula>$AT$4=""</formula>
    </cfRule>
  </conditionalFormatting>
  <conditionalFormatting sqref="AS42:CQ42">
    <cfRule type="expression" dxfId="2947" priority="1962">
      <formula>$AS$4=""</formula>
    </cfRule>
  </conditionalFormatting>
  <conditionalFormatting sqref="AR42:CQ42">
    <cfRule type="expression" dxfId="2946" priority="1963">
      <formula>$AR$4=""</formula>
    </cfRule>
  </conditionalFormatting>
  <conditionalFormatting sqref="AQ42:CQ42">
    <cfRule type="expression" dxfId="2945" priority="1964">
      <formula>$AQ$4=""</formula>
    </cfRule>
  </conditionalFormatting>
  <conditionalFormatting sqref="AP42:CQ42">
    <cfRule type="expression" dxfId="2944" priority="1965">
      <formula>$AP$4=""</formula>
    </cfRule>
  </conditionalFormatting>
  <conditionalFormatting sqref="AO42:CQ42">
    <cfRule type="expression" dxfId="2943" priority="1966">
      <formula>$AO$4=""</formula>
    </cfRule>
  </conditionalFormatting>
  <conditionalFormatting sqref="AN42:CQ42">
    <cfRule type="expression" dxfId="2942" priority="1967">
      <formula>$AN$4=""</formula>
    </cfRule>
  </conditionalFormatting>
  <conditionalFormatting sqref="AM42:CQ42">
    <cfRule type="expression" dxfId="2941" priority="1968">
      <formula>$AM$4=""</formula>
    </cfRule>
  </conditionalFormatting>
  <conditionalFormatting sqref="AL42:CQ42">
    <cfRule type="expression" dxfId="2940" priority="1969">
      <formula>$AL$4=""</formula>
    </cfRule>
  </conditionalFormatting>
  <conditionalFormatting sqref="AK42:CQ42">
    <cfRule type="expression" dxfId="2939" priority="1970">
      <formula>$AK$4=""</formula>
    </cfRule>
  </conditionalFormatting>
  <conditionalFormatting sqref="AJ42:CQ42">
    <cfRule type="expression" dxfId="2938" priority="1971">
      <formula>$AJ$4=""</formula>
    </cfRule>
  </conditionalFormatting>
  <conditionalFormatting sqref="AI42:CQ42">
    <cfRule type="expression" dxfId="2937" priority="1972">
      <formula>$AI$4=""</formula>
    </cfRule>
  </conditionalFormatting>
  <conditionalFormatting sqref="AH42:CQ42">
    <cfRule type="expression" dxfId="2936" priority="1973">
      <formula>$AH$4=""</formula>
    </cfRule>
  </conditionalFormatting>
  <conditionalFormatting sqref="AG42:CQ42">
    <cfRule type="expression" dxfId="2935" priority="1974">
      <formula>$AG$4=""</formula>
    </cfRule>
  </conditionalFormatting>
  <conditionalFormatting sqref="AF42:CQ42">
    <cfRule type="expression" dxfId="2934" priority="1975">
      <formula>$AF$4=""</formula>
    </cfRule>
  </conditionalFormatting>
  <conditionalFormatting sqref="AE42:CQ42">
    <cfRule type="expression" dxfId="2933" priority="1976">
      <formula>$AE$4=""</formula>
    </cfRule>
  </conditionalFormatting>
  <conditionalFormatting sqref="AD42:CQ42">
    <cfRule type="expression" dxfId="2932" priority="1977">
      <formula>$AD$4=""</formula>
    </cfRule>
  </conditionalFormatting>
  <conditionalFormatting sqref="AC42:CQ42">
    <cfRule type="expression" dxfId="2931" priority="1978">
      <formula>$AC$4=""</formula>
    </cfRule>
  </conditionalFormatting>
  <conditionalFormatting sqref="AB42:CQ42">
    <cfRule type="expression" dxfId="2930" priority="1979">
      <formula>$AB$4=""</formula>
    </cfRule>
  </conditionalFormatting>
  <conditionalFormatting sqref="BA42:CQ42">
    <cfRule type="expression" dxfId="2929" priority="1954">
      <formula>$BA$4=""</formula>
    </cfRule>
  </conditionalFormatting>
  <conditionalFormatting sqref="BO42:CQ42">
    <cfRule type="expression" dxfId="2928" priority="1940">
      <formula>$BO$4=""</formula>
    </cfRule>
  </conditionalFormatting>
  <conditionalFormatting sqref="BN42:CQ42">
    <cfRule type="expression" dxfId="2927" priority="1941">
      <formula>$BN$4=""</formula>
    </cfRule>
  </conditionalFormatting>
  <conditionalFormatting sqref="BM42:CQ42">
    <cfRule type="expression" dxfId="2926" priority="1942">
      <formula>$BM$4=""</formula>
    </cfRule>
  </conditionalFormatting>
  <conditionalFormatting sqref="BL42:CQ42">
    <cfRule type="expression" dxfId="2925" priority="1943">
      <formula>$BL$4=""</formula>
    </cfRule>
  </conditionalFormatting>
  <conditionalFormatting sqref="BK42:CQ42">
    <cfRule type="expression" dxfId="2924" priority="1944">
      <formula>$BK$4=""</formula>
    </cfRule>
  </conditionalFormatting>
  <conditionalFormatting sqref="BJ42:CQ42">
    <cfRule type="expression" dxfId="2923" priority="1945">
      <formula>$BJ$4=""</formula>
    </cfRule>
  </conditionalFormatting>
  <conditionalFormatting sqref="BI42:CQ42">
    <cfRule type="expression" dxfId="2922" priority="1946">
      <formula>$BI$4=""</formula>
    </cfRule>
  </conditionalFormatting>
  <conditionalFormatting sqref="BH42:CQ42">
    <cfRule type="expression" dxfId="2921" priority="1947">
      <formula>$BH$4=""</formula>
    </cfRule>
  </conditionalFormatting>
  <conditionalFormatting sqref="BG42:CQ42">
    <cfRule type="expression" dxfId="2920" priority="1948">
      <formula>$BG$4=""</formula>
    </cfRule>
  </conditionalFormatting>
  <conditionalFormatting sqref="BF42:CQ42">
    <cfRule type="expression" dxfId="2919" priority="1949">
      <formula>$BF$4=""</formula>
    </cfRule>
  </conditionalFormatting>
  <conditionalFormatting sqref="BE42:CQ42">
    <cfRule type="expression" dxfId="2918" priority="1950">
      <formula>$BE$4=""</formula>
    </cfRule>
  </conditionalFormatting>
  <conditionalFormatting sqref="BD42:CQ42">
    <cfRule type="expression" dxfId="2917" priority="1951">
      <formula>$BD$4=""</formula>
    </cfRule>
  </conditionalFormatting>
  <conditionalFormatting sqref="BB42:CQ42">
    <cfRule type="expression" dxfId="2916" priority="1953">
      <formula>$BB$4=""</formula>
    </cfRule>
  </conditionalFormatting>
  <conditionalFormatting sqref="AZ42:CQ42">
    <cfRule type="expression" dxfId="2915" priority="1955">
      <formula>$AZ$4=""</formula>
    </cfRule>
  </conditionalFormatting>
  <conditionalFormatting sqref="CD42:CQ42">
    <cfRule type="expression" dxfId="2914" priority="1925">
      <formula>$CD$4=""</formula>
    </cfRule>
  </conditionalFormatting>
  <conditionalFormatting sqref="BP42:CQ42">
    <cfRule type="expression" dxfId="2913" priority="1939">
      <formula>$BP$4=""</formula>
    </cfRule>
  </conditionalFormatting>
  <conditionalFormatting sqref="BQ42:CQ42">
    <cfRule type="expression" dxfId="2912" priority="1938">
      <formula>$BQ$4=""</formula>
    </cfRule>
  </conditionalFormatting>
  <conditionalFormatting sqref="BR42:CQ42">
    <cfRule type="expression" dxfId="2911" priority="1937">
      <formula>$BR$4=""</formula>
    </cfRule>
  </conditionalFormatting>
  <conditionalFormatting sqref="BS42:CQ42">
    <cfRule type="expression" dxfId="2910" priority="1936">
      <formula>$BS$4=""</formula>
    </cfRule>
  </conditionalFormatting>
  <conditionalFormatting sqref="BT42:CQ42">
    <cfRule type="expression" dxfId="2909" priority="1935">
      <formula>$BT$4=""</formula>
    </cfRule>
  </conditionalFormatting>
  <conditionalFormatting sqref="BU42:CQ42">
    <cfRule type="expression" dxfId="2908" priority="1934">
      <formula>$BU$4=""</formula>
    </cfRule>
  </conditionalFormatting>
  <conditionalFormatting sqref="BV42:CQ42">
    <cfRule type="expression" dxfId="2907" priority="1933">
      <formula>$BV$4=""</formula>
    </cfRule>
  </conditionalFormatting>
  <conditionalFormatting sqref="BW42:CQ42">
    <cfRule type="expression" dxfId="2906" priority="1932">
      <formula>$BW$4=""</formula>
    </cfRule>
  </conditionalFormatting>
  <conditionalFormatting sqref="BX42:CQ42">
    <cfRule type="expression" dxfId="2905" priority="1931">
      <formula>$BX$4=""</formula>
    </cfRule>
  </conditionalFormatting>
  <conditionalFormatting sqref="BY42:CQ42">
    <cfRule type="expression" dxfId="2904" priority="1930">
      <formula>$BY$4=""</formula>
    </cfRule>
  </conditionalFormatting>
  <conditionalFormatting sqref="BZ42:CQ42">
    <cfRule type="expression" dxfId="2903" priority="1929">
      <formula>$BZ$4=""</formula>
    </cfRule>
  </conditionalFormatting>
  <conditionalFormatting sqref="CA42:CQ42">
    <cfRule type="expression" dxfId="2902" priority="1928">
      <formula>$CA$4=""</formula>
    </cfRule>
  </conditionalFormatting>
  <conditionalFormatting sqref="CB42:CQ42">
    <cfRule type="expression" dxfId="2901" priority="1927">
      <formula>$CB$4=""</formula>
    </cfRule>
  </conditionalFormatting>
  <conditionalFormatting sqref="CC42:CQ42">
    <cfRule type="expression" dxfId="2900" priority="1926">
      <formula>$CC$4=""</formula>
    </cfRule>
  </conditionalFormatting>
  <conditionalFormatting sqref="BC42:CQ42">
    <cfRule type="expression" dxfId="2899" priority="1952">
      <formula>$BC$4=""</formula>
    </cfRule>
  </conditionalFormatting>
  <conditionalFormatting sqref="D44:CQ45">
    <cfRule type="expression" dxfId="2898" priority="1924">
      <formula>$D$4=""</formula>
    </cfRule>
  </conditionalFormatting>
  <conditionalFormatting sqref="E44:CQ45">
    <cfRule type="expression" dxfId="2897" priority="1923">
      <formula>$E$4=""</formula>
    </cfRule>
  </conditionalFormatting>
  <conditionalFormatting sqref="F44:CQ45">
    <cfRule type="expression" dxfId="2896" priority="1922">
      <formula>$F$4=""</formula>
    </cfRule>
  </conditionalFormatting>
  <conditionalFormatting sqref="G44:CQ45">
    <cfRule type="expression" dxfId="2895" priority="1921">
      <formula>$G$4=""</formula>
    </cfRule>
  </conditionalFormatting>
  <conditionalFormatting sqref="H44:CQ45">
    <cfRule type="expression" dxfId="2894" priority="1920">
      <formula>$H$4=""</formula>
    </cfRule>
  </conditionalFormatting>
  <conditionalFormatting sqref="I44:CQ45">
    <cfRule type="expression" dxfId="2893" priority="1919">
      <formula>$I$4=""</formula>
    </cfRule>
  </conditionalFormatting>
  <conditionalFormatting sqref="J44:CQ45">
    <cfRule type="expression" dxfId="2892" priority="1918">
      <formula>$J$4=""</formula>
    </cfRule>
  </conditionalFormatting>
  <conditionalFormatting sqref="K44:CQ45">
    <cfRule type="expression" dxfId="2891" priority="1917">
      <formula>$K$4=""</formula>
    </cfRule>
  </conditionalFormatting>
  <conditionalFormatting sqref="L44:CQ45">
    <cfRule type="expression" dxfId="2890" priority="1916">
      <formula>$L$4=""</formula>
    </cfRule>
  </conditionalFormatting>
  <conditionalFormatting sqref="M44:CQ45">
    <cfRule type="expression" dxfId="2889" priority="1915">
      <formula>$M$4=""</formula>
    </cfRule>
  </conditionalFormatting>
  <conditionalFormatting sqref="N44:CQ45">
    <cfRule type="expression" dxfId="2888" priority="1914">
      <formula>$N$4=""</formula>
    </cfRule>
  </conditionalFormatting>
  <conditionalFormatting sqref="O44:CQ45">
    <cfRule type="expression" dxfId="2887" priority="1913">
      <formula>$O$4=""</formula>
    </cfRule>
  </conditionalFormatting>
  <conditionalFormatting sqref="P44:CQ45">
    <cfRule type="expression" dxfId="2886" priority="1912">
      <formula>$P$4=""</formula>
    </cfRule>
  </conditionalFormatting>
  <conditionalFormatting sqref="Q44:CQ45">
    <cfRule type="expression" dxfId="2885" priority="1911">
      <formula>$Q$4=""</formula>
    </cfRule>
  </conditionalFormatting>
  <conditionalFormatting sqref="R44:CQ45">
    <cfRule type="expression" dxfId="2884" priority="1910">
      <formula>$R$4=""</formula>
    </cfRule>
  </conditionalFormatting>
  <conditionalFormatting sqref="S44:CQ45">
    <cfRule type="expression" dxfId="2883" priority="1909">
      <formula>$S$4=""</formula>
    </cfRule>
  </conditionalFormatting>
  <conditionalFormatting sqref="T44:CQ45">
    <cfRule type="expression" dxfId="2882" priority="1908">
      <formula>$T$4=""</formula>
    </cfRule>
  </conditionalFormatting>
  <conditionalFormatting sqref="U44:CQ45">
    <cfRule type="expression" dxfId="2881" priority="1907">
      <formula>$U$4=""</formula>
    </cfRule>
  </conditionalFormatting>
  <conditionalFormatting sqref="V44:CQ45">
    <cfRule type="expression" dxfId="2880" priority="1906">
      <formula>$V$4=""</formula>
    </cfRule>
  </conditionalFormatting>
  <conditionalFormatting sqref="W44:CQ45">
    <cfRule type="expression" dxfId="2879" priority="1905">
      <formula>$W$4=""</formula>
    </cfRule>
  </conditionalFormatting>
  <conditionalFormatting sqref="X44:CQ45">
    <cfRule type="expression" dxfId="2878" priority="1904">
      <formula>$X$4=""</formula>
    </cfRule>
  </conditionalFormatting>
  <conditionalFormatting sqref="Y44:CQ45">
    <cfRule type="expression" dxfId="2877" priority="1903">
      <formula>$Y$4=""</formula>
    </cfRule>
  </conditionalFormatting>
  <conditionalFormatting sqref="Z44:CQ45">
    <cfRule type="expression" dxfId="2876" priority="1902">
      <formula>$Z$4=""</formula>
    </cfRule>
  </conditionalFormatting>
  <conditionalFormatting sqref="AA44:CQ45">
    <cfRule type="expression" dxfId="2875" priority="1901">
      <formula>$AA$4=""</formula>
    </cfRule>
  </conditionalFormatting>
  <conditionalFormatting sqref="AY44:CQ45">
    <cfRule type="expression" dxfId="2874" priority="1877">
      <formula>$AY$4=""</formula>
    </cfRule>
  </conditionalFormatting>
  <conditionalFormatting sqref="AX44:CQ45">
    <cfRule type="expression" dxfId="2873" priority="1878">
      <formula>$AX$4=""</formula>
    </cfRule>
  </conditionalFormatting>
  <conditionalFormatting sqref="AW44:CQ45">
    <cfRule type="expression" dxfId="2872" priority="1879">
      <formula>$AW$4=""</formula>
    </cfRule>
  </conditionalFormatting>
  <conditionalFormatting sqref="AV44:CQ45">
    <cfRule type="expression" dxfId="2871" priority="1880">
      <formula>$AV$4=""</formula>
    </cfRule>
  </conditionalFormatting>
  <conditionalFormatting sqref="AU44:CQ45">
    <cfRule type="expression" dxfId="2870" priority="1881">
      <formula>$AU$4=""</formula>
    </cfRule>
  </conditionalFormatting>
  <conditionalFormatting sqref="AT44:CQ45">
    <cfRule type="expression" dxfId="2869" priority="1882">
      <formula>$AT$4=""</formula>
    </cfRule>
  </conditionalFormatting>
  <conditionalFormatting sqref="AS44:CQ45">
    <cfRule type="expression" dxfId="2868" priority="1883">
      <formula>$AS$4=""</formula>
    </cfRule>
  </conditionalFormatting>
  <conditionalFormatting sqref="AR44:CQ45">
    <cfRule type="expression" dxfId="2867" priority="1884">
      <formula>$AR$4=""</formula>
    </cfRule>
  </conditionalFormatting>
  <conditionalFormatting sqref="AQ44:CQ45">
    <cfRule type="expression" dxfId="2866" priority="1885">
      <formula>$AQ$4=""</formula>
    </cfRule>
  </conditionalFormatting>
  <conditionalFormatting sqref="AP44:CQ45">
    <cfRule type="expression" dxfId="2865" priority="1886">
      <formula>$AP$4=""</formula>
    </cfRule>
  </conditionalFormatting>
  <conditionalFormatting sqref="AO44:CQ45">
    <cfRule type="expression" dxfId="2864" priority="1887">
      <formula>$AO$4=""</formula>
    </cfRule>
  </conditionalFormatting>
  <conditionalFormatting sqref="AN44:CQ45">
    <cfRule type="expression" dxfId="2863" priority="1888">
      <formula>$AN$4=""</formula>
    </cfRule>
  </conditionalFormatting>
  <conditionalFormatting sqref="AM44:CQ45">
    <cfRule type="expression" dxfId="2862" priority="1889">
      <formula>$AM$4=""</formula>
    </cfRule>
  </conditionalFormatting>
  <conditionalFormatting sqref="AL44:CQ45">
    <cfRule type="expression" dxfId="2861" priority="1890">
      <formula>$AL$4=""</formula>
    </cfRule>
  </conditionalFormatting>
  <conditionalFormatting sqref="AK44:CQ45">
    <cfRule type="expression" dxfId="2860" priority="1891">
      <formula>$AK$4=""</formula>
    </cfRule>
  </conditionalFormatting>
  <conditionalFormatting sqref="AJ44:CQ45">
    <cfRule type="expression" dxfId="2859" priority="1892">
      <formula>$AJ$4=""</formula>
    </cfRule>
  </conditionalFormatting>
  <conditionalFormatting sqref="AI44:CQ45">
    <cfRule type="expression" dxfId="2858" priority="1893">
      <formula>$AI$4=""</formula>
    </cfRule>
  </conditionalFormatting>
  <conditionalFormatting sqref="AH44:CQ45">
    <cfRule type="expression" dxfId="2857" priority="1894">
      <formula>$AH$4=""</formula>
    </cfRule>
  </conditionalFormatting>
  <conditionalFormatting sqref="AG44:CQ45">
    <cfRule type="expression" dxfId="2856" priority="1895">
      <formula>$AG$4=""</formula>
    </cfRule>
  </conditionalFormatting>
  <conditionalFormatting sqref="AF44:CQ45">
    <cfRule type="expression" dxfId="2855" priority="1896">
      <formula>$AF$4=""</formula>
    </cfRule>
  </conditionalFormatting>
  <conditionalFormatting sqref="AE44:CQ45">
    <cfRule type="expression" dxfId="2854" priority="1897">
      <formula>$AE$4=""</formula>
    </cfRule>
  </conditionalFormatting>
  <conditionalFormatting sqref="AD44:CQ45">
    <cfRule type="expression" dxfId="2853" priority="1898">
      <formula>$AD$4=""</formula>
    </cfRule>
  </conditionalFormatting>
  <conditionalFormatting sqref="AC44:CQ45">
    <cfRule type="expression" dxfId="2852" priority="1899">
      <formula>$AC$4=""</formula>
    </cfRule>
  </conditionalFormatting>
  <conditionalFormatting sqref="AB44:CQ45">
    <cfRule type="expression" dxfId="2851" priority="1900">
      <formula>$AB$4=""</formula>
    </cfRule>
  </conditionalFormatting>
  <conditionalFormatting sqref="BA44:CQ45">
    <cfRule type="expression" dxfId="2850" priority="1875">
      <formula>$BA$4=""</formula>
    </cfRule>
  </conditionalFormatting>
  <conditionalFormatting sqref="BO44:CQ45">
    <cfRule type="expression" dxfId="2849" priority="1861">
      <formula>$BO$4=""</formula>
    </cfRule>
  </conditionalFormatting>
  <conditionalFormatting sqref="BN44:CQ45">
    <cfRule type="expression" dxfId="2848" priority="1862">
      <formula>$BN$4=""</formula>
    </cfRule>
  </conditionalFormatting>
  <conditionalFormatting sqref="BM44:CQ45">
    <cfRule type="expression" dxfId="2847" priority="1863">
      <formula>$BM$4=""</formula>
    </cfRule>
  </conditionalFormatting>
  <conditionalFormatting sqref="BL44:CQ45">
    <cfRule type="expression" dxfId="2846" priority="1864">
      <formula>$BL$4=""</formula>
    </cfRule>
  </conditionalFormatting>
  <conditionalFormatting sqref="BK44:CQ45">
    <cfRule type="expression" dxfId="2845" priority="1865">
      <formula>$BK$4=""</formula>
    </cfRule>
  </conditionalFormatting>
  <conditionalFormatting sqref="BJ44:CQ45">
    <cfRule type="expression" dxfId="2844" priority="1866">
      <formula>$BJ$4=""</formula>
    </cfRule>
  </conditionalFormatting>
  <conditionalFormatting sqref="BI44:CQ45">
    <cfRule type="expression" dxfId="2843" priority="1867">
      <formula>$BI$4=""</formula>
    </cfRule>
  </conditionalFormatting>
  <conditionalFormatting sqref="BH44:CQ45">
    <cfRule type="expression" dxfId="2842" priority="1868">
      <formula>$BH$4=""</formula>
    </cfRule>
  </conditionalFormatting>
  <conditionalFormatting sqref="BG44:CQ45">
    <cfRule type="expression" dxfId="2841" priority="1869">
      <formula>$BG$4=""</formula>
    </cfRule>
  </conditionalFormatting>
  <conditionalFormatting sqref="BF44:CQ45">
    <cfRule type="expression" dxfId="2840" priority="1870">
      <formula>$BF$4=""</formula>
    </cfRule>
  </conditionalFormatting>
  <conditionalFormatting sqref="BE44:CQ45">
    <cfRule type="expression" dxfId="2839" priority="1871">
      <formula>$BE$4=""</formula>
    </cfRule>
  </conditionalFormatting>
  <conditionalFormatting sqref="BD44:CQ45">
    <cfRule type="expression" dxfId="2838" priority="1872">
      <formula>$BD$4=""</formula>
    </cfRule>
  </conditionalFormatting>
  <conditionalFormatting sqref="BB44:CQ45">
    <cfRule type="expression" dxfId="2837" priority="1874">
      <formula>$BB$4=""</formula>
    </cfRule>
  </conditionalFormatting>
  <conditionalFormatting sqref="AZ44:CQ45">
    <cfRule type="expression" dxfId="2836" priority="1876">
      <formula>$AZ$4=""</formula>
    </cfRule>
  </conditionalFormatting>
  <conditionalFormatting sqref="CD44:CQ45">
    <cfRule type="expression" dxfId="2835" priority="1846">
      <formula>$CD$4=""</formula>
    </cfRule>
  </conditionalFormatting>
  <conditionalFormatting sqref="BP44:CQ45">
    <cfRule type="expression" dxfId="2834" priority="1860">
      <formula>$BP$4=""</formula>
    </cfRule>
  </conditionalFormatting>
  <conditionalFormatting sqref="BQ44:CQ45">
    <cfRule type="expression" dxfId="2833" priority="1859">
      <formula>$BQ$4=""</formula>
    </cfRule>
  </conditionalFormatting>
  <conditionalFormatting sqref="BR44:CQ45">
    <cfRule type="expression" dxfId="2832" priority="1858">
      <formula>$BR$4=""</formula>
    </cfRule>
  </conditionalFormatting>
  <conditionalFormatting sqref="BS44:CQ45">
    <cfRule type="expression" dxfId="2831" priority="1857">
      <formula>$BS$4=""</formula>
    </cfRule>
  </conditionalFormatting>
  <conditionalFormatting sqref="BT44:CQ45">
    <cfRule type="expression" dxfId="2830" priority="1856">
      <formula>$BT$4=""</formula>
    </cfRule>
  </conditionalFormatting>
  <conditionalFormatting sqref="BU44:CQ45">
    <cfRule type="expression" dxfId="2829" priority="1855">
      <formula>$BU$4=""</formula>
    </cfRule>
  </conditionalFormatting>
  <conditionalFormatting sqref="BV44:CQ45">
    <cfRule type="expression" dxfId="2828" priority="1854">
      <formula>$BV$4=""</formula>
    </cfRule>
  </conditionalFormatting>
  <conditionalFormatting sqref="BW44:CQ45">
    <cfRule type="expression" dxfId="2827" priority="1853">
      <formula>$BW$4=""</formula>
    </cfRule>
  </conditionalFormatting>
  <conditionalFormatting sqref="BX44:CQ45">
    <cfRule type="expression" dxfId="2826" priority="1852">
      <formula>$BX$4=""</formula>
    </cfRule>
  </conditionalFormatting>
  <conditionalFormatting sqref="BY44:CQ45">
    <cfRule type="expression" dxfId="2825" priority="1851">
      <formula>$BY$4=""</formula>
    </cfRule>
  </conditionalFormatting>
  <conditionalFormatting sqref="BZ44:CQ45">
    <cfRule type="expression" dxfId="2824" priority="1850">
      <formula>$BZ$4=""</formula>
    </cfRule>
  </conditionalFormatting>
  <conditionalFormatting sqref="CA44:CQ45">
    <cfRule type="expression" dxfId="2823" priority="1849">
      <formula>$CA$4=""</formula>
    </cfRule>
  </conditionalFormatting>
  <conditionalFormatting sqref="CB44:CQ45">
    <cfRule type="expression" dxfId="2822" priority="1848">
      <formula>$CB$4=""</formula>
    </cfRule>
  </conditionalFormatting>
  <conditionalFormatting sqref="CC44:CQ45">
    <cfRule type="expression" dxfId="2821" priority="1847">
      <formula>$CC$4=""</formula>
    </cfRule>
  </conditionalFormatting>
  <conditionalFormatting sqref="BC44:CQ45">
    <cfRule type="expression" dxfId="2820" priority="1873">
      <formula>$BC$4=""</formula>
    </cfRule>
  </conditionalFormatting>
  <conditionalFormatting sqref="D46:CQ46">
    <cfRule type="expression" dxfId="2819" priority="1845">
      <formula>$D$4=""</formula>
    </cfRule>
  </conditionalFormatting>
  <conditionalFormatting sqref="E46:CQ46">
    <cfRule type="expression" dxfId="2818" priority="1844">
      <formula>$E$4=""</formula>
    </cfRule>
  </conditionalFormatting>
  <conditionalFormatting sqref="F46:CQ46">
    <cfRule type="expression" dxfId="2817" priority="1843">
      <formula>$F$4=""</formula>
    </cfRule>
  </conditionalFormatting>
  <conditionalFormatting sqref="G46:CQ46">
    <cfRule type="expression" dxfId="2816" priority="1842">
      <formula>$G$4=""</formula>
    </cfRule>
  </conditionalFormatting>
  <conditionalFormatting sqref="H46:CQ46">
    <cfRule type="expression" dxfId="2815" priority="1841">
      <formula>$H$4=""</formula>
    </cfRule>
  </conditionalFormatting>
  <conditionalFormatting sqref="I46:CQ46">
    <cfRule type="expression" dxfId="2814" priority="1840">
      <formula>$I$4=""</formula>
    </cfRule>
  </conditionalFormatting>
  <conditionalFormatting sqref="J46:CQ46">
    <cfRule type="expression" dxfId="2813" priority="1839">
      <formula>$J$4=""</formula>
    </cfRule>
  </conditionalFormatting>
  <conditionalFormatting sqref="K46:CQ46">
    <cfRule type="expression" dxfId="2812" priority="1838">
      <formula>$K$4=""</formula>
    </cfRule>
  </conditionalFormatting>
  <conditionalFormatting sqref="L46:CQ46">
    <cfRule type="expression" dxfId="2811" priority="1837">
      <formula>$L$4=""</formula>
    </cfRule>
  </conditionalFormatting>
  <conditionalFormatting sqref="M46:CQ46">
    <cfRule type="expression" dxfId="2810" priority="1836">
      <formula>$M$4=""</formula>
    </cfRule>
  </conditionalFormatting>
  <conditionalFormatting sqref="N46:CQ46">
    <cfRule type="expression" dxfId="2809" priority="1835">
      <formula>$N$4=""</formula>
    </cfRule>
  </conditionalFormatting>
  <conditionalFormatting sqref="O46:CQ46">
    <cfRule type="expression" dxfId="2808" priority="1834">
      <formula>$O$4=""</formula>
    </cfRule>
  </conditionalFormatting>
  <conditionalFormatting sqref="P46:CQ46">
    <cfRule type="expression" dxfId="2807" priority="1833">
      <formula>$P$4=""</formula>
    </cfRule>
  </conditionalFormatting>
  <conditionalFormatting sqref="Q46:CQ46">
    <cfRule type="expression" dxfId="2806" priority="1832">
      <formula>$Q$4=""</formula>
    </cfRule>
  </conditionalFormatting>
  <conditionalFormatting sqref="R46:CQ46">
    <cfRule type="expression" dxfId="2805" priority="1831">
      <formula>$R$4=""</formula>
    </cfRule>
  </conditionalFormatting>
  <conditionalFormatting sqref="S46:CQ46">
    <cfRule type="expression" dxfId="2804" priority="1830">
      <formula>$S$4=""</formula>
    </cfRule>
  </conditionalFormatting>
  <conditionalFormatting sqref="T46:CQ46">
    <cfRule type="expression" dxfId="2803" priority="1829">
      <formula>$T$4=""</formula>
    </cfRule>
  </conditionalFormatting>
  <conditionalFormatting sqref="U46:CQ46">
    <cfRule type="expression" dxfId="2802" priority="1828">
      <formula>$U$4=""</formula>
    </cfRule>
  </conditionalFormatting>
  <conditionalFormatting sqref="V46:CQ46">
    <cfRule type="expression" dxfId="2801" priority="1827">
      <formula>$V$4=""</formula>
    </cfRule>
  </conditionalFormatting>
  <conditionalFormatting sqref="W46:CQ46">
    <cfRule type="expression" dxfId="2800" priority="1826">
      <formula>$W$4=""</formula>
    </cfRule>
  </conditionalFormatting>
  <conditionalFormatting sqref="X46:CQ46">
    <cfRule type="expression" dxfId="2799" priority="1825">
      <formula>$X$4=""</formula>
    </cfRule>
  </conditionalFormatting>
  <conditionalFormatting sqref="Y46:CQ46">
    <cfRule type="expression" dxfId="2798" priority="1824">
      <formula>$Y$4=""</formula>
    </cfRule>
  </conditionalFormatting>
  <conditionalFormatting sqref="Z46:CQ46">
    <cfRule type="expression" dxfId="2797" priority="1823">
      <formula>$Z$4=""</formula>
    </cfRule>
  </conditionalFormatting>
  <conditionalFormatting sqref="AA46:CQ46">
    <cfRule type="expression" dxfId="2796" priority="1822">
      <formula>$AA$4=""</formula>
    </cfRule>
  </conditionalFormatting>
  <conditionalFormatting sqref="AY46:CQ46">
    <cfRule type="expression" dxfId="2795" priority="1798">
      <formula>$AY$4=""</formula>
    </cfRule>
  </conditionalFormatting>
  <conditionalFormatting sqref="AX46:CQ46">
    <cfRule type="expression" dxfId="2794" priority="1799">
      <formula>$AX$4=""</formula>
    </cfRule>
  </conditionalFormatting>
  <conditionalFormatting sqref="AW46:CQ46">
    <cfRule type="expression" dxfId="2793" priority="1800">
      <formula>$AW$4=""</formula>
    </cfRule>
  </conditionalFormatting>
  <conditionalFormatting sqref="AV46:CQ46">
    <cfRule type="expression" dxfId="2792" priority="1801">
      <formula>$AV$4=""</formula>
    </cfRule>
  </conditionalFormatting>
  <conditionalFormatting sqref="AU46:CQ46">
    <cfRule type="expression" dxfId="2791" priority="1802">
      <formula>$AU$4=""</formula>
    </cfRule>
  </conditionalFormatting>
  <conditionalFormatting sqref="AT46:CQ46">
    <cfRule type="expression" dxfId="2790" priority="1803">
      <formula>$AT$4=""</formula>
    </cfRule>
  </conditionalFormatting>
  <conditionalFormatting sqref="AS46:CQ46">
    <cfRule type="expression" dxfId="2789" priority="1804">
      <formula>$AS$4=""</formula>
    </cfRule>
  </conditionalFormatting>
  <conditionalFormatting sqref="AR46:CQ46">
    <cfRule type="expression" dxfId="2788" priority="1805">
      <formula>$AR$4=""</formula>
    </cfRule>
  </conditionalFormatting>
  <conditionalFormatting sqref="AQ46:CQ46">
    <cfRule type="expression" dxfId="2787" priority="1806">
      <formula>$AQ$4=""</formula>
    </cfRule>
  </conditionalFormatting>
  <conditionalFormatting sqref="AP46:CQ46">
    <cfRule type="expression" dxfId="2786" priority="1807">
      <formula>$AP$4=""</formula>
    </cfRule>
  </conditionalFormatting>
  <conditionalFormatting sqref="AO46:CQ46">
    <cfRule type="expression" dxfId="2785" priority="1808">
      <formula>$AO$4=""</formula>
    </cfRule>
  </conditionalFormatting>
  <conditionalFormatting sqref="AN46:CQ46">
    <cfRule type="expression" dxfId="2784" priority="1809">
      <formula>$AN$4=""</formula>
    </cfRule>
  </conditionalFormatting>
  <conditionalFormatting sqref="AM46:CQ46">
    <cfRule type="expression" dxfId="2783" priority="1810">
      <formula>$AM$4=""</formula>
    </cfRule>
  </conditionalFormatting>
  <conditionalFormatting sqref="AL46:CQ46">
    <cfRule type="expression" dxfId="2782" priority="1811">
      <formula>$AL$4=""</formula>
    </cfRule>
  </conditionalFormatting>
  <conditionalFormatting sqref="AK46:CQ46">
    <cfRule type="expression" dxfId="2781" priority="1812">
      <formula>$AK$4=""</formula>
    </cfRule>
  </conditionalFormatting>
  <conditionalFormatting sqref="AJ46:CQ46">
    <cfRule type="expression" dxfId="2780" priority="1813">
      <formula>$AJ$4=""</formula>
    </cfRule>
  </conditionalFormatting>
  <conditionalFormatting sqref="AI46:CQ46">
    <cfRule type="expression" dxfId="2779" priority="1814">
      <formula>$AI$4=""</formula>
    </cfRule>
  </conditionalFormatting>
  <conditionalFormatting sqref="AH46:CQ46">
    <cfRule type="expression" dxfId="2778" priority="1815">
      <formula>$AH$4=""</formula>
    </cfRule>
  </conditionalFormatting>
  <conditionalFormatting sqref="AG46:CQ46">
    <cfRule type="expression" dxfId="2777" priority="1816">
      <formula>$AG$4=""</formula>
    </cfRule>
  </conditionalFormatting>
  <conditionalFormatting sqref="AF46:CQ46">
    <cfRule type="expression" dxfId="2776" priority="1817">
      <formula>$AF$4=""</formula>
    </cfRule>
  </conditionalFormatting>
  <conditionalFormatting sqref="AE46:CQ46">
    <cfRule type="expression" dxfId="2775" priority="1818">
      <formula>$AE$4=""</formula>
    </cfRule>
  </conditionalFormatting>
  <conditionalFormatting sqref="AD46:CQ46">
    <cfRule type="expression" dxfId="2774" priority="1819">
      <formula>$AD$4=""</formula>
    </cfRule>
  </conditionalFormatting>
  <conditionalFormatting sqref="AC46:CQ46">
    <cfRule type="expression" dxfId="2773" priority="1820">
      <formula>$AC$4=""</formula>
    </cfRule>
  </conditionalFormatting>
  <conditionalFormatting sqref="AB46:CQ46">
    <cfRule type="expression" dxfId="2772" priority="1821">
      <formula>$AB$4=""</formula>
    </cfRule>
  </conditionalFormatting>
  <conditionalFormatting sqref="BA46:CQ46">
    <cfRule type="expression" dxfId="2771" priority="1796">
      <formula>$BA$4=""</formula>
    </cfRule>
  </conditionalFormatting>
  <conditionalFormatting sqref="BO46:CQ46">
    <cfRule type="expression" dxfId="2770" priority="1782">
      <formula>$BO$4=""</formula>
    </cfRule>
  </conditionalFormatting>
  <conditionalFormatting sqref="BN46:CQ46">
    <cfRule type="expression" dxfId="2769" priority="1783">
      <formula>$BN$4=""</formula>
    </cfRule>
  </conditionalFormatting>
  <conditionalFormatting sqref="BM46:CQ46">
    <cfRule type="expression" dxfId="2768" priority="1784">
      <formula>$BM$4=""</formula>
    </cfRule>
  </conditionalFormatting>
  <conditionalFormatting sqref="BL46:CQ46">
    <cfRule type="expression" dxfId="2767" priority="1785">
      <formula>$BL$4=""</formula>
    </cfRule>
  </conditionalFormatting>
  <conditionalFormatting sqref="BK46:CQ46">
    <cfRule type="expression" dxfId="2766" priority="1786">
      <formula>$BK$4=""</formula>
    </cfRule>
  </conditionalFormatting>
  <conditionalFormatting sqref="BJ46:CQ46">
    <cfRule type="expression" dxfId="2765" priority="1787">
      <formula>$BJ$4=""</formula>
    </cfRule>
  </conditionalFormatting>
  <conditionalFormatting sqref="BI46:CQ46">
    <cfRule type="expression" dxfId="2764" priority="1788">
      <formula>$BI$4=""</formula>
    </cfRule>
  </conditionalFormatting>
  <conditionalFormatting sqref="BH46:CQ46">
    <cfRule type="expression" dxfId="2763" priority="1789">
      <formula>$BH$4=""</formula>
    </cfRule>
  </conditionalFormatting>
  <conditionalFormatting sqref="BG46:CQ46">
    <cfRule type="expression" dxfId="2762" priority="1790">
      <formula>$BG$4=""</formula>
    </cfRule>
  </conditionalFormatting>
  <conditionalFormatting sqref="BF46:CQ46">
    <cfRule type="expression" dxfId="2761" priority="1791">
      <formula>$BF$4=""</formula>
    </cfRule>
  </conditionalFormatting>
  <conditionalFormatting sqref="BE46:CQ46">
    <cfRule type="expression" dxfId="2760" priority="1792">
      <formula>$BE$4=""</formula>
    </cfRule>
  </conditionalFormatting>
  <conditionalFormatting sqref="BD46:CQ46">
    <cfRule type="expression" dxfId="2759" priority="1793">
      <formula>$BD$4=""</formula>
    </cfRule>
  </conditionalFormatting>
  <conditionalFormatting sqref="BB46:CQ46">
    <cfRule type="expression" dxfId="2758" priority="1795">
      <formula>$BB$4=""</formula>
    </cfRule>
  </conditionalFormatting>
  <conditionalFormatting sqref="AZ46:CQ46">
    <cfRule type="expression" dxfId="2757" priority="1797">
      <formula>$AZ$4=""</formula>
    </cfRule>
  </conditionalFormatting>
  <conditionalFormatting sqref="CD46:CQ46">
    <cfRule type="expression" dxfId="2756" priority="1767">
      <formula>$CD$4=""</formula>
    </cfRule>
  </conditionalFormatting>
  <conditionalFormatting sqref="BP46:CQ46">
    <cfRule type="expression" dxfId="2755" priority="1781">
      <formula>$BP$4=""</formula>
    </cfRule>
  </conditionalFormatting>
  <conditionalFormatting sqref="BQ46:CQ46">
    <cfRule type="expression" dxfId="2754" priority="1780">
      <formula>$BQ$4=""</formula>
    </cfRule>
  </conditionalFormatting>
  <conditionalFormatting sqref="BR46:CQ46">
    <cfRule type="expression" dxfId="2753" priority="1779">
      <formula>$BR$4=""</formula>
    </cfRule>
  </conditionalFormatting>
  <conditionalFormatting sqref="BS46:CQ46">
    <cfRule type="expression" dxfId="2752" priority="1778">
      <formula>$BS$4=""</formula>
    </cfRule>
  </conditionalFormatting>
  <conditionalFormatting sqref="BT46:CQ46">
    <cfRule type="expression" dxfId="2751" priority="1777">
      <formula>$BT$4=""</formula>
    </cfRule>
  </conditionalFormatting>
  <conditionalFormatting sqref="BU46:CQ46">
    <cfRule type="expression" dxfId="2750" priority="1776">
      <formula>$BU$4=""</formula>
    </cfRule>
  </conditionalFormatting>
  <conditionalFormatting sqref="BV46:CQ46">
    <cfRule type="expression" dxfId="2749" priority="1775">
      <formula>$BV$4=""</formula>
    </cfRule>
  </conditionalFormatting>
  <conditionalFormatting sqref="BW46:CQ46">
    <cfRule type="expression" dxfId="2748" priority="1774">
      <formula>$BW$4=""</formula>
    </cfRule>
  </conditionalFormatting>
  <conditionalFormatting sqref="BX46:CQ46">
    <cfRule type="expression" dxfId="2747" priority="1773">
      <formula>$BX$4=""</formula>
    </cfRule>
  </conditionalFormatting>
  <conditionalFormatting sqref="BY46:CQ46">
    <cfRule type="expression" dxfId="2746" priority="1772">
      <formula>$BY$4=""</formula>
    </cfRule>
  </conditionalFormatting>
  <conditionalFormatting sqref="BZ46:CQ46">
    <cfRule type="expression" dxfId="2745" priority="1771">
      <formula>$BZ$4=""</formula>
    </cfRule>
  </conditionalFormatting>
  <conditionalFormatting sqref="CA46:CQ46">
    <cfRule type="expression" dxfId="2744" priority="1770">
      <formula>$CA$4=""</formula>
    </cfRule>
  </conditionalFormatting>
  <conditionalFormatting sqref="CB46:CQ46">
    <cfRule type="expression" dxfId="2743" priority="1769">
      <formula>$CB$4=""</formula>
    </cfRule>
  </conditionalFormatting>
  <conditionalFormatting sqref="CC46:CQ46">
    <cfRule type="expression" dxfId="2742" priority="1768">
      <formula>$CC$4=""</formula>
    </cfRule>
  </conditionalFormatting>
  <conditionalFormatting sqref="BC46:CQ46">
    <cfRule type="expression" dxfId="2741" priority="1794">
      <formula>$BC$4=""</formula>
    </cfRule>
  </conditionalFormatting>
  <conditionalFormatting sqref="D19:CQ19">
    <cfRule type="expression" dxfId="2740" priority="1687">
      <formula>$D$4=""</formula>
    </cfRule>
  </conditionalFormatting>
  <conditionalFormatting sqref="E19:CQ19">
    <cfRule type="expression" dxfId="2739" priority="1686">
      <formula>$E$4=""</formula>
    </cfRule>
  </conditionalFormatting>
  <conditionalFormatting sqref="F19:CQ19">
    <cfRule type="expression" dxfId="2738" priority="1685">
      <formula>$F$4=""</formula>
    </cfRule>
  </conditionalFormatting>
  <conditionalFormatting sqref="G19:CQ19">
    <cfRule type="expression" dxfId="2737" priority="1684">
      <formula>$G$4=""</formula>
    </cfRule>
  </conditionalFormatting>
  <conditionalFormatting sqref="H19:CQ19">
    <cfRule type="expression" dxfId="2736" priority="1683">
      <formula>$H$4=""</formula>
    </cfRule>
  </conditionalFormatting>
  <conditionalFormatting sqref="I19:CQ19">
    <cfRule type="expression" dxfId="2735" priority="1682">
      <formula>$I$4=""</formula>
    </cfRule>
  </conditionalFormatting>
  <conditionalFormatting sqref="J19:CQ19">
    <cfRule type="expression" dxfId="2734" priority="1681">
      <formula>$J$4=""</formula>
    </cfRule>
  </conditionalFormatting>
  <conditionalFormatting sqref="K19:CQ19">
    <cfRule type="expression" dxfId="2733" priority="1680">
      <formula>$K$4=""</formula>
    </cfRule>
  </conditionalFormatting>
  <conditionalFormatting sqref="L19:CQ19">
    <cfRule type="expression" dxfId="2732" priority="1679">
      <formula>$L$4=""</formula>
    </cfRule>
  </conditionalFormatting>
  <conditionalFormatting sqref="M19:CQ19">
    <cfRule type="expression" dxfId="2731" priority="1678">
      <formula>$M$4=""</formula>
    </cfRule>
  </conditionalFormatting>
  <conditionalFormatting sqref="N19:CQ19">
    <cfRule type="expression" dxfId="2730" priority="1677">
      <formula>$N$4=""</formula>
    </cfRule>
  </conditionalFormatting>
  <conditionalFormatting sqref="O19:CQ19">
    <cfRule type="expression" dxfId="2729" priority="1676">
      <formula>$O$4=""</formula>
    </cfRule>
  </conditionalFormatting>
  <conditionalFormatting sqref="P19:CQ19">
    <cfRule type="expression" dxfId="2728" priority="1675">
      <formula>$P$4=""</formula>
    </cfRule>
  </conditionalFormatting>
  <conditionalFormatting sqref="Q19:CQ19">
    <cfRule type="expression" dxfId="2727" priority="1674">
      <formula>$Q$4=""</formula>
    </cfRule>
  </conditionalFormatting>
  <conditionalFormatting sqref="R19:CQ19">
    <cfRule type="expression" dxfId="2726" priority="1673">
      <formula>$R$4=""</formula>
    </cfRule>
  </conditionalFormatting>
  <conditionalFormatting sqref="S19:CQ19">
    <cfRule type="expression" dxfId="2725" priority="1672">
      <formula>$S$4=""</formula>
    </cfRule>
  </conditionalFormatting>
  <conditionalFormatting sqref="T19:CQ19">
    <cfRule type="expression" dxfId="2724" priority="1671">
      <formula>$T$4=""</formula>
    </cfRule>
  </conditionalFormatting>
  <conditionalFormatting sqref="U19:CQ19">
    <cfRule type="expression" dxfId="2723" priority="1670">
      <formula>$U$4=""</formula>
    </cfRule>
  </conditionalFormatting>
  <conditionalFormatting sqref="V19:CQ19">
    <cfRule type="expression" dxfId="2722" priority="1669">
      <formula>$V$4=""</formula>
    </cfRule>
  </conditionalFormatting>
  <conditionalFormatting sqref="W19:CQ19">
    <cfRule type="expression" dxfId="2721" priority="1668">
      <formula>$W$4=""</formula>
    </cfRule>
  </conditionalFormatting>
  <conditionalFormatting sqref="X19:CQ19">
    <cfRule type="expression" dxfId="2720" priority="1667">
      <formula>$X$4=""</formula>
    </cfRule>
  </conditionalFormatting>
  <conditionalFormatting sqref="Y19:CQ19">
    <cfRule type="expression" dxfId="2719" priority="1666">
      <formula>$Y$4=""</formula>
    </cfRule>
  </conditionalFormatting>
  <conditionalFormatting sqref="Z19:CQ19">
    <cfRule type="expression" dxfId="2718" priority="1665">
      <formula>$Z$4=""</formula>
    </cfRule>
  </conditionalFormatting>
  <conditionalFormatting sqref="AA19:CQ19">
    <cfRule type="expression" dxfId="2717" priority="1664">
      <formula>$AA$4=""</formula>
    </cfRule>
  </conditionalFormatting>
  <conditionalFormatting sqref="AY19:CQ19">
    <cfRule type="expression" dxfId="2716" priority="1640">
      <formula>$AY$4=""</formula>
    </cfRule>
  </conditionalFormatting>
  <conditionalFormatting sqref="AX19:CQ19">
    <cfRule type="expression" dxfId="2715" priority="1641">
      <formula>$AX$4=""</formula>
    </cfRule>
  </conditionalFormatting>
  <conditionalFormatting sqref="AW19:CQ19">
    <cfRule type="expression" dxfId="2714" priority="1642">
      <formula>$AW$4=""</formula>
    </cfRule>
  </conditionalFormatting>
  <conditionalFormatting sqref="AV19:CQ19">
    <cfRule type="expression" dxfId="2713" priority="1643">
      <formula>$AV$4=""</formula>
    </cfRule>
  </conditionalFormatting>
  <conditionalFormatting sqref="AU19:CQ19">
    <cfRule type="expression" dxfId="2712" priority="1644">
      <formula>$AU$4=""</formula>
    </cfRule>
  </conditionalFormatting>
  <conditionalFormatting sqref="AT19:CQ19">
    <cfRule type="expression" dxfId="2711" priority="1645">
      <formula>$AT$4=""</formula>
    </cfRule>
  </conditionalFormatting>
  <conditionalFormatting sqref="AS19:CQ19">
    <cfRule type="expression" dxfId="2710" priority="1646">
      <formula>$AS$4=""</formula>
    </cfRule>
  </conditionalFormatting>
  <conditionalFormatting sqref="AR19:CQ19">
    <cfRule type="expression" dxfId="2709" priority="1647">
      <formula>$AR$4=""</formula>
    </cfRule>
  </conditionalFormatting>
  <conditionalFormatting sqref="AQ19:CQ19">
    <cfRule type="expression" dxfId="2708" priority="1648">
      <formula>$AQ$4=""</formula>
    </cfRule>
  </conditionalFormatting>
  <conditionalFormatting sqref="AP19:CQ19">
    <cfRule type="expression" dxfId="2707" priority="1649">
      <formula>$AP$4=""</formula>
    </cfRule>
  </conditionalFormatting>
  <conditionalFormatting sqref="AO19:CQ19">
    <cfRule type="expression" dxfId="2706" priority="1650">
      <formula>$AO$4=""</formula>
    </cfRule>
  </conditionalFormatting>
  <conditionalFormatting sqref="AN19:CQ19">
    <cfRule type="expression" dxfId="2705" priority="1651">
      <formula>$AN$4=""</formula>
    </cfRule>
  </conditionalFormatting>
  <conditionalFormatting sqref="AM19:CQ19">
    <cfRule type="expression" dxfId="2704" priority="1652">
      <formula>$AM$4=""</formula>
    </cfRule>
  </conditionalFormatting>
  <conditionalFormatting sqref="AL19:CQ19">
    <cfRule type="expression" dxfId="2703" priority="1653">
      <formula>$AL$4=""</formula>
    </cfRule>
  </conditionalFormatting>
  <conditionalFormatting sqref="AK19:CQ19">
    <cfRule type="expression" dxfId="2702" priority="1654">
      <formula>$AK$4=""</formula>
    </cfRule>
  </conditionalFormatting>
  <conditionalFormatting sqref="AJ19:CQ19">
    <cfRule type="expression" dxfId="2701" priority="1655">
      <formula>$AJ$4=""</formula>
    </cfRule>
  </conditionalFormatting>
  <conditionalFormatting sqref="AI19:CQ19">
    <cfRule type="expression" dxfId="2700" priority="1656">
      <formula>$AI$4=""</formula>
    </cfRule>
  </conditionalFormatting>
  <conditionalFormatting sqref="AH19:CQ19">
    <cfRule type="expression" dxfId="2699" priority="1657">
      <formula>$AH$4=""</formula>
    </cfRule>
  </conditionalFormatting>
  <conditionalFormatting sqref="AG19:CQ19">
    <cfRule type="expression" dxfId="2698" priority="1658">
      <formula>$AG$4=""</formula>
    </cfRule>
  </conditionalFormatting>
  <conditionalFormatting sqref="AF19:CQ19">
    <cfRule type="expression" dxfId="2697" priority="1659">
      <formula>$AF$4=""</formula>
    </cfRule>
  </conditionalFormatting>
  <conditionalFormatting sqref="AE19:CQ19">
    <cfRule type="expression" dxfId="2696" priority="1660">
      <formula>$AE$4=""</formula>
    </cfRule>
  </conditionalFormatting>
  <conditionalFormatting sqref="AD19:CQ19">
    <cfRule type="expression" dxfId="2695" priority="1661">
      <formula>$AD$4=""</formula>
    </cfRule>
  </conditionalFormatting>
  <conditionalFormatting sqref="AC19:CQ19">
    <cfRule type="expression" dxfId="2694" priority="1662">
      <formula>$AC$4=""</formula>
    </cfRule>
  </conditionalFormatting>
  <conditionalFormatting sqref="AB19:CQ19">
    <cfRule type="expression" dxfId="2693" priority="1663">
      <formula>$AB$4=""</formula>
    </cfRule>
  </conditionalFormatting>
  <conditionalFormatting sqref="BA19:CQ19">
    <cfRule type="expression" dxfId="2692" priority="1638">
      <formula>$BA$4=""</formula>
    </cfRule>
  </conditionalFormatting>
  <conditionalFormatting sqref="BO19:CQ19">
    <cfRule type="expression" dxfId="2691" priority="1624">
      <formula>$BO$4=""</formula>
    </cfRule>
  </conditionalFormatting>
  <conditionalFormatting sqref="BN19:CQ19">
    <cfRule type="expression" dxfId="2690" priority="1625">
      <formula>$BN$4=""</formula>
    </cfRule>
  </conditionalFormatting>
  <conditionalFormatting sqref="BM19:CQ19">
    <cfRule type="expression" dxfId="2689" priority="1626">
      <formula>$BM$4=""</formula>
    </cfRule>
  </conditionalFormatting>
  <conditionalFormatting sqref="BL19:CQ19">
    <cfRule type="expression" dxfId="2688" priority="1627">
      <formula>$BL$4=""</formula>
    </cfRule>
  </conditionalFormatting>
  <conditionalFormatting sqref="BK19:CQ19">
    <cfRule type="expression" dxfId="2687" priority="1628">
      <formula>$BK$4=""</formula>
    </cfRule>
  </conditionalFormatting>
  <conditionalFormatting sqref="BJ19:CQ19">
    <cfRule type="expression" dxfId="2686" priority="1629">
      <formula>$BJ$4=""</formula>
    </cfRule>
  </conditionalFormatting>
  <conditionalFormatting sqref="BI19:CQ19">
    <cfRule type="expression" dxfId="2685" priority="1630">
      <formula>$BI$4=""</formula>
    </cfRule>
  </conditionalFormatting>
  <conditionalFormatting sqref="BH19:CQ19">
    <cfRule type="expression" dxfId="2684" priority="1631">
      <formula>$BH$4=""</formula>
    </cfRule>
  </conditionalFormatting>
  <conditionalFormatting sqref="BG19:CQ19">
    <cfRule type="expression" dxfId="2683" priority="1632">
      <formula>$BG$4=""</formula>
    </cfRule>
  </conditionalFormatting>
  <conditionalFormatting sqref="BF19:CQ19">
    <cfRule type="expression" dxfId="2682" priority="1633">
      <formula>$BF$4=""</formula>
    </cfRule>
  </conditionalFormatting>
  <conditionalFormatting sqref="BE19:CQ19">
    <cfRule type="expression" dxfId="2681" priority="1634">
      <formula>$BE$4=""</formula>
    </cfRule>
  </conditionalFormatting>
  <conditionalFormatting sqref="BD19:CQ19">
    <cfRule type="expression" dxfId="2680" priority="1635">
      <formula>$BD$4=""</formula>
    </cfRule>
  </conditionalFormatting>
  <conditionalFormatting sqref="BB19:CQ19">
    <cfRule type="expression" dxfId="2679" priority="1637">
      <formula>$BB$4=""</formula>
    </cfRule>
  </conditionalFormatting>
  <conditionalFormatting sqref="AZ19:CQ19">
    <cfRule type="expression" dxfId="2678" priority="1639">
      <formula>$AZ$4=""</formula>
    </cfRule>
  </conditionalFormatting>
  <conditionalFormatting sqref="CD19:CQ19">
    <cfRule type="expression" dxfId="2677" priority="1609">
      <formula>$CD$4=""</formula>
    </cfRule>
  </conditionalFormatting>
  <conditionalFormatting sqref="BP19:CQ19">
    <cfRule type="expression" dxfId="2676" priority="1623">
      <formula>$BP$4=""</formula>
    </cfRule>
  </conditionalFormatting>
  <conditionalFormatting sqref="BQ19:CQ19">
    <cfRule type="expression" dxfId="2675" priority="1622">
      <formula>$BQ$4=""</formula>
    </cfRule>
  </conditionalFormatting>
  <conditionalFormatting sqref="BR19:CQ19">
    <cfRule type="expression" dxfId="2674" priority="1621">
      <formula>$BR$4=""</formula>
    </cfRule>
  </conditionalFormatting>
  <conditionalFormatting sqref="BS19:CQ19">
    <cfRule type="expression" dxfId="2673" priority="1620">
      <formula>$BS$4=""</formula>
    </cfRule>
  </conditionalFormatting>
  <conditionalFormatting sqref="BT19:CQ19">
    <cfRule type="expression" dxfId="2672" priority="1619">
      <formula>$BT$4=""</formula>
    </cfRule>
  </conditionalFormatting>
  <conditionalFormatting sqref="BU19:CQ19">
    <cfRule type="expression" dxfId="2671" priority="1618">
      <formula>$BU$4=""</formula>
    </cfRule>
  </conditionalFormatting>
  <conditionalFormatting sqref="BV19:CQ19">
    <cfRule type="expression" dxfId="2670" priority="1617">
      <formula>$BV$4=""</formula>
    </cfRule>
  </conditionalFormatting>
  <conditionalFormatting sqref="BW19:CQ19">
    <cfRule type="expression" dxfId="2669" priority="1616">
      <formula>$BW$4=""</formula>
    </cfRule>
  </conditionalFormatting>
  <conditionalFormatting sqref="BX19:CQ19">
    <cfRule type="expression" dxfId="2668" priority="1615">
      <formula>$BX$4=""</formula>
    </cfRule>
  </conditionalFormatting>
  <conditionalFormatting sqref="BY19:CQ19">
    <cfRule type="expression" dxfId="2667" priority="1614">
      <formula>$BY$4=""</formula>
    </cfRule>
  </conditionalFormatting>
  <conditionalFormatting sqref="BZ19:CQ19">
    <cfRule type="expression" dxfId="2666" priority="1613">
      <formula>$BZ$4=""</formula>
    </cfRule>
  </conditionalFormatting>
  <conditionalFormatting sqref="CA19:CQ19">
    <cfRule type="expression" dxfId="2665" priority="1612">
      <formula>$CA$4=""</formula>
    </cfRule>
  </conditionalFormatting>
  <conditionalFormatting sqref="CB19:CQ19">
    <cfRule type="expression" dxfId="2664" priority="1611">
      <formula>$CB$4=""</formula>
    </cfRule>
  </conditionalFormatting>
  <conditionalFormatting sqref="CC19:CQ19">
    <cfRule type="expression" dxfId="2663" priority="1610">
      <formula>$CC$4=""</formula>
    </cfRule>
  </conditionalFormatting>
  <conditionalFormatting sqref="BC19:CQ19">
    <cfRule type="expression" dxfId="2662" priority="1636">
      <formula>$BC$4=""</formula>
    </cfRule>
  </conditionalFormatting>
  <conditionalFormatting sqref="D26:CQ26">
    <cfRule type="expression" dxfId="2661" priority="1529">
      <formula>$D$4=""</formula>
    </cfRule>
  </conditionalFormatting>
  <conditionalFormatting sqref="E26:CQ26">
    <cfRule type="expression" dxfId="2660" priority="1528">
      <formula>$E$4=""</formula>
    </cfRule>
  </conditionalFormatting>
  <conditionalFormatting sqref="F26:CQ26">
    <cfRule type="expression" dxfId="2659" priority="1527">
      <formula>$F$4=""</formula>
    </cfRule>
  </conditionalFormatting>
  <conditionalFormatting sqref="G26:CQ26">
    <cfRule type="expression" dxfId="2658" priority="1526">
      <formula>$G$4=""</formula>
    </cfRule>
  </conditionalFormatting>
  <conditionalFormatting sqref="H26:CQ26">
    <cfRule type="expression" dxfId="2657" priority="1525">
      <formula>$H$4=""</formula>
    </cfRule>
  </conditionalFormatting>
  <conditionalFormatting sqref="I26:CQ26">
    <cfRule type="expression" dxfId="2656" priority="1524">
      <formula>$I$4=""</formula>
    </cfRule>
  </conditionalFormatting>
  <conditionalFormatting sqref="J26:CQ26">
    <cfRule type="expression" dxfId="2655" priority="1523">
      <formula>$J$4=""</formula>
    </cfRule>
  </conditionalFormatting>
  <conditionalFormatting sqref="K26:CQ26">
    <cfRule type="expression" dxfId="2654" priority="1522">
      <formula>$K$4=""</formula>
    </cfRule>
  </conditionalFormatting>
  <conditionalFormatting sqref="L26:CQ26">
    <cfRule type="expression" dxfId="2653" priority="1521">
      <formula>$L$4=""</formula>
    </cfRule>
  </conditionalFormatting>
  <conditionalFormatting sqref="M26:CQ26">
    <cfRule type="expression" dxfId="2652" priority="1520">
      <formula>$M$4=""</formula>
    </cfRule>
  </conditionalFormatting>
  <conditionalFormatting sqref="N26:CQ26">
    <cfRule type="expression" dxfId="2651" priority="1519">
      <formula>$N$4=""</formula>
    </cfRule>
  </conditionalFormatting>
  <conditionalFormatting sqref="O26:CQ26">
    <cfRule type="expression" dxfId="2650" priority="1518">
      <formula>$O$4=""</formula>
    </cfRule>
  </conditionalFormatting>
  <conditionalFormatting sqref="P26:CQ26">
    <cfRule type="expression" dxfId="2649" priority="1517">
      <formula>$P$4=""</formula>
    </cfRule>
  </conditionalFormatting>
  <conditionalFormatting sqref="Q26:CQ26">
    <cfRule type="expression" dxfId="2648" priority="1516">
      <formula>$Q$4=""</formula>
    </cfRule>
  </conditionalFormatting>
  <conditionalFormatting sqref="R26:CQ26">
    <cfRule type="expression" dxfId="2647" priority="1515">
      <formula>$R$4=""</formula>
    </cfRule>
  </conditionalFormatting>
  <conditionalFormatting sqref="S26:CQ26">
    <cfRule type="expression" dxfId="2646" priority="1514">
      <formula>$S$4=""</formula>
    </cfRule>
  </conditionalFormatting>
  <conditionalFormatting sqref="T26:CQ26">
    <cfRule type="expression" dxfId="2645" priority="1513">
      <formula>$T$4=""</formula>
    </cfRule>
  </conditionalFormatting>
  <conditionalFormatting sqref="U26:CQ26">
    <cfRule type="expression" dxfId="2644" priority="1512">
      <formula>$U$4=""</formula>
    </cfRule>
  </conditionalFormatting>
  <conditionalFormatting sqref="V26:CQ26">
    <cfRule type="expression" dxfId="2643" priority="1511">
      <formula>$V$4=""</formula>
    </cfRule>
  </conditionalFormatting>
  <conditionalFormatting sqref="W26:CQ26">
    <cfRule type="expression" dxfId="2642" priority="1510">
      <formula>$W$4=""</formula>
    </cfRule>
  </conditionalFormatting>
  <conditionalFormatting sqref="X26:CQ26">
    <cfRule type="expression" dxfId="2641" priority="1509">
      <formula>$X$4=""</formula>
    </cfRule>
  </conditionalFormatting>
  <conditionalFormatting sqref="Y26:CQ26">
    <cfRule type="expression" dxfId="2640" priority="1508">
      <formula>$Y$4=""</formula>
    </cfRule>
  </conditionalFormatting>
  <conditionalFormatting sqref="Z26:CQ26">
    <cfRule type="expression" dxfId="2639" priority="1507">
      <formula>$Z$4=""</formula>
    </cfRule>
  </conditionalFormatting>
  <conditionalFormatting sqref="AA26:CQ26">
    <cfRule type="expression" dxfId="2638" priority="1506">
      <formula>$AA$4=""</formula>
    </cfRule>
  </conditionalFormatting>
  <conditionalFormatting sqref="AY26:CQ26">
    <cfRule type="expression" dxfId="2637" priority="1482">
      <formula>$AY$4=""</formula>
    </cfRule>
  </conditionalFormatting>
  <conditionalFormatting sqref="AX26:CQ26">
    <cfRule type="expression" dxfId="2636" priority="1483">
      <formula>$AX$4=""</formula>
    </cfRule>
  </conditionalFormatting>
  <conditionalFormatting sqref="AW26:CQ26">
    <cfRule type="expression" dxfId="2635" priority="1484">
      <formula>$AW$4=""</formula>
    </cfRule>
  </conditionalFormatting>
  <conditionalFormatting sqref="AV26:CQ26">
    <cfRule type="expression" dxfId="2634" priority="1485">
      <formula>$AV$4=""</formula>
    </cfRule>
  </conditionalFormatting>
  <conditionalFormatting sqref="AU26:CQ26">
    <cfRule type="expression" dxfId="2633" priority="1486">
      <formula>$AU$4=""</formula>
    </cfRule>
  </conditionalFormatting>
  <conditionalFormatting sqref="AT26:CQ26">
    <cfRule type="expression" dxfId="2632" priority="1487">
      <formula>$AT$4=""</formula>
    </cfRule>
  </conditionalFormatting>
  <conditionalFormatting sqref="AS26:CQ26">
    <cfRule type="expression" dxfId="2631" priority="1488">
      <formula>$AS$4=""</formula>
    </cfRule>
  </conditionalFormatting>
  <conditionalFormatting sqref="AR26:CQ26">
    <cfRule type="expression" dxfId="2630" priority="1489">
      <formula>$AR$4=""</formula>
    </cfRule>
  </conditionalFormatting>
  <conditionalFormatting sqref="AQ26:CQ26">
    <cfRule type="expression" dxfId="2629" priority="1490">
      <formula>$AQ$4=""</formula>
    </cfRule>
  </conditionalFormatting>
  <conditionalFormatting sqref="AP26:CQ26">
    <cfRule type="expression" dxfId="2628" priority="1491">
      <formula>$AP$4=""</formula>
    </cfRule>
  </conditionalFormatting>
  <conditionalFormatting sqref="AO26:CQ26">
    <cfRule type="expression" dxfId="2627" priority="1492">
      <formula>$AO$4=""</formula>
    </cfRule>
  </conditionalFormatting>
  <conditionalFormatting sqref="AN26:CQ26">
    <cfRule type="expression" dxfId="2626" priority="1493">
      <formula>$AN$4=""</formula>
    </cfRule>
  </conditionalFormatting>
  <conditionalFormatting sqref="AM26:CQ26">
    <cfRule type="expression" dxfId="2625" priority="1494">
      <formula>$AM$4=""</formula>
    </cfRule>
  </conditionalFormatting>
  <conditionalFormatting sqref="AL26:CQ26">
    <cfRule type="expression" dxfId="2624" priority="1495">
      <formula>$AL$4=""</formula>
    </cfRule>
  </conditionalFormatting>
  <conditionalFormatting sqref="AK26:CQ26">
    <cfRule type="expression" dxfId="2623" priority="1496">
      <formula>$AK$4=""</formula>
    </cfRule>
  </conditionalFormatting>
  <conditionalFormatting sqref="AJ26:CQ26">
    <cfRule type="expression" dxfId="2622" priority="1497">
      <formula>$AJ$4=""</formula>
    </cfRule>
  </conditionalFormatting>
  <conditionalFormatting sqref="AI26:CQ26">
    <cfRule type="expression" dxfId="2621" priority="1498">
      <formula>$AI$4=""</formula>
    </cfRule>
  </conditionalFormatting>
  <conditionalFormatting sqref="AH26:CQ26">
    <cfRule type="expression" dxfId="2620" priority="1499">
      <formula>$AH$4=""</formula>
    </cfRule>
  </conditionalFormatting>
  <conditionalFormatting sqref="AG26:CQ26">
    <cfRule type="expression" dxfId="2619" priority="1500">
      <formula>$AG$4=""</formula>
    </cfRule>
  </conditionalFormatting>
  <conditionalFormatting sqref="AF26:CQ26">
    <cfRule type="expression" dxfId="2618" priority="1501">
      <formula>$AF$4=""</formula>
    </cfRule>
  </conditionalFormatting>
  <conditionalFormatting sqref="AE26:CQ26">
    <cfRule type="expression" dxfId="2617" priority="1502">
      <formula>$AE$4=""</formula>
    </cfRule>
  </conditionalFormatting>
  <conditionalFormatting sqref="AD26:CQ26">
    <cfRule type="expression" dxfId="2616" priority="1503">
      <formula>$AD$4=""</formula>
    </cfRule>
  </conditionalFormatting>
  <conditionalFormatting sqref="AC26:CQ26">
    <cfRule type="expression" dxfId="2615" priority="1504">
      <formula>$AC$4=""</formula>
    </cfRule>
  </conditionalFormatting>
  <conditionalFormatting sqref="AB26:CQ26">
    <cfRule type="expression" dxfId="2614" priority="1505">
      <formula>$AB$4=""</formula>
    </cfRule>
  </conditionalFormatting>
  <conditionalFormatting sqref="BA26:CQ26">
    <cfRule type="expression" dxfId="2613" priority="1480">
      <formula>$BA$4=""</formula>
    </cfRule>
  </conditionalFormatting>
  <conditionalFormatting sqref="BO26:CQ26">
    <cfRule type="expression" dxfId="2612" priority="1466">
      <formula>$BO$4=""</formula>
    </cfRule>
  </conditionalFormatting>
  <conditionalFormatting sqref="BN26:CQ26">
    <cfRule type="expression" dxfId="2611" priority="1467">
      <formula>$BN$4=""</formula>
    </cfRule>
  </conditionalFormatting>
  <conditionalFormatting sqref="BM26:CQ26">
    <cfRule type="expression" dxfId="2610" priority="1468">
      <formula>$BM$4=""</formula>
    </cfRule>
  </conditionalFormatting>
  <conditionalFormatting sqref="BL26:CQ26">
    <cfRule type="expression" dxfId="2609" priority="1469">
      <formula>$BL$4=""</formula>
    </cfRule>
  </conditionalFormatting>
  <conditionalFormatting sqref="BK26:CQ26">
    <cfRule type="expression" dxfId="2608" priority="1470">
      <formula>$BK$4=""</formula>
    </cfRule>
  </conditionalFormatting>
  <conditionalFormatting sqref="BJ26:CQ26">
    <cfRule type="expression" dxfId="2607" priority="1471">
      <formula>$BJ$4=""</formula>
    </cfRule>
  </conditionalFormatting>
  <conditionalFormatting sqref="BI26:CQ26">
    <cfRule type="expression" dxfId="2606" priority="1472">
      <formula>$BI$4=""</formula>
    </cfRule>
  </conditionalFormatting>
  <conditionalFormatting sqref="BH26:CQ26">
    <cfRule type="expression" dxfId="2605" priority="1473">
      <formula>$BH$4=""</formula>
    </cfRule>
  </conditionalFormatting>
  <conditionalFormatting sqref="BG26:CQ26">
    <cfRule type="expression" dxfId="2604" priority="1474">
      <formula>$BG$4=""</formula>
    </cfRule>
  </conditionalFormatting>
  <conditionalFormatting sqref="BF26:CQ26">
    <cfRule type="expression" dxfId="2603" priority="1475">
      <formula>$BF$4=""</formula>
    </cfRule>
  </conditionalFormatting>
  <conditionalFormatting sqref="BE26:CQ26">
    <cfRule type="expression" dxfId="2602" priority="1476">
      <formula>$BE$4=""</formula>
    </cfRule>
  </conditionalFormatting>
  <conditionalFormatting sqref="BD26:CQ26">
    <cfRule type="expression" dxfId="2601" priority="1477">
      <formula>$BD$4=""</formula>
    </cfRule>
  </conditionalFormatting>
  <conditionalFormatting sqref="BB26:CQ26">
    <cfRule type="expression" dxfId="2600" priority="1479">
      <formula>$BB$4=""</formula>
    </cfRule>
  </conditionalFormatting>
  <conditionalFormatting sqref="AZ26:CQ26">
    <cfRule type="expression" dxfId="2599" priority="1481">
      <formula>$AZ$4=""</formula>
    </cfRule>
  </conditionalFormatting>
  <conditionalFormatting sqref="CD26:CQ26">
    <cfRule type="expression" dxfId="2598" priority="1451">
      <formula>$CD$4=""</formula>
    </cfRule>
  </conditionalFormatting>
  <conditionalFormatting sqref="BP26:CQ26">
    <cfRule type="expression" dxfId="2597" priority="1465">
      <formula>$BP$4=""</formula>
    </cfRule>
  </conditionalFormatting>
  <conditionalFormatting sqref="BQ26:CQ26">
    <cfRule type="expression" dxfId="2596" priority="1464">
      <formula>$BQ$4=""</formula>
    </cfRule>
  </conditionalFormatting>
  <conditionalFormatting sqref="BR26:CQ26">
    <cfRule type="expression" dxfId="2595" priority="1463">
      <formula>$BR$4=""</formula>
    </cfRule>
  </conditionalFormatting>
  <conditionalFormatting sqref="BS26:CQ26">
    <cfRule type="expression" dxfId="2594" priority="1462">
      <formula>$BS$4=""</formula>
    </cfRule>
  </conditionalFormatting>
  <conditionalFormatting sqref="BT26:CQ26">
    <cfRule type="expression" dxfId="2593" priority="1461">
      <formula>$BT$4=""</formula>
    </cfRule>
  </conditionalFormatting>
  <conditionalFormatting sqref="BU26:CQ26">
    <cfRule type="expression" dxfId="2592" priority="1460">
      <formula>$BU$4=""</formula>
    </cfRule>
  </conditionalFormatting>
  <conditionalFormatting sqref="BV26:CQ26">
    <cfRule type="expression" dxfId="2591" priority="1459">
      <formula>$BV$4=""</formula>
    </cfRule>
  </conditionalFormatting>
  <conditionalFormatting sqref="BW26:CQ26">
    <cfRule type="expression" dxfId="2590" priority="1458">
      <formula>$BW$4=""</formula>
    </cfRule>
  </conditionalFormatting>
  <conditionalFormatting sqref="BX26:CQ26">
    <cfRule type="expression" dxfId="2589" priority="1457">
      <formula>$BX$4=""</formula>
    </cfRule>
  </conditionalFormatting>
  <conditionalFormatting sqref="BY26:CQ26">
    <cfRule type="expression" dxfId="2588" priority="1456">
      <formula>$BY$4=""</formula>
    </cfRule>
  </conditionalFormatting>
  <conditionalFormatting sqref="BZ26:CQ26">
    <cfRule type="expression" dxfId="2587" priority="1455">
      <formula>$BZ$4=""</formula>
    </cfRule>
  </conditionalFormatting>
  <conditionalFormatting sqref="CA26:CQ26">
    <cfRule type="expression" dxfId="2586" priority="1454">
      <formula>$CA$4=""</formula>
    </cfRule>
  </conditionalFormatting>
  <conditionalFormatting sqref="CB26:CQ26">
    <cfRule type="expression" dxfId="2585" priority="1453">
      <formula>$CB$4=""</formula>
    </cfRule>
  </conditionalFormatting>
  <conditionalFormatting sqref="CC26:CQ26">
    <cfRule type="expression" dxfId="2584" priority="1452">
      <formula>$CC$4=""</formula>
    </cfRule>
  </conditionalFormatting>
  <conditionalFormatting sqref="BC26:CQ26">
    <cfRule type="expression" dxfId="2583" priority="1478">
      <formula>$BC$4=""</formula>
    </cfRule>
  </conditionalFormatting>
  <conditionalFormatting sqref="D32:CQ32">
    <cfRule type="expression" dxfId="2582" priority="1450">
      <formula>$D$4=""</formula>
    </cfRule>
  </conditionalFormatting>
  <conditionalFormatting sqref="E32:CQ32">
    <cfRule type="expression" dxfId="2581" priority="1449">
      <formula>$E$4=""</formula>
    </cfRule>
  </conditionalFormatting>
  <conditionalFormatting sqref="F32:CQ32">
    <cfRule type="expression" dxfId="2580" priority="1448">
      <formula>$F$4=""</formula>
    </cfRule>
  </conditionalFormatting>
  <conditionalFormatting sqref="G32:CQ32">
    <cfRule type="expression" dxfId="2579" priority="1447">
      <formula>$G$4=""</formula>
    </cfRule>
  </conditionalFormatting>
  <conditionalFormatting sqref="H32:CQ32">
    <cfRule type="expression" dxfId="2578" priority="1446">
      <formula>$H$4=""</formula>
    </cfRule>
  </conditionalFormatting>
  <conditionalFormatting sqref="I32:CQ32">
    <cfRule type="expression" dxfId="2577" priority="1445">
      <formula>$I$4=""</formula>
    </cfRule>
  </conditionalFormatting>
  <conditionalFormatting sqref="J32:CQ32">
    <cfRule type="expression" dxfId="2576" priority="1444">
      <formula>$J$4=""</formula>
    </cfRule>
  </conditionalFormatting>
  <conditionalFormatting sqref="K32:CQ32">
    <cfRule type="expression" dxfId="2575" priority="1443">
      <formula>$K$4=""</formula>
    </cfRule>
  </conditionalFormatting>
  <conditionalFormatting sqref="L32:CQ32">
    <cfRule type="expression" dxfId="2574" priority="1442">
      <formula>$L$4=""</formula>
    </cfRule>
  </conditionalFormatting>
  <conditionalFormatting sqref="M32:CQ32">
    <cfRule type="expression" dxfId="2573" priority="1441">
      <formula>$M$4=""</formula>
    </cfRule>
  </conditionalFormatting>
  <conditionalFormatting sqref="N32:CQ32">
    <cfRule type="expression" dxfId="2572" priority="1440">
      <formula>$N$4=""</formula>
    </cfRule>
  </conditionalFormatting>
  <conditionalFormatting sqref="O32:CQ32">
    <cfRule type="expression" dxfId="2571" priority="1439">
      <formula>$O$4=""</formula>
    </cfRule>
  </conditionalFormatting>
  <conditionalFormatting sqref="P32:CQ32">
    <cfRule type="expression" dxfId="2570" priority="1438">
      <formula>$P$4=""</formula>
    </cfRule>
  </conditionalFormatting>
  <conditionalFormatting sqref="Q32:CQ32">
    <cfRule type="expression" dxfId="2569" priority="1437">
      <formula>$Q$4=""</formula>
    </cfRule>
  </conditionalFormatting>
  <conditionalFormatting sqref="R32:CQ32">
    <cfRule type="expression" dxfId="2568" priority="1436">
      <formula>$R$4=""</formula>
    </cfRule>
  </conditionalFormatting>
  <conditionalFormatting sqref="S32:CQ32">
    <cfRule type="expression" dxfId="2567" priority="1435">
      <formula>$S$4=""</formula>
    </cfRule>
  </conditionalFormatting>
  <conditionalFormatting sqref="T32:CQ32">
    <cfRule type="expression" dxfId="2566" priority="1434">
      <formula>$T$4=""</formula>
    </cfRule>
  </conditionalFormatting>
  <conditionalFormatting sqref="U32:CQ32">
    <cfRule type="expression" dxfId="2565" priority="1433">
      <formula>$U$4=""</formula>
    </cfRule>
  </conditionalFormatting>
  <conditionalFormatting sqref="V32:CQ32">
    <cfRule type="expression" dxfId="2564" priority="1432">
      <formula>$V$4=""</formula>
    </cfRule>
  </conditionalFormatting>
  <conditionalFormatting sqref="W32:CQ32">
    <cfRule type="expression" dxfId="2563" priority="1431">
      <formula>$W$4=""</formula>
    </cfRule>
  </conditionalFormatting>
  <conditionalFormatting sqref="X32:CQ32">
    <cfRule type="expression" dxfId="2562" priority="1430">
      <formula>$X$4=""</formula>
    </cfRule>
  </conditionalFormatting>
  <conditionalFormatting sqref="Y32:CQ32">
    <cfRule type="expression" dxfId="2561" priority="1429">
      <formula>$Y$4=""</formula>
    </cfRule>
  </conditionalFormatting>
  <conditionalFormatting sqref="Z32:CQ32">
    <cfRule type="expression" dxfId="2560" priority="1428">
      <formula>$Z$4=""</formula>
    </cfRule>
  </conditionalFormatting>
  <conditionalFormatting sqref="AA32:CQ32">
    <cfRule type="expression" dxfId="2559" priority="1427">
      <formula>$AA$4=""</formula>
    </cfRule>
  </conditionalFormatting>
  <conditionalFormatting sqref="AY32:CQ32">
    <cfRule type="expression" dxfId="2558" priority="1403">
      <formula>$AY$4=""</formula>
    </cfRule>
  </conditionalFormatting>
  <conditionalFormatting sqref="AX32:CQ32">
    <cfRule type="expression" dxfId="2557" priority="1404">
      <formula>$AX$4=""</formula>
    </cfRule>
  </conditionalFormatting>
  <conditionalFormatting sqref="AW32:CQ32">
    <cfRule type="expression" dxfId="2556" priority="1405">
      <formula>$AW$4=""</formula>
    </cfRule>
  </conditionalFormatting>
  <conditionalFormatting sqref="AV32:CQ32">
    <cfRule type="expression" dxfId="2555" priority="1406">
      <formula>$AV$4=""</formula>
    </cfRule>
  </conditionalFormatting>
  <conditionalFormatting sqref="AU32:CQ32">
    <cfRule type="expression" dxfId="2554" priority="1407">
      <formula>$AU$4=""</formula>
    </cfRule>
  </conditionalFormatting>
  <conditionalFormatting sqref="AT32:CQ32">
    <cfRule type="expression" dxfId="2553" priority="1408">
      <formula>$AT$4=""</formula>
    </cfRule>
  </conditionalFormatting>
  <conditionalFormatting sqref="AS32:CQ32">
    <cfRule type="expression" dxfId="2552" priority="1409">
      <formula>$AS$4=""</formula>
    </cfRule>
  </conditionalFormatting>
  <conditionalFormatting sqref="AR32:CQ32">
    <cfRule type="expression" dxfId="2551" priority="1410">
      <formula>$AR$4=""</formula>
    </cfRule>
  </conditionalFormatting>
  <conditionalFormatting sqref="AQ32:CQ32">
    <cfRule type="expression" dxfId="2550" priority="1411">
      <formula>$AQ$4=""</formula>
    </cfRule>
  </conditionalFormatting>
  <conditionalFormatting sqref="AP32:CQ32">
    <cfRule type="expression" dxfId="2549" priority="1412">
      <formula>$AP$4=""</formula>
    </cfRule>
  </conditionalFormatting>
  <conditionalFormatting sqref="AO32:CQ32">
    <cfRule type="expression" dxfId="2548" priority="1413">
      <formula>$AO$4=""</formula>
    </cfRule>
  </conditionalFormatting>
  <conditionalFormatting sqref="AN32:CQ32">
    <cfRule type="expression" dxfId="2547" priority="1414">
      <formula>$AN$4=""</formula>
    </cfRule>
  </conditionalFormatting>
  <conditionalFormatting sqref="AM32:CQ32">
    <cfRule type="expression" dxfId="2546" priority="1415">
      <formula>$AM$4=""</formula>
    </cfRule>
  </conditionalFormatting>
  <conditionalFormatting sqref="AL32:CQ32">
    <cfRule type="expression" dxfId="2545" priority="1416">
      <formula>$AL$4=""</formula>
    </cfRule>
  </conditionalFormatting>
  <conditionalFormatting sqref="AK32:CQ32">
    <cfRule type="expression" dxfId="2544" priority="1417">
      <formula>$AK$4=""</formula>
    </cfRule>
  </conditionalFormatting>
  <conditionalFormatting sqref="AJ32:CQ32">
    <cfRule type="expression" dxfId="2543" priority="1418">
      <formula>$AJ$4=""</formula>
    </cfRule>
  </conditionalFormatting>
  <conditionalFormatting sqref="AI32:CQ32">
    <cfRule type="expression" dxfId="2542" priority="1419">
      <formula>$AI$4=""</formula>
    </cfRule>
  </conditionalFormatting>
  <conditionalFormatting sqref="AH32:CQ32">
    <cfRule type="expression" dxfId="2541" priority="1420">
      <formula>$AH$4=""</formula>
    </cfRule>
  </conditionalFormatting>
  <conditionalFormatting sqref="AG32:CQ32">
    <cfRule type="expression" dxfId="2540" priority="1421">
      <formula>$AG$4=""</formula>
    </cfRule>
  </conditionalFormatting>
  <conditionalFormatting sqref="AF32:CQ32">
    <cfRule type="expression" dxfId="2539" priority="1422">
      <formula>$AF$4=""</formula>
    </cfRule>
  </conditionalFormatting>
  <conditionalFormatting sqref="AE32:CQ32">
    <cfRule type="expression" dxfId="2538" priority="1423">
      <formula>$AE$4=""</formula>
    </cfRule>
  </conditionalFormatting>
  <conditionalFormatting sqref="AD32:CQ32">
    <cfRule type="expression" dxfId="2537" priority="1424">
      <formula>$AD$4=""</formula>
    </cfRule>
  </conditionalFormatting>
  <conditionalFormatting sqref="AC32:CQ32">
    <cfRule type="expression" dxfId="2536" priority="1425">
      <formula>$AC$4=""</formula>
    </cfRule>
  </conditionalFormatting>
  <conditionalFormatting sqref="AB32:CQ32">
    <cfRule type="expression" dxfId="2535" priority="1426">
      <formula>$AB$4=""</formula>
    </cfRule>
  </conditionalFormatting>
  <conditionalFormatting sqref="BA32:CQ32">
    <cfRule type="expression" dxfId="2534" priority="1401">
      <formula>$BA$4=""</formula>
    </cfRule>
  </conditionalFormatting>
  <conditionalFormatting sqref="BO32:CQ32">
    <cfRule type="expression" dxfId="2533" priority="1387">
      <formula>$BO$4=""</formula>
    </cfRule>
  </conditionalFormatting>
  <conditionalFormatting sqref="BN32:CQ32">
    <cfRule type="expression" dxfId="2532" priority="1388">
      <formula>$BN$4=""</formula>
    </cfRule>
  </conditionalFormatting>
  <conditionalFormatting sqref="BM32:CQ32">
    <cfRule type="expression" dxfId="2531" priority="1389">
      <formula>$BM$4=""</formula>
    </cfRule>
  </conditionalFormatting>
  <conditionalFormatting sqref="BL32:CQ32">
    <cfRule type="expression" dxfId="2530" priority="1390">
      <formula>$BL$4=""</formula>
    </cfRule>
  </conditionalFormatting>
  <conditionalFormatting sqref="BK32:CQ32">
    <cfRule type="expression" dxfId="2529" priority="1391">
      <formula>$BK$4=""</formula>
    </cfRule>
  </conditionalFormatting>
  <conditionalFormatting sqref="BJ32:CQ32">
    <cfRule type="expression" dxfId="2528" priority="1392">
      <formula>$BJ$4=""</formula>
    </cfRule>
  </conditionalFormatting>
  <conditionalFormatting sqref="BI32:CQ32">
    <cfRule type="expression" dxfId="2527" priority="1393">
      <formula>$BI$4=""</formula>
    </cfRule>
  </conditionalFormatting>
  <conditionalFormatting sqref="BH32:CQ32">
    <cfRule type="expression" dxfId="2526" priority="1394">
      <formula>$BH$4=""</formula>
    </cfRule>
  </conditionalFormatting>
  <conditionalFormatting sqref="BG32:CQ32">
    <cfRule type="expression" dxfId="2525" priority="1395">
      <formula>$BG$4=""</formula>
    </cfRule>
  </conditionalFormatting>
  <conditionalFormatting sqref="BF32:CQ32">
    <cfRule type="expression" dxfId="2524" priority="1396">
      <formula>$BF$4=""</formula>
    </cfRule>
  </conditionalFormatting>
  <conditionalFormatting sqref="BE32:CQ32">
    <cfRule type="expression" dxfId="2523" priority="1397">
      <formula>$BE$4=""</formula>
    </cfRule>
  </conditionalFormatting>
  <conditionalFormatting sqref="BD32:CQ32">
    <cfRule type="expression" dxfId="2522" priority="1398">
      <formula>$BD$4=""</formula>
    </cfRule>
  </conditionalFormatting>
  <conditionalFormatting sqref="BB32:CQ32">
    <cfRule type="expression" dxfId="2521" priority="1400">
      <formula>$BB$4=""</formula>
    </cfRule>
  </conditionalFormatting>
  <conditionalFormatting sqref="AZ32:CQ32">
    <cfRule type="expression" dxfId="2520" priority="1402">
      <formula>$AZ$4=""</formula>
    </cfRule>
  </conditionalFormatting>
  <conditionalFormatting sqref="CD32:CQ32">
    <cfRule type="expression" dxfId="2519" priority="1372">
      <formula>$CD$4=""</formula>
    </cfRule>
  </conditionalFormatting>
  <conditionalFormatting sqref="BP32:CQ32">
    <cfRule type="expression" dxfId="2518" priority="1386">
      <formula>$BP$4=""</formula>
    </cfRule>
  </conditionalFormatting>
  <conditionalFormatting sqref="BQ32:CQ32">
    <cfRule type="expression" dxfId="2517" priority="1385">
      <formula>$BQ$4=""</formula>
    </cfRule>
  </conditionalFormatting>
  <conditionalFormatting sqref="BR32:CQ32">
    <cfRule type="expression" dxfId="2516" priority="1384">
      <formula>$BR$4=""</formula>
    </cfRule>
  </conditionalFormatting>
  <conditionalFormatting sqref="BS32:CQ32">
    <cfRule type="expression" dxfId="2515" priority="1383">
      <formula>$BS$4=""</formula>
    </cfRule>
  </conditionalFormatting>
  <conditionalFormatting sqref="BT32:CQ32">
    <cfRule type="expression" dxfId="2514" priority="1382">
      <formula>$BT$4=""</formula>
    </cfRule>
  </conditionalFormatting>
  <conditionalFormatting sqref="BU32:CQ32">
    <cfRule type="expression" dxfId="2513" priority="1381">
      <formula>$BU$4=""</formula>
    </cfRule>
  </conditionalFormatting>
  <conditionalFormatting sqref="BV32:CQ32">
    <cfRule type="expression" dxfId="2512" priority="1380">
      <formula>$BV$4=""</formula>
    </cfRule>
  </conditionalFormatting>
  <conditionalFormatting sqref="BW32:CQ32">
    <cfRule type="expression" dxfId="2511" priority="1379">
      <formula>$BW$4=""</formula>
    </cfRule>
  </conditionalFormatting>
  <conditionalFormatting sqref="BX32:CQ32">
    <cfRule type="expression" dxfId="2510" priority="1378">
      <formula>$BX$4=""</formula>
    </cfRule>
  </conditionalFormatting>
  <conditionalFormatting sqref="BY32:CQ32">
    <cfRule type="expression" dxfId="2509" priority="1377">
      <formula>$BY$4=""</formula>
    </cfRule>
  </conditionalFormatting>
  <conditionalFormatting sqref="BZ32:CQ32">
    <cfRule type="expression" dxfId="2508" priority="1376">
      <formula>$BZ$4=""</formula>
    </cfRule>
  </conditionalFormatting>
  <conditionalFormatting sqref="CA32:CQ32">
    <cfRule type="expression" dxfId="2507" priority="1375">
      <formula>$CA$4=""</formula>
    </cfRule>
  </conditionalFormatting>
  <conditionalFormatting sqref="CB32:CQ32">
    <cfRule type="expression" dxfId="2506" priority="1374">
      <formula>$CB$4=""</formula>
    </cfRule>
  </conditionalFormatting>
  <conditionalFormatting sqref="CC32:CQ32">
    <cfRule type="expression" dxfId="2505" priority="1373">
      <formula>$CC$4=""</formula>
    </cfRule>
  </conditionalFormatting>
  <conditionalFormatting sqref="BC32:CQ32">
    <cfRule type="expression" dxfId="2504" priority="1399">
      <formula>$BC$4=""</formula>
    </cfRule>
  </conditionalFormatting>
  <conditionalFormatting sqref="D43:CQ43">
    <cfRule type="expression" dxfId="2503" priority="1371">
      <formula>$D$4=""</formula>
    </cfRule>
  </conditionalFormatting>
  <conditionalFormatting sqref="E43:CQ43">
    <cfRule type="expression" dxfId="2502" priority="1370">
      <formula>$E$4=""</formula>
    </cfRule>
  </conditionalFormatting>
  <conditionalFormatting sqref="F43:CQ43">
    <cfRule type="expression" dxfId="2501" priority="1369">
      <formula>$F$4=""</formula>
    </cfRule>
  </conditionalFormatting>
  <conditionalFormatting sqref="G43:CQ43">
    <cfRule type="expression" dxfId="2500" priority="1368">
      <formula>$G$4=""</formula>
    </cfRule>
  </conditionalFormatting>
  <conditionalFormatting sqref="H43:CQ43">
    <cfRule type="expression" dxfId="2499" priority="1367">
      <formula>$H$4=""</formula>
    </cfRule>
  </conditionalFormatting>
  <conditionalFormatting sqref="I43:CQ43">
    <cfRule type="expression" dxfId="2498" priority="1366">
      <formula>$I$4=""</formula>
    </cfRule>
  </conditionalFormatting>
  <conditionalFormatting sqref="J43:CQ43">
    <cfRule type="expression" dxfId="2497" priority="1365">
      <formula>$J$4=""</formula>
    </cfRule>
  </conditionalFormatting>
  <conditionalFormatting sqref="K43:CQ43">
    <cfRule type="expression" dxfId="2496" priority="1364">
      <formula>$K$4=""</formula>
    </cfRule>
  </conditionalFormatting>
  <conditionalFormatting sqref="L43:CQ43">
    <cfRule type="expression" dxfId="2495" priority="1363">
      <formula>$L$4=""</formula>
    </cfRule>
  </conditionalFormatting>
  <conditionalFormatting sqref="M43:CQ43">
    <cfRule type="expression" dxfId="2494" priority="1362">
      <formula>$M$4=""</formula>
    </cfRule>
  </conditionalFormatting>
  <conditionalFormatting sqref="N43:CQ43">
    <cfRule type="expression" dxfId="2493" priority="1361">
      <formula>$N$4=""</formula>
    </cfRule>
  </conditionalFormatting>
  <conditionalFormatting sqref="O43:CQ43">
    <cfRule type="expression" dxfId="2492" priority="1360">
      <formula>$O$4=""</formula>
    </cfRule>
  </conditionalFormatting>
  <conditionalFormatting sqref="P43:CQ43">
    <cfRule type="expression" dxfId="2491" priority="1359">
      <formula>$P$4=""</formula>
    </cfRule>
  </conditionalFormatting>
  <conditionalFormatting sqref="Q43:CQ43">
    <cfRule type="expression" dxfId="2490" priority="1358">
      <formula>$Q$4=""</formula>
    </cfRule>
  </conditionalFormatting>
  <conditionalFormatting sqref="R43:CQ43">
    <cfRule type="expression" dxfId="2489" priority="1357">
      <formula>$R$4=""</formula>
    </cfRule>
  </conditionalFormatting>
  <conditionalFormatting sqref="S43:CQ43">
    <cfRule type="expression" dxfId="2488" priority="1356">
      <formula>$S$4=""</formula>
    </cfRule>
  </conditionalFormatting>
  <conditionalFormatting sqref="T43:CQ43">
    <cfRule type="expression" dxfId="2487" priority="1355">
      <formula>$T$4=""</formula>
    </cfRule>
  </conditionalFormatting>
  <conditionalFormatting sqref="U43:CQ43">
    <cfRule type="expression" dxfId="2486" priority="1354">
      <formula>$U$4=""</formula>
    </cfRule>
  </conditionalFormatting>
  <conditionalFormatting sqref="V43:CQ43">
    <cfRule type="expression" dxfId="2485" priority="1353">
      <formula>$V$4=""</formula>
    </cfRule>
  </conditionalFormatting>
  <conditionalFormatting sqref="W43:CQ43">
    <cfRule type="expression" dxfId="2484" priority="1352">
      <formula>$W$4=""</formula>
    </cfRule>
  </conditionalFormatting>
  <conditionalFormatting sqref="X43:CQ43">
    <cfRule type="expression" dxfId="2483" priority="1351">
      <formula>$X$4=""</formula>
    </cfRule>
  </conditionalFormatting>
  <conditionalFormatting sqref="Y43:CQ43">
    <cfRule type="expression" dxfId="2482" priority="1350">
      <formula>$Y$4=""</formula>
    </cfRule>
  </conditionalFormatting>
  <conditionalFormatting sqref="Z43:CQ43">
    <cfRule type="expression" dxfId="2481" priority="1349">
      <formula>$Z$4=""</formula>
    </cfRule>
  </conditionalFormatting>
  <conditionalFormatting sqref="AA43:CQ43">
    <cfRule type="expression" dxfId="2480" priority="1348">
      <formula>$AA$4=""</formula>
    </cfRule>
  </conditionalFormatting>
  <conditionalFormatting sqref="AY43:CQ43">
    <cfRule type="expression" dxfId="2479" priority="1324">
      <formula>$AY$4=""</formula>
    </cfRule>
  </conditionalFormatting>
  <conditionalFormatting sqref="AX43:CQ43">
    <cfRule type="expression" dxfId="2478" priority="1325">
      <formula>$AX$4=""</formula>
    </cfRule>
  </conditionalFormatting>
  <conditionalFormatting sqref="AW43:CQ43">
    <cfRule type="expression" dxfId="2477" priority="1326">
      <formula>$AW$4=""</formula>
    </cfRule>
  </conditionalFormatting>
  <conditionalFormatting sqref="AV43:CQ43">
    <cfRule type="expression" dxfId="2476" priority="1327">
      <formula>$AV$4=""</formula>
    </cfRule>
  </conditionalFormatting>
  <conditionalFormatting sqref="AU43:CQ43">
    <cfRule type="expression" dxfId="2475" priority="1328">
      <formula>$AU$4=""</formula>
    </cfRule>
  </conditionalFormatting>
  <conditionalFormatting sqref="AT43:CQ43">
    <cfRule type="expression" dxfId="2474" priority="1329">
      <formula>$AT$4=""</formula>
    </cfRule>
  </conditionalFormatting>
  <conditionalFormatting sqref="AS43:CQ43">
    <cfRule type="expression" dxfId="2473" priority="1330">
      <formula>$AS$4=""</formula>
    </cfRule>
  </conditionalFormatting>
  <conditionalFormatting sqref="AR43:CQ43">
    <cfRule type="expression" dxfId="2472" priority="1331">
      <formula>$AR$4=""</formula>
    </cfRule>
  </conditionalFormatting>
  <conditionalFormatting sqref="AQ43:CQ43">
    <cfRule type="expression" dxfId="2471" priority="1332">
      <formula>$AQ$4=""</formula>
    </cfRule>
  </conditionalFormatting>
  <conditionalFormatting sqref="AP43:CQ43">
    <cfRule type="expression" dxfId="2470" priority="1333">
      <formula>$AP$4=""</formula>
    </cfRule>
  </conditionalFormatting>
  <conditionalFormatting sqref="AO43:CQ43">
    <cfRule type="expression" dxfId="2469" priority="1334">
      <formula>$AO$4=""</formula>
    </cfRule>
  </conditionalFormatting>
  <conditionalFormatting sqref="AN43:CQ43">
    <cfRule type="expression" dxfId="2468" priority="1335">
      <formula>$AN$4=""</formula>
    </cfRule>
  </conditionalFormatting>
  <conditionalFormatting sqref="AM43:CQ43">
    <cfRule type="expression" dxfId="2467" priority="1336">
      <formula>$AM$4=""</formula>
    </cfRule>
  </conditionalFormatting>
  <conditionalFormatting sqref="AL43:CQ43">
    <cfRule type="expression" dxfId="2466" priority="1337">
      <formula>$AL$4=""</formula>
    </cfRule>
  </conditionalFormatting>
  <conditionalFormatting sqref="AK43:CQ43">
    <cfRule type="expression" dxfId="2465" priority="1338">
      <formula>$AK$4=""</formula>
    </cfRule>
  </conditionalFormatting>
  <conditionalFormatting sqref="AJ43:CQ43">
    <cfRule type="expression" dxfId="2464" priority="1339">
      <formula>$AJ$4=""</formula>
    </cfRule>
  </conditionalFormatting>
  <conditionalFormatting sqref="AI43:CQ43">
    <cfRule type="expression" dxfId="2463" priority="1340">
      <formula>$AI$4=""</formula>
    </cfRule>
  </conditionalFormatting>
  <conditionalFormatting sqref="AH43:CQ43">
    <cfRule type="expression" dxfId="2462" priority="1341">
      <formula>$AH$4=""</formula>
    </cfRule>
  </conditionalFormatting>
  <conditionalFormatting sqref="AG43:CQ43">
    <cfRule type="expression" dxfId="2461" priority="1342">
      <formula>$AG$4=""</formula>
    </cfRule>
  </conditionalFormatting>
  <conditionalFormatting sqref="AF43:CQ43">
    <cfRule type="expression" dxfId="2460" priority="1343">
      <formula>$AF$4=""</formula>
    </cfRule>
  </conditionalFormatting>
  <conditionalFormatting sqref="AE43:CQ43">
    <cfRule type="expression" dxfId="2459" priority="1344">
      <formula>$AE$4=""</formula>
    </cfRule>
  </conditionalFormatting>
  <conditionalFormatting sqref="AD43:CQ43">
    <cfRule type="expression" dxfId="2458" priority="1345">
      <formula>$AD$4=""</formula>
    </cfRule>
  </conditionalFormatting>
  <conditionalFormatting sqref="AC43:CQ43">
    <cfRule type="expression" dxfId="2457" priority="1346">
      <formula>$AC$4=""</formula>
    </cfRule>
  </conditionalFormatting>
  <conditionalFormatting sqref="AB43:CQ43">
    <cfRule type="expression" dxfId="2456" priority="1347">
      <formula>$AB$4=""</formula>
    </cfRule>
  </conditionalFormatting>
  <conditionalFormatting sqref="BA43:CQ43">
    <cfRule type="expression" dxfId="2455" priority="1322">
      <formula>$BA$4=""</formula>
    </cfRule>
  </conditionalFormatting>
  <conditionalFormatting sqref="BO43:CQ43">
    <cfRule type="expression" dxfId="2454" priority="1308">
      <formula>$BO$4=""</formula>
    </cfRule>
  </conditionalFormatting>
  <conditionalFormatting sqref="BN43:CQ43">
    <cfRule type="expression" dxfId="2453" priority="1309">
      <formula>$BN$4=""</formula>
    </cfRule>
  </conditionalFormatting>
  <conditionalFormatting sqref="BM43:CQ43">
    <cfRule type="expression" dxfId="2452" priority="1310">
      <formula>$BM$4=""</formula>
    </cfRule>
  </conditionalFormatting>
  <conditionalFormatting sqref="BL43:CQ43">
    <cfRule type="expression" dxfId="2451" priority="1311">
      <formula>$BL$4=""</formula>
    </cfRule>
  </conditionalFormatting>
  <conditionalFormatting sqref="BK43:CQ43">
    <cfRule type="expression" dxfId="2450" priority="1312">
      <formula>$BK$4=""</formula>
    </cfRule>
  </conditionalFormatting>
  <conditionalFormatting sqref="BJ43:CQ43">
    <cfRule type="expression" dxfId="2449" priority="1313">
      <formula>$BJ$4=""</formula>
    </cfRule>
  </conditionalFormatting>
  <conditionalFormatting sqref="BI43:CQ43">
    <cfRule type="expression" dxfId="2448" priority="1314">
      <formula>$BI$4=""</formula>
    </cfRule>
  </conditionalFormatting>
  <conditionalFormatting sqref="BH43:CQ43">
    <cfRule type="expression" dxfId="2447" priority="1315">
      <formula>$BH$4=""</formula>
    </cfRule>
  </conditionalFormatting>
  <conditionalFormatting sqref="BG43:CQ43">
    <cfRule type="expression" dxfId="2446" priority="1316">
      <formula>$BG$4=""</formula>
    </cfRule>
  </conditionalFormatting>
  <conditionalFormatting sqref="BF43:CQ43">
    <cfRule type="expression" dxfId="2445" priority="1317">
      <formula>$BF$4=""</formula>
    </cfRule>
  </conditionalFormatting>
  <conditionalFormatting sqref="BE43:CQ43">
    <cfRule type="expression" dxfId="2444" priority="1318">
      <formula>$BE$4=""</formula>
    </cfRule>
  </conditionalFormatting>
  <conditionalFormatting sqref="BD43:CQ43">
    <cfRule type="expression" dxfId="2443" priority="1319">
      <formula>$BD$4=""</formula>
    </cfRule>
  </conditionalFormatting>
  <conditionalFormatting sqref="BB43:CQ43">
    <cfRule type="expression" dxfId="2442" priority="1321">
      <formula>$BB$4=""</formula>
    </cfRule>
  </conditionalFormatting>
  <conditionalFormatting sqref="AZ43:CQ43">
    <cfRule type="expression" dxfId="2441" priority="1323">
      <formula>$AZ$4=""</formula>
    </cfRule>
  </conditionalFormatting>
  <conditionalFormatting sqref="CD43:CQ43">
    <cfRule type="expression" dxfId="2440" priority="1293">
      <formula>$CD$4=""</formula>
    </cfRule>
  </conditionalFormatting>
  <conditionalFormatting sqref="BP43:CQ43">
    <cfRule type="expression" dxfId="2439" priority="1307">
      <formula>$BP$4=""</formula>
    </cfRule>
  </conditionalFormatting>
  <conditionalFormatting sqref="BQ43:CQ43">
    <cfRule type="expression" dxfId="2438" priority="1306">
      <formula>$BQ$4=""</formula>
    </cfRule>
  </conditionalFormatting>
  <conditionalFormatting sqref="BR43:CQ43">
    <cfRule type="expression" dxfId="2437" priority="1305">
      <formula>$BR$4=""</formula>
    </cfRule>
  </conditionalFormatting>
  <conditionalFormatting sqref="BS43:CQ43">
    <cfRule type="expression" dxfId="2436" priority="1304">
      <formula>$BS$4=""</formula>
    </cfRule>
  </conditionalFormatting>
  <conditionalFormatting sqref="BT43:CQ43">
    <cfRule type="expression" dxfId="2435" priority="1303">
      <formula>$BT$4=""</formula>
    </cfRule>
  </conditionalFormatting>
  <conditionalFormatting sqref="BU43:CQ43">
    <cfRule type="expression" dxfId="2434" priority="1302">
      <formula>$BU$4=""</formula>
    </cfRule>
  </conditionalFormatting>
  <conditionalFormatting sqref="BV43:CQ43">
    <cfRule type="expression" dxfId="2433" priority="1301">
      <formula>$BV$4=""</formula>
    </cfRule>
  </conditionalFormatting>
  <conditionalFormatting sqref="BW43:CQ43">
    <cfRule type="expression" dxfId="2432" priority="1300">
      <formula>$BW$4=""</formula>
    </cfRule>
  </conditionalFormatting>
  <conditionalFormatting sqref="BX43:CQ43">
    <cfRule type="expression" dxfId="2431" priority="1299">
      <formula>$BX$4=""</formula>
    </cfRule>
  </conditionalFormatting>
  <conditionalFormatting sqref="BY43:CQ43">
    <cfRule type="expression" dxfId="2430" priority="1298">
      <formula>$BY$4=""</formula>
    </cfRule>
  </conditionalFormatting>
  <conditionalFormatting sqref="BZ43:CQ43">
    <cfRule type="expression" dxfId="2429" priority="1297">
      <formula>$BZ$4=""</formula>
    </cfRule>
  </conditionalFormatting>
  <conditionalFormatting sqref="CA43:CQ43">
    <cfRule type="expression" dxfId="2428" priority="1296">
      <formula>$CA$4=""</formula>
    </cfRule>
  </conditionalFormatting>
  <conditionalFormatting sqref="CB43:CQ43">
    <cfRule type="expression" dxfId="2427" priority="1295">
      <formula>$CB$4=""</formula>
    </cfRule>
  </conditionalFormatting>
  <conditionalFormatting sqref="CC43:CQ43">
    <cfRule type="expression" dxfId="2426" priority="1294">
      <formula>$CC$4=""</formula>
    </cfRule>
  </conditionalFormatting>
  <conditionalFormatting sqref="BC43:CQ43">
    <cfRule type="expression" dxfId="2425" priority="1320">
      <formula>$BC$4=""</formula>
    </cfRule>
  </conditionalFormatting>
  <conditionalFormatting sqref="D48:CQ48">
    <cfRule type="expression" dxfId="2424" priority="1292">
      <formula>$D$4=""</formula>
    </cfRule>
  </conditionalFormatting>
  <conditionalFormatting sqref="E48:CQ48">
    <cfRule type="expression" dxfId="2423" priority="1291">
      <formula>$E$4=""</formula>
    </cfRule>
  </conditionalFormatting>
  <conditionalFormatting sqref="F48:CQ48">
    <cfRule type="expression" dxfId="2422" priority="1290">
      <formula>$F$4=""</formula>
    </cfRule>
  </conditionalFormatting>
  <conditionalFormatting sqref="G48:CQ48">
    <cfRule type="expression" dxfId="2421" priority="1289">
      <formula>$G$4=""</formula>
    </cfRule>
  </conditionalFormatting>
  <conditionalFormatting sqref="H48:CQ48">
    <cfRule type="expression" dxfId="2420" priority="1288">
      <formula>$H$4=""</formula>
    </cfRule>
  </conditionalFormatting>
  <conditionalFormatting sqref="I48:CQ48">
    <cfRule type="expression" dxfId="2419" priority="1287">
      <formula>$I$4=""</formula>
    </cfRule>
  </conditionalFormatting>
  <conditionalFormatting sqref="J48:CQ48">
    <cfRule type="expression" dxfId="2418" priority="1286">
      <formula>$J$4=""</formula>
    </cfRule>
  </conditionalFormatting>
  <conditionalFormatting sqref="K48:CQ48">
    <cfRule type="expression" dxfId="2417" priority="1285">
      <formula>$K$4=""</formula>
    </cfRule>
  </conditionalFormatting>
  <conditionalFormatting sqref="L48:CQ48">
    <cfRule type="expression" dxfId="2416" priority="1284">
      <formula>$L$4=""</formula>
    </cfRule>
  </conditionalFormatting>
  <conditionalFormatting sqref="M48:CQ48">
    <cfRule type="expression" dxfId="2415" priority="1283">
      <formula>$M$4=""</formula>
    </cfRule>
  </conditionalFormatting>
  <conditionalFormatting sqref="N48:CQ48">
    <cfRule type="expression" dxfId="2414" priority="1282">
      <formula>$N$4=""</formula>
    </cfRule>
  </conditionalFormatting>
  <conditionalFormatting sqref="O48:CQ48">
    <cfRule type="expression" dxfId="2413" priority="1281">
      <formula>$O$4=""</formula>
    </cfRule>
  </conditionalFormatting>
  <conditionalFormatting sqref="P48:CQ48">
    <cfRule type="expression" dxfId="2412" priority="1280">
      <formula>$P$4=""</formula>
    </cfRule>
  </conditionalFormatting>
  <conditionalFormatting sqref="Q48:CQ48">
    <cfRule type="expression" dxfId="2411" priority="1279">
      <formula>$Q$4=""</formula>
    </cfRule>
  </conditionalFormatting>
  <conditionalFormatting sqref="R48:CQ48">
    <cfRule type="expression" dxfId="2410" priority="1278">
      <formula>$R$4=""</formula>
    </cfRule>
  </conditionalFormatting>
  <conditionalFormatting sqref="S48:CQ48">
    <cfRule type="expression" dxfId="2409" priority="1277">
      <formula>$S$4=""</formula>
    </cfRule>
  </conditionalFormatting>
  <conditionalFormatting sqref="T48:CQ48">
    <cfRule type="expression" dxfId="2408" priority="1276">
      <formula>$T$4=""</formula>
    </cfRule>
  </conditionalFormatting>
  <conditionalFormatting sqref="U48:CQ48">
    <cfRule type="expression" dxfId="2407" priority="1275">
      <formula>$U$4=""</formula>
    </cfRule>
  </conditionalFormatting>
  <conditionalFormatting sqref="V48:CQ48">
    <cfRule type="expression" dxfId="2406" priority="1274">
      <formula>$V$4=""</formula>
    </cfRule>
  </conditionalFormatting>
  <conditionalFormatting sqref="W48:CQ48">
    <cfRule type="expression" dxfId="2405" priority="1273">
      <formula>$W$4=""</formula>
    </cfRule>
  </conditionalFormatting>
  <conditionalFormatting sqref="X48:CQ48">
    <cfRule type="expression" dxfId="2404" priority="1272">
      <formula>$X$4=""</formula>
    </cfRule>
  </conditionalFormatting>
  <conditionalFormatting sqref="Y48:CQ48">
    <cfRule type="expression" dxfId="2403" priority="1271">
      <formula>$Y$4=""</formula>
    </cfRule>
  </conditionalFormatting>
  <conditionalFormatting sqref="Z48:CQ48">
    <cfRule type="expression" dxfId="2402" priority="1270">
      <formula>$Z$4=""</formula>
    </cfRule>
  </conditionalFormatting>
  <conditionalFormatting sqref="AA48:CQ48">
    <cfRule type="expression" dxfId="2401" priority="1269">
      <formula>$AA$4=""</formula>
    </cfRule>
  </conditionalFormatting>
  <conditionalFormatting sqref="AY48:CQ48">
    <cfRule type="expression" dxfId="2400" priority="1245">
      <formula>$AY$4=""</formula>
    </cfRule>
  </conditionalFormatting>
  <conditionalFormatting sqref="AX48:CQ48">
    <cfRule type="expression" dxfId="2399" priority="1246">
      <formula>$AX$4=""</formula>
    </cfRule>
  </conditionalFormatting>
  <conditionalFormatting sqref="AW48:CQ48">
    <cfRule type="expression" dxfId="2398" priority="1247">
      <formula>$AW$4=""</formula>
    </cfRule>
  </conditionalFormatting>
  <conditionalFormatting sqref="AV48:CQ48">
    <cfRule type="expression" dxfId="2397" priority="1248">
      <formula>$AV$4=""</formula>
    </cfRule>
  </conditionalFormatting>
  <conditionalFormatting sqref="AU48:CQ48">
    <cfRule type="expression" dxfId="2396" priority="1249">
      <formula>$AU$4=""</formula>
    </cfRule>
  </conditionalFormatting>
  <conditionalFormatting sqref="AT48:CQ48">
    <cfRule type="expression" dxfId="2395" priority="1250">
      <formula>$AT$4=""</formula>
    </cfRule>
  </conditionalFormatting>
  <conditionalFormatting sqref="AS48:CQ48">
    <cfRule type="expression" dxfId="2394" priority="1251">
      <formula>$AS$4=""</formula>
    </cfRule>
  </conditionalFormatting>
  <conditionalFormatting sqref="AR48:CQ48">
    <cfRule type="expression" dxfId="2393" priority="1252">
      <formula>$AR$4=""</formula>
    </cfRule>
  </conditionalFormatting>
  <conditionalFormatting sqref="AQ48:CQ48">
    <cfRule type="expression" dxfId="2392" priority="1253">
      <formula>$AQ$4=""</formula>
    </cfRule>
  </conditionalFormatting>
  <conditionalFormatting sqref="AP48:CQ48">
    <cfRule type="expression" dxfId="2391" priority="1254">
      <formula>$AP$4=""</formula>
    </cfRule>
  </conditionalFormatting>
  <conditionalFormatting sqref="AO48:CQ48">
    <cfRule type="expression" dxfId="2390" priority="1255">
      <formula>$AO$4=""</formula>
    </cfRule>
  </conditionalFormatting>
  <conditionalFormatting sqref="AN48:CQ48">
    <cfRule type="expression" dxfId="2389" priority="1256">
      <formula>$AN$4=""</formula>
    </cfRule>
  </conditionalFormatting>
  <conditionalFormatting sqref="AM48:CQ48">
    <cfRule type="expression" dxfId="2388" priority="1257">
      <formula>$AM$4=""</formula>
    </cfRule>
  </conditionalFormatting>
  <conditionalFormatting sqref="AL48:CQ48">
    <cfRule type="expression" dxfId="2387" priority="1258">
      <formula>$AL$4=""</formula>
    </cfRule>
  </conditionalFormatting>
  <conditionalFormatting sqref="AK48:CQ48">
    <cfRule type="expression" dxfId="2386" priority="1259">
      <formula>$AK$4=""</formula>
    </cfRule>
  </conditionalFormatting>
  <conditionalFormatting sqref="AJ48:CQ48">
    <cfRule type="expression" dxfId="2385" priority="1260">
      <formula>$AJ$4=""</formula>
    </cfRule>
  </conditionalFormatting>
  <conditionalFormatting sqref="AI48:CQ48">
    <cfRule type="expression" dxfId="2384" priority="1261">
      <formula>$AI$4=""</formula>
    </cfRule>
  </conditionalFormatting>
  <conditionalFormatting sqref="AH48:CQ48">
    <cfRule type="expression" dxfId="2383" priority="1262">
      <formula>$AH$4=""</formula>
    </cfRule>
  </conditionalFormatting>
  <conditionalFormatting sqref="AG48:CQ48">
    <cfRule type="expression" dxfId="2382" priority="1263">
      <formula>$AG$4=""</formula>
    </cfRule>
  </conditionalFormatting>
  <conditionalFormatting sqref="AF48:CQ48">
    <cfRule type="expression" dxfId="2381" priority="1264">
      <formula>$AF$4=""</formula>
    </cfRule>
  </conditionalFormatting>
  <conditionalFormatting sqref="AE48:CQ48">
    <cfRule type="expression" dxfId="2380" priority="1265">
      <formula>$AE$4=""</formula>
    </cfRule>
  </conditionalFormatting>
  <conditionalFormatting sqref="AD48:CQ48">
    <cfRule type="expression" dxfId="2379" priority="1266">
      <formula>$AD$4=""</formula>
    </cfRule>
  </conditionalFormatting>
  <conditionalFormatting sqref="AC48:CQ48">
    <cfRule type="expression" dxfId="2378" priority="1267">
      <formula>$AC$4=""</formula>
    </cfRule>
  </conditionalFormatting>
  <conditionalFormatting sqref="AB48:CQ48">
    <cfRule type="expression" dxfId="2377" priority="1268">
      <formula>$AB$4=""</formula>
    </cfRule>
  </conditionalFormatting>
  <conditionalFormatting sqref="BA48:CQ48">
    <cfRule type="expression" dxfId="2376" priority="1243">
      <formula>$BA$4=""</formula>
    </cfRule>
  </conditionalFormatting>
  <conditionalFormatting sqref="BO48:CQ48">
    <cfRule type="expression" dxfId="2375" priority="1229">
      <formula>$BO$4=""</formula>
    </cfRule>
  </conditionalFormatting>
  <conditionalFormatting sqref="BN48:CQ48">
    <cfRule type="expression" dxfId="2374" priority="1230">
      <formula>$BN$4=""</formula>
    </cfRule>
  </conditionalFormatting>
  <conditionalFormatting sqref="BM48:CQ48">
    <cfRule type="expression" dxfId="2373" priority="1231">
      <formula>$BM$4=""</formula>
    </cfRule>
  </conditionalFormatting>
  <conditionalFormatting sqref="BL48:CQ48">
    <cfRule type="expression" dxfId="2372" priority="1232">
      <formula>$BL$4=""</formula>
    </cfRule>
  </conditionalFormatting>
  <conditionalFormatting sqref="BK48:CQ48">
    <cfRule type="expression" dxfId="2371" priority="1233">
      <formula>$BK$4=""</formula>
    </cfRule>
  </conditionalFormatting>
  <conditionalFormatting sqref="BJ48:CQ48">
    <cfRule type="expression" dxfId="2370" priority="1234">
      <formula>$BJ$4=""</formula>
    </cfRule>
  </conditionalFormatting>
  <conditionalFormatting sqref="BI48:CQ48">
    <cfRule type="expression" dxfId="2369" priority="1235">
      <formula>$BI$4=""</formula>
    </cfRule>
  </conditionalFormatting>
  <conditionalFormatting sqref="BH48:CQ48">
    <cfRule type="expression" dxfId="2368" priority="1236">
      <formula>$BH$4=""</formula>
    </cfRule>
  </conditionalFormatting>
  <conditionalFormatting sqref="BG48:CQ48">
    <cfRule type="expression" dxfId="2367" priority="1237">
      <formula>$BG$4=""</formula>
    </cfRule>
  </conditionalFormatting>
  <conditionalFormatting sqref="BF48:CQ48">
    <cfRule type="expression" dxfId="2366" priority="1238">
      <formula>$BF$4=""</formula>
    </cfRule>
  </conditionalFormatting>
  <conditionalFormatting sqref="BE48:CQ48">
    <cfRule type="expression" dxfId="2365" priority="1239">
      <formula>$BE$4=""</formula>
    </cfRule>
  </conditionalFormatting>
  <conditionalFormatting sqref="BD48:CQ48">
    <cfRule type="expression" dxfId="2364" priority="1240">
      <formula>$BD$4=""</formula>
    </cfRule>
  </conditionalFormatting>
  <conditionalFormatting sqref="BB48:CQ48">
    <cfRule type="expression" dxfId="2363" priority="1242">
      <formula>$BB$4=""</formula>
    </cfRule>
  </conditionalFormatting>
  <conditionalFormatting sqref="AZ48:CQ48">
    <cfRule type="expression" dxfId="2362" priority="1244">
      <formula>$AZ$4=""</formula>
    </cfRule>
  </conditionalFormatting>
  <conditionalFormatting sqref="CD48:CQ48">
    <cfRule type="expression" dxfId="2361" priority="1214">
      <formula>$CD$4=""</formula>
    </cfRule>
  </conditionalFormatting>
  <conditionalFormatting sqref="BP48:CQ48">
    <cfRule type="expression" dxfId="2360" priority="1228">
      <formula>$BP$4=""</formula>
    </cfRule>
  </conditionalFormatting>
  <conditionalFormatting sqref="BQ48:CQ48">
    <cfRule type="expression" dxfId="2359" priority="1227">
      <formula>$BQ$4=""</formula>
    </cfRule>
  </conditionalFormatting>
  <conditionalFormatting sqref="BR48:CQ48">
    <cfRule type="expression" dxfId="2358" priority="1226">
      <formula>$BR$4=""</formula>
    </cfRule>
  </conditionalFormatting>
  <conditionalFormatting sqref="BS48:CQ48">
    <cfRule type="expression" dxfId="2357" priority="1225">
      <formula>$BS$4=""</formula>
    </cfRule>
  </conditionalFormatting>
  <conditionalFormatting sqref="BT48:CQ48">
    <cfRule type="expression" dxfId="2356" priority="1224">
      <formula>$BT$4=""</formula>
    </cfRule>
  </conditionalFormatting>
  <conditionalFormatting sqref="BU48:CQ48">
    <cfRule type="expression" dxfId="2355" priority="1223">
      <formula>$BU$4=""</formula>
    </cfRule>
  </conditionalFormatting>
  <conditionalFormatting sqref="BV48:CQ48">
    <cfRule type="expression" dxfId="2354" priority="1222">
      <formula>$BV$4=""</formula>
    </cfRule>
  </conditionalFormatting>
  <conditionalFormatting sqref="BW48:CQ48">
    <cfRule type="expression" dxfId="2353" priority="1221">
      <formula>$BW$4=""</formula>
    </cfRule>
  </conditionalFormatting>
  <conditionalFormatting sqref="BX48:CQ48">
    <cfRule type="expression" dxfId="2352" priority="1220">
      <formula>$BX$4=""</formula>
    </cfRule>
  </conditionalFormatting>
  <conditionalFormatting sqref="BY48:CQ48">
    <cfRule type="expression" dxfId="2351" priority="1219">
      <formula>$BY$4=""</formula>
    </cfRule>
  </conditionalFormatting>
  <conditionalFormatting sqref="BZ48:CQ48">
    <cfRule type="expression" dxfId="2350" priority="1218">
      <formula>$BZ$4=""</formula>
    </cfRule>
  </conditionalFormatting>
  <conditionalFormatting sqref="CA48:CQ48">
    <cfRule type="expression" dxfId="2349" priority="1217">
      <formula>$CA$4=""</formula>
    </cfRule>
  </conditionalFormatting>
  <conditionalFormatting sqref="CB48:CQ48">
    <cfRule type="expression" dxfId="2348" priority="1216">
      <formula>$CB$4=""</formula>
    </cfRule>
  </conditionalFormatting>
  <conditionalFormatting sqref="CC48:CQ48">
    <cfRule type="expression" dxfId="2347" priority="1215">
      <formula>$CC$4=""</formula>
    </cfRule>
  </conditionalFormatting>
  <conditionalFormatting sqref="BC48:CQ48">
    <cfRule type="expression" dxfId="2346" priority="1241">
      <formula>$BC$4=""</formula>
    </cfRule>
  </conditionalFormatting>
  <conditionalFormatting sqref="D4:CQ4">
    <cfRule type="expression" dxfId="2345" priority="1213">
      <formula>$D$4=""</formula>
    </cfRule>
  </conditionalFormatting>
  <conditionalFormatting sqref="D9:CQ9">
    <cfRule type="expression" dxfId="2344" priority="1133">
      <formula>$D$4=""</formula>
    </cfRule>
  </conditionalFormatting>
  <conditionalFormatting sqref="E9:CQ9">
    <cfRule type="expression" dxfId="2343" priority="1132">
      <formula>$E$4=""</formula>
    </cfRule>
  </conditionalFormatting>
  <conditionalFormatting sqref="F9:CQ9">
    <cfRule type="expression" dxfId="2342" priority="1131">
      <formula>$F$4=""</formula>
    </cfRule>
  </conditionalFormatting>
  <conditionalFormatting sqref="G9:CQ9">
    <cfRule type="expression" dxfId="2341" priority="1130">
      <formula>$G$4=""</formula>
    </cfRule>
  </conditionalFormatting>
  <conditionalFormatting sqref="H9:CQ9">
    <cfRule type="expression" dxfId="2340" priority="1129">
      <formula>$H$4=""</formula>
    </cfRule>
  </conditionalFormatting>
  <conditionalFormatting sqref="I9:CQ9">
    <cfRule type="expression" dxfId="2339" priority="1128">
      <formula>$I$4=""</formula>
    </cfRule>
  </conditionalFormatting>
  <conditionalFormatting sqref="J9:CQ9">
    <cfRule type="expression" dxfId="2338" priority="1127">
      <formula>$J$4=""</formula>
    </cfRule>
  </conditionalFormatting>
  <conditionalFormatting sqref="K9:CQ9">
    <cfRule type="expression" dxfId="2337" priority="1126">
      <formula>$K$4=""</formula>
    </cfRule>
  </conditionalFormatting>
  <conditionalFormatting sqref="L9:CQ9">
    <cfRule type="expression" dxfId="2336" priority="1125">
      <formula>$L$4=""</formula>
    </cfRule>
  </conditionalFormatting>
  <conditionalFormatting sqref="M9:CQ9">
    <cfRule type="expression" dxfId="2335" priority="1124">
      <formula>$M$4=""</formula>
    </cfRule>
  </conditionalFormatting>
  <conditionalFormatting sqref="N9:CQ9">
    <cfRule type="expression" dxfId="2334" priority="1123">
      <formula>$N$4=""</formula>
    </cfRule>
  </conditionalFormatting>
  <conditionalFormatting sqref="O9:CQ9">
    <cfRule type="expression" dxfId="2333" priority="1122">
      <formula>$O$4=""</formula>
    </cfRule>
  </conditionalFormatting>
  <conditionalFormatting sqref="P9:CQ9">
    <cfRule type="expression" dxfId="2332" priority="1121">
      <formula>$P$4=""</formula>
    </cfRule>
  </conditionalFormatting>
  <conditionalFormatting sqref="Q9:CQ9">
    <cfRule type="expression" dxfId="2331" priority="1120">
      <formula>$Q$4=""</formula>
    </cfRule>
  </conditionalFormatting>
  <conditionalFormatting sqref="R9:CQ9">
    <cfRule type="expression" dxfId="2330" priority="1119">
      <formula>$R$4=""</formula>
    </cfRule>
  </conditionalFormatting>
  <conditionalFormatting sqref="S9:CQ9">
    <cfRule type="expression" dxfId="2329" priority="1118">
      <formula>$S$4=""</formula>
    </cfRule>
  </conditionalFormatting>
  <conditionalFormatting sqref="T9:CQ9">
    <cfRule type="expression" dxfId="2328" priority="1117">
      <formula>$T$4=""</formula>
    </cfRule>
  </conditionalFormatting>
  <conditionalFormatting sqref="U9:CQ9">
    <cfRule type="expression" dxfId="2327" priority="1116">
      <formula>$U$4=""</formula>
    </cfRule>
  </conditionalFormatting>
  <conditionalFormatting sqref="V9:CQ9">
    <cfRule type="expression" dxfId="2326" priority="1115">
      <formula>$V$4=""</formula>
    </cfRule>
  </conditionalFormatting>
  <conditionalFormatting sqref="W9:CQ9">
    <cfRule type="expression" dxfId="2325" priority="1114">
      <formula>$W$4=""</formula>
    </cfRule>
  </conditionalFormatting>
  <conditionalFormatting sqref="X9:CQ9">
    <cfRule type="expression" dxfId="2324" priority="1113">
      <formula>$X$4=""</formula>
    </cfRule>
  </conditionalFormatting>
  <conditionalFormatting sqref="Y9:CQ9">
    <cfRule type="expression" dxfId="2323" priority="1112">
      <formula>$Y$4=""</formula>
    </cfRule>
  </conditionalFormatting>
  <conditionalFormatting sqref="Z9:CQ9">
    <cfRule type="expression" dxfId="2322" priority="1111">
      <formula>$Z$4=""</formula>
    </cfRule>
  </conditionalFormatting>
  <conditionalFormatting sqref="AA9:CQ9">
    <cfRule type="expression" dxfId="2321" priority="1110">
      <formula>$AA$4=""</formula>
    </cfRule>
  </conditionalFormatting>
  <conditionalFormatting sqref="AY9:CQ9">
    <cfRule type="expression" dxfId="2320" priority="1086">
      <formula>$AY$4=""</formula>
    </cfRule>
  </conditionalFormatting>
  <conditionalFormatting sqref="AX9:CQ9">
    <cfRule type="expression" dxfId="2319" priority="1087">
      <formula>$AX$4=""</formula>
    </cfRule>
  </conditionalFormatting>
  <conditionalFormatting sqref="AW9:CQ9">
    <cfRule type="expression" dxfId="2318" priority="1088">
      <formula>$AW$4=""</formula>
    </cfRule>
  </conditionalFormatting>
  <conditionalFormatting sqref="AV9:CQ9">
    <cfRule type="expression" dxfId="2317" priority="1089">
      <formula>$AV$4=""</formula>
    </cfRule>
  </conditionalFormatting>
  <conditionalFormatting sqref="AU9:CQ9">
    <cfRule type="expression" dxfId="2316" priority="1090">
      <formula>$AU$4=""</formula>
    </cfRule>
  </conditionalFormatting>
  <conditionalFormatting sqref="AT9:CQ9">
    <cfRule type="expression" dxfId="2315" priority="1091">
      <formula>$AT$4=""</formula>
    </cfRule>
  </conditionalFormatting>
  <conditionalFormatting sqref="AS9:CQ9">
    <cfRule type="expression" dxfId="2314" priority="1092">
      <formula>$AS$4=""</formula>
    </cfRule>
  </conditionalFormatting>
  <conditionalFormatting sqref="AR9:CQ9">
    <cfRule type="expression" dxfId="2313" priority="1093">
      <formula>$AR$4=""</formula>
    </cfRule>
  </conditionalFormatting>
  <conditionalFormatting sqref="AQ9:CQ9">
    <cfRule type="expression" dxfId="2312" priority="1094">
      <formula>$AQ$4=""</formula>
    </cfRule>
  </conditionalFormatting>
  <conditionalFormatting sqref="AP9:CQ9">
    <cfRule type="expression" dxfId="2311" priority="1095">
      <formula>$AP$4=""</formula>
    </cfRule>
  </conditionalFormatting>
  <conditionalFormatting sqref="AO9:CQ9">
    <cfRule type="expression" dxfId="2310" priority="1096">
      <formula>$AO$4=""</formula>
    </cfRule>
  </conditionalFormatting>
  <conditionalFormatting sqref="AN9:CQ9">
    <cfRule type="expression" dxfId="2309" priority="1097">
      <formula>$AN$4=""</formula>
    </cfRule>
  </conditionalFormatting>
  <conditionalFormatting sqref="AM9:CQ9">
    <cfRule type="expression" dxfId="2308" priority="1098">
      <formula>$AM$4=""</formula>
    </cfRule>
  </conditionalFormatting>
  <conditionalFormatting sqref="AL9:CQ9">
    <cfRule type="expression" dxfId="2307" priority="1099">
      <formula>$AL$4=""</formula>
    </cfRule>
  </conditionalFormatting>
  <conditionalFormatting sqref="AK9:CQ9">
    <cfRule type="expression" dxfId="2306" priority="1100">
      <formula>$AK$4=""</formula>
    </cfRule>
  </conditionalFormatting>
  <conditionalFormatting sqref="AJ9:CQ9">
    <cfRule type="expression" dxfId="2305" priority="1101">
      <formula>$AJ$4=""</formula>
    </cfRule>
  </conditionalFormatting>
  <conditionalFormatting sqref="AI9:CQ9">
    <cfRule type="expression" dxfId="2304" priority="1102">
      <formula>$AI$4=""</formula>
    </cfRule>
  </conditionalFormatting>
  <conditionalFormatting sqref="AH9:CQ9">
    <cfRule type="expression" dxfId="2303" priority="1103">
      <formula>$AH$4=""</formula>
    </cfRule>
  </conditionalFormatting>
  <conditionalFormatting sqref="AG9:CQ9">
    <cfRule type="expression" dxfId="2302" priority="1104">
      <formula>$AG$4=""</formula>
    </cfRule>
  </conditionalFormatting>
  <conditionalFormatting sqref="AF9:CQ9">
    <cfRule type="expression" dxfId="2301" priority="1105">
      <formula>$AF$4=""</formula>
    </cfRule>
  </conditionalFormatting>
  <conditionalFormatting sqref="AE9:CQ9">
    <cfRule type="expression" dxfId="2300" priority="1106">
      <formula>$AE$4=""</formula>
    </cfRule>
  </conditionalFormatting>
  <conditionalFormatting sqref="AD9:CQ9">
    <cfRule type="expression" dxfId="2299" priority="1107">
      <formula>$AD$4=""</formula>
    </cfRule>
  </conditionalFormatting>
  <conditionalFormatting sqref="AC9:CQ9">
    <cfRule type="expression" dxfId="2298" priority="1108">
      <formula>$AC$4=""</formula>
    </cfRule>
  </conditionalFormatting>
  <conditionalFormatting sqref="AB9:CQ9">
    <cfRule type="expression" dxfId="2297" priority="1109">
      <formula>$AB$4=""</formula>
    </cfRule>
  </conditionalFormatting>
  <conditionalFormatting sqref="BA9:CQ9">
    <cfRule type="expression" dxfId="2296" priority="1084">
      <formula>$BA$4=""</formula>
    </cfRule>
  </conditionalFormatting>
  <conditionalFormatting sqref="BO9:CQ9">
    <cfRule type="expression" dxfId="2295" priority="1070">
      <formula>$BO$4=""</formula>
    </cfRule>
  </conditionalFormatting>
  <conditionalFormatting sqref="BN9:CQ9">
    <cfRule type="expression" dxfId="2294" priority="1071">
      <formula>$BN$4=""</formula>
    </cfRule>
  </conditionalFormatting>
  <conditionalFormatting sqref="BM9:CQ9">
    <cfRule type="expression" dxfId="2293" priority="1072">
      <formula>$BM$4=""</formula>
    </cfRule>
  </conditionalFormatting>
  <conditionalFormatting sqref="BL9:CQ9">
    <cfRule type="expression" dxfId="2292" priority="1073">
      <formula>$BL$4=""</formula>
    </cfRule>
  </conditionalFormatting>
  <conditionalFormatting sqref="BK9:CQ9">
    <cfRule type="expression" dxfId="2291" priority="1074">
      <formula>$BK$4=""</formula>
    </cfRule>
  </conditionalFormatting>
  <conditionalFormatting sqref="BJ9:CQ9">
    <cfRule type="expression" dxfId="2290" priority="1075">
      <formula>$BJ$4=""</formula>
    </cfRule>
  </conditionalFormatting>
  <conditionalFormatting sqref="BI9:CQ9">
    <cfRule type="expression" dxfId="2289" priority="1076">
      <formula>$BI$4=""</formula>
    </cfRule>
  </conditionalFormatting>
  <conditionalFormatting sqref="BH9:CQ9">
    <cfRule type="expression" dxfId="2288" priority="1077">
      <formula>$BH$4=""</formula>
    </cfRule>
  </conditionalFormatting>
  <conditionalFormatting sqref="BG9:CQ9">
    <cfRule type="expression" dxfId="2287" priority="1078">
      <formula>$BG$4=""</formula>
    </cfRule>
  </conditionalFormatting>
  <conditionalFormatting sqref="BF9:CQ9">
    <cfRule type="expression" dxfId="2286" priority="1079">
      <formula>$BF$4=""</formula>
    </cfRule>
  </conditionalFormatting>
  <conditionalFormatting sqref="BE9:CQ9">
    <cfRule type="expression" dxfId="2285" priority="1080">
      <formula>$BE$4=""</formula>
    </cfRule>
  </conditionalFormatting>
  <conditionalFormatting sqref="BD9:CQ9">
    <cfRule type="expression" dxfId="2284" priority="1081">
      <formula>$BD$4=""</formula>
    </cfRule>
  </conditionalFormatting>
  <conditionalFormatting sqref="BB9:CQ9">
    <cfRule type="expression" dxfId="2283" priority="1083">
      <formula>$BB$4=""</formula>
    </cfRule>
  </conditionalFormatting>
  <conditionalFormatting sqref="AZ9:CQ9">
    <cfRule type="expression" dxfId="2282" priority="1085">
      <formula>$AZ$4=""</formula>
    </cfRule>
  </conditionalFormatting>
  <conditionalFormatting sqref="CD9:CQ9">
    <cfRule type="expression" dxfId="2281" priority="1055">
      <formula>$CD$4=""</formula>
    </cfRule>
  </conditionalFormatting>
  <conditionalFormatting sqref="BP9:CQ9">
    <cfRule type="expression" dxfId="2280" priority="1069">
      <formula>$BP$4=""</formula>
    </cfRule>
  </conditionalFormatting>
  <conditionalFormatting sqref="BQ9:CQ9">
    <cfRule type="expression" dxfId="2279" priority="1068">
      <formula>$BQ$4=""</formula>
    </cfRule>
  </conditionalFormatting>
  <conditionalFormatting sqref="BR9:CQ9">
    <cfRule type="expression" dxfId="2278" priority="1067">
      <formula>$BR$4=""</formula>
    </cfRule>
  </conditionalFormatting>
  <conditionalFormatting sqref="BS9:CQ9">
    <cfRule type="expression" dxfId="2277" priority="1066">
      <formula>$BS$4=""</formula>
    </cfRule>
  </conditionalFormatting>
  <conditionalFormatting sqref="BT9:CQ9">
    <cfRule type="expression" dxfId="2276" priority="1065">
      <formula>$BT$4=""</formula>
    </cfRule>
  </conditionalFormatting>
  <conditionalFormatting sqref="BU9:CQ9">
    <cfRule type="expression" dxfId="2275" priority="1064">
      <formula>$BU$4=""</formula>
    </cfRule>
  </conditionalFormatting>
  <conditionalFormatting sqref="BV9:CQ9">
    <cfRule type="expression" dxfId="2274" priority="1063">
      <formula>$BV$4=""</formula>
    </cfRule>
  </conditionalFormatting>
  <conditionalFormatting sqref="BW9:CQ9">
    <cfRule type="expression" dxfId="2273" priority="1062">
      <formula>$BW$4=""</formula>
    </cfRule>
  </conditionalFormatting>
  <conditionalFormatting sqref="BX9:CQ9">
    <cfRule type="expression" dxfId="2272" priority="1061">
      <formula>$BX$4=""</formula>
    </cfRule>
  </conditionalFormatting>
  <conditionalFormatting sqref="BY9:CQ9">
    <cfRule type="expression" dxfId="2271" priority="1060">
      <formula>$BY$4=""</formula>
    </cfRule>
  </conditionalFormatting>
  <conditionalFormatting sqref="BZ9:CQ9">
    <cfRule type="expression" dxfId="2270" priority="1059">
      <formula>$BZ$4=""</formula>
    </cfRule>
  </conditionalFormatting>
  <conditionalFormatting sqref="CA9:CQ9">
    <cfRule type="expression" dxfId="2269" priority="1058">
      <formula>$CA$4=""</formula>
    </cfRule>
  </conditionalFormatting>
  <conditionalFormatting sqref="CB9:CQ9">
    <cfRule type="expression" dxfId="2268" priority="1057">
      <formula>$CB$4=""</formula>
    </cfRule>
  </conditionalFormatting>
  <conditionalFormatting sqref="CC9:CQ9">
    <cfRule type="expression" dxfId="2267" priority="1056">
      <formula>$CC$4=""</formula>
    </cfRule>
  </conditionalFormatting>
  <conditionalFormatting sqref="BC9:CQ9">
    <cfRule type="expression" dxfId="2266" priority="1082">
      <formula>$BC$4=""</formula>
    </cfRule>
  </conditionalFormatting>
  <conditionalFormatting sqref="CS18">
    <cfRule type="expression" dxfId="2265" priority="818">
      <formula>$CD$4=""</formula>
    </cfRule>
  </conditionalFormatting>
  <conditionalFormatting sqref="CR18:CS18">
    <cfRule type="expression" dxfId="2264" priority="829">
      <formula>$BS$4=""</formula>
    </cfRule>
  </conditionalFormatting>
  <conditionalFormatting sqref="CR18:CS18">
    <cfRule type="expression" dxfId="2263" priority="828">
      <formula>$BT$4=""</formula>
    </cfRule>
  </conditionalFormatting>
  <conditionalFormatting sqref="CR18:CS18">
    <cfRule type="expression" dxfId="2262" priority="827">
      <formula>$BU$4=""</formula>
    </cfRule>
  </conditionalFormatting>
  <conditionalFormatting sqref="CR18:CS18">
    <cfRule type="expression" dxfId="2261" priority="826">
      <formula>$BV$4=""</formula>
    </cfRule>
  </conditionalFormatting>
  <conditionalFormatting sqref="CR18:CS18">
    <cfRule type="expression" dxfId="2260" priority="825">
      <formula>$BW$4=""</formula>
    </cfRule>
  </conditionalFormatting>
  <conditionalFormatting sqref="CR18:CS18">
    <cfRule type="expression" dxfId="2259" priority="824">
      <formula>$BX$4=""</formula>
    </cfRule>
  </conditionalFormatting>
  <conditionalFormatting sqref="CR18:CS18">
    <cfRule type="expression" dxfId="2258" priority="823">
      <formula>$BY$4=""</formula>
    </cfRule>
  </conditionalFormatting>
  <conditionalFormatting sqref="CR18:CS18">
    <cfRule type="expression" dxfId="2257" priority="822">
      <formula>$BZ$4=""</formula>
    </cfRule>
  </conditionalFormatting>
  <conditionalFormatting sqref="CR18:CS18">
    <cfRule type="expression" dxfId="2256" priority="821">
      <formula>$CA$4=""</formula>
    </cfRule>
  </conditionalFormatting>
  <conditionalFormatting sqref="CR18:CS18">
    <cfRule type="expression" dxfId="2255" priority="820">
      <formula>$CB$4=""</formula>
    </cfRule>
  </conditionalFormatting>
  <conditionalFormatting sqref="CR18:CS18">
    <cfRule type="expression" dxfId="2254" priority="819">
      <formula>$CC$4=""</formula>
    </cfRule>
  </conditionalFormatting>
  <conditionalFormatting sqref="CR18:CS18">
    <cfRule type="expression" dxfId="2253" priority="896">
      <formula>$D$4=""</formula>
    </cfRule>
  </conditionalFormatting>
  <conditionalFormatting sqref="CR18:CS18">
    <cfRule type="expression" dxfId="2252" priority="895">
      <formula>$E$4=""</formula>
    </cfRule>
  </conditionalFormatting>
  <conditionalFormatting sqref="CR18:CS18">
    <cfRule type="expression" dxfId="2251" priority="894">
      <formula>$F$4=""</formula>
    </cfRule>
  </conditionalFormatting>
  <conditionalFormatting sqref="CR18:CS18">
    <cfRule type="expression" dxfId="2250" priority="893">
      <formula>$G$4=""</formula>
    </cfRule>
  </conditionalFormatting>
  <conditionalFormatting sqref="CR18:CS18">
    <cfRule type="expression" dxfId="2249" priority="892">
      <formula>$H$4=""</formula>
    </cfRule>
  </conditionalFormatting>
  <conditionalFormatting sqref="CR18:CS18">
    <cfRule type="expression" dxfId="2248" priority="891">
      <formula>$I$4=""</formula>
    </cfRule>
  </conditionalFormatting>
  <conditionalFormatting sqref="CR18:CS18">
    <cfRule type="expression" dxfId="2247" priority="890">
      <formula>$J$4=""</formula>
    </cfRule>
  </conditionalFormatting>
  <conditionalFormatting sqref="CR18:CS18">
    <cfRule type="expression" dxfId="2246" priority="889">
      <formula>$K$4=""</formula>
    </cfRule>
  </conditionalFormatting>
  <conditionalFormatting sqref="CR18:CS18">
    <cfRule type="expression" dxfId="2245" priority="888">
      <formula>$L$4=""</formula>
    </cfRule>
  </conditionalFormatting>
  <conditionalFormatting sqref="CR18:CS18">
    <cfRule type="expression" dxfId="2244" priority="887">
      <formula>$M$4=""</formula>
    </cfRule>
  </conditionalFormatting>
  <conditionalFormatting sqref="CR18:CS18">
    <cfRule type="expression" dxfId="2243" priority="886">
      <formula>$N$4=""</formula>
    </cfRule>
  </conditionalFormatting>
  <conditionalFormatting sqref="CR18:CS18">
    <cfRule type="expression" dxfId="2242" priority="885">
      <formula>$O$4=""</formula>
    </cfRule>
  </conditionalFormatting>
  <conditionalFormatting sqref="CR18:CS18">
    <cfRule type="expression" dxfId="2241" priority="884">
      <formula>$P$4=""</formula>
    </cfRule>
  </conditionalFormatting>
  <conditionalFormatting sqref="CR18:CS18">
    <cfRule type="expression" dxfId="2240" priority="883">
      <formula>$Q$4=""</formula>
    </cfRule>
  </conditionalFormatting>
  <conditionalFormatting sqref="CR18:CS18">
    <cfRule type="expression" dxfId="2239" priority="882">
      <formula>$R$4=""</formula>
    </cfRule>
  </conditionalFormatting>
  <conditionalFormatting sqref="CR18:CS18">
    <cfRule type="expression" dxfId="2238" priority="881">
      <formula>$S$4=""</formula>
    </cfRule>
  </conditionalFormatting>
  <conditionalFormatting sqref="CR18:CS18">
    <cfRule type="expression" dxfId="2237" priority="880">
      <formula>$T$4=""</formula>
    </cfRule>
  </conditionalFormatting>
  <conditionalFormatting sqref="CR18:CS18">
    <cfRule type="expression" dxfId="2236" priority="879">
      <formula>$U$4=""</formula>
    </cfRule>
  </conditionalFormatting>
  <conditionalFormatting sqref="CR18:CS18">
    <cfRule type="expression" dxfId="2235" priority="878">
      <formula>$V$4=""</formula>
    </cfRule>
  </conditionalFormatting>
  <conditionalFormatting sqref="CR18:CS18">
    <cfRule type="expression" dxfId="2234" priority="877">
      <formula>$W$4=""</formula>
    </cfRule>
  </conditionalFormatting>
  <conditionalFormatting sqref="CR18:CS18">
    <cfRule type="expression" dxfId="2233" priority="876">
      <formula>$X$4=""</formula>
    </cfRule>
  </conditionalFormatting>
  <conditionalFormatting sqref="CR18:CS18">
    <cfRule type="expression" dxfId="2232" priority="875">
      <formula>$Y$4=""</formula>
    </cfRule>
  </conditionalFormatting>
  <conditionalFormatting sqref="CR18:CS18">
    <cfRule type="expression" dxfId="2231" priority="874">
      <formula>$Z$4=""</formula>
    </cfRule>
  </conditionalFormatting>
  <conditionalFormatting sqref="CR18:CS18">
    <cfRule type="expression" dxfId="2230" priority="873">
      <formula>$AA$4=""</formula>
    </cfRule>
  </conditionalFormatting>
  <conditionalFormatting sqref="CR18:CS18">
    <cfRule type="expression" dxfId="2229" priority="849">
      <formula>$AY$4=""</formula>
    </cfRule>
  </conditionalFormatting>
  <conditionalFormatting sqref="CR18:CS18">
    <cfRule type="expression" dxfId="2228" priority="850">
      <formula>$AX$4=""</formula>
    </cfRule>
  </conditionalFormatting>
  <conditionalFormatting sqref="CR18:CS18">
    <cfRule type="expression" dxfId="2227" priority="851">
      <formula>$AW$4=""</formula>
    </cfRule>
  </conditionalFormatting>
  <conditionalFormatting sqref="CR18:CS18">
    <cfRule type="expression" dxfId="2226" priority="852">
      <formula>$AV$4=""</formula>
    </cfRule>
  </conditionalFormatting>
  <conditionalFormatting sqref="CR18:CS18">
    <cfRule type="expression" dxfId="2225" priority="853">
      <formula>$AU$4=""</formula>
    </cfRule>
  </conditionalFormatting>
  <conditionalFormatting sqref="CR18:CS18">
    <cfRule type="expression" dxfId="2224" priority="854">
      <formula>$AT$4=""</formula>
    </cfRule>
  </conditionalFormatting>
  <conditionalFormatting sqref="CR18:CS18">
    <cfRule type="expression" dxfId="2223" priority="855">
      <formula>$AS$4=""</formula>
    </cfRule>
  </conditionalFormatting>
  <conditionalFormatting sqref="CR18:CS18">
    <cfRule type="expression" dxfId="2222" priority="856">
      <formula>$AR$4=""</formula>
    </cfRule>
  </conditionalFormatting>
  <conditionalFormatting sqref="CR18:CS18">
    <cfRule type="expression" dxfId="2221" priority="857">
      <formula>$AQ$4=""</formula>
    </cfRule>
  </conditionalFormatting>
  <conditionalFormatting sqref="CR18:CS18">
    <cfRule type="expression" dxfId="2220" priority="858">
      <formula>$AP$4=""</formula>
    </cfRule>
  </conditionalFormatting>
  <conditionalFormatting sqref="CR18:CS18">
    <cfRule type="expression" dxfId="2219" priority="859">
      <formula>$AO$4=""</formula>
    </cfRule>
  </conditionalFormatting>
  <conditionalFormatting sqref="CR18:CS18">
    <cfRule type="expression" dxfId="2218" priority="860">
      <formula>$AN$4=""</formula>
    </cfRule>
  </conditionalFormatting>
  <conditionalFormatting sqref="CR18:CS18">
    <cfRule type="expression" dxfId="2217" priority="861">
      <formula>$AM$4=""</formula>
    </cfRule>
  </conditionalFormatting>
  <conditionalFormatting sqref="CR18:CS18">
    <cfRule type="expression" dxfId="2216" priority="862">
      <formula>$AL$4=""</formula>
    </cfRule>
  </conditionalFormatting>
  <conditionalFormatting sqref="CR18:CS18">
    <cfRule type="expression" dxfId="2215" priority="863">
      <formula>$AK$4=""</formula>
    </cfRule>
  </conditionalFormatting>
  <conditionalFormatting sqref="CR18:CS18">
    <cfRule type="expression" dxfId="2214" priority="864">
      <formula>$AJ$4=""</formula>
    </cfRule>
  </conditionalFormatting>
  <conditionalFormatting sqref="CR18:CS18">
    <cfRule type="expression" dxfId="2213" priority="865">
      <formula>$AI$4=""</formula>
    </cfRule>
  </conditionalFormatting>
  <conditionalFormatting sqref="CR18:CS18">
    <cfRule type="expression" dxfId="2212" priority="866">
      <formula>$AH$4=""</formula>
    </cfRule>
  </conditionalFormatting>
  <conditionalFormatting sqref="CR18:CS18">
    <cfRule type="expression" dxfId="2211" priority="867">
      <formula>$AG$4=""</formula>
    </cfRule>
  </conditionalFormatting>
  <conditionalFormatting sqref="CR18:CS18">
    <cfRule type="expression" dxfId="2210" priority="868">
      <formula>$AF$4=""</formula>
    </cfRule>
  </conditionalFormatting>
  <conditionalFormatting sqref="CR18:CS18">
    <cfRule type="expression" dxfId="2209" priority="869">
      <formula>$AE$4=""</formula>
    </cfRule>
  </conditionalFormatting>
  <conditionalFormatting sqref="CR18:CS18">
    <cfRule type="expression" dxfId="2208" priority="870">
      <formula>$AD$4=""</formula>
    </cfRule>
  </conditionalFormatting>
  <conditionalFormatting sqref="CR18:CS18">
    <cfRule type="expression" dxfId="2207" priority="871">
      <formula>$AC$4=""</formula>
    </cfRule>
  </conditionalFormatting>
  <conditionalFormatting sqref="CR18:CS18">
    <cfRule type="expression" dxfId="2206" priority="872">
      <formula>$AB$4=""</formula>
    </cfRule>
  </conditionalFormatting>
  <conditionalFormatting sqref="CR18:CS18">
    <cfRule type="expression" dxfId="2205" priority="847">
      <formula>$BA$4=""</formula>
    </cfRule>
  </conditionalFormatting>
  <conditionalFormatting sqref="CR18:CS18">
    <cfRule type="expression" dxfId="2204" priority="833">
      <formula>$BO$4=""</formula>
    </cfRule>
  </conditionalFormatting>
  <conditionalFormatting sqref="CR18:CS18">
    <cfRule type="expression" dxfId="2203" priority="834">
      <formula>$BN$4=""</formula>
    </cfRule>
  </conditionalFormatting>
  <conditionalFormatting sqref="CR18:CS18">
    <cfRule type="expression" dxfId="2202" priority="835">
      <formula>$BM$4=""</formula>
    </cfRule>
  </conditionalFormatting>
  <conditionalFormatting sqref="CR18:CS18">
    <cfRule type="expression" dxfId="2201" priority="836">
      <formula>$BL$4=""</formula>
    </cfRule>
  </conditionalFormatting>
  <conditionalFormatting sqref="CR18:CS18">
    <cfRule type="expression" dxfId="2200" priority="837">
      <formula>$BK$4=""</formula>
    </cfRule>
  </conditionalFormatting>
  <conditionalFormatting sqref="CR18:CS18">
    <cfRule type="expression" dxfId="2199" priority="838">
      <formula>$BJ$4=""</formula>
    </cfRule>
  </conditionalFormatting>
  <conditionalFormatting sqref="CR18:CS18">
    <cfRule type="expression" dxfId="2198" priority="839">
      <formula>$BI$4=""</formula>
    </cfRule>
  </conditionalFormatting>
  <conditionalFormatting sqref="CR18:CS18">
    <cfRule type="expression" dxfId="2197" priority="840">
      <formula>$BH$4=""</formula>
    </cfRule>
  </conditionalFormatting>
  <conditionalFormatting sqref="CR18:CS18">
    <cfRule type="expression" dxfId="2196" priority="841">
      <formula>$BG$4=""</formula>
    </cfRule>
  </conditionalFormatting>
  <conditionalFormatting sqref="CR18:CS18">
    <cfRule type="expression" dxfId="2195" priority="842">
      <formula>$BF$4=""</formula>
    </cfRule>
  </conditionalFormatting>
  <conditionalFormatting sqref="CR18:CS18">
    <cfRule type="expression" dxfId="2194" priority="843">
      <formula>$BE$4=""</formula>
    </cfRule>
  </conditionalFormatting>
  <conditionalFormatting sqref="CR18:CS18">
    <cfRule type="expression" dxfId="2193" priority="844">
      <formula>$BD$4=""</formula>
    </cfRule>
  </conditionalFormatting>
  <conditionalFormatting sqref="CR18:CS18">
    <cfRule type="expression" dxfId="2192" priority="846">
      <formula>$BB$4=""</formula>
    </cfRule>
  </conditionalFormatting>
  <conditionalFormatting sqref="CR18:CS18">
    <cfRule type="expression" dxfId="2191" priority="848">
      <formula>$AZ$4=""</formula>
    </cfRule>
  </conditionalFormatting>
  <conditionalFormatting sqref="CR18:CS18">
    <cfRule type="expression" dxfId="2190" priority="832">
      <formula>$BP$4=""</formula>
    </cfRule>
  </conditionalFormatting>
  <conditionalFormatting sqref="CR18:CS18">
    <cfRule type="expression" dxfId="2189" priority="831">
      <formula>$BQ$4=""</formula>
    </cfRule>
  </conditionalFormatting>
  <conditionalFormatting sqref="CR18:CS18">
    <cfRule type="expression" dxfId="2188" priority="830">
      <formula>$BR$4=""</formula>
    </cfRule>
  </conditionalFormatting>
  <conditionalFormatting sqref="CR18:CS18">
    <cfRule type="expression" dxfId="2187" priority="845">
      <formula>$BC$4=""</formula>
    </cfRule>
  </conditionalFormatting>
  <conditionalFormatting sqref="D18:CQ18">
    <cfRule type="expression" dxfId="2186" priority="817">
      <formula>$D$4=""</formula>
    </cfRule>
  </conditionalFormatting>
  <conditionalFormatting sqref="E18:CQ18">
    <cfRule type="expression" dxfId="2185" priority="816">
      <formula>$E$4=""</formula>
    </cfRule>
  </conditionalFormatting>
  <conditionalFormatting sqref="F18:CQ18">
    <cfRule type="expression" dxfId="2184" priority="815">
      <formula>$F$4=""</formula>
    </cfRule>
  </conditionalFormatting>
  <conditionalFormatting sqref="G18:CQ18">
    <cfRule type="expression" dxfId="2183" priority="814">
      <formula>$G$4=""</formula>
    </cfRule>
  </conditionalFormatting>
  <conditionalFormatting sqref="H18:CQ18">
    <cfRule type="expression" dxfId="2182" priority="813">
      <formula>$H$4=""</formula>
    </cfRule>
  </conditionalFormatting>
  <conditionalFormatting sqref="I18:CQ18">
    <cfRule type="expression" dxfId="2181" priority="812">
      <formula>$I$4=""</formula>
    </cfRule>
  </conditionalFormatting>
  <conditionalFormatting sqref="J18:CQ18">
    <cfRule type="expression" dxfId="2180" priority="811">
      <formula>$J$4=""</formula>
    </cfRule>
  </conditionalFormatting>
  <conditionalFormatting sqref="K18:CQ18">
    <cfRule type="expression" dxfId="2179" priority="810">
      <formula>$K$4=""</formula>
    </cfRule>
  </conditionalFormatting>
  <conditionalFormatting sqref="L18:CQ18">
    <cfRule type="expression" dxfId="2178" priority="809">
      <formula>$L$4=""</formula>
    </cfRule>
  </conditionalFormatting>
  <conditionalFormatting sqref="M18:CQ18">
    <cfRule type="expression" dxfId="2177" priority="808">
      <formula>$M$4=""</formula>
    </cfRule>
  </conditionalFormatting>
  <conditionalFormatting sqref="N18:CQ18">
    <cfRule type="expression" dxfId="2176" priority="807">
      <formula>$N$4=""</formula>
    </cfRule>
  </conditionalFormatting>
  <conditionalFormatting sqref="O18:CQ18">
    <cfRule type="expression" dxfId="2175" priority="806">
      <formula>$O$4=""</formula>
    </cfRule>
  </conditionalFormatting>
  <conditionalFormatting sqref="P18:CQ18">
    <cfRule type="expression" dxfId="2174" priority="805">
      <formula>$P$4=""</formula>
    </cfRule>
  </conditionalFormatting>
  <conditionalFormatting sqref="Q18:CQ18">
    <cfRule type="expression" dxfId="2173" priority="804">
      <formula>$Q$4=""</formula>
    </cfRule>
  </conditionalFormatting>
  <conditionalFormatting sqref="R18:CQ18">
    <cfRule type="expression" dxfId="2172" priority="803">
      <formula>$R$4=""</formula>
    </cfRule>
  </conditionalFormatting>
  <conditionalFormatting sqref="S18:CQ18">
    <cfRule type="expression" dxfId="2171" priority="802">
      <formula>$S$4=""</formula>
    </cfRule>
  </conditionalFormatting>
  <conditionalFormatting sqref="T18:CQ18">
    <cfRule type="expression" dxfId="2170" priority="801">
      <formula>$T$4=""</formula>
    </cfRule>
  </conditionalFormatting>
  <conditionalFormatting sqref="U18:CQ18">
    <cfRule type="expression" dxfId="2169" priority="800">
      <formula>$U$4=""</formula>
    </cfRule>
  </conditionalFormatting>
  <conditionalFormatting sqref="V18:CQ18">
    <cfRule type="expression" dxfId="2168" priority="799">
      <formula>$V$4=""</formula>
    </cfRule>
  </conditionalFormatting>
  <conditionalFormatting sqref="W18:CQ18">
    <cfRule type="expression" dxfId="2167" priority="798">
      <formula>$W$4=""</formula>
    </cfRule>
  </conditionalFormatting>
  <conditionalFormatting sqref="X18:CQ18">
    <cfRule type="expression" dxfId="2166" priority="797">
      <formula>$X$4=""</formula>
    </cfRule>
  </conditionalFormatting>
  <conditionalFormatting sqref="Y18:CQ18">
    <cfRule type="expression" dxfId="2165" priority="796">
      <formula>$Y$4=""</formula>
    </cfRule>
  </conditionalFormatting>
  <conditionalFormatting sqref="Z18:CQ18">
    <cfRule type="expression" dxfId="2164" priority="795">
      <formula>$Z$4=""</formula>
    </cfRule>
  </conditionalFormatting>
  <conditionalFormatting sqref="AA18:CQ18">
    <cfRule type="expression" dxfId="2163" priority="794">
      <formula>$AA$4=""</formula>
    </cfRule>
  </conditionalFormatting>
  <conditionalFormatting sqref="AY18:CQ18">
    <cfRule type="expression" dxfId="2162" priority="770">
      <formula>$AY$4=""</formula>
    </cfRule>
  </conditionalFormatting>
  <conditionalFormatting sqref="AX18:CQ18">
    <cfRule type="expression" dxfId="2161" priority="771">
      <formula>$AX$4=""</formula>
    </cfRule>
  </conditionalFormatting>
  <conditionalFormatting sqref="AW18:CQ18">
    <cfRule type="expression" dxfId="2160" priority="772">
      <formula>$AW$4=""</formula>
    </cfRule>
  </conditionalFormatting>
  <conditionalFormatting sqref="AV18:CQ18">
    <cfRule type="expression" dxfId="2159" priority="773">
      <formula>$AV$4=""</formula>
    </cfRule>
  </conditionalFormatting>
  <conditionalFormatting sqref="AU18:CQ18">
    <cfRule type="expression" dxfId="2158" priority="774">
      <formula>$AU$4=""</formula>
    </cfRule>
  </conditionalFormatting>
  <conditionalFormatting sqref="AT18:CQ18">
    <cfRule type="expression" dxfId="2157" priority="775">
      <formula>$AT$4=""</formula>
    </cfRule>
  </conditionalFormatting>
  <conditionalFormatting sqref="AS18:CQ18">
    <cfRule type="expression" dxfId="2156" priority="776">
      <formula>$AS$4=""</formula>
    </cfRule>
  </conditionalFormatting>
  <conditionalFormatting sqref="AR18:CQ18">
    <cfRule type="expression" dxfId="2155" priority="777">
      <formula>$AR$4=""</formula>
    </cfRule>
  </conditionalFormatting>
  <conditionalFormatting sqref="AQ18:CQ18">
    <cfRule type="expression" dxfId="2154" priority="778">
      <formula>$AQ$4=""</formula>
    </cfRule>
  </conditionalFormatting>
  <conditionalFormatting sqref="AP18:CQ18">
    <cfRule type="expression" dxfId="2153" priority="779">
      <formula>$AP$4=""</formula>
    </cfRule>
  </conditionalFormatting>
  <conditionalFormatting sqref="AO18:CQ18">
    <cfRule type="expression" dxfId="2152" priority="780">
      <formula>$AO$4=""</formula>
    </cfRule>
  </conditionalFormatting>
  <conditionalFormatting sqref="AN18:CQ18">
    <cfRule type="expression" dxfId="2151" priority="781">
      <formula>$AN$4=""</formula>
    </cfRule>
  </conditionalFormatting>
  <conditionalFormatting sqref="AM18:CQ18">
    <cfRule type="expression" dxfId="2150" priority="782">
      <formula>$AM$4=""</formula>
    </cfRule>
  </conditionalFormatting>
  <conditionalFormatting sqref="AL18:CQ18">
    <cfRule type="expression" dxfId="2149" priority="783">
      <formula>$AL$4=""</formula>
    </cfRule>
  </conditionalFormatting>
  <conditionalFormatting sqref="AK18:CQ18">
    <cfRule type="expression" dxfId="2148" priority="784">
      <formula>$AK$4=""</formula>
    </cfRule>
  </conditionalFormatting>
  <conditionalFormatting sqref="AJ18:CQ18">
    <cfRule type="expression" dxfId="2147" priority="785">
      <formula>$AJ$4=""</formula>
    </cfRule>
  </conditionalFormatting>
  <conditionalFormatting sqref="AI18:CQ18">
    <cfRule type="expression" dxfId="2146" priority="786">
      <formula>$AI$4=""</formula>
    </cfRule>
  </conditionalFormatting>
  <conditionalFormatting sqref="AH18:CQ18">
    <cfRule type="expression" dxfId="2145" priority="787">
      <formula>$AH$4=""</formula>
    </cfRule>
  </conditionalFormatting>
  <conditionalFormatting sqref="AG18:CQ18">
    <cfRule type="expression" dxfId="2144" priority="788">
      <formula>$AG$4=""</formula>
    </cfRule>
  </conditionalFormatting>
  <conditionalFormatting sqref="AF18:CQ18">
    <cfRule type="expression" dxfId="2143" priority="789">
      <formula>$AF$4=""</formula>
    </cfRule>
  </conditionalFormatting>
  <conditionalFormatting sqref="AE18:CQ18">
    <cfRule type="expression" dxfId="2142" priority="790">
      <formula>$AE$4=""</formula>
    </cfRule>
  </conditionalFormatting>
  <conditionalFormatting sqref="AD18:CQ18">
    <cfRule type="expression" dxfId="2141" priority="791">
      <formula>$AD$4=""</formula>
    </cfRule>
  </conditionalFormatting>
  <conditionalFormatting sqref="AC18:CQ18">
    <cfRule type="expression" dxfId="2140" priority="792">
      <formula>$AC$4=""</formula>
    </cfRule>
  </conditionalFormatting>
  <conditionalFormatting sqref="AB18:CQ18">
    <cfRule type="expression" dxfId="2139" priority="793">
      <formula>$AB$4=""</formula>
    </cfRule>
  </conditionalFormatting>
  <conditionalFormatting sqref="BA18:CQ18">
    <cfRule type="expression" dxfId="2138" priority="768">
      <formula>$BA$4=""</formula>
    </cfRule>
  </conditionalFormatting>
  <conditionalFormatting sqref="BO18:CQ18">
    <cfRule type="expression" dxfId="2137" priority="754">
      <formula>$BO$4=""</formula>
    </cfRule>
  </conditionalFormatting>
  <conditionalFormatting sqref="BN18:CQ18">
    <cfRule type="expression" dxfId="2136" priority="755">
      <formula>$BN$4=""</formula>
    </cfRule>
  </conditionalFormatting>
  <conditionalFormatting sqref="BM18:CQ18">
    <cfRule type="expression" dxfId="2135" priority="756">
      <formula>$BM$4=""</formula>
    </cfRule>
  </conditionalFormatting>
  <conditionalFormatting sqref="BL18:CQ18">
    <cfRule type="expression" dxfId="2134" priority="757">
      <formula>$BL$4=""</formula>
    </cfRule>
  </conditionalFormatting>
  <conditionalFormatting sqref="BK18:CQ18">
    <cfRule type="expression" dxfId="2133" priority="758">
      <formula>$BK$4=""</formula>
    </cfRule>
  </conditionalFormatting>
  <conditionalFormatting sqref="BJ18:CQ18">
    <cfRule type="expression" dxfId="2132" priority="759">
      <formula>$BJ$4=""</formula>
    </cfRule>
  </conditionalFormatting>
  <conditionalFormatting sqref="BI18:CQ18">
    <cfRule type="expression" dxfId="2131" priority="760">
      <formula>$BI$4=""</formula>
    </cfRule>
  </conditionalFormatting>
  <conditionalFormatting sqref="BH18:CQ18">
    <cfRule type="expression" dxfId="2130" priority="761">
      <formula>$BH$4=""</formula>
    </cfRule>
  </conditionalFormatting>
  <conditionalFormatting sqref="BG18:CQ18">
    <cfRule type="expression" dxfId="2129" priority="762">
      <formula>$BG$4=""</formula>
    </cfRule>
  </conditionalFormatting>
  <conditionalFormatting sqref="BF18:CQ18">
    <cfRule type="expression" dxfId="2128" priority="763">
      <formula>$BF$4=""</formula>
    </cfRule>
  </conditionalFormatting>
  <conditionalFormatting sqref="BE18:CQ18">
    <cfRule type="expression" dxfId="2127" priority="764">
      <formula>$BE$4=""</formula>
    </cfRule>
  </conditionalFormatting>
  <conditionalFormatting sqref="BD18:CQ18">
    <cfRule type="expression" dxfId="2126" priority="765">
      <formula>$BD$4=""</formula>
    </cfRule>
  </conditionalFormatting>
  <conditionalFormatting sqref="BB18:CQ18">
    <cfRule type="expression" dxfId="2125" priority="767">
      <formula>$BB$4=""</formula>
    </cfRule>
  </conditionalFormatting>
  <conditionalFormatting sqref="AZ18:CQ18">
    <cfRule type="expression" dxfId="2124" priority="769">
      <formula>$AZ$4=""</formula>
    </cfRule>
  </conditionalFormatting>
  <conditionalFormatting sqref="CD18:CQ18">
    <cfRule type="expression" dxfId="2123" priority="739">
      <formula>$CD$4=""</formula>
    </cfRule>
  </conditionalFormatting>
  <conditionalFormatting sqref="BP18:CQ18">
    <cfRule type="expression" dxfId="2122" priority="753">
      <formula>$BP$4=""</formula>
    </cfRule>
  </conditionalFormatting>
  <conditionalFormatting sqref="BQ18:CQ18">
    <cfRule type="expression" dxfId="2121" priority="752">
      <formula>$BQ$4=""</formula>
    </cfRule>
  </conditionalFormatting>
  <conditionalFormatting sqref="BR18:CQ18">
    <cfRule type="expression" dxfId="2120" priority="751">
      <formula>$BR$4=""</formula>
    </cfRule>
  </conditionalFormatting>
  <conditionalFormatting sqref="BS18:CQ18">
    <cfRule type="expression" dxfId="2119" priority="750">
      <formula>$BS$4=""</formula>
    </cfRule>
  </conditionalFormatting>
  <conditionalFormatting sqref="BT18:CQ18">
    <cfRule type="expression" dxfId="2118" priority="749">
      <formula>$BT$4=""</formula>
    </cfRule>
  </conditionalFormatting>
  <conditionalFormatting sqref="BU18:CQ18">
    <cfRule type="expression" dxfId="2117" priority="748">
      <formula>$BU$4=""</formula>
    </cfRule>
  </conditionalFormatting>
  <conditionalFormatting sqref="BV18:CQ18">
    <cfRule type="expression" dxfId="2116" priority="747">
      <formula>$BV$4=""</formula>
    </cfRule>
  </conditionalFormatting>
  <conditionalFormatting sqref="BW18:CQ18">
    <cfRule type="expression" dxfId="2115" priority="746">
      <formula>$BW$4=""</formula>
    </cfRule>
  </conditionalFormatting>
  <conditionalFormatting sqref="BX18:CQ18">
    <cfRule type="expression" dxfId="2114" priority="745">
      <formula>$BX$4=""</formula>
    </cfRule>
  </conditionalFormatting>
  <conditionalFormatting sqref="BY18:CQ18">
    <cfRule type="expression" dxfId="2113" priority="744">
      <formula>$BY$4=""</formula>
    </cfRule>
  </conditionalFormatting>
  <conditionalFormatting sqref="BZ18:CQ18">
    <cfRule type="expression" dxfId="2112" priority="743">
      <formula>$BZ$4=""</formula>
    </cfRule>
  </conditionalFormatting>
  <conditionalFormatting sqref="CA18:CQ18">
    <cfRule type="expression" dxfId="2111" priority="742">
      <formula>$CA$4=""</formula>
    </cfRule>
  </conditionalFormatting>
  <conditionalFormatting sqref="CB18:CQ18">
    <cfRule type="expression" dxfId="2110" priority="741">
      <formula>$CB$4=""</formula>
    </cfRule>
  </conditionalFormatting>
  <conditionalFormatting sqref="CC18:CQ18">
    <cfRule type="expression" dxfId="2109" priority="740">
      <formula>$CC$4=""</formula>
    </cfRule>
  </conditionalFormatting>
  <conditionalFormatting sqref="BC18:CQ18">
    <cfRule type="expression" dxfId="2108" priority="766">
      <formula>$BC$4=""</formula>
    </cfRule>
  </conditionalFormatting>
  <conditionalFormatting sqref="CR8:CS8">
    <cfRule type="expression" dxfId="2107" priority="738">
      <formula>$D$4=""</formula>
    </cfRule>
  </conditionalFormatting>
  <conditionalFormatting sqref="CR8:CS8">
    <cfRule type="expression" dxfId="2106" priority="737">
      <formula>$E$4=""</formula>
    </cfRule>
  </conditionalFormatting>
  <conditionalFormatting sqref="CR8:CS8">
    <cfRule type="expression" dxfId="2105" priority="736">
      <formula>$F$4=""</formula>
    </cfRule>
  </conditionalFormatting>
  <conditionalFormatting sqref="CR8:CS8">
    <cfRule type="expression" dxfId="2104" priority="735">
      <formula>$G$4=""</formula>
    </cfRule>
  </conditionalFormatting>
  <conditionalFormatting sqref="CR8:CS8">
    <cfRule type="expression" dxfId="2103" priority="734">
      <formula>$H$4=""</formula>
    </cfRule>
  </conditionalFormatting>
  <conditionalFormatting sqref="CR8:CS8">
    <cfRule type="expression" dxfId="2102" priority="733">
      <formula>$I$4=""</formula>
    </cfRule>
  </conditionalFormatting>
  <conditionalFormatting sqref="CR8:CS8">
    <cfRule type="expression" dxfId="2101" priority="732">
      <formula>$J$4=""</formula>
    </cfRule>
  </conditionalFormatting>
  <conditionalFormatting sqref="CR8:CS8">
    <cfRule type="expression" dxfId="2100" priority="731">
      <formula>$K$4=""</formula>
    </cfRule>
  </conditionalFormatting>
  <conditionalFormatting sqref="CR8:CS8">
    <cfRule type="expression" dxfId="2099" priority="730">
      <formula>$L$4=""</formula>
    </cfRule>
  </conditionalFormatting>
  <conditionalFormatting sqref="CR8:CS8">
    <cfRule type="expression" dxfId="2098" priority="729">
      <formula>$M$4=""</formula>
    </cfRule>
  </conditionalFormatting>
  <conditionalFormatting sqref="CR8:CS8">
    <cfRule type="expression" dxfId="2097" priority="728">
      <formula>$N$4=""</formula>
    </cfRule>
  </conditionalFormatting>
  <conditionalFormatting sqref="CR8:CS8">
    <cfRule type="expression" dxfId="2096" priority="727">
      <formula>$O$4=""</formula>
    </cfRule>
  </conditionalFormatting>
  <conditionalFormatting sqref="CR8:CS8">
    <cfRule type="expression" dxfId="2095" priority="726">
      <formula>$P$4=""</formula>
    </cfRule>
  </conditionalFormatting>
  <conditionalFormatting sqref="CR8:CS8">
    <cfRule type="expression" dxfId="2094" priority="725">
      <formula>$Q$4=""</formula>
    </cfRule>
  </conditionalFormatting>
  <conditionalFormatting sqref="CR8:CS8">
    <cfRule type="expression" dxfId="2093" priority="724">
      <formula>$R$4=""</formula>
    </cfRule>
  </conditionalFormatting>
  <conditionalFormatting sqref="CR8:CS8">
    <cfRule type="expression" dxfId="2092" priority="723">
      <formula>$S$4=""</formula>
    </cfRule>
  </conditionalFormatting>
  <conditionalFormatting sqref="CR8:CS8">
    <cfRule type="expression" dxfId="2091" priority="722">
      <formula>$T$4=""</formula>
    </cfRule>
  </conditionalFormatting>
  <conditionalFormatting sqref="CR8:CS8">
    <cfRule type="expression" dxfId="2090" priority="721">
      <formula>$U$4=""</formula>
    </cfRule>
  </conditionalFormatting>
  <conditionalFormatting sqref="CR8:CS8">
    <cfRule type="expression" dxfId="2089" priority="720">
      <formula>$V$4=""</formula>
    </cfRule>
  </conditionalFormatting>
  <conditionalFormatting sqref="CR8:CS8">
    <cfRule type="expression" dxfId="2088" priority="719">
      <formula>$W$4=""</formula>
    </cfRule>
  </conditionalFormatting>
  <conditionalFormatting sqref="CR8:CS8">
    <cfRule type="expression" dxfId="2087" priority="718">
      <formula>$X$4=""</formula>
    </cfRule>
  </conditionalFormatting>
  <conditionalFormatting sqref="CR8:CS8">
    <cfRule type="expression" dxfId="2086" priority="717">
      <formula>$Y$4=""</formula>
    </cfRule>
  </conditionalFormatting>
  <conditionalFormatting sqref="CR8:CS8">
    <cfRule type="expression" dxfId="2085" priority="716">
      <formula>$Z$4=""</formula>
    </cfRule>
  </conditionalFormatting>
  <conditionalFormatting sqref="CR8:CS8">
    <cfRule type="expression" dxfId="2084" priority="715">
      <formula>$AA$4=""</formula>
    </cfRule>
  </conditionalFormatting>
  <conditionalFormatting sqref="CR8:CS8">
    <cfRule type="expression" dxfId="2083" priority="691">
      <formula>$AY$4=""</formula>
    </cfRule>
  </conditionalFormatting>
  <conditionalFormatting sqref="CR8:CS8">
    <cfRule type="expression" dxfId="2082" priority="692">
      <formula>$AX$4=""</formula>
    </cfRule>
  </conditionalFormatting>
  <conditionalFormatting sqref="CR8:CS8">
    <cfRule type="expression" dxfId="2081" priority="693">
      <formula>$AW$4=""</formula>
    </cfRule>
  </conditionalFormatting>
  <conditionalFormatting sqref="CR8:CS8">
    <cfRule type="expression" dxfId="2080" priority="694">
      <formula>$AV$4=""</formula>
    </cfRule>
  </conditionalFormatting>
  <conditionalFormatting sqref="CR8:CS8">
    <cfRule type="expression" dxfId="2079" priority="695">
      <formula>$AU$4=""</formula>
    </cfRule>
  </conditionalFormatting>
  <conditionalFormatting sqref="CR8:CS8">
    <cfRule type="expression" dxfId="2078" priority="696">
      <formula>$AT$4=""</formula>
    </cfRule>
  </conditionalFormatting>
  <conditionalFormatting sqref="CR8:CS8">
    <cfRule type="expression" dxfId="2077" priority="697">
      <formula>$AS$4=""</formula>
    </cfRule>
  </conditionalFormatting>
  <conditionalFormatting sqref="CR8:CS8">
    <cfRule type="expression" dxfId="2076" priority="698">
      <formula>$AR$4=""</formula>
    </cfRule>
  </conditionalFormatting>
  <conditionalFormatting sqref="CR8:CS8">
    <cfRule type="expression" dxfId="2075" priority="699">
      <formula>$AQ$4=""</formula>
    </cfRule>
  </conditionalFormatting>
  <conditionalFormatting sqref="CR8:CS8">
    <cfRule type="expression" dxfId="2074" priority="700">
      <formula>$AP$4=""</formula>
    </cfRule>
  </conditionalFormatting>
  <conditionalFormatting sqref="CR8:CS8">
    <cfRule type="expression" dxfId="2073" priority="701">
      <formula>$AO$4=""</formula>
    </cfRule>
  </conditionalFormatting>
  <conditionalFormatting sqref="CR8:CS8">
    <cfRule type="expression" dxfId="2072" priority="702">
      <formula>$AN$4=""</formula>
    </cfRule>
  </conditionalFormatting>
  <conditionalFormatting sqref="CR8:CS8">
    <cfRule type="expression" dxfId="2071" priority="703">
      <formula>$AM$4=""</formula>
    </cfRule>
  </conditionalFormatting>
  <conditionalFormatting sqref="CR8:CS8">
    <cfRule type="expression" dxfId="2070" priority="704">
      <formula>$AL$4=""</formula>
    </cfRule>
  </conditionalFormatting>
  <conditionalFormatting sqref="CR8:CS8">
    <cfRule type="expression" dxfId="2069" priority="705">
      <formula>$AK$4=""</formula>
    </cfRule>
  </conditionalFormatting>
  <conditionalFormatting sqref="CR8:CS8">
    <cfRule type="expression" dxfId="2068" priority="706">
      <formula>$AJ$4=""</formula>
    </cfRule>
  </conditionalFormatting>
  <conditionalFormatting sqref="CR8:CS8">
    <cfRule type="expression" dxfId="2067" priority="707">
      <formula>$AI$4=""</formula>
    </cfRule>
  </conditionalFormatting>
  <conditionalFormatting sqref="CR8:CS8">
    <cfRule type="expression" dxfId="2066" priority="708">
      <formula>$AH$4=""</formula>
    </cfRule>
  </conditionalFormatting>
  <conditionalFormatting sqref="CR8:CS8">
    <cfRule type="expression" dxfId="2065" priority="709">
      <formula>$AG$4=""</formula>
    </cfRule>
  </conditionalFormatting>
  <conditionalFormatting sqref="CR8:CS8">
    <cfRule type="expression" dxfId="2064" priority="710">
      <formula>$AF$4=""</formula>
    </cfRule>
  </conditionalFormatting>
  <conditionalFormatting sqref="CR8:CS8">
    <cfRule type="expression" dxfId="2063" priority="711">
      <formula>$AE$4=""</formula>
    </cfRule>
  </conditionalFormatting>
  <conditionalFormatting sqref="CR8:CS8">
    <cfRule type="expression" dxfId="2062" priority="712">
      <formula>$AD$4=""</formula>
    </cfRule>
  </conditionalFormatting>
  <conditionalFormatting sqref="CR8:CS8">
    <cfRule type="expression" dxfId="2061" priority="713">
      <formula>$AC$4=""</formula>
    </cfRule>
  </conditionalFormatting>
  <conditionalFormatting sqref="CR8:CS8">
    <cfRule type="expression" dxfId="2060" priority="714">
      <formula>$AB$4=""</formula>
    </cfRule>
  </conditionalFormatting>
  <conditionalFormatting sqref="CR8:CS8">
    <cfRule type="expression" dxfId="2059" priority="689">
      <formula>$BA$4=""</formula>
    </cfRule>
  </conditionalFormatting>
  <conditionalFormatting sqref="CR8:CS8">
    <cfRule type="expression" dxfId="2058" priority="675">
      <formula>$BO$4=""</formula>
    </cfRule>
  </conditionalFormatting>
  <conditionalFormatting sqref="CR8:CS8">
    <cfRule type="expression" dxfId="2057" priority="676">
      <formula>$BN$4=""</formula>
    </cfRule>
  </conditionalFormatting>
  <conditionalFormatting sqref="CR8:CS8">
    <cfRule type="expression" dxfId="2056" priority="677">
      <formula>$BM$4=""</formula>
    </cfRule>
  </conditionalFormatting>
  <conditionalFormatting sqref="CR8:CS8">
    <cfRule type="expression" dxfId="2055" priority="678">
      <formula>$BL$4=""</formula>
    </cfRule>
  </conditionalFormatting>
  <conditionalFormatting sqref="CR8:CS8">
    <cfRule type="expression" dxfId="2054" priority="679">
      <formula>$BK$4=""</formula>
    </cfRule>
  </conditionalFormatting>
  <conditionalFormatting sqref="CR8:CS8">
    <cfRule type="expression" dxfId="2053" priority="680">
      <formula>$BJ$4=""</formula>
    </cfRule>
  </conditionalFormatting>
  <conditionalFormatting sqref="CR8:CS8">
    <cfRule type="expression" dxfId="2052" priority="681">
      <formula>$BI$4=""</formula>
    </cfRule>
  </conditionalFormatting>
  <conditionalFormatting sqref="CR8:CS8">
    <cfRule type="expression" dxfId="2051" priority="682">
      <formula>$BH$4=""</formula>
    </cfRule>
  </conditionalFormatting>
  <conditionalFormatting sqref="CR8:CS8">
    <cfRule type="expression" dxfId="2050" priority="683">
      <formula>$BG$4=""</formula>
    </cfRule>
  </conditionalFormatting>
  <conditionalFormatting sqref="CR8:CS8">
    <cfRule type="expression" dxfId="2049" priority="684">
      <formula>$BF$4=""</formula>
    </cfRule>
  </conditionalFormatting>
  <conditionalFormatting sqref="CR8:CS8">
    <cfRule type="expression" dxfId="2048" priority="685">
      <formula>$BE$4=""</formula>
    </cfRule>
  </conditionalFormatting>
  <conditionalFormatting sqref="CR8:CS8">
    <cfRule type="expression" dxfId="2047" priority="686">
      <formula>$BD$4=""</formula>
    </cfRule>
  </conditionalFormatting>
  <conditionalFormatting sqref="CR8:CS8">
    <cfRule type="expression" dxfId="2046" priority="688">
      <formula>$BB$4=""</formula>
    </cfRule>
  </conditionalFormatting>
  <conditionalFormatting sqref="CR8:CS8">
    <cfRule type="expression" dxfId="2045" priority="690">
      <formula>$AZ$4=""</formula>
    </cfRule>
  </conditionalFormatting>
  <conditionalFormatting sqref="CS8">
    <cfRule type="expression" dxfId="2044" priority="660">
      <formula>$CD$4=""</formula>
    </cfRule>
  </conditionalFormatting>
  <conditionalFormatting sqref="CR8:CS8">
    <cfRule type="expression" dxfId="2043" priority="674">
      <formula>$BP$4=""</formula>
    </cfRule>
  </conditionalFormatting>
  <conditionalFormatting sqref="CR8:CS8">
    <cfRule type="expression" dxfId="2042" priority="673">
      <formula>$BQ$4=""</formula>
    </cfRule>
  </conditionalFormatting>
  <conditionalFormatting sqref="CR8:CS8">
    <cfRule type="expression" dxfId="2041" priority="672">
      <formula>$BR$4=""</formula>
    </cfRule>
  </conditionalFormatting>
  <conditionalFormatting sqref="CR8:CS8">
    <cfRule type="expression" dxfId="2040" priority="671">
      <formula>$BS$4=""</formula>
    </cfRule>
  </conditionalFormatting>
  <conditionalFormatting sqref="CR8:CS8">
    <cfRule type="expression" dxfId="2039" priority="670">
      <formula>$BT$4=""</formula>
    </cfRule>
  </conditionalFormatting>
  <conditionalFormatting sqref="CR8:CS8">
    <cfRule type="expression" dxfId="2038" priority="669">
      <formula>$BU$4=""</formula>
    </cfRule>
  </conditionalFormatting>
  <conditionalFormatting sqref="CR8:CS8">
    <cfRule type="expression" dxfId="2037" priority="668">
      <formula>$BV$4=""</formula>
    </cfRule>
  </conditionalFormatting>
  <conditionalFormatting sqref="CR8:CS8">
    <cfRule type="expression" dxfId="2036" priority="667">
      <formula>$BW$4=""</formula>
    </cfRule>
  </conditionalFormatting>
  <conditionalFormatting sqref="CR8:CS8">
    <cfRule type="expression" dxfId="2035" priority="666">
      <formula>$BX$4=""</formula>
    </cfRule>
  </conditionalFormatting>
  <conditionalFormatting sqref="CR8:CS8">
    <cfRule type="expression" dxfId="2034" priority="665">
      <formula>$BY$4=""</formula>
    </cfRule>
  </conditionalFormatting>
  <conditionalFormatting sqref="CR8:CS8">
    <cfRule type="expression" dxfId="2033" priority="664">
      <formula>$BZ$4=""</formula>
    </cfRule>
  </conditionalFormatting>
  <conditionalFormatting sqref="CR8:CS8">
    <cfRule type="expression" dxfId="2032" priority="663">
      <formula>$CA$4=""</formula>
    </cfRule>
  </conditionalFormatting>
  <conditionalFormatting sqref="CR8:CS8">
    <cfRule type="expression" dxfId="2031" priority="662">
      <formula>$CB$4=""</formula>
    </cfRule>
  </conditionalFormatting>
  <conditionalFormatting sqref="CR8:CS8">
    <cfRule type="expression" dxfId="2030" priority="661">
      <formula>$CC$4=""</formula>
    </cfRule>
  </conditionalFormatting>
  <conditionalFormatting sqref="CR8:CS8">
    <cfRule type="expression" dxfId="2029" priority="687">
      <formula>$BC$4=""</formula>
    </cfRule>
  </conditionalFormatting>
  <conditionalFormatting sqref="D8:CQ8">
    <cfRule type="expression" dxfId="2028" priority="659">
      <formula>$D$4=""</formula>
    </cfRule>
  </conditionalFormatting>
  <conditionalFormatting sqref="E8:CQ8">
    <cfRule type="expression" dxfId="2027" priority="658">
      <formula>$E$4=""</formula>
    </cfRule>
  </conditionalFormatting>
  <conditionalFormatting sqref="F8:CQ8">
    <cfRule type="expression" dxfId="2026" priority="657">
      <formula>$F$4=""</formula>
    </cfRule>
  </conditionalFormatting>
  <conditionalFormatting sqref="G8:CQ8">
    <cfRule type="expression" dxfId="2025" priority="656">
      <formula>$G$4=""</formula>
    </cfRule>
  </conditionalFormatting>
  <conditionalFormatting sqref="H8:CQ8">
    <cfRule type="expression" dxfId="2024" priority="655">
      <formula>$H$4=""</formula>
    </cfRule>
  </conditionalFormatting>
  <conditionalFormatting sqref="I8:CQ8">
    <cfRule type="expression" dxfId="2023" priority="654">
      <formula>$I$4=""</formula>
    </cfRule>
  </conditionalFormatting>
  <conditionalFormatting sqref="J8:CQ8">
    <cfRule type="expression" dxfId="2022" priority="653">
      <formula>$J$4=""</formula>
    </cfRule>
  </conditionalFormatting>
  <conditionalFormatting sqref="K8:CQ8">
    <cfRule type="expression" dxfId="2021" priority="652">
      <formula>$K$4=""</formula>
    </cfRule>
  </conditionalFormatting>
  <conditionalFormatting sqref="L8:CQ8">
    <cfRule type="expression" dxfId="2020" priority="651">
      <formula>$L$4=""</formula>
    </cfRule>
  </conditionalFormatting>
  <conditionalFormatting sqref="M8:CQ8">
    <cfRule type="expression" dxfId="2019" priority="650">
      <formula>$M$4=""</formula>
    </cfRule>
  </conditionalFormatting>
  <conditionalFormatting sqref="N8:CQ8">
    <cfRule type="expression" dxfId="2018" priority="649">
      <formula>$N$4=""</formula>
    </cfRule>
  </conditionalFormatting>
  <conditionalFormatting sqref="O8:CQ8">
    <cfRule type="expression" dxfId="2017" priority="648">
      <formula>$O$4=""</formula>
    </cfRule>
  </conditionalFormatting>
  <conditionalFormatting sqref="P8:CQ8">
    <cfRule type="expression" dxfId="2016" priority="647">
      <formula>$P$4=""</formula>
    </cfRule>
  </conditionalFormatting>
  <conditionalFormatting sqref="Q8:CQ8">
    <cfRule type="expression" dxfId="2015" priority="646">
      <formula>$Q$4=""</formula>
    </cfRule>
  </conditionalFormatting>
  <conditionalFormatting sqref="R8:CQ8">
    <cfRule type="expression" dxfId="2014" priority="645">
      <formula>$R$4=""</formula>
    </cfRule>
  </conditionalFormatting>
  <conditionalFormatting sqref="S8:CQ8">
    <cfRule type="expression" dxfId="2013" priority="644">
      <formula>$S$4=""</formula>
    </cfRule>
  </conditionalFormatting>
  <conditionalFormatting sqref="T8:CQ8">
    <cfRule type="expression" dxfId="2012" priority="643">
      <formula>$T$4=""</formula>
    </cfRule>
  </conditionalFormatting>
  <conditionalFormatting sqref="U8:CQ8">
    <cfRule type="expression" dxfId="2011" priority="642">
      <formula>$U$4=""</formula>
    </cfRule>
  </conditionalFormatting>
  <conditionalFormatting sqref="V8:CQ8">
    <cfRule type="expression" dxfId="2010" priority="641">
      <formula>$V$4=""</formula>
    </cfRule>
  </conditionalFormatting>
  <conditionalFormatting sqref="W8:CQ8">
    <cfRule type="expression" dxfId="2009" priority="640">
      <formula>$W$4=""</formula>
    </cfRule>
  </conditionalFormatting>
  <conditionalFormatting sqref="X8:CQ8">
    <cfRule type="expression" dxfId="2008" priority="639">
      <formula>$X$4=""</formula>
    </cfRule>
  </conditionalFormatting>
  <conditionalFormatting sqref="Y8:CQ8">
    <cfRule type="expression" dxfId="2007" priority="638">
      <formula>$Y$4=""</formula>
    </cfRule>
  </conditionalFormatting>
  <conditionalFormatting sqref="Z8:CQ8">
    <cfRule type="expression" dxfId="2006" priority="637">
      <formula>$Z$4=""</formula>
    </cfRule>
  </conditionalFormatting>
  <conditionalFormatting sqref="AA8:CQ8">
    <cfRule type="expression" dxfId="2005" priority="636">
      <formula>$AA$4=""</formula>
    </cfRule>
  </conditionalFormatting>
  <conditionalFormatting sqref="AY8:CQ8">
    <cfRule type="expression" dxfId="2004" priority="612">
      <formula>$AY$4=""</formula>
    </cfRule>
  </conditionalFormatting>
  <conditionalFormatting sqref="AX8:CQ8">
    <cfRule type="expression" dxfId="2003" priority="613">
      <formula>$AX$4=""</formula>
    </cfRule>
  </conditionalFormatting>
  <conditionalFormatting sqref="AW8:CQ8">
    <cfRule type="expression" dxfId="2002" priority="614">
      <formula>$AW$4=""</formula>
    </cfRule>
  </conditionalFormatting>
  <conditionalFormatting sqref="AV8:CQ8">
    <cfRule type="expression" dxfId="2001" priority="615">
      <formula>$AV$4=""</formula>
    </cfRule>
  </conditionalFormatting>
  <conditionalFormatting sqref="AU8:CQ8">
    <cfRule type="expression" dxfId="2000" priority="616">
      <formula>$AU$4=""</formula>
    </cfRule>
  </conditionalFormatting>
  <conditionalFormatting sqref="AT8:CQ8">
    <cfRule type="expression" dxfId="1999" priority="617">
      <formula>$AT$4=""</formula>
    </cfRule>
  </conditionalFormatting>
  <conditionalFormatting sqref="AS8:CQ8">
    <cfRule type="expression" dxfId="1998" priority="618">
      <formula>$AS$4=""</formula>
    </cfRule>
  </conditionalFormatting>
  <conditionalFormatting sqref="AR8:CQ8">
    <cfRule type="expression" dxfId="1997" priority="619">
      <formula>$AR$4=""</formula>
    </cfRule>
  </conditionalFormatting>
  <conditionalFormatting sqref="AQ8:CQ8">
    <cfRule type="expression" dxfId="1996" priority="620">
      <formula>$AQ$4=""</formula>
    </cfRule>
  </conditionalFormatting>
  <conditionalFormatting sqref="AP8:CQ8">
    <cfRule type="expression" dxfId="1995" priority="621">
      <formula>$AP$4=""</formula>
    </cfRule>
  </conditionalFormatting>
  <conditionalFormatting sqref="AO8:CQ8">
    <cfRule type="expression" dxfId="1994" priority="622">
      <formula>$AO$4=""</formula>
    </cfRule>
  </conditionalFormatting>
  <conditionalFormatting sqref="AN8:CQ8">
    <cfRule type="expression" dxfId="1993" priority="623">
      <formula>$AN$4=""</formula>
    </cfRule>
  </conditionalFormatting>
  <conditionalFormatting sqref="AM8:CQ8">
    <cfRule type="expression" dxfId="1992" priority="624">
      <formula>$AM$4=""</formula>
    </cfRule>
  </conditionalFormatting>
  <conditionalFormatting sqref="AL8:CQ8">
    <cfRule type="expression" dxfId="1991" priority="625">
      <formula>$AL$4=""</formula>
    </cfRule>
  </conditionalFormatting>
  <conditionalFormatting sqref="AK8:CQ8">
    <cfRule type="expression" dxfId="1990" priority="626">
      <formula>$AK$4=""</formula>
    </cfRule>
  </conditionalFormatting>
  <conditionalFormatting sqref="AJ8:CQ8">
    <cfRule type="expression" dxfId="1989" priority="627">
      <formula>$AJ$4=""</formula>
    </cfRule>
  </conditionalFormatting>
  <conditionalFormatting sqref="AI8:CQ8">
    <cfRule type="expression" dxfId="1988" priority="628">
      <formula>$AI$4=""</formula>
    </cfRule>
  </conditionalFormatting>
  <conditionalFormatting sqref="AH8:CQ8">
    <cfRule type="expression" dxfId="1987" priority="629">
      <formula>$AH$4=""</formula>
    </cfRule>
  </conditionalFormatting>
  <conditionalFormatting sqref="AG8:CQ8">
    <cfRule type="expression" dxfId="1986" priority="630">
      <formula>$AG$4=""</formula>
    </cfRule>
  </conditionalFormatting>
  <conditionalFormatting sqref="AF8:CQ8">
    <cfRule type="expression" dxfId="1985" priority="631">
      <formula>$AF$4=""</formula>
    </cfRule>
  </conditionalFormatting>
  <conditionalFormatting sqref="AE8:CQ8">
    <cfRule type="expression" dxfId="1984" priority="632">
      <formula>$AE$4=""</formula>
    </cfRule>
  </conditionalFormatting>
  <conditionalFormatting sqref="AD8:CQ8">
    <cfRule type="expression" dxfId="1983" priority="633">
      <formula>$AD$4=""</formula>
    </cfRule>
  </conditionalFormatting>
  <conditionalFormatting sqref="AC8:CQ8">
    <cfRule type="expression" dxfId="1982" priority="634">
      <formula>$AC$4=""</formula>
    </cfRule>
  </conditionalFormatting>
  <conditionalFormatting sqref="AB8:CQ8">
    <cfRule type="expression" dxfId="1981" priority="635">
      <formula>$AB$4=""</formula>
    </cfRule>
  </conditionalFormatting>
  <conditionalFormatting sqref="BA8:CQ8">
    <cfRule type="expression" dxfId="1980" priority="610">
      <formula>$BA$4=""</formula>
    </cfRule>
  </conditionalFormatting>
  <conditionalFormatting sqref="BO8:CQ8">
    <cfRule type="expression" dxfId="1979" priority="596">
      <formula>$BO$4=""</formula>
    </cfRule>
  </conditionalFormatting>
  <conditionalFormatting sqref="BN8:CQ8">
    <cfRule type="expression" dxfId="1978" priority="597">
      <formula>$BN$4=""</formula>
    </cfRule>
  </conditionalFormatting>
  <conditionalFormatting sqref="BM8:CQ8">
    <cfRule type="expression" dxfId="1977" priority="598">
      <formula>$BM$4=""</formula>
    </cfRule>
  </conditionalFormatting>
  <conditionalFormatting sqref="BL8:CQ8">
    <cfRule type="expression" dxfId="1976" priority="599">
      <formula>$BL$4=""</formula>
    </cfRule>
  </conditionalFormatting>
  <conditionalFormatting sqref="BK8:CQ8">
    <cfRule type="expression" dxfId="1975" priority="600">
      <formula>$BK$4=""</formula>
    </cfRule>
  </conditionalFormatting>
  <conditionalFormatting sqref="BJ8:CQ8">
    <cfRule type="expression" dxfId="1974" priority="601">
      <formula>$BJ$4=""</formula>
    </cfRule>
  </conditionalFormatting>
  <conditionalFormatting sqref="BI8:CQ8">
    <cfRule type="expression" dxfId="1973" priority="602">
      <formula>$BI$4=""</formula>
    </cfRule>
  </conditionalFormatting>
  <conditionalFormatting sqref="BH8:CQ8">
    <cfRule type="expression" dxfId="1972" priority="603">
      <formula>$BH$4=""</formula>
    </cfRule>
  </conditionalFormatting>
  <conditionalFormatting sqref="BG8:CQ8">
    <cfRule type="expression" dxfId="1971" priority="604">
      <formula>$BG$4=""</formula>
    </cfRule>
  </conditionalFormatting>
  <conditionalFormatting sqref="BF8:CQ8">
    <cfRule type="expression" dxfId="1970" priority="605">
      <formula>$BF$4=""</formula>
    </cfRule>
  </conditionalFormatting>
  <conditionalFormatting sqref="BE8:CQ8">
    <cfRule type="expression" dxfId="1969" priority="606">
      <formula>$BE$4=""</formula>
    </cfRule>
  </conditionalFormatting>
  <conditionalFormatting sqref="BD8:CQ8">
    <cfRule type="expression" dxfId="1968" priority="607">
      <formula>$BD$4=""</formula>
    </cfRule>
  </conditionalFormatting>
  <conditionalFormatting sqref="BB8:CQ8">
    <cfRule type="expression" dxfId="1967" priority="609">
      <formula>$BB$4=""</formula>
    </cfRule>
  </conditionalFormatting>
  <conditionalFormatting sqref="AZ8:CQ8">
    <cfRule type="expression" dxfId="1966" priority="611">
      <formula>$AZ$4=""</formula>
    </cfRule>
  </conditionalFormatting>
  <conditionalFormatting sqref="CD8:CQ8">
    <cfRule type="expression" dxfId="1965" priority="581">
      <formula>$CD$4=""</formula>
    </cfRule>
  </conditionalFormatting>
  <conditionalFormatting sqref="BP8:CQ8">
    <cfRule type="expression" dxfId="1964" priority="595">
      <formula>$BP$4=""</formula>
    </cfRule>
  </conditionalFormatting>
  <conditionalFormatting sqref="BQ8:CQ8">
    <cfRule type="expression" dxfId="1963" priority="594">
      <formula>$BQ$4=""</formula>
    </cfRule>
  </conditionalFormatting>
  <conditionalFormatting sqref="BR8:CQ8">
    <cfRule type="expression" dxfId="1962" priority="593">
      <formula>$BR$4=""</formula>
    </cfRule>
  </conditionalFormatting>
  <conditionalFormatting sqref="BS8:CQ8">
    <cfRule type="expression" dxfId="1961" priority="592">
      <formula>$BS$4=""</formula>
    </cfRule>
  </conditionalFormatting>
  <conditionalFormatting sqref="BT8:CQ8">
    <cfRule type="expression" dxfId="1960" priority="591">
      <formula>$BT$4=""</formula>
    </cfRule>
  </conditionalFormatting>
  <conditionalFormatting sqref="BU8:CQ8">
    <cfRule type="expression" dxfId="1959" priority="590">
      <formula>$BU$4=""</formula>
    </cfRule>
  </conditionalFormatting>
  <conditionalFormatting sqref="BV8:CQ8">
    <cfRule type="expression" dxfId="1958" priority="589">
      <formula>$BV$4=""</formula>
    </cfRule>
  </conditionalFormatting>
  <conditionalFormatting sqref="BW8:CQ8">
    <cfRule type="expression" dxfId="1957" priority="588">
      <formula>$BW$4=""</formula>
    </cfRule>
  </conditionalFormatting>
  <conditionalFormatting sqref="BX8:CQ8">
    <cfRule type="expression" dxfId="1956" priority="587">
      <formula>$BX$4=""</formula>
    </cfRule>
  </conditionalFormatting>
  <conditionalFormatting sqref="BY8:CQ8">
    <cfRule type="expression" dxfId="1955" priority="586">
      <formula>$BY$4=""</formula>
    </cfRule>
  </conditionalFormatting>
  <conditionalFormatting sqref="BZ8:CQ8">
    <cfRule type="expression" dxfId="1954" priority="585">
      <formula>$BZ$4=""</formula>
    </cfRule>
  </conditionalFormatting>
  <conditionalFormatting sqref="CA8:CQ8">
    <cfRule type="expression" dxfId="1953" priority="584">
      <formula>$CA$4=""</formula>
    </cfRule>
  </conditionalFormatting>
  <conditionalFormatting sqref="CB8:CQ8">
    <cfRule type="expression" dxfId="1952" priority="583">
      <formula>$CB$4=""</formula>
    </cfRule>
  </conditionalFormatting>
  <conditionalFormatting sqref="CC8:CQ8">
    <cfRule type="expression" dxfId="1951" priority="582">
      <formula>$CC$4=""</formula>
    </cfRule>
  </conditionalFormatting>
  <conditionalFormatting sqref="BC8:CQ8">
    <cfRule type="expression" dxfId="1950" priority="608">
      <formula>$BC$4=""</formula>
    </cfRule>
  </conditionalFormatting>
  <conditionalFormatting sqref="D11:BQ11">
    <cfRule type="expression" dxfId="1949" priority="145">
      <formula>$D$4=""</formula>
    </cfRule>
  </conditionalFormatting>
  <conditionalFormatting sqref="E11:BQ11">
    <cfRule type="expression" dxfId="1948" priority="144">
      <formula>$E$4=""</formula>
    </cfRule>
  </conditionalFormatting>
  <conditionalFormatting sqref="F11:BQ11">
    <cfRule type="expression" dxfId="1947" priority="143">
      <formula>$F$4=""</formula>
    </cfRule>
  </conditionalFormatting>
  <conditionalFormatting sqref="G11:BQ11">
    <cfRule type="expression" dxfId="1946" priority="142">
      <formula>$G$4=""</formula>
    </cfRule>
  </conditionalFormatting>
  <conditionalFormatting sqref="H11:BQ11">
    <cfRule type="expression" dxfId="1945" priority="141">
      <formula>$H$4=""</formula>
    </cfRule>
  </conditionalFormatting>
  <conditionalFormatting sqref="I11:BQ11">
    <cfRule type="expression" dxfId="1944" priority="140">
      <formula>$I$4=""</formula>
    </cfRule>
  </conditionalFormatting>
  <conditionalFormatting sqref="J11:BQ11">
    <cfRule type="expression" dxfId="1943" priority="139">
      <formula>$J$4=""</formula>
    </cfRule>
  </conditionalFormatting>
  <conditionalFormatting sqref="K11:BQ11">
    <cfRule type="expression" dxfId="1942" priority="138">
      <formula>$K$4=""</formula>
    </cfRule>
  </conditionalFormatting>
  <conditionalFormatting sqref="L11:BQ11">
    <cfRule type="expression" dxfId="1941" priority="137">
      <formula>$L$4=""</formula>
    </cfRule>
  </conditionalFormatting>
  <conditionalFormatting sqref="M11:BQ11">
    <cfRule type="expression" dxfId="1940" priority="136">
      <formula>$M$4=""</formula>
    </cfRule>
  </conditionalFormatting>
  <conditionalFormatting sqref="N11:BQ11">
    <cfRule type="expression" dxfId="1939" priority="135">
      <formula>$N$4=""</formula>
    </cfRule>
  </conditionalFormatting>
  <conditionalFormatting sqref="O11:BQ11">
    <cfRule type="expression" dxfId="1938" priority="134">
      <formula>$O$4=""</formula>
    </cfRule>
  </conditionalFormatting>
  <conditionalFormatting sqref="P11:BQ11">
    <cfRule type="expression" dxfId="1937" priority="133">
      <formula>$P$4=""</formula>
    </cfRule>
  </conditionalFormatting>
  <conditionalFormatting sqref="Q11:BQ11">
    <cfRule type="expression" dxfId="1936" priority="132">
      <formula>$Q$4=""</formula>
    </cfRule>
  </conditionalFormatting>
  <conditionalFormatting sqref="R11:BQ11">
    <cfRule type="expression" dxfId="1935" priority="131">
      <formula>$R$4=""</formula>
    </cfRule>
  </conditionalFormatting>
  <conditionalFormatting sqref="S11:BQ11">
    <cfRule type="expression" dxfId="1934" priority="130">
      <formula>$S$4=""</formula>
    </cfRule>
  </conditionalFormatting>
  <conditionalFormatting sqref="T11:BQ11">
    <cfRule type="expression" dxfId="1933" priority="129">
      <formula>$T$4=""</formula>
    </cfRule>
  </conditionalFormatting>
  <conditionalFormatting sqref="U11:BQ11">
    <cfRule type="expression" dxfId="1932" priority="128">
      <formula>$U$4=""</formula>
    </cfRule>
  </conditionalFormatting>
  <conditionalFormatting sqref="V11:BQ11">
    <cfRule type="expression" dxfId="1931" priority="127">
      <formula>$V$4=""</formula>
    </cfRule>
  </conditionalFormatting>
  <conditionalFormatting sqref="W11:BQ11">
    <cfRule type="expression" dxfId="1930" priority="126">
      <formula>$W$4=""</formula>
    </cfRule>
  </conditionalFormatting>
  <conditionalFormatting sqref="X11:BQ11">
    <cfRule type="expression" dxfId="1929" priority="125">
      <formula>$X$4=""</formula>
    </cfRule>
  </conditionalFormatting>
  <conditionalFormatting sqref="Y11:BQ11">
    <cfRule type="expression" dxfId="1928" priority="124">
      <formula>$Y$4=""</formula>
    </cfRule>
  </conditionalFormatting>
  <conditionalFormatting sqref="Z11:BQ11">
    <cfRule type="expression" dxfId="1927" priority="123">
      <formula>$Z$4=""</formula>
    </cfRule>
  </conditionalFormatting>
  <conditionalFormatting sqref="AA11:BQ11">
    <cfRule type="expression" dxfId="1926" priority="122">
      <formula>$AA$4=""</formula>
    </cfRule>
  </conditionalFormatting>
  <conditionalFormatting sqref="AY11:BQ11">
    <cfRule type="expression" dxfId="1925" priority="98">
      <formula>$AY$4=""</formula>
    </cfRule>
  </conditionalFormatting>
  <conditionalFormatting sqref="AX11:BQ11">
    <cfRule type="expression" dxfId="1924" priority="99">
      <formula>$AX$4=""</formula>
    </cfRule>
  </conditionalFormatting>
  <conditionalFormatting sqref="AW11:BQ11">
    <cfRule type="expression" dxfId="1923" priority="100">
      <formula>$AW$4=""</formula>
    </cfRule>
  </conditionalFormatting>
  <conditionalFormatting sqref="AV11:BQ11">
    <cfRule type="expression" dxfId="1922" priority="101">
      <formula>$AV$4=""</formula>
    </cfRule>
  </conditionalFormatting>
  <conditionalFormatting sqref="AU11:BQ11">
    <cfRule type="expression" dxfId="1921" priority="102">
      <formula>$AU$4=""</formula>
    </cfRule>
  </conditionalFormatting>
  <conditionalFormatting sqref="AT11:BQ11">
    <cfRule type="expression" dxfId="1920" priority="103">
      <formula>$AT$4=""</formula>
    </cfRule>
  </conditionalFormatting>
  <conditionalFormatting sqref="AS11:BQ11">
    <cfRule type="expression" dxfId="1919" priority="104">
      <formula>$AS$4=""</formula>
    </cfRule>
  </conditionalFormatting>
  <conditionalFormatting sqref="AR11:BQ11">
    <cfRule type="expression" dxfId="1918" priority="105">
      <formula>$AR$4=""</formula>
    </cfRule>
  </conditionalFormatting>
  <conditionalFormatting sqref="AQ11:BQ11">
    <cfRule type="expression" dxfId="1917" priority="106">
      <formula>$AQ$4=""</formula>
    </cfRule>
  </conditionalFormatting>
  <conditionalFormatting sqref="AP11:BQ11">
    <cfRule type="expression" dxfId="1916" priority="107">
      <formula>$AP$4=""</formula>
    </cfRule>
  </conditionalFormatting>
  <conditionalFormatting sqref="AO11:BQ11">
    <cfRule type="expression" dxfId="1915" priority="108">
      <formula>$AO$4=""</formula>
    </cfRule>
  </conditionalFormatting>
  <conditionalFormatting sqref="AN11:BQ11">
    <cfRule type="expression" dxfId="1914" priority="109">
      <formula>$AN$4=""</formula>
    </cfRule>
  </conditionalFormatting>
  <conditionalFormatting sqref="AM11:BQ11">
    <cfRule type="expression" dxfId="1913" priority="110">
      <formula>$AM$4=""</formula>
    </cfRule>
  </conditionalFormatting>
  <conditionalFormatting sqref="AL11:BQ11">
    <cfRule type="expression" dxfId="1912" priority="111">
      <formula>$AL$4=""</formula>
    </cfRule>
  </conditionalFormatting>
  <conditionalFormatting sqref="AK11:BQ11">
    <cfRule type="expression" dxfId="1911" priority="112">
      <formula>$AK$4=""</formula>
    </cfRule>
  </conditionalFormatting>
  <conditionalFormatting sqref="AJ11:BQ11">
    <cfRule type="expression" dxfId="1910" priority="113">
      <formula>$AJ$4=""</formula>
    </cfRule>
  </conditionalFormatting>
  <conditionalFormatting sqref="AI11:BQ11">
    <cfRule type="expression" dxfId="1909" priority="114">
      <formula>$AI$4=""</formula>
    </cfRule>
  </conditionalFormatting>
  <conditionalFormatting sqref="AH11:BQ11">
    <cfRule type="expression" dxfId="1908" priority="115">
      <formula>$AH$4=""</formula>
    </cfRule>
  </conditionalFormatting>
  <conditionalFormatting sqref="AG11:BQ11">
    <cfRule type="expression" dxfId="1907" priority="116">
      <formula>$AG$4=""</formula>
    </cfRule>
  </conditionalFormatting>
  <conditionalFormatting sqref="AF11:BQ11">
    <cfRule type="expression" dxfId="1906" priority="117">
      <formula>$AF$4=""</formula>
    </cfRule>
  </conditionalFormatting>
  <conditionalFormatting sqref="AE11:BQ11">
    <cfRule type="expression" dxfId="1905" priority="118">
      <formula>$AE$4=""</formula>
    </cfRule>
  </conditionalFormatting>
  <conditionalFormatting sqref="AD11:BQ11">
    <cfRule type="expression" dxfId="1904" priority="119">
      <formula>$AD$4=""</formula>
    </cfRule>
  </conditionalFormatting>
  <conditionalFormatting sqref="AC11:BQ11">
    <cfRule type="expression" dxfId="1903" priority="120">
      <formula>$AC$4=""</formula>
    </cfRule>
  </conditionalFormatting>
  <conditionalFormatting sqref="AB11:BQ11">
    <cfRule type="expression" dxfId="1902" priority="121">
      <formula>$AB$4=""</formula>
    </cfRule>
  </conditionalFormatting>
  <conditionalFormatting sqref="BA11:BQ11">
    <cfRule type="expression" dxfId="1901" priority="96">
      <formula>$BA$4=""</formula>
    </cfRule>
  </conditionalFormatting>
  <conditionalFormatting sqref="BO11:BQ11">
    <cfRule type="expression" dxfId="1900" priority="82">
      <formula>$BO$4=""</formula>
    </cfRule>
  </conditionalFormatting>
  <conditionalFormatting sqref="BN11:BQ11">
    <cfRule type="expression" dxfId="1899" priority="83">
      <formula>$BN$4=""</formula>
    </cfRule>
  </conditionalFormatting>
  <conditionalFormatting sqref="BM11:BQ11">
    <cfRule type="expression" dxfId="1898" priority="84">
      <formula>$BM$4=""</formula>
    </cfRule>
  </conditionalFormatting>
  <conditionalFormatting sqref="BL11:BQ11">
    <cfRule type="expression" dxfId="1897" priority="85">
      <formula>$BL$4=""</formula>
    </cfRule>
  </conditionalFormatting>
  <conditionalFormatting sqref="BK11:BQ11">
    <cfRule type="expression" dxfId="1896" priority="86">
      <formula>$BK$4=""</formula>
    </cfRule>
  </conditionalFormatting>
  <conditionalFormatting sqref="BJ11:BQ11">
    <cfRule type="expression" dxfId="1895" priority="87">
      <formula>$BJ$4=""</formula>
    </cfRule>
  </conditionalFormatting>
  <conditionalFormatting sqref="BI11:BQ11">
    <cfRule type="expression" dxfId="1894" priority="88">
      <formula>$BI$4=""</formula>
    </cfRule>
  </conditionalFormatting>
  <conditionalFormatting sqref="BH11:BQ11">
    <cfRule type="expression" dxfId="1893" priority="89">
      <formula>$BH$4=""</formula>
    </cfRule>
  </conditionalFormatting>
  <conditionalFormatting sqref="BG11:BQ11">
    <cfRule type="expression" dxfId="1892" priority="90">
      <formula>$BG$4=""</formula>
    </cfRule>
  </conditionalFormatting>
  <conditionalFormatting sqref="BF11:BQ11">
    <cfRule type="expression" dxfId="1891" priority="91">
      <formula>$BF$4=""</formula>
    </cfRule>
  </conditionalFormatting>
  <conditionalFormatting sqref="BE11:BQ11">
    <cfRule type="expression" dxfId="1890" priority="92">
      <formula>$BE$4=""</formula>
    </cfRule>
  </conditionalFormatting>
  <conditionalFormatting sqref="BD11:BQ11">
    <cfRule type="expression" dxfId="1889" priority="93">
      <formula>$BD$4=""</formula>
    </cfRule>
  </conditionalFormatting>
  <conditionalFormatting sqref="BB11:BQ11">
    <cfRule type="expression" dxfId="1888" priority="95">
      <formula>$BB$4=""</formula>
    </cfRule>
  </conditionalFormatting>
  <conditionalFormatting sqref="AZ11:BQ11">
    <cfRule type="expression" dxfId="1887" priority="97">
      <formula>$AZ$4=""</formula>
    </cfRule>
  </conditionalFormatting>
  <conditionalFormatting sqref="BP11:BQ11">
    <cfRule type="expression" dxfId="1886" priority="81">
      <formula>$BP$4=""</formula>
    </cfRule>
  </conditionalFormatting>
  <conditionalFormatting sqref="BQ11">
    <cfRule type="expression" dxfId="1885" priority="80">
      <formula>$BQ$4=""</formula>
    </cfRule>
  </conditionalFormatting>
  <conditionalFormatting sqref="BC11:BQ11">
    <cfRule type="expression" dxfId="1884" priority="94">
      <formula>$BC$4=""</formula>
    </cfRule>
  </conditionalFormatting>
  <conditionalFormatting sqref="BR11:CQ11">
    <cfRule type="expression" dxfId="1883" priority="79">
      <formula>$D$4=""</formula>
    </cfRule>
  </conditionalFormatting>
  <conditionalFormatting sqref="BR11:CQ11">
    <cfRule type="expression" dxfId="1882" priority="78">
      <formula>$E$4=""</formula>
    </cfRule>
  </conditionalFormatting>
  <conditionalFormatting sqref="BR11:CQ11">
    <cfRule type="expression" dxfId="1881" priority="77">
      <formula>$F$4=""</formula>
    </cfRule>
  </conditionalFormatting>
  <conditionalFormatting sqref="BR11:CQ11">
    <cfRule type="expression" dxfId="1880" priority="76">
      <formula>$G$4=""</formula>
    </cfRule>
  </conditionalFormatting>
  <conditionalFormatting sqref="BR11:CQ11">
    <cfRule type="expression" dxfId="1879" priority="75">
      <formula>$H$4=""</formula>
    </cfRule>
  </conditionalFormatting>
  <conditionalFormatting sqref="BR11:CQ11">
    <cfRule type="expression" dxfId="1878" priority="74">
      <formula>$I$4=""</formula>
    </cfRule>
  </conditionalFormatting>
  <conditionalFormatting sqref="BR11:CQ11">
    <cfRule type="expression" dxfId="1877" priority="73">
      <formula>$J$4=""</formula>
    </cfRule>
  </conditionalFormatting>
  <conditionalFormatting sqref="BR11:CQ11">
    <cfRule type="expression" dxfId="1876" priority="72">
      <formula>$K$4=""</formula>
    </cfRule>
  </conditionalFormatting>
  <conditionalFormatting sqref="BR11:CQ11">
    <cfRule type="expression" dxfId="1875" priority="71">
      <formula>$L$4=""</formula>
    </cfRule>
  </conditionalFormatting>
  <conditionalFormatting sqref="BR11:CQ11">
    <cfRule type="expression" dxfId="1874" priority="70">
      <formula>$M$4=""</formula>
    </cfRule>
  </conditionalFormatting>
  <conditionalFormatting sqref="BR11:CQ11">
    <cfRule type="expression" dxfId="1873" priority="69">
      <formula>$N$4=""</formula>
    </cfRule>
  </conditionalFormatting>
  <conditionalFormatting sqref="BR11:CQ11">
    <cfRule type="expression" dxfId="1872" priority="68">
      <formula>$O$4=""</formula>
    </cfRule>
  </conditionalFormatting>
  <conditionalFormatting sqref="BR11:CQ11">
    <cfRule type="expression" dxfId="1871" priority="67">
      <formula>$P$4=""</formula>
    </cfRule>
  </conditionalFormatting>
  <conditionalFormatting sqref="BR11:CQ11">
    <cfRule type="expression" dxfId="1870" priority="66">
      <formula>$Q$4=""</formula>
    </cfRule>
  </conditionalFormatting>
  <conditionalFormatting sqref="BR11:CQ11">
    <cfRule type="expression" dxfId="1869" priority="65">
      <formula>$R$4=""</formula>
    </cfRule>
  </conditionalFormatting>
  <conditionalFormatting sqref="BR11:CQ11">
    <cfRule type="expression" dxfId="1868" priority="64">
      <formula>$S$4=""</formula>
    </cfRule>
  </conditionalFormatting>
  <conditionalFormatting sqref="BR11:CQ11">
    <cfRule type="expression" dxfId="1867" priority="63">
      <formula>$T$4=""</formula>
    </cfRule>
  </conditionalFormatting>
  <conditionalFormatting sqref="BR11:CQ11">
    <cfRule type="expression" dxfId="1866" priority="62">
      <formula>$U$4=""</formula>
    </cfRule>
  </conditionalFormatting>
  <conditionalFormatting sqref="BR11:CQ11">
    <cfRule type="expression" dxfId="1865" priority="61">
      <formula>$V$4=""</formula>
    </cfRule>
  </conditionalFormatting>
  <conditionalFormatting sqref="BR11:CQ11">
    <cfRule type="expression" dxfId="1864" priority="60">
      <formula>$W$4=""</formula>
    </cfRule>
  </conditionalFormatting>
  <conditionalFormatting sqref="BR11:CQ11">
    <cfRule type="expression" dxfId="1863" priority="59">
      <formula>$X$4=""</formula>
    </cfRule>
  </conditionalFormatting>
  <conditionalFormatting sqref="BR11:CQ11">
    <cfRule type="expression" dxfId="1862" priority="58">
      <formula>$Y$4=""</formula>
    </cfRule>
  </conditionalFormatting>
  <conditionalFormatting sqref="BR11:CQ11">
    <cfRule type="expression" dxfId="1861" priority="57">
      <formula>$Z$4=""</formula>
    </cfRule>
  </conditionalFormatting>
  <conditionalFormatting sqref="BR11:CQ11">
    <cfRule type="expression" dxfId="1860" priority="56">
      <formula>$AA$4=""</formula>
    </cfRule>
  </conditionalFormatting>
  <conditionalFormatting sqref="BR11:CQ11">
    <cfRule type="expression" dxfId="1859" priority="32">
      <formula>$AY$4=""</formula>
    </cfRule>
  </conditionalFormatting>
  <conditionalFormatting sqref="BR11:CQ11">
    <cfRule type="expression" dxfId="1858" priority="33">
      <formula>$AX$4=""</formula>
    </cfRule>
  </conditionalFormatting>
  <conditionalFormatting sqref="BR11:CQ11">
    <cfRule type="expression" dxfId="1857" priority="34">
      <formula>$AW$4=""</formula>
    </cfRule>
  </conditionalFormatting>
  <conditionalFormatting sqref="BR11:CQ11">
    <cfRule type="expression" dxfId="1856" priority="35">
      <formula>$AV$4=""</formula>
    </cfRule>
  </conditionalFormatting>
  <conditionalFormatting sqref="BR11:CQ11">
    <cfRule type="expression" dxfId="1855" priority="36">
      <formula>$AU$4=""</formula>
    </cfRule>
  </conditionalFormatting>
  <conditionalFormatting sqref="BR11:CQ11">
    <cfRule type="expression" dxfId="1854" priority="37">
      <formula>$AT$4=""</formula>
    </cfRule>
  </conditionalFormatting>
  <conditionalFormatting sqref="BR11:CQ11">
    <cfRule type="expression" dxfId="1853" priority="38">
      <formula>$AS$4=""</formula>
    </cfRule>
  </conditionalFormatting>
  <conditionalFormatting sqref="BR11:CQ11">
    <cfRule type="expression" dxfId="1852" priority="39">
      <formula>$AR$4=""</formula>
    </cfRule>
  </conditionalFormatting>
  <conditionalFormatting sqref="BR11:CQ11">
    <cfRule type="expression" dxfId="1851" priority="40">
      <formula>$AQ$4=""</formula>
    </cfRule>
  </conditionalFormatting>
  <conditionalFormatting sqref="BR11:CQ11">
    <cfRule type="expression" dxfId="1850" priority="41">
      <formula>$AP$4=""</formula>
    </cfRule>
  </conditionalFormatting>
  <conditionalFormatting sqref="BR11:CQ11">
    <cfRule type="expression" dxfId="1849" priority="42">
      <formula>$AO$4=""</formula>
    </cfRule>
  </conditionalFormatting>
  <conditionalFormatting sqref="BR11:CQ11">
    <cfRule type="expression" dxfId="1848" priority="43">
      <formula>$AN$4=""</formula>
    </cfRule>
  </conditionalFormatting>
  <conditionalFormatting sqref="BR11:CQ11">
    <cfRule type="expression" dxfId="1847" priority="44">
      <formula>$AM$4=""</formula>
    </cfRule>
  </conditionalFormatting>
  <conditionalFormatting sqref="BR11:CQ11">
    <cfRule type="expression" dxfId="1846" priority="45">
      <formula>$AL$4=""</formula>
    </cfRule>
  </conditionalFormatting>
  <conditionalFormatting sqref="BR11:CQ11">
    <cfRule type="expression" dxfId="1845" priority="46">
      <formula>$AK$4=""</formula>
    </cfRule>
  </conditionalFormatting>
  <conditionalFormatting sqref="BR11:CQ11">
    <cfRule type="expression" dxfId="1844" priority="47">
      <formula>$AJ$4=""</formula>
    </cfRule>
  </conditionalFormatting>
  <conditionalFormatting sqref="BR11:CQ11">
    <cfRule type="expression" dxfId="1843" priority="48">
      <formula>$AI$4=""</formula>
    </cfRule>
  </conditionalFormatting>
  <conditionalFormatting sqref="BR11:CQ11">
    <cfRule type="expression" dxfId="1842" priority="49">
      <formula>$AH$4=""</formula>
    </cfRule>
  </conditionalFormatting>
  <conditionalFormatting sqref="BR11:CQ11">
    <cfRule type="expression" dxfId="1841" priority="50">
      <formula>$AG$4=""</formula>
    </cfRule>
  </conditionalFormatting>
  <conditionalFormatting sqref="BR11:CQ11">
    <cfRule type="expression" dxfId="1840" priority="51">
      <formula>$AF$4=""</formula>
    </cfRule>
  </conditionalFormatting>
  <conditionalFormatting sqref="BR11:CQ11">
    <cfRule type="expression" dxfId="1839" priority="52">
      <formula>$AE$4=""</formula>
    </cfRule>
  </conditionalFormatting>
  <conditionalFormatting sqref="BR11:CQ11">
    <cfRule type="expression" dxfId="1838" priority="53">
      <formula>$AD$4=""</formula>
    </cfRule>
  </conditionalFormatting>
  <conditionalFormatting sqref="BR11:CQ11">
    <cfRule type="expression" dxfId="1837" priority="54">
      <formula>$AC$4=""</formula>
    </cfRule>
  </conditionalFormatting>
  <conditionalFormatting sqref="BR11:CQ11">
    <cfRule type="expression" dxfId="1836" priority="55">
      <formula>$AB$4=""</formula>
    </cfRule>
  </conditionalFormatting>
  <conditionalFormatting sqref="BR11:CQ11">
    <cfRule type="expression" dxfId="1835" priority="30">
      <formula>$BA$4=""</formula>
    </cfRule>
  </conditionalFormatting>
  <conditionalFormatting sqref="BR11:CQ11">
    <cfRule type="expression" dxfId="1834" priority="16">
      <formula>$BO$4=""</formula>
    </cfRule>
  </conditionalFormatting>
  <conditionalFormatting sqref="BR11:CQ11">
    <cfRule type="expression" dxfId="1833" priority="17">
      <formula>$BN$4=""</formula>
    </cfRule>
  </conditionalFormatting>
  <conditionalFormatting sqref="BR11:CQ11">
    <cfRule type="expression" dxfId="1832" priority="18">
      <formula>$BM$4=""</formula>
    </cfRule>
  </conditionalFormatting>
  <conditionalFormatting sqref="BR11:CQ11">
    <cfRule type="expression" dxfId="1831" priority="19">
      <formula>$BL$4=""</formula>
    </cfRule>
  </conditionalFormatting>
  <conditionalFormatting sqref="BR11:CQ11">
    <cfRule type="expression" dxfId="1830" priority="20">
      <formula>$BK$4=""</formula>
    </cfRule>
  </conditionalFormatting>
  <conditionalFormatting sqref="BR11:CQ11">
    <cfRule type="expression" dxfId="1829" priority="21">
      <formula>$BJ$4=""</formula>
    </cfRule>
  </conditionalFormatting>
  <conditionalFormatting sqref="BR11:CQ11">
    <cfRule type="expression" dxfId="1828" priority="22">
      <formula>$BI$4=""</formula>
    </cfRule>
  </conditionalFormatting>
  <conditionalFormatting sqref="BR11:CQ11">
    <cfRule type="expression" dxfId="1827" priority="23">
      <formula>$BH$4=""</formula>
    </cfRule>
  </conditionalFormatting>
  <conditionalFormatting sqref="BR11:CQ11">
    <cfRule type="expression" dxfId="1826" priority="24">
      <formula>$BG$4=""</formula>
    </cfRule>
  </conditionalFormatting>
  <conditionalFormatting sqref="BR11:CQ11">
    <cfRule type="expression" dxfId="1825" priority="25">
      <formula>$BF$4=""</formula>
    </cfRule>
  </conditionalFormatting>
  <conditionalFormatting sqref="BR11:CQ11">
    <cfRule type="expression" dxfId="1824" priority="26">
      <formula>$BE$4=""</formula>
    </cfRule>
  </conditionalFormatting>
  <conditionalFormatting sqref="BR11:CQ11">
    <cfRule type="expression" dxfId="1823" priority="27">
      <formula>$BD$4=""</formula>
    </cfRule>
  </conditionalFormatting>
  <conditionalFormatting sqref="BR11:CQ11">
    <cfRule type="expression" dxfId="1822" priority="29">
      <formula>$BB$4=""</formula>
    </cfRule>
  </conditionalFormatting>
  <conditionalFormatting sqref="BR11:CQ11">
    <cfRule type="expression" dxfId="1821" priority="31">
      <formula>$AZ$4=""</formula>
    </cfRule>
  </conditionalFormatting>
  <conditionalFormatting sqref="CD11:CQ11">
    <cfRule type="expression" dxfId="1820" priority="1">
      <formula>$CD$4=""</formula>
    </cfRule>
  </conditionalFormatting>
  <conditionalFormatting sqref="BR11:CQ11">
    <cfRule type="expression" dxfId="1819" priority="15">
      <formula>$BP$4=""</formula>
    </cfRule>
  </conditionalFormatting>
  <conditionalFormatting sqref="BR11:CQ11">
    <cfRule type="expression" dxfId="1818" priority="14">
      <formula>$BQ$4=""</formula>
    </cfRule>
  </conditionalFormatting>
  <conditionalFormatting sqref="BR11:CQ11">
    <cfRule type="expression" dxfId="1817" priority="13">
      <formula>$BR$4=""</formula>
    </cfRule>
  </conditionalFormatting>
  <conditionalFormatting sqref="BS11:CQ11">
    <cfRule type="expression" dxfId="1816" priority="12">
      <formula>$BS$4=""</formula>
    </cfRule>
  </conditionalFormatting>
  <conditionalFormatting sqref="BT11:CQ11">
    <cfRule type="expression" dxfId="1815" priority="11">
      <formula>$BT$4=""</formula>
    </cfRule>
  </conditionalFormatting>
  <conditionalFormatting sqref="BU11:CQ11">
    <cfRule type="expression" dxfId="1814" priority="10">
      <formula>$BU$4=""</formula>
    </cfRule>
  </conditionalFormatting>
  <conditionalFormatting sqref="BV11:CQ11">
    <cfRule type="expression" dxfId="1813" priority="9">
      <formula>$BV$4=""</formula>
    </cfRule>
  </conditionalFormatting>
  <conditionalFormatting sqref="BW11:CQ11">
    <cfRule type="expression" dxfId="1812" priority="8">
      <formula>$BW$4=""</formula>
    </cfRule>
  </conditionalFormatting>
  <conditionalFormatting sqref="BX11:CQ11">
    <cfRule type="expression" dxfId="1811" priority="7">
      <formula>$BX$4=""</formula>
    </cfRule>
  </conditionalFormatting>
  <conditionalFormatting sqref="BY11:CQ11">
    <cfRule type="expression" dxfId="1810" priority="6">
      <formula>$BY$4=""</formula>
    </cfRule>
  </conditionalFormatting>
  <conditionalFormatting sqref="BZ11:CQ11">
    <cfRule type="expression" dxfId="1809" priority="5">
      <formula>$BZ$4=""</formula>
    </cfRule>
  </conditionalFormatting>
  <conditionalFormatting sqref="CA11:CQ11">
    <cfRule type="expression" dxfId="1808" priority="4">
      <formula>$CA$4=""</formula>
    </cfRule>
  </conditionalFormatting>
  <conditionalFormatting sqref="CB11:CQ11">
    <cfRule type="expression" dxfId="1807" priority="3">
      <formula>$CB$4=""</formula>
    </cfRule>
  </conditionalFormatting>
  <conditionalFormatting sqref="CC11:CQ11">
    <cfRule type="expression" dxfId="1806" priority="2">
      <formula>$CC$4=""</formula>
    </cfRule>
  </conditionalFormatting>
  <conditionalFormatting sqref="BR11:CQ11">
    <cfRule type="expression" dxfId="1805" priority="28">
      <formula>$BC$4=""</formula>
    </cfRule>
  </conditionalFormatting>
  <pageMargins left="0.75" right="0.75" top="0.5" bottom="0.5" header="0" footer="0.25"/>
  <pageSetup scale="45" fitToWidth="2" fitToHeight="2" orientation="landscape" r:id="rId1"/>
  <headerFooter alignWithMargins="0">
    <oddFooter>&amp;C&amp;10Page &amp;P&amp;R&amp;10&amp;Z&amp;F</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8">
    <tabColor theme="1" tint="0.499984740745262"/>
  </sheetPr>
  <dimension ref="A1:CT52"/>
  <sheetViews>
    <sheetView zoomScale="80" zoomScaleNormal="80" workbookViewId="0">
      <pane xSplit="2" ySplit="4" topLeftCell="C5" activePane="bottomRight" state="frozen"/>
      <selection activeCell="B14" sqref="B14"/>
      <selection pane="topRight" activeCell="B14" sqref="B14"/>
      <selection pane="bottomLeft" activeCell="B14" sqref="B14"/>
      <selection pane="bottomRight" activeCell="C5" sqref="C5"/>
    </sheetView>
  </sheetViews>
  <sheetFormatPr defaultColWidth="9" defaultRowHeight="15.75"/>
  <cols>
    <col min="1" max="1" width="40" style="65" customWidth="1"/>
    <col min="2" max="2" width="9.375" style="65" customWidth="1"/>
    <col min="3" max="7" width="11.25" style="65" customWidth="1"/>
    <col min="8" max="8" width="11.125" style="65" customWidth="1"/>
    <col min="9" max="95" width="11.25" style="65" customWidth="1"/>
    <col min="96" max="96" width="2.875" style="65" customWidth="1"/>
    <col min="97" max="16384" width="9" style="65"/>
  </cols>
  <sheetData>
    <row r="1" spans="1:98">
      <c r="A1" s="220" t="s">
        <v>187</v>
      </c>
      <c r="B1" s="220"/>
      <c r="C1" s="220"/>
      <c r="D1" s="277"/>
      <c r="E1" s="277"/>
      <c r="F1" s="277"/>
      <c r="G1" s="28"/>
      <c r="H1" s="28"/>
    </row>
    <row r="2" spans="1:98" ht="18.75">
      <c r="A2" s="517" t="s">
        <v>122</v>
      </c>
      <c r="B2" s="518"/>
    </row>
    <row r="3" spans="1:98">
      <c r="A3" s="519" t="s">
        <v>102</v>
      </c>
      <c r="B3" s="519"/>
    </row>
    <row r="4" spans="1:98" ht="16.5" thickBot="1">
      <c r="B4" s="7"/>
      <c r="C4" s="380">
        <f>FirstYear</f>
        <v>2019</v>
      </c>
      <c r="D4" s="380" t="str">
        <f ca="1">IF(COUNT($C$4:C4)&gt;=(('LookUp Ranges'!$E$146)+IF('Depr - Alt #3'!$C$8="y", COUNTIF('Depr - Alt #3'!$C$12:$C$51,"&lt;&gt;0"),0)),"",C$4+1)</f>
        <v/>
      </c>
      <c r="E4" s="380" t="str">
        <f ca="1">IF(COUNT($C$4:D4)&gt;=(('LookUp Ranges'!$E$146)+IF('Depr - Alt #3'!$C$8="y", COUNTIF('Depr - Alt #3'!$C$12:$C$51,"&lt;&gt;0"),0)),"",D$4+1)</f>
        <v/>
      </c>
      <c r="F4" s="380" t="str">
        <f ca="1">IF(COUNT($C$4:E4)&gt;=(('LookUp Ranges'!$E$146)+IF('Depr - Alt #3'!$C$8="y", COUNTIF('Depr - Alt #3'!$C$12:$C$51,"&lt;&gt;0"),0)),"",E$4+1)</f>
        <v/>
      </c>
      <c r="G4" s="380" t="str">
        <f ca="1">IF(COUNT($C$4:F4)&gt;=(('LookUp Ranges'!$E$146)+IF('Depr - Alt #3'!$C$8="y", COUNTIF('Depr - Alt #3'!$C$12:$C$51,"&lt;&gt;0"),0)),"",F$4+1)</f>
        <v/>
      </c>
      <c r="H4" s="380" t="str">
        <f ca="1">IF(COUNT($C$4:G4)&gt;=(('LookUp Ranges'!$E$146)+IF('Depr - Alt #3'!$C$8="y", COUNTIF('Depr - Alt #3'!$C$12:$C$51,"&lt;&gt;0"),0)),"",G$4+1)</f>
        <v/>
      </c>
      <c r="I4" s="380" t="str">
        <f ca="1">IF(COUNT($C$4:H4)&gt;=(('LookUp Ranges'!$E$146)+IF('Depr - Alt #3'!$C$8="y", COUNTIF('Depr - Alt #3'!$C$12:$C$51,"&lt;&gt;0"),0)),"",H$4+1)</f>
        <v/>
      </c>
      <c r="J4" s="380" t="str">
        <f ca="1">IF(COUNT($C$4:I4)&gt;=(('LookUp Ranges'!$E$146)+IF('Depr - Alt #3'!$C$8="y", COUNTIF('Depr - Alt #3'!$C$12:$C$51,"&lt;&gt;0"),0)),"",I$4+1)</f>
        <v/>
      </c>
      <c r="K4" s="380" t="str">
        <f ca="1">IF(COUNT($C$4:J4)&gt;=(('LookUp Ranges'!$E$146)+IF('Depr - Alt #3'!$C$8="y", COUNTIF('Depr - Alt #3'!$C$12:$C$51,"&lt;&gt;0"),0)),"",J$4+1)</f>
        <v/>
      </c>
      <c r="L4" s="380" t="str">
        <f ca="1">IF(COUNT($C$4:K4)&gt;=(('LookUp Ranges'!$E$146)+IF('Depr - Alt #3'!$C$8="y", COUNTIF('Depr - Alt #3'!$C$12:$C$51,"&lt;&gt;0"),0)),"",K$4+1)</f>
        <v/>
      </c>
      <c r="M4" s="380" t="str">
        <f ca="1">IF(COUNT($C$4:L4)&gt;=(('LookUp Ranges'!$E$146)+IF('Depr - Alt #3'!$C$8="y", COUNTIF('Depr - Alt #3'!$C$12:$C$51,"&lt;&gt;0"),0)),"",L$4+1)</f>
        <v/>
      </c>
      <c r="N4" s="380" t="str">
        <f ca="1">IF(COUNT($C$4:M4)&gt;=(('LookUp Ranges'!$E$146)+IF('Depr - Alt #3'!$C$8="y", COUNTIF('Depr - Alt #3'!$C$12:$C$51,"&lt;&gt;0"),0)),"",M$4+1)</f>
        <v/>
      </c>
      <c r="O4" s="380" t="str">
        <f ca="1">IF(COUNT($C$4:N4)&gt;=(('LookUp Ranges'!$E$146)+IF('Depr - Alt #3'!$C$8="y", COUNTIF('Depr - Alt #3'!$C$12:$C$51,"&lt;&gt;0"),0)),"",N$4+1)</f>
        <v/>
      </c>
      <c r="P4" s="380" t="str">
        <f ca="1">IF(COUNT($C$4:O4)&gt;=(('LookUp Ranges'!$E$146)+IF('Depr - Alt #3'!$C$8="y", COUNTIF('Depr - Alt #3'!$C$12:$C$51,"&lt;&gt;0"),0)),"",O$4+1)</f>
        <v/>
      </c>
      <c r="Q4" s="380" t="str">
        <f ca="1">IF(COUNT($C$4:P4)&gt;=(('LookUp Ranges'!$E$146)+IF('Depr - Alt #3'!$C$8="y", COUNTIF('Depr - Alt #3'!$C$12:$C$51,"&lt;&gt;0"),0)),"",P$4+1)</f>
        <v/>
      </c>
      <c r="R4" s="380" t="str">
        <f ca="1">IF(COUNT($C$4:Q4)&gt;=(('LookUp Ranges'!$E$146)+IF('Depr - Alt #3'!$C$8="y", COUNTIF('Depr - Alt #3'!$C$12:$C$51,"&lt;&gt;0"),0)),"",Q$4+1)</f>
        <v/>
      </c>
      <c r="S4" s="380" t="str">
        <f ca="1">IF(COUNT($C$4:R4)&gt;=(('LookUp Ranges'!$E$146)+IF('Depr - Alt #3'!$C$8="y", COUNTIF('Depr - Alt #3'!$C$12:$C$51,"&lt;&gt;0"),0)),"",R$4+1)</f>
        <v/>
      </c>
      <c r="T4" s="380" t="str">
        <f ca="1">IF(COUNT($C$4:S4)&gt;=(('LookUp Ranges'!$E$146)+IF('Depr - Alt #3'!$C$8="y", COUNTIF('Depr - Alt #3'!$C$12:$C$51,"&lt;&gt;0"),0)),"",S$4+1)</f>
        <v/>
      </c>
      <c r="U4" s="380" t="str">
        <f ca="1">IF(COUNT($C$4:T4)&gt;=(('LookUp Ranges'!$E$146)+IF('Depr - Alt #3'!$C$8="y", COUNTIF('Depr - Alt #3'!$C$12:$C$51,"&lt;&gt;0"),0)),"",T$4+1)</f>
        <v/>
      </c>
      <c r="V4" s="380" t="str">
        <f ca="1">IF(COUNT($C$4:U4)&gt;=(('LookUp Ranges'!$E$146)+IF('Depr - Alt #3'!$C$8="y", COUNTIF('Depr - Alt #3'!$C$12:$C$51,"&lt;&gt;0"),0)),"",U$4+1)</f>
        <v/>
      </c>
      <c r="W4" s="380" t="str">
        <f ca="1">IF(COUNT($C$4:V4)&gt;=(('LookUp Ranges'!$E$146)+IF('Depr - Alt #3'!$C$8="y", COUNTIF('Depr - Alt #3'!$C$12:$C$51,"&lt;&gt;0"),0)),"",V$4+1)</f>
        <v/>
      </c>
      <c r="X4" s="380" t="str">
        <f ca="1">IF(COUNT($C$4:W4)&gt;=(('LookUp Ranges'!$E$146)+IF('Depr - Alt #3'!$C$8="y", COUNTIF('Depr - Alt #3'!$C$12:$C$51,"&lt;&gt;0"),0)),"",W$4+1)</f>
        <v/>
      </c>
      <c r="Y4" s="380" t="str">
        <f ca="1">IF(COUNT($C$4:X4)&gt;=(('LookUp Ranges'!$E$146)+IF('Depr - Alt #3'!$C$8="y", COUNTIF('Depr - Alt #3'!$C$12:$C$51,"&lt;&gt;0"),0)),"",X$4+1)</f>
        <v/>
      </c>
      <c r="Z4" s="380" t="str">
        <f ca="1">IF(COUNT($C$4:Y4)&gt;=(('LookUp Ranges'!$E$146)+IF('Depr - Alt #3'!$C$8="y", COUNTIF('Depr - Alt #3'!$C$12:$C$51,"&lt;&gt;0"),0)),"",Y$4+1)</f>
        <v/>
      </c>
      <c r="AA4" s="380" t="str">
        <f ca="1">IF(COUNT($C$4:Z4)&gt;=(('LookUp Ranges'!$E$146)+IF('Depr - Alt #3'!$C$8="y", COUNTIF('Depr - Alt #3'!$C$12:$C$51,"&lt;&gt;0"),0)),"",Z$4+1)</f>
        <v/>
      </c>
      <c r="AB4" s="380" t="str">
        <f ca="1">IF(COUNT($C$4:AA4)&gt;=(('LookUp Ranges'!$E$146)+IF('Depr - Alt #3'!$C$8="y", COUNTIF('Depr - Alt #3'!$C$12:$C$51,"&lt;&gt;0"),0)),"",AA$4+1)</f>
        <v/>
      </c>
      <c r="AC4" s="380" t="str">
        <f ca="1">IF(COUNT($C$4:AB4)&gt;=(('LookUp Ranges'!$E$146)+IF('Depr - Alt #3'!$C$8="y", COUNTIF('Depr - Alt #3'!$C$12:$C$51,"&lt;&gt;0"),0)),"",AB$4+1)</f>
        <v/>
      </c>
      <c r="AD4" s="380" t="str">
        <f ca="1">IF(COUNT($C$4:AC4)&gt;=(('LookUp Ranges'!$E$146)+IF('Depr - Alt #3'!$C$8="y", COUNTIF('Depr - Alt #3'!$C$12:$C$51,"&lt;&gt;0"),0)),"",AC$4+1)</f>
        <v/>
      </c>
      <c r="AE4" s="380" t="str">
        <f ca="1">IF(COUNT($C$4:AD4)&gt;=(('LookUp Ranges'!$E$146)+IF('Depr - Alt #3'!$C$8="y", COUNTIF('Depr - Alt #3'!$C$12:$C$51,"&lt;&gt;0"),0)),"",AD$4+1)</f>
        <v/>
      </c>
      <c r="AF4" s="380" t="str">
        <f ca="1">IF(COUNT($C$4:AE4)&gt;=(('LookUp Ranges'!$E$146)+IF('Depr - Alt #3'!$C$8="y", COUNTIF('Depr - Alt #3'!$C$12:$C$51,"&lt;&gt;0"),0)),"",AE$4+1)</f>
        <v/>
      </c>
      <c r="AG4" s="380" t="str">
        <f ca="1">IF(COUNT($C$4:AF4)&gt;=(('LookUp Ranges'!$E$146)+IF('Depr - Alt #3'!$C$8="y", COUNTIF('Depr - Alt #3'!$C$12:$C$51,"&lt;&gt;0"),0)),"",AF$4+1)</f>
        <v/>
      </c>
      <c r="AH4" s="380" t="str">
        <f ca="1">IF(COUNT($C$4:AG4)&gt;=(('LookUp Ranges'!$E$146)+IF('Depr - Alt #3'!$C$8="y", COUNTIF('Depr - Alt #3'!$C$12:$C$51,"&lt;&gt;0"),0)),"",AG$4+1)</f>
        <v/>
      </c>
      <c r="AI4" s="380" t="str">
        <f ca="1">IF(COUNT($C$4:AH4)&gt;=(('LookUp Ranges'!$E$146)+IF('Depr - Alt #3'!$C$8="y", COUNTIF('Depr - Alt #3'!$C$12:$C$51,"&lt;&gt;0"),0)),"",AH$4+1)</f>
        <v/>
      </c>
      <c r="AJ4" s="380" t="str">
        <f ca="1">IF(COUNT($C$4:AI4)&gt;=(('LookUp Ranges'!$E$146)+IF('Depr - Alt #3'!$C$8="y", COUNTIF('Depr - Alt #3'!$C$12:$C$51,"&lt;&gt;0"),0)),"",AI$4+1)</f>
        <v/>
      </c>
      <c r="AK4" s="380" t="str">
        <f ca="1">IF(COUNT($C$4:AJ4)&gt;=(('LookUp Ranges'!$E$146)+IF('Depr - Alt #3'!$C$8="y", COUNTIF('Depr - Alt #3'!$C$12:$C$51,"&lt;&gt;0"),0)),"",AJ$4+1)</f>
        <v/>
      </c>
      <c r="AL4" s="380" t="str">
        <f ca="1">IF(COUNT($C$4:AK4)&gt;=(('LookUp Ranges'!$E$146)+IF('Depr - Alt #3'!$C$8="y", COUNTIF('Depr - Alt #3'!$C$12:$C$51,"&lt;&gt;0"),0)),"",AK$4+1)</f>
        <v/>
      </c>
      <c r="AM4" s="380" t="str">
        <f ca="1">IF(COUNT($C$4:AL4)&gt;=(('LookUp Ranges'!$E$146)+IF('Depr - Alt #3'!$C$8="y", COUNTIF('Depr - Alt #3'!$C$12:$C$51,"&lt;&gt;0"),0)),"",AL$4+1)</f>
        <v/>
      </c>
      <c r="AN4" s="380" t="str">
        <f ca="1">IF(COUNT($C$4:AM4)&gt;=(('LookUp Ranges'!$E$146)+IF('Depr - Alt #3'!$C$8="y", COUNTIF('Depr - Alt #3'!$C$12:$C$51,"&lt;&gt;0"),0)),"",AM$4+1)</f>
        <v/>
      </c>
      <c r="AO4" s="380" t="str">
        <f ca="1">IF(COUNT($C$4:AN4)&gt;=(('LookUp Ranges'!$E$146)+IF('Depr - Alt #3'!$C$8="y", COUNTIF('Depr - Alt #3'!$C$12:$C$51,"&lt;&gt;0"),0)),"",AN$4+1)</f>
        <v/>
      </c>
      <c r="AP4" s="380" t="str">
        <f ca="1">IF(COUNT($C$4:AO4)&gt;=(('LookUp Ranges'!$E$146)+IF('Depr - Alt #3'!$C$8="y", COUNTIF('Depr - Alt #3'!$C$12:$C$51,"&lt;&gt;0"),0)),"",AO$4+1)</f>
        <v/>
      </c>
      <c r="AQ4" s="380" t="str">
        <f ca="1">IF(COUNT($C$4:AP4)&gt;=(('LookUp Ranges'!$E$146)+IF('Depr - Alt #3'!$C$8="y", COUNTIF('Depr - Alt #3'!$C$12:$C$51,"&lt;&gt;0"),0)),"",AP$4+1)</f>
        <v/>
      </c>
      <c r="AR4" s="380" t="str">
        <f ca="1">IF(COUNT($C$4:AQ4)&gt;=(('LookUp Ranges'!$E$146)+IF('Depr - Alt #3'!$C$8="y", COUNTIF('Depr - Alt #3'!$C$12:$C$51,"&lt;&gt;0"),0)),"",AQ$4+1)</f>
        <v/>
      </c>
      <c r="AS4" s="380" t="str">
        <f ca="1">IF(COUNT($C$4:AR4)&gt;=(('LookUp Ranges'!$E$146)+IF('Depr - Alt #3'!$C$8="y", COUNTIF('Depr - Alt #3'!$C$12:$C$51,"&lt;&gt;0"),0)),"",AR$4+1)</f>
        <v/>
      </c>
      <c r="AT4" s="380" t="str">
        <f ca="1">IF(COUNT($C$4:AS4)&gt;=(('LookUp Ranges'!$E$146)+IF('Depr - Alt #3'!$C$8="y", COUNTIF('Depr - Alt #3'!$C$12:$C$51,"&lt;&gt;0"),0)),"",AS$4+1)</f>
        <v/>
      </c>
      <c r="AU4" s="380" t="str">
        <f ca="1">IF(COUNT($C$4:AT4)&gt;=(('LookUp Ranges'!$E$146)+IF('Depr - Alt #3'!$C$8="y", COUNTIF('Depr - Alt #3'!$C$12:$C$51,"&lt;&gt;0"),0)),"",AT$4+1)</f>
        <v/>
      </c>
      <c r="AV4" s="380" t="str">
        <f ca="1">IF(COUNT($C$4:AU4)&gt;=(('LookUp Ranges'!$E$146)+IF('Depr - Alt #3'!$C$8="y", COUNTIF('Depr - Alt #3'!$C$12:$C$51,"&lt;&gt;0"),0)),"",AU$4+1)</f>
        <v/>
      </c>
      <c r="AW4" s="380" t="str">
        <f ca="1">IF(COUNT($C$4:AV4)&gt;=(('LookUp Ranges'!$E$146)+IF('Depr - Alt #3'!$C$8="y", COUNTIF('Depr - Alt #3'!$C$12:$C$51,"&lt;&gt;0"),0)),"",AV$4+1)</f>
        <v/>
      </c>
      <c r="AX4" s="380" t="str">
        <f ca="1">IF(COUNT($C$4:AW4)&gt;=(('LookUp Ranges'!$E$146)+IF('Depr - Alt #3'!$C$8="y", COUNTIF('Depr - Alt #3'!$C$12:$C$51,"&lt;&gt;0"),0)),"",AW$4+1)</f>
        <v/>
      </c>
      <c r="AY4" s="380" t="str">
        <f ca="1">IF(COUNT($C$4:AX4)&gt;=(('LookUp Ranges'!$E$146)+IF('Depr - Alt #3'!$C$8="y", COUNTIF('Depr - Alt #3'!$C$12:$C$51,"&lt;&gt;0"),0)),"",AX$4+1)</f>
        <v/>
      </c>
      <c r="AZ4" s="380" t="str">
        <f ca="1">IF(COUNT($C$4:AY4)&gt;=(('LookUp Ranges'!$E$146)+IF('Depr - Alt #3'!$C$8="y", COUNTIF('Depr - Alt #3'!$C$12:$C$51,"&lt;&gt;0"),0)),"",AY$4+1)</f>
        <v/>
      </c>
      <c r="BA4" s="380" t="str">
        <f ca="1">IF(COUNT($C$4:AZ4)&gt;=(('LookUp Ranges'!$E$146)+IF('Depr - Alt #3'!$C$8="y", COUNTIF('Depr - Alt #3'!$C$12:$C$51,"&lt;&gt;0"),0)),"",AZ$4+1)</f>
        <v/>
      </c>
      <c r="BB4" s="380" t="str">
        <f ca="1">IF(COUNT($C$4:BA4)&gt;=(('LookUp Ranges'!$E$146)+IF('Depr - Alt #3'!$C$8="y", COUNTIF('Depr - Alt #3'!$C$12:$C$51,"&lt;&gt;0"),0)),"",BA$4+1)</f>
        <v/>
      </c>
      <c r="BC4" s="380" t="str">
        <f ca="1">IF(COUNT($C$4:BB4)&gt;=(('LookUp Ranges'!$E$146)+IF('Depr - Alt #3'!$C$8="y", COUNTIF('Depr - Alt #3'!$C$12:$C$51,"&lt;&gt;0"),0)),"",BB$4+1)</f>
        <v/>
      </c>
      <c r="BD4" s="380" t="str">
        <f ca="1">IF(COUNT($C$4:BC4)&gt;=(('LookUp Ranges'!$E$146)+IF('Depr - Alt #3'!$C$8="y", COUNTIF('Depr - Alt #3'!$C$12:$C$51,"&lt;&gt;0"),0)),"",BC$4+1)</f>
        <v/>
      </c>
      <c r="BE4" s="380" t="str">
        <f ca="1">IF(COUNT($C$4:BD4)&gt;=(('LookUp Ranges'!$E$146)+IF('Depr - Alt #3'!$C$8="y", COUNTIF('Depr - Alt #3'!$C$12:$C$51,"&lt;&gt;0"),0)),"",BD$4+1)</f>
        <v/>
      </c>
      <c r="BF4" s="380" t="str">
        <f ca="1">IF(COUNT($C$4:BE4)&gt;=(('LookUp Ranges'!$E$146)+IF('Depr - Alt #3'!$C$8="y", COUNTIF('Depr - Alt #3'!$C$12:$C$51,"&lt;&gt;0"),0)),"",BE$4+1)</f>
        <v/>
      </c>
      <c r="BG4" s="380" t="str">
        <f ca="1">IF(COUNT($C$4:BF4)&gt;=(('LookUp Ranges'!$E$146)+IF('Depr - Alt #3'!$C$8="y", COUNTIF('Depr - Alt #3'!$C$12:$C$51,"&lt;&gt;0"),0)),"",BF$4+1)</f>
        <v/>
      </c>
      <c r="BH4" s="380" t="str">
        <f ca="1">IF(COUNT($C$4:BG4)&gt;=(('LookUp Ranges'!$E$146)+IF('Depr - Alt #3'!$C$8="y", COUNTIF('Depr - Alt #3'!$C$12:$C$51,"&lt;&gt;0"),0)),"",BG$4+1)</f>
        <v/>
      </c>
      <c r="BI4" s="380" t="str">
        <f ca="1">IF(COUNT($C$4:BH4)&gt;=(('LookUp Ranges'!$E$146)+IF('Depr - Alt #3'!$C$8="y", COUNTIF('Depr - Alt #3'!$C$12:$C$51,"&lt;&gt;0"),0)),"",BH$4+1)</f>
        <v/>
      </c>
      <c r="BJ4" s="380" t="str">
        <f ca="1">IF(COUNT($C$4:BI4)&gt;=(('LookUp Ranges'!$E$146)+IF('Depr - Alt #3'!$C$8="y", COUNTIF('Depr - Alt #3'!$C$12:$C$51,"&lt;&gt;0"),0)),"",BI$4+1)</f>
        <v/>
      </c>
      <c r="BK4" s="380" t="str">
        <f ca="1">IF(COUNT($C$4:BJ4)&gt;=(('LookUp Ranges'!$E$146)+IF('Depr - Alt #3'!$C$8="y", COUNTIF('Depr - Alt #3'!$C$12:$C$51,"&lt;&gt;0"),0)),"",BJ$4+1)</f>
        <v/>
      </c>
      <c r="BL4" s="380" t="str">
        <f ca="1">IF(COUNT($C$4:BK4)&gt;=(('LookUp Ranges'!$E$146)+IF('Depr - Alt #3'!$C$8="y", COUNTIF('Depr - Alt #3'!$C$12:$C$51,"&lt;&gt;0"),0)),"",BK$4+1)</f>
        <v/>
      </c>
      <c r="BM4" s="380" t="str">
        <f ca="1">IF(COUNT($C$4:BL4)&gt;=(('LookUp Ranges'!$E$146)+IF('Depr - Alt #3'!$C$8="y", COUNTIF('Depr - Alt #3'!$C$12:$C$51,"&lt;&gt;0"),0)),"",BL$4+1)</f>
        <v/>
      </c>
      <c r="BN4" s="380" t="str">
        <f ca="1">IF(COUNT($C$4:BM4)&gt;=(('LookUp Ranges'!$E$146)+IF('Depr - Alt #3'!$C$8="y", COUNTIF('Depr - Alt #3'!$C$12:$C$51,"&lt;&gt;0"),0)),"",BM$4+1)</f>
        <v/>
      </c>
      <c r="BO4" s="380" t="str">
        <f ca="1">IF(COUNT($C$4:BN4)&gt;=(('LookUp Ranges'!$E$146)+IF('Depr - Alt #3'!$C$8="y", COUNTIF('Depr - Alt #3'!$C$12:$C$51,"&lt;&gt;0"),0)),"",BN$4+1)</f>
        <v/>
      </c>
      <c r="BP4" s="380" t="str">
        <f ca="1">IF(COUNT($C$4:BO4)&gt;=(('LookUp Ranges'!$E$146)+IF('Depr - Alt #3'!$C$8="y", COUNTIF('Depr - Alt #3'!$C$12:$C$51,"&lt;&gt;0"),0)),"",BO$4+1)</f>
        <v/>
      </c>
      <c r="BQ4" s="380" t="str">
        <f ca="1">IF(COUNT($C$4:BP4)&gt;=(('LookUp Ranges'!$E$146)+IF('Depr - Alt #3'!$C$8="y", COUNTIF('Depr - Alt #3'!$C$12:$C$51,"&lt;&gt;0"),0)),"",BP$4+1)</f>
        <v/>
      </c>
      <c r="BR4" s="380" t="str">
        <f ca="1">IF(COUNT($C$4:BQ4)&gt;=(('LookUp Ranges'!$E$146)+IF('Depr - Alt #3'!$C$8="y", COUNTIF('Depr - Alt #3'!$C$12:$C$51,"&lt;&gt;0"),0)),"",BQ$4+1)</f>
        <v/>
      </c>
      <c r="BS4" s="380" t="str">
        <f ca="1">IF(COUNT($C$4:BR4)&gt;=(('LookUp Ranges'!$E$146)+IF('Depr - Alt #3'!$C$8="y", COUNTIF('Depr - Alt #3'!$C$12:$C$51,"&lt;&gt;0"),0)),"",BR$4+1)</f>
        <v/>
      </c>
      <c r="BT4" s="380" t="str">
        <f ca="1">IF(COUNT($C$4:BS4)&gt;=(('LookUp Ranges'!$E$146)+IF('Depr - Alt #3'!$C$8="y", COUNTIF('Depr - Alt #3'!$C$12:$C$51,"&lt;&gt;0"),0)),"",BS$4+1)</f>
        <v/>
      </c>
      <c r="BU4" s="380" t="str">
        <f ca="1">IF(COUNT($C$4:BT4)&gt;=(('LookUp Ranges'!$E$146)+IF('Depr - Alt #3'!$C$8="y", COUNTIF('Depr - Alt #3'!$C$12:$C$51,"&lt;&gt;0"),0)),"",BT$4+1)</f>
        <v/>
      </c>
      <c r="BV4" s="380" t="str">
        <f ca="1">IF(COUNT($C$4:BU4)&gt;=(('LookUp Ranges'!$E$146)+IF('Depr - Alt #3'!$C$8="y", COUNTIF('Depr - Alt #3'!$C$12:$C$51,"&lt;&gt;0"),0)),"",BU$4+1)</f>
        <v/>
      </c>
      <c r="BW4" s="380" t="str">
        <f ca="1">IF(COUNT($C$4:BV4)&gt;=(('LookUp Ranges'!$E$146)+IF('Depr - Alt #3'!$C$8="y", COUNTIF('Depr - Alt #3'!$C$12:$C$51,"&lt;&gt;0"),0)),"",BV$4+1)</f>
        <v/>
      </c>
      <c r="BX4" s="380" t="str">
        <f ca="1">IF(COUNT($C$4:BW4)&gt;=(('LookUp Ranges'!$E$146)+IF('Depr - Alt #3'!$C$8="y", COUNTIF('Depr - Alt #3'!$C$12:$C$51,"&lt;&gt;0"),0)),"",BW$4+1)</f>
        <v/>
      </c>
      <c r="BY4" s="380" t="str">
        <f ca="1">IF(COUNT($C$4:BX4)&gt;=(('LookUp Ranges'!$E$146)+IF('Depr - Alt #3'!$C$8="y", COUNTIF('Depr - Alt #3'!$C$12:$C$51,"&lt;&gt;0"),0)),"",BX$4+1)</f>
        <v/>
      </c>
      <c r="BZ4" s="380" t="str">
        <f ca="1">IF(COUNT($C$4:BY4)&gt;=(('LookUp Ranges'!$E$146)+IF('Depr - Alt #3'!$C$8="y", COUNTIF('Depr - Alt #3'!$C$12:$C$51,"&lt;&gt;0"),0)),"",BY$4+1)</f>
        <v/>
      </c>
      <c r="CA4" s="380" t="str">
        <f ca="1">IF(COUNT($C$4:BZ4)&gt;=(('LookUp Ranges'!$E$146)+IF('Depr - Alt #3'!$C$8="y", COUNTIF('Depr - Alt #3'!$C$12:$C$51,"&lt;&gt;0"),0)),"",BZ$4+1)</f>
        <v/>
      </c>
      <c r="CB4" s="380" t="str">
        <f ca="1">IF(COUNT($C$4:CA4)&gt;=(('LookUp Ranges'!$E$146)+IF('Depr - Alt #3'!$C$8="y", COUNTIF('Depr - Alt #3'!$C$12:$C$51,"&lt;&gt;0"),0)),"",CA$4+1)</f>
        <v/>
      </c>
      <c r="CC4" s="380" t="str">
        <f ca="1">IF(COUNT($C$4:CB4)&gt;=(('LookUp Ranges'!$E$146)+IF('Depr - Alt #3'!$C$8="y", COUNTIF('Depr - Alt #3'!$C$12:$C$51,"&lt;&gt;0"),0)),"",CB$4+1)</f>
        <v/>
      </c>
      <c r="CD4" s="380" t="str">
        <f ca="1">IF(COUNT($C$4:CC4)&gt;=(('LookUp Ranges'!$E$146)+IF('Depr - Alt #3'!$C$8="y", COUNTIF('Depr - Alt #3'!$C$12:$C$51,"&lt;&gt;0"),0)),"",CC$4+1)</f>
        <v/>
      </c>
      <c r="CE4" s="380" t="str">
        <f ca="1">IF(COUNT($C$4:CD4)&gt;=(('LookUp Ranges'!$E$146)+IF('Depr - Alt #3'!$C$8="y", COUNTIF('Depr - Alt #3'!$C$12:$C$51,"&lt;&gt;0"),0)),"",CD$4+1)</f>
        <v/>
      </c>
      <c r="CF4" s="380" t="str">
        <f ca="1">IF(COUNT($C$4:CE4)&gt;=(('LookUp Ranges'!$E$146)+IF('Depr - Alt #3'!$C$8="y", COUNTIF('Depr - Alt #3'!$C$12:$C$51,"&lt;&gt;0"),0)),"",CE$4+1)</f>
        <v/>
      </c>
      <c r="CG4" s="380" t="str">
        <f ca="1">IF(COUNT($C$4:CF4)&gt;=(('LookUp Ranges'!$E$146)+IF('Depr - Alt #3'!$C$8="y", COUNTIF('Depr - Alt #3'!$C$12:$C$51,"&lt;&gt;0"),0)),"",CF$4+1)</f>
        <v/>
      </c>
      <c r="CH4" s="380" t="str">
        <f ca="1">IF(COUNT($C$4:CG4)&gt;=(('LookUp Ranges'!$E$146)+IF('Depr - Alt #3'!$C$8="y", COUNTIF('Depr - Alt #3'!$C$12:$C$51,"&lt;&gt;0"),0)),"",CG$4+1)</f>
        <v/>
      </c>
      <c r="CI4" s="380" t="str">
        <f ca="1">IF(COUNT($C$4:CH4)&gt;=(('LookUp Ranges'!$E$146)+IF('Depr - Alt #3'!$C$8="y", COUNTIF('Depr - Alt #3'!$C$12:$C$51,"&lt;&gt;0"),0)),"",CH$4+1)</f>
        <v/>
      </c>
      <c r="CJ4" s="380" t="str">
        <f ca="1">IF(COUNT($C$4:CI4)&gt;=(('LookUp Ranges'!$E$146)+IF('Depr - Alt #3'!$C$8="y", COUNTIF('Depr - Alt #3'!$C$12:$C$51,"&lt;&gt;0"),0)),"",CI$4+1)</f>
        <v/>
      </c>
      <c r="CK4" s="380" t="str">
        <f ca="1">IF(COUNT($C$4:CJ4)&gt;=(('LookUp Ranges'!$E$146)+IF('Depr - Alt #3'!$C$8="y", COUNTIF('Depr - Alt #3'!$C$12:$C$51,"&lt;&gt;0"),0)),"",CJ$4+1)</f>
        <v/>
      </c>
      <c r="CL4" s="380" t="str">
        <f ca="1">IF(COUNT($C$4:CK4)&gt;=(('LookUp Ranges'!$E$146)+IF('Depr - Alt #3'!$C$8="y", COUNTIF('Depr - Alt #3'!$C$12:$C$51,"&lt;&gt;0"),0)),"",CK$4+1)</f>
        <v/>
      </c>
      <c r="CM4" s="380" t="str">
        <f ca="1">IF(COUNT($C$4:CL4)&gt;=(('LookUp Ranges'!$E$146)+IF('Depr - Alt #3'!$C$8="y", COUNTIF('Depr - Alt #3'!$C$12:$C$51,"&lt;&gt;0"),0)),"",CL$4+1)</f>
        <v/>
      </c>
      <c r="CN4" s="380" t="str">
        <f ca="1">IF(COUNT($C$4:CM4)&gt;=(('LookUp Ranges'!$E$146)+IF('Depr - Alt #3'!$C$8="y", COUNTIF('Depr - Alt #3'!$C$12:$C$51,"&lt;&gt;0"),0)),"",CM$4+1)</f>
        <v/>
      </c>
      <c r="CO4" s="380" t="str">
        <f ca="1">IF(COUNT($C$4:CN4)&gt;=(('LookUp Ranges'!$E$146)+IF('Depr - Alt #3'!$C$8="y", COUNTIF('Depr - Alt #3'!$C$12:$C$51,"&lt;&gt;0"),0)),"",CN$4+1)</f>
        <v/>
      </c>
      <c r="CP4" s="380" t="str">
        <f ca="1">IF(COUNT($C$4:CO4)&gt;=(('LookUp Ranges'!$E$146)+IF('Depr - Alt #3'!$C$8="y", COUNTIF('Depr - Alt #3'!$C$12:$C$51,"&lt;&gt;0"),0)),"",CO$4+1)</f>
        <v/>
      </c>
      <c r="CQ4" s="380" t="str">
        <f ca="1">IF(COUNT($C$4:CP4)&gt;=(('LookUp Ranges'!$E$146)+IF('Depr - Alt #3'!$C$8="y", COUNTIF('Depr - Alt #3'!$C$12:$C$51,"&lt;&gt;0"),0)),"",CP$4+1)</f>
        <v/>
      </c>
      <c r="CR4" s="21">
        <v>0</v>
      </c>
    </row>
    <row r="5" spans="1:98" s="10" customFormat="1" ht="16.5" thickBot="1">
      <c r="A5" s="33" t="s">
        <v>145</v>
      </c>
      <c r="B5" s="34"/>
      <c r="C5" s="8"/>
      <c r="D5" s="8"/>
      <c r="E5" s="8"/>
      <c r="F5" s="8"/>
      <c r="G5" s="8"/>
      <c r="H5" s="8"/>
      <c r="I5" s="8"/>
      <c r="J5" s="8"/>
      <c r="K5" s="8"/>
      <c r="L5" s="8"/>
      <c r="M5" s="8"/>
      <c r="N5" s="8"/>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c r="CR5" s="9"/>
    </row>
    <row r="6" spans="1:98" s="10" customFormat="1">
      <c r="A6" s="37" t="s">
        <v>158</v>
      </c>
      <c r="B6" s="38"/>
      <c r="C6" s="8"/>
      <c r="D6" s="8"/>
      <c r="E6" s="8"/>
      <c r="F6" s="8"/>
      <c r="G6" s="8"/>
      <c r="H6" s="8"/>
      <c r="I6" s="8"/>
      <c r="J6" s="8"/>
      <c r="K6" s="8"/>
      <c r="L6" s="8"/>
      <c r="M6" s="8"/>
      <c r="N6" s="8"/>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c r="CJ6" s="9"/>
      <c r="CK6" s="9"/>
      <c r="CL6" s="9"/>
      <c r="CM6" s="9"/>
      <c r="CN6" s="9"/>
      <c r="CO6" s="9"/>
      <c r="CP6" s="9"/>
      <c r="CQ6" s="9"/>
      <c r="CR6" s="9"/>
    </row>
    <row r="7" spans="1:98" s="10" customFormat="1">
      <c r="A7" s="32" t="s">
        <v>144</v>
      </c>
      <c r="B7" s="38"/>
      <c r="C7" s="8"/>
      <c r="D7" s="8"/>
      <c r="E7" s="8"/>
      <c r="F7" s="8"/>
      <c r="G7" s="8"/>
      <c r="H7" s="8"/>
      <c r="I7" s="8"/>
      <c r="J7" s="8"/>
      <c r="K7" s="8"/>
      <c r="L7" s="8"/>
      <c r="M7" s="8"/>
      <c r="N7" s="8"/>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row>
    <row r="8" spans="1:98" s="379" customFormat="1">
      <c r="A8" s="39" t="s">
        <v>103</v>
      </c>
      <c r="C8" s="378">
        <f ca="1">IF(C4&gt;=InServiceAlt3,SUM(Inputs!$E$99:E99)-IF(AND(C4&lt;&gt;"",D4=""),RetireValueAlt3,0),0)-IF(C4="",RetireValueAlt3,0)</f>
        <v>0</v>
      </c>
      <c r="D8" s="378">
        <f ca="1">IF(D4&gt;=InServiceAlt3,SUM(Inputs!$E$99:F99)-IF(AND(D4&lt;&gt;"",E4=""),RetireValueAlt3,0),0)-IF(D4="",RetireValueAlt3,0)</f>
        <v>0</v>
      </c>
      <c r="E8" s="378">
        <f ca="1">IF(E4&gt;=InServiceAlt3,SUM(Inputs!$E$99:G99)-IF(AND(E4&lt;&gt;"",F4=""),RetireValueAlt3,0),0)-IF(E4="",RetireValueAlt3,0)</f>
        <v>0</v>
      </c>
      <c r="F8" s="378">
        <f ca="1">IF(F4&gt;=InServiceAlt3,SUM(Inputs!$E$99:H99)-IF(AND(F4&lt;&gt;"",G4=""),RetireValueAlt3,0),0)-IF(F4="",RetireValueAlt3,0)</f>
        <v>0</v>
      </c>
      <c r="G8" s="378">
        <f ca="1">IF(G4&gt;=InServiceAlt3,SUM(Inputs!$E$99:I99)-IF(AND(G4&lt;&gt;"",H4=""),RetireValueAlt3,0),0)-IF(G4="",RetireValueAlt3,0)</f>
        <v>0</v>
      </c>
      <c r="H8" s="378">
        <f ca="1">IF(H4&gt;=InServiceAlt3,SUM(Inputs!$E$99:J99)-IF(AND(H4&lt;&gt;"",I4=""),RetireValueAlt3,0),0)-IF(H4="",RetireValueAlt3,0)</f>
        <v>0</v>
      </c>
      <c r="I8" s="378">
        <f ca="1">IF(I4&gt;=InServiceAlt3,SUM(Inputs!$E$99:K99)-IF(AND(I4&lt;&gt;"",J4=""),RetireValueAlt3,0),0)-IF(I4="",RetireValueAlt3,0)</f>
        <v>0</v>
      </c>
      <c r="J8" s="378">
        <f ca="1">IF(J4&gt;=InServiceAlt3,SUM(Inputs!$E$99:L99)-IF(AND(J4&lt;&gt;"",K4=""),RetireValueAlt3,0),0)-IF(J4="",RetireValueAlt3,0)</f>
        <v>0</v>
      </c>
      <c r="K8" s="378">
        <f ca="1">IF(K4&gt;=InServiceAlt3,SUM(Inputs!$E$99:M99)-IF(AND(K4&lt;&gt;"",L4=""),RetireValueAlt3,0),0)-IF(K4="",RetireValueAlt3,0)</f>
        <v>0</v>
      </c>
      <c r="L8" s="378">
        <f ca="1">IF(L4&gt;=InServiceAlt3,SUM(Inputs!$E$99:N99)-IF(AND(L4&lt;&gt;"",M4=""),RetireValueAlt3,0),0)-IF(L4="",RetireValueAlt3,0)</f>
        <v>0</v>
      </c>
      <c r="M8" s="378">
        <f ca="1">IF(M4&gt;=InServiceAlt3,SUM(Inputs!$E$99:O99)-IF(AND(M4&lt;&gt;"",N4=""),RetireValueAlt3,0),0)-IF(M4="",RetireValueAlt3,0)</f>
        <v>0</v>
      </c>
      <c r="N8" s="378">
        <f ca="1">IF(N4&gt;=InServiceAlt3,SUM(Inputs!$E$99:P99)-IF(AND(N4&lt;&gt;"",O4=""),RetireValueAlt3,0),0)-IF(N4="",RetireValueAlt3,0)</f>
        <v>0</v>
      </c>
      <c r="O8" s="378">
        <f ca="1">IF(O4&gt;=InServiceAlt3,SUM(Inputs!$E$99:Q99)-IF(AND(O4&lt;&gt;"",P4=""),RetireValueAlt3,0),0)-IF(O4="",RetireValueAlt3,0)</f>
        <v>0</v>
      </c>
      <c r="P8" s="378">
        <f ca="1">IF(P4&gt;=InServiceAlt3,SUM(Inputs!$E$99:R99)-IF(AND(P4&lt;&gt;"",Q4=""),RetireValueAlt3,0),0)-IF(P4="",RetireValueAlt3,0)</f>
        <v>0</v>
      </c>
      <c r="Q8" s="378">
        <f ca="1">IF(Q4&gt;=InServiceAlt3,SUM(Inputs!$E$99:S99)-IF(AND(Q4&lt;&gt;"",R4=""),RetireValueAlt3,0),0)-IF(Q4="",RetireValueAlt3,0)</f>
        <v>0</v>
      </c>
      <c r="R8" s="378">
        <f ca="1">IF(R4&gt;=InServiceAlt3,SUM(Inputs!$E$99:T99)-IF(AND(R4&lt;&gt;"",S4=""),RetireValueAlt3,0),0)-IF(R4="",RetireValueAlt3,0)</f>
        <v>0</v>
      </c>
      <c r="S8" s="378">
        <f ca="1">IF(S4&gt;=InServiceAlt3,SUM(Inputs!$E$99:U99)-IF(AND(S4&lt;&gt;"",T4=""),RetireValueAlt3,0),0)-IF(S4="",RetireValueAlt3,0)</f>
        <v>0</v>
      </c>
      <c r="T8" s="378">
        <f ca="1">IF(T4&gt;=InServiceAlt3,SUM(Inputs!$E$99:V99)-IF(AND(T4&lt;&gt;"",U4=""),RetireValueAlt3,0),0)-IF(T4="",RetireValueAlt3,0)</f>
        <v>0</v>
      </c>
      <c r="U8" s="378">
        <f ca="1">IF(U4&gt;=InServiceAlt3,SUM(Inputs!$E$99:W99)-IF(AND(U4&lt;&gt;"",V4=""),RetireValueAlt3,0),0)-IF(U4="",RetireValueAlt3,0)</f>
        <v>0</v>
      </c>
      <c r="V8" s="378">
        <f ca="1">IF(V4&gt;=InServiceAlt3,SUM(Inputs!$E$99:X99)-IF(AND(V4&lt;&gt;"",W4=""),RetireValueAlt3,0),0)-IF(V4="",RetireValueAlt3,0)</f>
        <v>0</v>
      </c>
      <c r="W8" s="378">
        <f ca="1">IF(W4&gt;=InServiceAlt3,SUM(Inputs!$E$99:Y99)-IF(AND(W4&lt;&gt;"",X4=""),RetireValueAlt3,0),0)-IF(W4="",RetireValueAlt3,0)</f>
        <v>0</v>
      </c>
      <c r="X8" s="378">
        <f ca="1">IF(X4&gt;=InServiceAlt3,SUM(Inputs!$E$99:Z99)-IF(AND(X4&lt;&gt;"",Y4=""),RetireValueAlt3,0),0)-IF(X4="",RetireValueAlt3,0)</f>
        <v>0</v>
      </c>
      <c r="Y8" s="378">
        <f ca="1">IF(Y4&gt;=InServiceAlt3,SUM(Inputs!$E$99:AA99)-IF(AND(Y4&lt;&gt;"",Z4=""),RetireValueAlt3,0),0)-IF(Y4="",RetireValueAlt3,0)</f>
        <v>0</v>
      </c>
      <c r="Z8" s="378">
        <f ca="1">IF(Z4&gt;=InServiceAlt3,SUM(Inputs!$E$99:AB99)-IF(AND(Z4&lt;&gt;"",AA4=""),RetireValueAlt3,0),0)-IF(Z4="",RetireValueAlt3,0)</f>
        <v>0</v>
      </c>
      <c r="AA8" s="378">
        <f ca="1">IF(AA4&gt;=InServiceAlt3,SUM(Inputs!$E$99:AC99)-IF(AND(AA4&lt;&gt;"",AB4=""),RetireValueAlt3,0),0)-IF(AA4="",RetireValueAlt3,0)</f>
        <v>0</v>
      </c>
      <c r="AB8" s="378">
        <f ca="1">IF(AB4&gt;=InServiceAlt3,SUM(Inputs!$E$99:AD99)-IF(AND(AB4&lt;&gt;"",AC4=""),RetireValueAlt3,0),0)-IF(AB4="",RetireValueAlt3,0)</f>
        <v>0</v>
      </c>
      <c r="AC8" s="378">
        <f ca="1">IF(AC4&gt;=InServiceAlt3,SUM(Inputs!$E$99:AE99)-IF(AND(AC4&lt;&gt;"",AD4=""),RetireValueAlt3,0),0)-IF(AC4="",RetireValueAlt3,0)</f>
        <v>0</v>
      </c>
      <c r="AD8" s="378">
        <f ca="1">IF(AD4&gt;=InServiceAlt3,SUM(Inputs!$E$99:AF99)-IF(AND(AD4&lt;&gt;"",AE4=""),RetireValueAlt3,0),0)-IF(AD4="",RetireValueAlt3,0)</f>
        <v>0</v>
      </c>
      <c r="AE8" s="378">
        <f ca="1">IF(AE4&gt;=InServiceAlt3,SUM(Inputs!$E$99:AG99)-IF(AND(AE4&lt;&gt;"",AF4=""),RetireValueAlt3,0),0)-IF(AE4="",RetireValueAlt3,0)</f>
        <v>0</v>
      </c>
      <c r="AF8" s="378">
        <f ca="1">IF(AF4&gt;=InServiceAlt3,SUM(Inputs!$E$99:AH99)-IF(AND(AF4&lt;&gt;"",AG4=""),RetireValueAlt3,0),0)-IF(AF4="",RetireValueAlt3,0)</f>
        <v>0</v>
      </c>
      <c r="AG8" s="378">
        <f ca="1">IF(AG4&gt;=InServiceAlt3,SUM(Inputs!$E$99:AI99)-IF(AND(AG4&lt;&gt;"",AH4=""),RetireValueAlt3,0),0)-IF(AG4="",RetireValueAlt3,0)</f>
        <v>0</v>
      </c>
      <c r="AH8" s="378">
        <f ca="1">IF(AH4&gt;=InServiceAlt3,SUM(Inputs!$E$99:AJ99)-IF(AND(AH4&lt;&gt;"",AI4=""),RetireValueAlt3,0),0)-IF(AH4="",RetireValueAlt3,0)</f>
        <v>0</v>
      </c>
      <c r="AI8" s="378">
        <f ca="1">IF(AI4&gt;=InServiceAlt3,SUM(Inputs!$E$99:AK99)-IF(AND(AI4&lt;&gt;"",AJ4=""),RetireValueAlt3,0),0)-IF(AI4="",RetireValueAlt3,0)</f>
        <v>0</v>
      </c>
      <c r="AJ8" s="378">
        <f ca="1">IF(AJ4&gt;=InServiceAlt3,SUM(Inputs!$E$99:AL99)-IF(AND(AJ4&lt;&gt;"",AK4=""),RetireValueAlt3,0),0)-IF(AJ4="",RetireValueAlt3,0)</f>
        <v>0</v>
      </c>
      <c r="AK8" s="378">
        <f ca="1">IF(AK4&gt;=InServiceAlt3,SUM(Inputs!$E$99:AM99)-IF(AND(AK4&lt;&gt;"",AL4=""),RetireValueAlt3,0),0)-IF(AK4="",RetireValueAlt3,0)</f>
        <v>0</v>
      </c>
      <c r="AL8" s="378">
        <f ca="1">IF(AL4&gt;=InServiceAlt3,SUM(Inputs!$E$99:AN99)-IF(AND(AL4&lt;&gt;"",AM4=""),RetireValueAlt3,0),0)-IF(AL4="",RetireValueAlt3,0)</f>
        <v>0</v>
      </c>
      <c r="AM8" s="378">
        <f ca="1">IF(AM4&gt;=InServiceAlt3,SUM(Inputs!$E$99:AO99)-IF(AND(AM4&lt;&gt;"",AN4=""),RetireValueAlt3,0),0)-IF(AM4="",RetireValueAlt3,0)</f>
        <v>0</v>
      </c>
      <c r="AN8" s="378">
        <f ca="1">IF(AN4&gt;=InServiceAlt3,SUM(Inputs!$E$99:AP99)-IF(AND(AN4&lt;&gt;"",AO4=""),RetireValueAlt3,0),0)-IF(AN4="",RetireValueAlt3,0)</f>
        <v>0</v>
      </c>
      <c r="AO8" s="378">
        <f ca="1">IF(AO4&gt;=InServiceAlt3,SUM(Inputs!$E$99:AQ99)-IF(AND(AO4&lt;&gt;"",AP4=""),RetireValueAlt3,0),0)-IF(AO4="",RetireValueAlt3,0)</f>
        <v>0</v>
      </c>
      <c r="AP8" s="378">
        <f ca="1">IF(AP4&gt;=InServiceAlt3,SUM(Inputs!$E$99:AR99)-IF(AND(AP4&lt;&gt;"",AQ4=""),RetireValueAlt3,0),0)-IF(AP4="",RetireValueAlt3,0)</f>
        <v>0</v>
      </c>
      <c r="AQ8" s="378">
        <f ca="1">IF(AQ4&gt;=InServiceAlt3,SUM(Inputs!$E$99:AS99)-IF(AND(AQ4&lt;&gt;"",AR4=""),RetireValueAlt3,0),0)-IF(AQ4="",RetireValueAlt3,0)</f>
        <v>0</v>
      </c>
      <c r="AR8" s="378">
        <f ca="1">IF(AR4&gt;=InServiceAlt3,SUM(Inputs!$E$99:AT99)-IF(AND(AR4&lt;&gt;"",AS4=""),RetireValueAlt3,0),0)-IF(AR4="",RetireValueAlt3,0)</f>
        <v>0</v>
      </c>
      <c r="AS8" s="378">
        <f ca="1">IF(AS4&gt;=InServiceAlt3,SUM(Inputs!$E$99:AU99)-IF(AND(AS4&lt;&gt;"",AT4=""),RetireValueAlt3,0),0)-IF(AS4="",RetireValueAlt3,0)</f>
        <v>0</v>
      </c>
      <c r="AT8" s="378">
        <f ca="1">IF(AT4&gt;=InServiceAlt3,SUM(Inputs!$E$99:AV99)-IF(AND(AT4&lt;&gt;"",AU4=""),RetireValueAlt3,0),0)-IF(AT4="",RetireValueAlt3,0)</f>
        <v>0</v>
      </c>
      <c r="AU8" s="378">
        <f ca="1">IF(AU4&gt;=InServiceAlt3,SUM(Inputs!$E$99:AW99)-IF(AND(AU4&lt;&gt;"",AV4=""),RetireValueAlt3,0),0)-IF(AU4="",RetireValueAlt3,0)</f>
        <v>0</v>
      </c>
      <c r="AV8" s="378">
        <f ca="1">IF(AV4&gt;=InServiceAlt3,SUM(Inputs!$E$99:AX99)-IF(AND(AV4&lt;&gt;"",AW4=""),RetireValueAlt3,0),0)-IF(AV4="",RetireValueAlt3,0)</f>
        <v>0</v>
      </c>
      <c r="AW8" s="378">
        <f ca="1">IF(AW4&gt;=InServiceAlt3,SUM(Inputs!$E$99:AY99)-IF(AND(AW4&lt;&gt;"",AX4=""),RetireValueAlt3,0),0)-IF(AW4="",RetireValueAlt3,0)</f>
        <v>0</v>
      </c>
      <c r="AX8" s="378">
        <f ca="1">IF(AX4&gt;=InServiceAlt3,SUM(Inputs!$E$99:AZ99)-IF(AND(AX4&lt;&gt;"",AY4=""),RetireValueAlt3,0),0)-IF(AX4="",RetireValueAlt3,0)</f>
        <v>0</v>
      </c>
      <c r="AY8" s="378">
        <f ca="1">IF(AY4&gt;=InServiceAlt3,SUM(Inputs!$E$99:BA99)-IF(AND(AY4&lt;&gt;"",AZ4=""),RetireValueAlt3,0),0)-IF(AY4="",RetireValueAlt3,0)</f>
        <v>0</v>
      </c>
      <c r="AZ8" s="378">
        <f ca="1">IF(AZ4&gt;=InServiceAlt3,SUM(Inputs!$E$99:BB99)-IF(AND(AZ4&lt;&gt;"",BA4=""),RetireValueAlt3,0),0)-IF(AZ4="",RetireValueAlt3,0)</f>
        <v>0</v>
      </c>
      <c r="BA8" s="378">
        <f ca="1">IF(BA4&gt;=InServiceAlt3,SUM(Inputs!$E$99:BC99)-IF(AND(BA4&lt;&gt;"",BB4=""),RetireValueAlt3,0),0)-IF(BA4="",RetireValueAlt3,0)</f>
        <v>0</v>
      </c>
      <c r="BB8" s="378">
        <f ca="1">IF(BB4&gt;=InServiceAlt3,SUM(Inputs!$E$99:BD99)-IF(AND(BB4&lt;&gt;"",BC4=""),RetireValueAlt3,0),0)-IF(BB4="",RetireValueAlt3,0)</f>
        <v>0</v>
      </c>
      <c r="BC8" s="378">
        <f ca="1">IF(BC4&gt;=InServiceAlt3,SUM(Inputs!$E$99:BE99)-IF(AND(BC4&lt;&gt;"",BD4=""),RetireValueAlt3,0),0)-IF(BC4="",RetireValueAlt3,0)</f>
        <v>0</v>
      </c>
      <c r="BD8" s="378">
        <f ca="1">IF(BD4&gt;=InServiceAlt3,SUM(Inputs!$E$99:BF99)-IF(AND(BD4&lt;&gt;"",BE4=""),RetireValueAlt3,0),0)-IF(BD4="",RetireValueAlt3,0)</f>
        <v>0</v>
      </c>
      <c r="BE8" s="378">
        <f ca="1">IF(BE4&gt;=InServiceAlt3,SUM(Inputs!$E$99:BG99)-IF(AND(BE4&lt;&gt;"",BF4=""),RetireValueAlt3,0),0)-IF(BE4="",RetireValueAlt3,0)</f>
        <v>0</v>
      </c>
      <c r="BF8" s="378">
        <f ca="1">IF(BF4&gt;=InServiceAlt3,SUM(Inputs!$E$99:BH99)-IF(AND(BF4&lt;&gt;"",BG4=""),RetireValueAlt3,0),0)-IF(BF4="",RetireValueAlt3,0)</f>
        <v>0</v>
      </c>
      <c r="BG8" s="378">
        <f ca="1">IF(BG4&gt;=InServiceAlt3,SUM(Inputs!$E$99:BI99)-IF(AND(BG4&lt;&gt;"",BH4=""),RetireValueAlt3,0),0)-IF(BG4="",RetireValueAlt3,0)</f>
        <v>0</v>
      </c>
      <c r="BH8" s="378">
        <f ca="1">IF(BH4&gt;=InServiceAlt3,SUM(Inputs!$E$99:BJ99)-IF(AND(BH4&lt;&gt;"",BI4=""),RetireValueAlt3,0),0)-IF(BH4="",RetireValueAlt3,0)</f>
        <v>0</v>
      </c>
      <c r="BI8" s="378">
        <f ca="1">IF(BI4&gt;=InServiceAlt3,SUM(Inputs!$E$99:BK99)-IF(AND(BI4&lt;&gt;"",BJ4=""),RetireValueAlt3,0),0)-IF(BI4="",RetireValueAlt3,0)</f>
        <v>0</v>
      </c>
      <c r="BJ8" s="378">
        <f ca="1">IF(BJ4&gt;=InServiceAlt3,SUM(Inputs!$E$99:BL99)-IF(AND(BJ4&lt;&gt;"",BK4=""),RetireValueAlt3,0),0)-IF(BJ4="",RetireValueAlt3,0)</f>
        <v>0</v>
      </c>
      <c r="BK8" s="378">
        <f ca="1">IF(BK4&gt;=InServiceAlt3,SUM(Inputs!$E$99:BM99)-IF(AND(BK4&lt;&gt;"",BL4=""),RetireValueAlt3,0),0)-IF(BK4="",RetireValueAlt3,0)</f>
        <v>0</v>
      </c>
      <c r="BL8" s="378">
        <f ca="1">IF(BL4&gt;=InServiceAlt3,SUM(Inputs!$E$99:BN99)-IF(AND(BL4&lt;&gt;"",BM4=""),RetireValueAlt3,0),0)-IF(BL4="",RetireValueAlt3,0)</f>
        <v>0</v>
      </c>
      <c r="BM8" s="378">
        <f ca="1">IF(BM4&gt;=InServiceAlt3,SUM(Inputs!$E$99:BO99)-IF(AND(BM4&lt;&gt;"",BN4=""),RetireValueAlt3,0),0)-IF(BM4="",RetireValueAlt3,0)</f>
        <v>0</v>
      </c>
      <c r="BN8" s="378">
        <f ca="1">IF(BN4&gt;=InServiceAlt3,SUM(Inputs!$E$99:BP99)-IF(AND(BN4&lt;&gt;"",BO4=""),RetireValueAlt3,0),0)-IF(BN4="",RetireValueAlt3,0)</f>
        <v>0</v>
      </c>
      <c r="BO8" s="378">
        <f ca="1">IF(BO4&gt;=InServiceAlt3,SUM(Inputs!$E$99:BQ99)-IF(AND(BO4&lt;&gt;"",BP4=""),RetireValueAlt3,0),0)-IF(BO4="",RetireValueAlt3,0)</f>
        <v>0</v>
      </c>
      <c r="BP8" s="378">
        <f ca="1">IF(BP4&gt;=InServiceAlt3,SUM(Inputs!$E$99:BR99)-IF(AND(BP4&lt;&gt;"",BQ4=""),RetireValueAlt3,0),0)-IF(BP4="",RetireValueAlt3,0)</f>
        <v>0</v>
      </c>
      <c r="BQ8" s="378">
        <f ca="1">IF(BQ4&gt;=InServiceAlt3,SUM(Inputs!$E$99:BS99)-IF(AND(BQ4&lt;&gt;"",BR4=""),RetireValueAlt3,0),0)-IF(BQ4="",RetireValueAlt3,0)</f>
        <v>0</v>
      </c>
      <c r="BR8" s="378">
        <f ca="1">IF(BR4&gt;=InServiceAlt3,SUM(Inputs!$E$99:BT99)-IF(AND(BR4&lt;&gt;"",BS4=""),RetireValueAlt3,0),0)-IF(BR4="",RetireValueAlt3,0)</f>
        <v>0</v>
      </c>
      <c r="BS8" s="378">
        <f ca="1">IF(BS4&gt;=InServiceAlt3,SUM(Inputs!$E$99:BU99)-IF(AND(BS4&lt;&gt;"",BT4=""),RetireValueAlt3,0),0)-IF(BS4="",RetireValueAlt3,0)</f>
        <v>0</v>
      </c>
      <c r="BT8" s="378">
        <f ca="1">IF(BT4&gt;=InServiceAlt3,SUM(Inputs!$E$99:BV99)-IF(AND(BT4&lt;&gt;"",BU4=""),RetireValueAlt3,0),0)-IF(BT4="",RetireValueAlt3,0)</f>
        <v>0</v>
      </c>
      <c r="BU8" s="378">
        <f ca="1">IF(BU4&gt;=InServiceAlt3,SUM(Inputs!$E$99:BW99)-IF(AND(BU4&lt;&gt;"",BV4=""),RetireValueAlt3,0),0)-IF(BU4="",RetireValueAlt3,0)</f>
        <v>0</v>
      </c>
      <c r="BV8" s="378">
        <f ca="1">IF(BV4&gt;=InServiceAlt3,SUM(Inputs!$E$99:BX99)-IF(AND(BV4&lt;&gt;"",BW4=""),RetireValueAlt3,0),0)-IF(BV4="",RetireValueAlt3,0)</f>
        <v>0</v>
      </c>
      <c r="BW8" s="378">
        <f ca="1">IF(BW4&gt;=InServiceAlt3,SUM(Inputs!$E$99:BY99)-IF(AND(BW4&lt;&gt;"",BX4=""),RetireValueAlt3,0),0)-IF(BW4="",RetireValueAlt3,0)</f>
        <v>0</v>
      </c>
      <c r="BX8" s="378">
        <f ca="1">IF(BX4&gt;=InServiceAlt3,SUM(Inputs!$E$99:BZ99)-IF(AND(BX4&lt;&gt;"",BY4=""),RetireValueAlt3,0),0)-IF(BX4="",RetireValueAlt3,0)</f>
        <v>0</v>
      </c>
      <c r="BY8" s="378">
        <f ca="1">IF(BY4&gt;=InServiceAlt3,SUM(Inputs!$E$99:CA99)-IF(AND(BY4&lt;&gt;"",BZ4=""),RetireValueAlt3,0),0)-IF(BY4="",RetireValueAlt3,0)</f>
        <v>0</v>
      </c>
      <c r="BZ8" s="378">
        <f ca="1">IF(BZ4&gt;=InServiceAlt3,SUM(Inputs!$E$99:CB99)-IF(AND(BZ4&lt;&gt;"",CA4=""),RetireValueAlt3,0),0)-IF(BZ4="",RetireValueAlt3,0)</f>
        <v>0</v>
      </c>
      <c r="CA8" s="378">
        <f ca="1">IF(CA4&gt;=InServiceAlt3,SUM(Inputs!$E$99:CC99)-IF(AND(CA4&lt;&gt;"",CB4=""),RetireValueAlt3,0),0)-IF(CA4="",RetireValueAlt3,0)</f>
        <v>0</v>
      </c>
      <c r="CB8" s="378">
        <f ca="1">IF(CB4&gt;=InServiceAlt3,SUM(Inputs!$E$99:CD99)-IF(AND(CB4&lt;&gt;"",CC4=""),RetireValueAlt3,0),0)-IF(CB4="",RetireValueAlt3,0)</f>
        <v>0</v>
      </c>
      <c r="CC8" s="378">
        <f ca="1">IF(CC4&gt;=InServiceAlt3,SUM(Inputs!$E$99:CE99)-IF(AND(CC4&lt;&gt;"",CD4=""),RetireValueAlt3,0),0)-IF(CC4="",RetireValueAlt3,0)</f>
        <v>0</v>
      </c>
      <c r="CD8" s="378">
        <f ca="1">IF(CD4&gt;=InServiceAlt3,SUM(Inputs!$E$99:CF99)-IF(AND(CD4&lt;&gt;"",CE4=""),RetireValueAlt3,0),0)-IF(CD4="",RetireValueAlt3,0)</f>
        <v>0</v>
      </c>
      <c r="CE8" s="378">
        <f ca="1">IF(CE4&gt;=InServiceAlt3,SUM(Inputs!$E$99:CG99)-IF(AND(CE4&lt;&gt;"",CF4=""),RetireValueAlt3,0),0)-IF(CE4="",RetireValueAlt3,0)</f>
        <v>0</v>
      </c>
      <c r="CF8" s="378">
        <f ca="1">IF(CF4&gt;=InServiceAlt3,SUM(Inputs!$E$99:CH99)-IF(AND(CF4&lt;&gt;"",CG4=""),RetireValueAlt3,0),0)-IF(CF4="",RetireValueAlt3,0)</f>
        <v>0</v>
      </c>
      <c r="CG8" s="378">
        <f ca="1">IF(CG4&gt;=InServiceAlt3,SUM(Inputs!$E$99:CI99)-IF(AND(CG4&lt;&gt;"",CH4=""),RetireValueAlt3,0),0)-IF(CG4="",RetireValueAlt3,0)</f>
        <v>0</v>
      </c>
      <c r="CH8" s="378">
        <f ca="1">IF(CH4&gt;=InServiceAlt3,SUM(Inputs!$E$99:CJ99)-IF(AND(CH4&lt;&gt;"",CI4=""),RetireValueAlt3,0),0)-IF(CH4="",RetireValueAlt3,0)</f>
        <v>0</v>
      </c>
      <c r="CI8" s="378">
        <f ca="1">IF(CI4&gt;=InServiceAlt3,SUM(Inputs!$E$99:CK99)-IF(AND(CI4&lt;&gt;"",CJ4=""),RetireValueAlt3,0),0)-IF(CI4="",RetireValueAlt3,0)</f>
        <v>0</v>
      </c>
      <c r="CJ8" s="378">
        <f ca="1">IF(CJ4&gt;=InServiceAlt3,SUM(Inputs!$E$99:CL99)-IF(AND(CJ4&lt;&gt;"",CK4=""),RetireValueAlt3,0),0)-IF(CJ4="",RetireValueAlt3,0)</f>
        <v>0</v>
      </c>
      <c r="CK8" s="378">
        <f ca="1">IF(CK4&gt;=InServiceAlt3,SUM(Inputs!$E$99:CM99)-IF(AND(CK4&lt;&gt;"",CL4=""),RetireValueAlt3,0),0)-IF(CK4="",RetireValueAlt3,0)</f>
        <v>0</v>
      </c>
      <c r="CL8" s="378">
        <f ca="1">IF(CL4&gt;=InServiceAlt3,SUM(Inputs!$E$99:CN99)-IF(AND(CL4&lt;&gt;"",CM4=""),RetireValueAlt3,0),0)-IF(CL4="",RetireValueAlt3,0)</f>
        <v>0</v>
      </c>
      <c r="CM8" s="378">
        <f ca="1">IF(CM4&gt;=InServiceAlt3,SUM(Inputs!$E$99:CO99)-IF(AND(CM4&lt;&gt;"",CN4=""),RetireValueAlt3,0),0)-IF(CM4="",RetireValueAlt3,0)</f>
        <v>0</v>
      </c>
      <c r="CN8" s="378">
        <f ca="1">IF(CN4&gt;=InServiceAlt3,SUM(Inputs!$E$99:CP99)-IF(AND(CN4&lt;&gt;"",CO4=""),RetireValueAlt3,0),0)-IF(CN4="",RetireValueAlt3,0)</f>
        <v>0</v>
      </c>
      <c r="CO8" s="378">
        <f ca="1">IF(CO4&gt;=InServiceAlt3,SUM(Inputs!$E$99:CQ99)-IF(AND(CO4&lt;&gt;"",CP4=""),RetireValueAlt3,0),0)-IF(CO4="",RetireValueAlt3,0)</f>
        <v>0</v>
      </c>
      <c r="CP8" s="378">
        <f ca="1">IF(CP4&gt;=InServiceAlt3,SUM(Inputs!$E$99:CR99)-IF(AND(CP4&lt;&gt;"",CQ4=""),RetireValueAlt3,0),0)-IF(CP4="",RetireValueAlt3,0)</f>
        <v>0</v>
      </c>
      <c r="CQ8" s="378">
        <f ca="1">IF(CQ4&gt;=InServiceAlt3,SUM(Inputs!$E$99:CS99)-IF(AND(CQ4&lt;&gt;"",CR4=""),RetireValueAlt3,0),0)-IF(CQ4="",RetireValueAlt3,0)</f>
        <v>0</v>
      </c>
      <c r="CR8" s="378"/>
      <c r="CS8" s="378"/>
      <c r="CT8" s="378"/>
    </row>
    <row r="9" spans="1:98" s="10" customFormat="1">
      <c r="A9" s="39" t="s">
        <v>104</v>
      </c>
      <c r="C9" s="378">
        <f>IF(C4&gt;=InServiceAlt3,0,SUM(Inputs!$E$99:E99)-IF(AND(C4&lt;&gt;"",D4=""),0,0))</f>
        <v>0</v>
      </c>
      <c r="D9" s="378">
        <f ca="1">IF(D4&gt;=InServiceAlt3,0,SUM(Inputs!$E$99:F99)-IF(AND(D4&lt;&gt;"",E4=""),0,0))</f>
        <v>0</v>
      </c>
      <c r="E9" s="378">
        <f ca="1">IF(E4&gt;=InServiceAlt3,0,SUM(Inputs!$E$99:G99)-IF(AND(E4&lt;&gt;"",F4=""),0,0))</f>
        <v>0</v>
      </c>
      <c r="F9" s="378">
        <f ca="1">IF(F4&gt;=InServiceAlt3,0,SUM(Inputs!$E$99:H99)-IF(AND(F4&lt;&gt;"",G4=""),0,0))</f>
        <v>0</v>
      </c>
      <c r="G9" s="378">
        <f ca="1">IF(G4&gt;=InServiceAlt3,0,SUM(Inputs!$E$99:I99)-IF(AND(G4&lt;&gt;"",H4=""),0,0))</f>
        <v>0</v>
      </c>
      <c r="H9" s="378">
        <f ca="1">IF(H4&gt;=InServiceAlt3,0,SUM(Inputs!$E$99:J99)-IF(AND(H4&lt;&gt;"",I4=""),0,0))</f>
        <v>0</v>
      </c>
      <c r="I9" s="378">
        <f ca="1">IF(I4&gt;=InServiceAlt3,0,SUM(Inputs!$E$99:K99)-IF(AND(I4&lt;&gt;"",J4=""),0,0))</f>
        <v>0</v>
      </c>
      <c r="J9" s="378">
        <f ca="1">IF(J4&gt;=InServiceAlt3,0,SUM(Inputs!$E$99:L99)-IF(AND(J4&lt;&gt;"",K4=""),0,0))</f>
        <v>0</v>
      </c>
      <c r="K9" s="378">
        <f ca="1">IF(K4&gt;=InServiceAlt3,0,SUM(Inputs!$E$99:M99)-IF(AND(K4&lt;&gt;"",L4=""),0,0))</f>
        <v>0</v>
      </c>
      <c r="L9" s="378">
        <f ca="1">IF(L4&gt;=InServiceAlt3,0,SUM(Inputs!$E$99:N99)-IF(AND(L4&lt;&gt;"",M4=""),0,0))</f>
        <v>0</v>
      </c>
      <c r="M9" s="378">
        <f ca="1">IF(M4&gt;=InServiceAlt3,0,SUM(Inputs!$E$99:O99)-IF(AND(M4&lt;&gt;"",N4=""),0,0))</f>
        <v>0</v>
      </c>
      <c r="N9" s="378">
        <f ca="1">IF(N4&gt;=InServiceAlt3,0,SUM(Inputs!$E$99:P99)-IF(AND(N4&lt;&gt;"",O4=""),0,0))</f>
        <v>0</v>
      </c>
      <c r="O9" s="378">
        <f ca="1">IF(O4&gt;=InServiceAlt3,0,SUM(Inputs!$E$99:Q99)-IF(AND(O4&lt;&gt;"",P4=""),0,0))</f>
        <v>0</v>
      </c>
      <c r="P9" s="378">
        <f ca="1">IF(P4&gt;=InServiceAlt3,0,SUM(Inputs!$E$99:R99)-IF(AND(P4&lt;&gt;"",Q4=""),0,0))</f>
        <v>0</v>
      </c>
      <c r="Q9" s="378">
        <f ca="1">IF(Q4&gt;=InServiceAlt3,0,SUM(Inputs!$E$99:S99)-IF(AND(Q4&lt;&gt;"",R4=""),0,0))</f>
        <v>0</v>
      </c>
      <c r="R9" s="378">
        <f ca="1">IF(R4&gt;=InServiceAlt3,0,SUM(Inputs!$E$99:T99)-IF(AND(R4&lt;&gt;"",S4=""),0,0))</f>
        <v>0</v>
      </c>
      <c r="S9" s="378">
        <f ca="1">IF(S4&gt;=InServiceAlt3,0,SUM(Inputs!$E$99:U99)-IF(AND(S4&lt;&gt;"",T4=""),0,0))</f>
        <v>0</v>
      </c>
      <c r="T9" s="378">
        <f ca="1">IF(T4&gt;=InServiceAlt3,0,SUM(Inputs!$E$99:V99)-IF(AND(T4&lt;&gt;"",U4=""),0,0))</f>
        <v>0</v>
      </c>
      <c r="U9" s="378">
        <f ca="1">IF(U4&gt;=InServiceAlt3,0,SUM(Inputs!$E$99:W99)-IF(AND(U4&lt;&gt;"",V4=""),0,0))</f>
        <v>0</v>
      </c>
      <c r="V9" s="378">
        <f ca="1">IF(V4&gt;=InServiceAlt3,0,SUM(Inputs!$E$99:X99)-IF(AND(V4&lt;&gt;"",W4=""),0,0))</f>
        <v>0</v>
      </c>
      <c r="W9" s="378">
        <f ca="1">IF(W4&gt;=InServiceAlt3,0,SUM(Inputs!$E$99:Y99)-IF(AND(W4&lt;&gt;"",X4=""),0,0))</f>
        <v>0</v>
      </c>
      <c r="X9" s="378">
        <f ca="1">IF(X4&gt;=InServiceAlt3,0,SUM(Inputs!$E$99:Z99)-IF(AND(X4&lt;&gt;"",Y4=""),0,0))</f>
        <v>0</v>
      </c>
      <c r="Y9" s="378">
        <f ca="1">IF(Y4&gt;=InServiceAlt3,0,SUM(Inputs!$E$99:AA99)-IF(AND(Y4&lt;&gt;"",Z4=""),0,0))</f>
        <v>0</v>
      </c>
      <c r="Z9" s="378">
        <f ca="1">IF(Z4&gt;=InServiceAlt3,0,SUM(Inputs!$E$99:AB99)-IF(AND(Z4&lt;&gt;"",AA4=""),0,0))</f>
        <v>0</v>
      </c>
      <c r="AA9" s="378">
        <f ca="1">IF(AA4&gt;=InServiceAlt3,0,SUM(Inputs!$E$99:AC99)-IF(AND(AA4&lt;&gt;"",AB4=""),0,0))</f>
        <v>0</v>
      </c>
      <c r="AB9" s="378">
        <f ca="1">IF(AB4&gt;=InServiceAlt3,0,SUM(Inputs!$E$99:AD99)-IF(AND(AB4&lt;&gt;"",AC4=""),0,0))</f>
        <v>0</v>
      </c>
      <c r="AC9" s="378">
        <f ca="1">IF(AC4&gt;=InServiceAlt3,0,SUM(Inputs!$E$99:AE99)-IF(AND(AC4&lt;&gt;"",AD4=""),0,0))</f>
        <v>0</v>
      </c>
      <c r="AD9" s="378">
        <f ca="1">IF(AD4&gt;=InServiceAlt3,0,SUM(Inputs!$E$99:AF99)-IF(AND(AD4&lt;&gt;"",AE4=""),0,0))</f>
        <v>0</v>
      </c>
      <c r="AE9" s="378">
        <f ca="1">IF(AE4&gt;=InServiceAlt3,0,SUM(Inputs!$E$99:AG99)-IF(AND(AE4&lt;&gt;"",AF4=""),0,0))</f>
        <v>0</v>
      </c>
      <c r="AF9" s="378">
        <f ca="1">IF(AF4&gt;=InServiceAlt3,0,SUM(Inputs!$E$99:AH99)-IF(AND(AF4&lt;&gt;"",AG4=""),0,0))</f>
        <v>0</v>
      </c>
      <c r="AG9" s="378">
        <f ca="1">IF(AG4&gt;=InServiceAlt3,0,SUM(Inputs!$E$99:AI99)-IF(AND(AG4&lt;&gt;"",AH4=""),0,0))</f>
        <v>0</v>
      </c>
      <c r="AH9" s="378">
        <f ca="1">IF(AH4&gt;=InServiceAlt3,0,SUM(Inputs!$E$99:AJ99)-IF(AND(AH4&lt;&gt;"",AI4=""),0,0))</f>
        <v>0</v>
      </c>
      <c r="AI9" s="378">
        <f ca="1">IF(AI4&gt;=InServiceAlt3,0,SUM(Inputs!$E$99:AK99)-IF(AND(AI4&lt;&gt;"",AJ4=""),0,0))</f>
        <v>0</v>
      </c>
      <c r="AJ9" s="378">
        <f ca="1">IF(AJ4&gt;=InServiceAlt3,0,SUM(Inputs!$E$99:AL99)-IF(AND(AJ4&lt;&gt;"",AK4=""),0,0))</f>
        <v>0</v>
      </c>
      <c r="AK9" s="378">
        <f ca="1">IF(AK4&gt;=InServiceAlt3,0,SUM(Inputs!$E$99:AM99)-IF(AND(AK4&lt;&gt;"",AL4=""),0,0))</f>
        <v>0</v>
      </c>
      <c r="AL9" s="378">
        <f ca="1">IF(AL4&gt;=InServiceAlt3,0,SUM(Inputs!$E$99:AN99)-IF(AND(AL4&lt;&gt;"",AM4=""),0,0))</f>
        <v>0</v>
      </c>
      <c r="AM9" s="378">
        <f ca="1">IF(AM4&gt;=InServiceAlt3,0,SUM(Inputs!$E$99:AO99)-IF(AND(AM4&lt;&gt;"",AN4=""),0,0))</f>
        <v>0</v>
      </c>
      <c r="AN9" s="378">
        <f ca="1">IF(AN4&gt;=InServiceAlt3,0,SUM(Inputs!$E$99:AP99)-IF(AND(AN4&lt;&gt;"",AO4=""),0,0))</f>
        <v>0</v>
      </c>
      <c r="AO9" s="378">
        <f ca="1">IF(AO4&gt;=InServiceAlt3,0,SUM(Inputs!$E$99:AQ99)-IF(AND(AO4&lt;&gt;"",AP4=""),0,0))</f>
        <v>0</v>
      </c>
      <c r="AP9" s="378">
        <f ca="1">IF(AP4&gt;=InServiceAlt3,0,SUM(Inputs!$E$99:AR99)-IF(AND(AP4&lt;&gt;"",AQ4=""),0,0))</f>
        <v>0</v>
      </c>
      <c r="AQ9" s="378">
        <f ca="1">IF(AQ4&gt;=InServiceAlt3,0,SUM(Inputs!$E$99:AS99)-IF(AND(AQ4&lt;&gt;"",AR4=""),0,0))</f>
        <v>0</v>
      </c>
      <c r="AR9" s="378">
        <f ca="1">IF(AR4&gt;=InServiceAlt3,0,SUM(Inputs!$E$99:AT99)-IF(AND(AR4&lt;&gt;"",AS4=""),0,0))</f>
        <v>0</v>
      </c>
      <c r="AS9" s="378">
        <f ca="1">IF(AS4&gt;=InServiceAlt3,0,SUM(Inputs!$E$99:AU99)-IF(AND(AS4&lt;&gt;"",AT4=""),0,0))</f>
        <v>0</v>
      </c>
      <c r="AT9" s="378">
        <f ca="1">IF(AT4&gt;=InServiceAlt3,0,SUM(Inputs!$E$99:AV99)-IF(AND(AT4&lt;&gt;"",AU4=""),0,0))</f>
        <v>0</v>
      </c>
      <c r="AU9" s="378">
        <f ca="1">IF(AU4&gt;=InServiceAlt3,0,SUM(Inputs!$E$99:AW99)-IF(AND(AU4&lt;&gt;"",AV4=""),0,0))</f>
        <v>0</v>
      </c>
      <c r="AV9" s="378">
        <f ca="1">IF(AV4&gt;=InServiceAlt3,0,SUM(Inputs!$E$99:AX99)-IF(AND(AV4&lt;&gt;"",AW4=""),0,0))</f>
        <v>0</v>
      </c>
      <c r="AW9" s="378">
        <f ca="1">IF(AW4&gt;=InServiceAlt3,0,SUM(Inputs!$E$99:AY99)-IF(AND(AW4&lt;&gt;"",AX4=""),0,0))</f>
        <v>0</v>
      </c>
      <c r="AX9" s="378">
        <f ca="1">IF(AX4&gt;=InServiceAlt3,0,SUM(Inputs!$E$99:AZ99)-IF(AND(AX4&lt;&gt;"",AY4=""),0,0))</f>
        <v>0</v>
      </c>
      <c r="AY9" s="378">
        <f ca="1">IF(AY4&gt;=InServiceAlt3,0,SUM(Inputs!$E$99:BA99)-IF(AND(AY4&lt;&gt;"",AZ4=""),0,0))</f>
        <v>0</v>
      </c>
      <c r="AZ9" s="378">
        <f ca="1">IF(AZ4&gt;=InServiceAlt3,0,SUM(Inputs!$E$99:BB99)-IF(AND(AZ4&lt;&gt;"",BA4=""),0,0))</f>
        <v>0</v>
      </c>
      <c r="BA9" s="378">
        <f ca="1">IF(BA4&gt;=InServiceAlt3,0,SUM(Inputs!$E$99:BC99)-IF(AND(BA4&lt;&gt;"",BB4=""),0,0))</f>
        <v>0</v>
      </c>
      <c r="BB9" s="378">
        <f ca="1">IF(BB4&gt;=InServiceAlt3,0,SUM(Inputs!$E$99:BD99)-IF(AND(BB4&lt;&gt;"",BC4=""),0,0))</f>
        <v>0</v>
      </c>
      <c r="BC9" s="378">
        <f ca="1">IF(BC4&gt;=InServiceAlt3,0,SUM(Inputs!$E$99:BE99)-IF(AND(BC4&lt;&gt;"",BD4=""),0,0))</f>
        <v>0</v>
      </c>
      <c r="BD9" s="378">
        <f ca="1">IF(BD4&gt;=InServiceAlt3,0,SUM(Inputs!$E$99:BF99)-IF(AND(BD4&lt;&gt;"",BE4=""),0,0))</f>
        <v>0</v>
      </c>
      <c r="BE9" s="378">
        <f ca="1">IF(BE4&gt;=InServiceAlt3,0,SUM(Inputs!$E$99:BG99)-IF(AND(BE4&lt;&gt;"",BF4=""),0,0))</f>
        <v>0</v>
      </c>
      <c r="BF9" s="378">
        <f ca="1">IF(BF4&gt;=InServiceAlt3,0,SUM(Inputs!$E$99:BH99)-IF(AND(BF4&lt;&gt;"",BG4=""),0,0))</f>
        <v>0</v>
      </c>
      <c r="BG9" s="378">
        <f ca="1">IF(BG4&gt;=InServiceAlt3,0,SUM(Inputs!$E$99:BI99)-IF(AND(BG4&lt;&gt;"",BH4=""),0,0))</f>
        <v>0</v>
      </c>
      <c r="BH9" s="378">
        <f ca="1">IF(BH4&gt;=InServiceAlt3,0,SUM(Inputs!$E$99:BJ99)-IF(AND(BH4&lt;&gt;"",BI4=""),0,0))</f>
        <v>0</v>
      </c>
      <c r="BI9" s="378">
        <f ca="1">IF(BI4&gt;=InServiceAlt3,0,SUM(Inputs!$E$99:BK99)-IF(AND(BI4&lt;&gt;"",BJ4=""),0,0))</f>
        <v>0</v>
      </c>
      <c r="BJ9" s="378">
        <f ca="1">IF(BJ4&gt;=InServiceAlt3,0,SUM(Inputs!$E$99:BL99)-IF(AND(BJ4&lt;&gt;"",BK4=""),0,0))</f>
        <v>0</v>
      </c>
      <c r="BK9" s="378">
        <f ca="1">IF(BK4&gt;=InServiceAlt3,0,SUM(Inputs!$E$99:BM99)-IF(AND(BK4&lt;&gt;"",BL4=""),0,0))</f>
        <v>0</v>
      </c>
      <c r="BL9" s="378">
        <f ca="1">IF(BL4&gt;=InServiceAlt3,0,SUM(Inputs!$E$99:BN99)-IF(AND(BL4&lt;&gt;"",BM4=""),0,0))</f>
        <v>0</v>
      </c>
      <c r="BM9" s="378">
        <f ca="1">IF(BM4&gt;=InServiceAlt3,0,SUM(Inputs!$E$99:BO99)-IF(AND(BM4&lt;&gt;"",BN4=""),0,0))</f>
        <v>0</v>
      </c>
      <c r="BN9" s="378">
        <f ca="1">IF(BN4&gt;=InServiceAlt3,0,SUM(Inputs!$E$99:BP99)-IF(AND(BN4&lt;&gt;"",BO4=""),0,0))</f>
        <v>0</v>
      </c>
      <c r="BO9" s="378">
        <f ca="1">IF(BO4&gt;=InServiceAlt3,0,SUM(Inputs!$E$99:BQ99)-IF(AND(BO4&lt;&gt;"",BP4=""),0,0))</f>
        <v>0</v>
      </c>
      <c r="BP9" s="378">
        <f ca="1">IF(BP4&gt;=InServiceAlt3,0,SUM(Inputs!$E$99:BR99)-IF(AND(BP4&lt;&gt;"",BQ4=""),0,0))</f>
        <v>0</v>
      </c>
      <c r="BQ9" s="378">
        <f ca="1">IF(BQ4&gt;=InServiceAlt3,0,SUM(Inputs!$E$99:BS99)-IF(AND(BQ4&lt;&gt;"",BR4=""),0,0))</f>
        <v>0</v>
      </c>
      <c r="BR9" s="378">
        <f ca="1">IF(BR4&gt;=InServiceAlt3,0,SUM(Inputs!$E$99:BT99)-IF(AND(BR4&lt;&gt;"",BS4=""),0,0))</f>
        <v>0</v>
      </c>
      <c r="BS9" s="378">
        <f ca="1">IF(BS4&gt;=InServiceAlt3,0,SUM(Inputs!$E$99:BU99)-IF(AND(BS4&lt;&gt;"",BT4=""),0,0))</f>
        <v>0</v>
      </c>
      <c r="BT9" s="378">
        <f ca="1">IF(BT4&gt;=InServiceAlt3,0,SUM(Inputs!$E$99:BV99)-IF(AND(BT4&lt;&gt;"",BU4=""),0,0))</f>
        <v>0</v>
      </c>
      <c r="BU9" s="378">
        <f ca="1">IF(BU4&gt;=InServiceAlt3,0,SUM(Inputs!$E$99:BW99)-IF(AND(BU4&lt;&gt;"",BV4=""),0,0))</f>
        <v>0</v>
      </c>
      <c r="BV9" s="378">
        <f ca="1">IF(BV4&gt;=InServiceAlt3,0,SUM(Inputs!$E$99:BX99)-IF(AND(BV4&lt;&gt;"",BW4=""),0,0))</f>
        <v>0</v>
      </c>
      <c r="BW9" s="378">
        <f ca="1">IF(BW4&gt;=InServiceAlt3,0,SUM(Inputs!$E$99:BY99)-IF(AND(BW4&lt;&gt;"",BX4=""),0,0))</f>
        <v>0</v>
      </c>
      <c r="BX9" s="378">
        <f ca="1">IF(BX4&gt;=InServiceAlt3,0,SUM(Inputs!$E$99:BZ99)-IF(AND(BX4&lt;&gt;"",BY4=""),0,0))</f>
        <v>0</v>
      </c>
      <c r="BY9" s="378">
        <f ca="1">IF(BY4&gt;=InServiceAlt3,0,SUM(Inputs!$E$99:CA99)-IF(AND(BY4&lt;&gt;"",BZ4=""),0,0))</f>
        <v>0</v>
      </c>
      <c r="BZ9" s="378">
        <f ca="1">IF(BZ4&gt;=InServiceAlt3,0,SUM(Inputs!$E$99:CB99)-IF(AND(BZ4&lt;&gt;"",CA4=""),0,0))</f>
        <v>0</v>
      </c>
      <c r="CA9" s="378">
        <f ca="1">IF(CA4&gt;=InServiceAlt3,0,SUM(Inputs!$E$99:CC99)-IF(AND(CA4&lt;&gt;"",CB4=""),0,0))</f>
        <v>0</v>
      </c>
      <c r="CB9" s="378">
        <f ca="1">IF(CB4&gt;=InServiceAlt3,0,SUM(Inputs!$E$99:CD99)-IF(AND(CB4&lt;&gt;"",CC4=""),0,0))</f>
        <v>0</v>
      </c>
      <c r="CC9" s="378">
        <f ca="1">IF(CC4&gt;=InServiceAlt3,0,SUM(Inputs!$E$99:CE99)-IF(AND(CC4&lt;&gt;"",CD4=""),0,0))</f>
        <v>0</v>
      </c>
      <c r="CD9" s="378">
        <f ca="1">IF(CD4&gt;=InServiceAlt3,0,SUM(Inputs!$E$99:CF99)-IF(AND(CD4&lt;&gt;"",CE4=""),0,0))</f>
        <v>0</v>
      </c>
      <c r="CE9" s="378">
        <f ca="1">IF(CE4&gt;=InServiceAlt3,0,SUM(Inputs!$E$99:CG99)-IF(AND(CE4&lt;&gt;"",CF4=""),0,0))</f>
        <v>0</v>
      </c>
      <c r="CF9" s="378">
        <f ca="1">IF(CF4&gt;=InServiceAlt3,0,SUM(Inputs!$E$99:CH99)-IF(AND(CF4&lt;&gt;"",CG4=""),0,0))</f>
        <v>0</v>
      </c>
      <c r="CG9" s="378">
        <f ca="1">IF(CG4&gt;=InServiceAlt3,0,SUM(Inputs!$E$99:CI99)-IF(AND(CG4&lt;&gt;"",CH4=""),0,0))</f>
        <v>0</v>
      </c>
      <c r="CH9" s="378">
        <f ca="1">IF(CH4&gt;=InServiceAlt3,0,SUM(Inputs!$E$99:CJ99)-IF(AND(CH4&lt;&gt;"",CI4=""),0,0))</f>
        <v>0</v>
      </c>
      <c r="CI9" s="378">
        <f ca="1">IF(CI4&gt;=InServiceAlt3,0,SUM(Inputs!$E$99:CK99)-IF(AND(CI4&lt;&gt;"",CJ4=""),0,0))</f>
        <v>0</v>
      </c>
      <c r="CJ9" s="378">
        <f ca="1">IF(CJ4&gt;=InServiceAlt3,0,SUM(Inputs!$E$99:CL99)-IF(AND(CJ4&lt;&gt;"",CK4=""),0,0))</f>
        <v>0</v>
      </c>
      <c r="CK9" s="378">
        <f ca="1">IF(CK4&gt;=InServiceAlt3,0,SUM(Inputs!$E$99:CM99)-IF(AND(CK4&lt;&gt;"",CL4=""),0,0))</f>
        <v>0</v>
      </c>
      <c r="CL9" s="378">
        <f ca="1">IF(CL4&gt;=InServiceAlt3,0,SUM(Inputs!$E$99:CN99)-IF(AND(CL4&lt;&gt;"",CM4=""),0,0))</f>
        <v>0</v>
      </c>
      <c r="CM9" s="378">
        <f ca="1">IF(CM4&gt;=InServiceAlt3,0,SUM(Inputs!$E$99:CO99)-IF(AND(CM4&lt;&gt;"",CN4=""),0,0))</f>
        <v>0</v>
      </c>
      <c r="CN9" s="378">
        <f ca="1">IF(CN4&gt;=InServiceAlt3,0,SUM(Inputs!$E$99:CP99)-IF(AND(CN4&lt;&gt;"",CO4=""),0,0))</f>
        <v>0</v>
      </c>
      <c r="CO9" s="378">
        <f ca="1">IF(CO4&gt;=InServiceAlt3,0,SUM(Inputs!$E$99:CQ99)-IF(AND(CO4&lt;&gt;"",CP4=""),0,0))</f>
        <v>0</v>
      </c>
      <c r="CP9" s="378">
        <f ca="1">IF(CP4&gt;=InServiceAlt3,0,SUM(Inputs!$E$99:CR99)-IF(AND(CP4&lt;&gt;"",CQ4=""),0,0))</f>
        <v>0</v>
      </c>
      <c r="CQ9" s="378">
        <f ca="1">IF(CQ4&gt;=InServiceAlt3,0,SUM(Inputs!$E$99:CS99)-IF(AND(CQ4&lt;&gt;"",CR4=""),0,0))</f>
        <v>0</v>
      </c>
      <c r="CR9" s="378"/>
      <c r="CS9" s="378"/>
      <c r="CT9" s="378"/>
    </row>
    <row r="10" spans="1:98" s="10" customFormat="1">
      <c r="A10" s="39" t="s">
        <v>105</v>
      </c>
      <c r="C10" s="378">
        <f ca="1">'Depr - Alt #3'!D53</f>
        <v>0</v>
      </c>
      <c r="D10" s="378">
        <f ca="1">'Depr - Alt #3'!E53+C10</f>
        <v>0</v>
      </c>
      <c r="E10" s="378">
        <f ca="1">'Depr - Alt #3'!F53+D10</f>
        <v>0</v>
      </c>
      <c r="F10" s="378">
        <f ca="1">'Depr - Alt #3'!G53+E10</f>
        <v>0</v>
      </c>
      <c r="G10" s="378">
        <f ca="1">'Depr - Alt #3'!H53+F10</f>
        <v>0</v>
      </c>
      <c r="H10" s="378">
        <f ca="1">'Depr - Alt #3'!I53+G10</f>
        <v>0</v>
      </c>
      <c r="I10" s="378">
        <f ca="1">'Depr - Alt #3'!J53+H10</f>
        <v>0</v>
      </c>
      <c r="J10" s="378">
        <f ca="1">'Depr - Alt #3'!K53+I10</f>
        <v>0</v>
      </c>
      <c r="K10" s="378">
        <f ca="1">'Depr - Alt #3'!L53+J10</f>
        <v>0</v>
      </c>
      <c r="L10" s="378">
        <f ca="1">'Depr - Alt #3'!M53+K10</f>
        <v>0</v>
      </c>
      <c r="M10" s="378">
        <f ca="1">'Depr - Alt #3'!N53+L10</f>
        <v>0</v>
      </c>
      <c r="N10" s="378">
        <f ca="1">'Depr - Alt #3'!O53+M10</f>
        <v>0</v>
      </c>
      <c r="O10" s="378">
        <f ca="1">'Depr - Alt #3'!P53+N10</f>
        <v>0</v>
      </c>
      <c r="P10" s="378">
        <f ca="1">'Depr - Alt #3'!Q53+O10</f>
        <v>0</v>
      </c>
      <c r="Q10" s="378">
        <f ca="1">'Depr - Alt #3'!R53+P10</f>
        <v>0</v>
      </c>
      <c r="R10" s="378">
        <f ca="1">'Depr - Alt #3'!S53+Q10</f>
        <v>0</v>
      </c>
      <c r="S10" s="378">
        <f ca="1">'Depr - Alt #3'!T53+R10</f>
        <v>0</v>
      </c>
      <c r="T10" s="378">
        <f ca="1">'Depr - Alt #3'!U53+S10</f>
        <v>0</v>
      </c>
      <c r="U10" s="378">
        <f ca="1">'Depr - Alt #3'!V53+T10</f>
        <v>0</v>
      </c>
      <c r="V10" s="378">
        <f ca="1">'Depr - Alt #3'!W53+U10</f>
        <v>0</v>
      </c>
      <c r="W10" s="378">
        <f ca="1">'Depr - Alt #3'!X53+V10</f>
        <v>0</v>
      </c>
      <c r="X10" s="378">
        <f ca="1">'Depr - Alt #3'!Y53+W10</f>
        <v>0</v>
      </c>
      <c r="Y10" s="378">
        <f ca="1">'Depr - Alt #3'!Z53+X10</f>
        <v>0</v>
      </c>
      <c r="Z10" s="378">
        <f ca="1">'Depr - Alt #3'!AA53+Y10</f>
        <v>0</v>
      </c>
      <c r="AA10" s="378">
        <f ca="1">'Depr - Alt #3'!AB53+Z10</f>
        <v>0</v>
      </c>
      <c r="AB10" s="378">
        <f ca="1">'Depr - Alt #3'!AC53+AA10</f>
        <v>0</v>
      </c>
      <c r="AC10" s="378">
        <f ca="1">'Depr - Alt #3'!AD53+AB10</f>
        <v>0</v>
      </c>
      <c r="AD10" s="378">
        <f ca="1">'Depr - Alt #3'!AE53+AC10</f>
        <v>0</v>
      </c>
      <c r="AE10" s="378">
        <f ca="1">'Depr - Alt #3'!AF53+AD10</f>
        <v>0</v>
      </c>
      <c r="AF10" s="378">
        <f ca="1">'Depr - Alt #3'!AG53+AE10</f>
        <v>0</v>
      </c>
      <c r="AG10" s="378">
        <f ca="1">'Depr - Alt #3'!AH53+AF10</f>
        <v>0</v>
      </c>
      <c r="AH10" s="378">
        <f ca="1">'Depr - Alt #3'!AI53+AG10</f>
        <v>0</v>
      </c>
      <c r="AI10" s="378">
        <f ca="1">'Depr - Alt #3'!AJ53+AH10</f>
        <v>0</v>
      </c>
      <c r="AJ10" s="378">
        <f ca="1">'Depr - Alt #3'!AK53+AI10</f>
        <v>0</v>
      </c>
      <c r="AK10" s="378">
        <f ca="1">'Depr - Alt #3'!AL53+AJ10</f>
        <v>0</v>
      </c>
      <c r="AL10" s="378">
        <f ca="1">'Depr - Alt #3'!AM53+AK10</f>
        <v>0</v>
      </c>
      <c r="AM10" s="378">
        <f ca="1">'Depr - Alt #3'!AN53+AL10</f>
        <v>0</v>
      </c>
      <c r="AN10" s="378">
        <f ca="1">'Depr - Alt #3'!AO53+AM10</f>
        <v>0</v>
      </c>
      <c r="AO10" s="378">
        <f ca="1">'Depr - Alt #3'!AP53+AN10</f>
        <v>0</v>
      </c>
      <c r="AP10" s="378">
        <f ca="1">'Depr - Alt #3'!AQ53+AO10</f>
        <v>0</v>
      </c>
      <c r="AQ10" s="378">
        <f ca="1">'Depr - Alt #3'!AR53+AP10</f>
        <v>0</v>
      </c>
      <c r="AR10" s="378">
        <f ca="1">'Depr - Alt #3'!AS53+AQ10</f>
        <v>0</v>
      </c>
      <c r="AS10" s="378">
        <f ca="1">'Depr - Alt #3'!AT53+AR10</f>
        <v>0</v>
      </c>
      <c r="AT10" s="378">
        <f ca="1">'Depr - Alt #3'!AU53+AS10</f>
        <v>0</v>
      </c>
      <c r="AU10" s="378">
        <f ca="1">'Depr - Alt #3'!AV53+AT10</f>
        <v>0</v>
      </c>
      <c r="AV10" s="378">
        <f ca="1">'Depr - Alt #3'!AW53+AU10</f>
        <v>0</v>
      </c>
      <c r="AW10" s="378">
        <f ca="1">'Depr - Alt #3'!AX53+AV10</f>
        <v>0</v>
      </c>
      <c r="AX10" s="378">
        <f ca="1">'Depr - Alt #3'!AY53+AW10</f>
        <v>0</v>
      </c>
      <c r="AY10" s="378">
        <f ca="1">'Depr - Alt #3'!AZ53+AX10</f>
        <v>0</v>
      </c>
      <c r="AZ10" s="378">
        <f ca="1">'Depr - Alt #3'!BA53+AY10</f>
        <v>0</v>
      </c>
      <c r="BA10" s="378">
        <f ca="1">'Depr - Alt #3'!BB53+AZ10</f>
        <v>0</v>
      </c>
      <c r="BB10" s="378">
        <f ca="1">'Depr - Alt #3'!BC53+BA10</f>
        <v>0</v>
      </c>
      <c r="BC10" s="378">
        <f ca="1">'Depr - Alt #3'!BD53+BB10</f>
        <v>0</v>
      </c>
      <c r="BD10" s="378">
        <f ca="1">'Depr - Alt #3'!BE53+BC10</f>
        <v>0</v>
      </c>
      <c r="BE10" s="378">
        <f ca="1">'Depr - Alt #3'!BF53+BD10</f>
        <v>0</v>
      </c>
      <c r="BF10" s="378">
        <f ca="1">'Depr - Alt #3'!BG53+BE10</f>
        <v>0</v>
      </c>
      <c r="BG10" s="378">
        <f ca="1">'Depr - Alt #3'!BH53+BF10</f>
        <v>0</v>
      </c>
      <c r="BH10" s="378">
        <f ca="1">'Depr - Alt #3'!BI53+BG10</f>
        <v>0</v>
      </c>
      <c r="BI10" s="378">
        <f ca="1">'Depr - Alt #3'!BJ53+BH10</f>
        <v>0</v>
      </c>
      <c r="BJ10" s="378">
        <f ca="1">'Depr - Alt #3'!BK53+BI10</f>
        <v>0</v>
      </c>
      <c r="BK10" s="378">
        <f ca="1">'Depr - Alt #3'!BL53+BJ10</f>
        <v>0</v>
      </c>
      <c r="BL10" s="378">
        <f ca="1">'Depr - Alt #3'!BM53+BK10</f>
        <v>0</v>
      </c>
      <c r="BM10" s="378">
        <f ca="1">'Depr - Alt #3'!BN53+BL10</f>
        <v>0</v>
      </c>
      <c r="BN10" s="378">
        <f ca="1">'Depr - Alt #3'!BO53+BM10</f>
        <v>0</v>
      </c>
      <c r="BO10" s="378">
        <f ca="1">'Depr - Alt #3'!BP53+BN10</f>
        <v>0</v>
      </c>
      <c r="BP10" s="378">
        <f ca="1">'Depr - Alt #3'!BQ53+BO10</f>
        <v>0</v>
      </c>
      <c r="BQ10" s="378">
        <f ca="1">'Depr - Alt #3'!BR53+BP10</f>
        <v>0</v>
      </c>
      <c r="BR10" s="378">
        <f ca="1">'Depr - Alt #3'!BS53+BQ10</f>
        <v>0</v>
      </c>
      <c r="BS10" s="378">
        <f ca="1">'Depr - Alt #3'!BT53+BR10</f>
        <v>0</v>
      </c>
      <c r="BT10" s="378">
        <f ca="1">'Depr - Alt #3'!BU53+BS10</f>
        <v>0</v>
      </c>
      <c r="BU10" s="378">
        <f ca="1">'Depr - Alt #3'!BV53+BT10</f>
        <v>0</v>
      </c>
      <c r="BV10" s="378">
        <f ca="1">'Depr - Alt #3'!BW53+BU10</f>
        <v>0</v>
      </c>
      <c r="BW10" s="378">
        <f ca="1">'Depr - Alt #3'!BX53+BV10</f>
        <v>0</v>
      </c>
      <c r="BX10" s="378">
        <f ca="1">'Depr - Alt #3'!BY53+BW10</f>
        <v>0</v>
      </c>
      <c r="BY10" s="378">
        <f ca="1">'Depr - Alt #3'!BZ53+BX10</f>
        <v>0</v>
      </c>
      <c r="BZ10" s="378">
        <f ca="1">'Depr - Alt #3'!CA53+BY10</f>
        <v>0</v>
      </c>
      <c r="CA10" s="378">
        <f ca="1">'Depr - Alt #3'!CB53+BZ10</f>
        <v>0</v>
      </c>
      <c r="CB10" s="378">
        <f ca="1">'Depr - Alt #3'!CC53+CA10</f>
        <v>0</v>
      </c>
      <c r="CC10" s="378">
        <f ca="1">'Depr - Alt #3'!CD53+CB10</f>
        <v>0</v>
      </c>
      <c r="CD10" s="378">
        <f ca="1">'Depr - Alt #3'!CE53+CC10</f>
        <v>0</v>
      </c>
      <c r="CE10" s="378">
        <f ca="1">'Depr - Alt #3'!CF53+CD10</f>
        <v>0</v>
      </c>
      <c r="CF10" s="378">
        <f ca="1">'Depr - Alt #3'!CG53+CE10</f>
        <v>0</v>
      </c>
      <c r="CG10" s="378">
        <f ca="1">'Depr - Alt #3'!CH53+CF10</f>
        <v>0</v>
      </c>
      <c r="CH10" s="378">
        <f ca="1">'Depr - Alt #3'!CI53+CG10</f>
        <v>0</v>
      </c>
      <c r="CI10" s="378">
        <f ca="1">'Depr - Alt #3'!CJ53+CH10</f>
        <v>0</v>
      </c>
      <c r="CJ10" s="378">
        <f ca="1">'Depr - Alt #3'!CK53+CI10</f>
        <v>0</v>
      </c>
      <c r="CK10" s="378">
        <f ca="1">'Depr - Alt #3'!CL53+CJ10</f>
        <v>0</v>
      </c>
      <c r="CL10" s="378">
        <f ca="1">'Depr - Alt #3'!CM53+CK10</f>
        <v>0</v>
      </c>
      <c r="CM10" s="378">
        <f ca="1">'Depr - Alt #3'!CN53+CL10</f>
        <v>0</v>
      </c>
      <c r="CN10" s="378">
        <f ca="1">'Depr - Alt #3'!CO53+CM10</f>
        <v>0</v>
      </c>
      <c r="CO10" s="378">
        <f ca="1">'Depr - Alt #3'!CP53+CN10</f>
        <v>0</v>
      </c>
      <c r="CP10" s="378">
        <f ca="1">'Depr - Alt #3'!CQ53+CO10</f>
        <v>0</v>
      </c>
      <c r="CQ10" s="378">
        <f ca="1">'Depr - Alt #3'!CR53+CP10</f>
        <v>0</v>
      </c>
      <c r="CR10" s="378"/>
      <c r="CS10" s="378"/>
      <c r="CT10" s="378"/>
    </row>
    <row r="11" spans="1:98" s="379" customFormat="1">
      <c r="A11" s="39" t="s">
        <v>148</v>
      </c>
      <c r="C11" s="314">
        <f ca="1">('Depr - Alt #3'!D$98-'Depr - Alt #3'!D$53)*(FederalIncomeTax+ StateIncomeTax)</f>
        <v>0</v>
      </c>
      <c r="D11" s="314">
        <f ca="1">('Depr - Alt #3'!E$98-'Depr - Alt #3'!E$53)*(FederalIncomeTax+ StateIncomeTax)+C11</f>
        <v>0</v>
      </c>
      <c r="E11" s="314">
        <f ca="1">('Depr - Alt #3'!F$98-'Depr - Alt #3'!F$53)*(FederalIncomeTax+ StateIncomeTax)+D11</f>
        <v>0</v>
      </c>
      <c r="F11" s="314">
        <f ca="1">('Depr - Alt #3'!G$98-'Depr - Alt #3'!G$53)*(FederalIncomeTax+ StateIncomeTax)+E11</f>
        <v>0</v>
      </c>
      <c r="G11" s="314">
        <f ca="1">('Depr - Alt #3'!H$98-'Depr - Alt #3'!H$53)*(FederalIncomeTax+ StateIncomeTax)+F11</f>
        <v>0</v>
      </c>
      <c r="H11" s="314">
        <f ca="1">('Depr - Alt #3'!I$98-'Depr - Alt #3'!I$53)*(FederalIncomeTax+ StateIncomeTax)+G11</f>
        <v>0</v>
      </c>
      <c r="I11" s="314">
        <f ca="1">('Depr - Alt #3'!J$98-'Depr - Alt #3'!J$53)*(FederalIncomeTax+ StateIncomeTax)+H11</f>
        <v>0</v>
      </c>
      <c r="J11" s="314">
        <f ca="1">('Depr - Alt #3'!K$98-'Depr - Alt #3'!K$53)*(FederalIncomeTax+ StateIncomeTax)+I11</f>
        <v>0</v>
      </c>
      <c r="K11" s="314">
        <f ca="1">('Depr - Alt #3'!L$98-'Depr - Alt #3'!L$53)*(FederalIncomeTax+ StateIncomeTax)+J11</f>
        <v>0</v>
      </c>
      <c r="L11" s="314">
        <f ca="1">('Depr - Alt #3'!M$98-'Depr - Alt #3'!M$53)*(FederalIncomeTax+ StateIncomeTax)+K11</f>
        <v>0</v>
      </c>
      <c r="M11" s="314">
        <f ca="1">('Depr - Alt #3'!N$98-'Depr - Alt #3'!N$53)*(FederalIncomeTax+ StateIncomeTax)+L11</f>
        <v>0</v>
      </c>
      <c r="N11" s="314">
        <f ca="1">('Depr - Alt #3'!O$98-'Depr - Alt #3'!O$53)*(FederalIncomeTax+ StateIncomeTax)+M11</f>
        <v>0</v>
      </c>
      <c r="O11" s="314">
        <f ca="1">('Depr - Alt #3'!P$98-'Depr - Alt #3'!P$53)*(FederalIncomeTax+ StateIncomeTax)+N11</f>
        <v>0</v>
      </c>
      <c r="P11" s="314">
        <f ca="1">('Depr - Alt #3'!Q$98-'Depr - Alt #3'!Q$53)*(FederalIncomeTax+ StateIncomeTax)+O11</f>
        <v>0</v>
      </c>
      <c r="Q11" s="314">
        <f ca="1">('Depr - Alt #3'!R$98-'Depr - Alt #3'!R$53)*(FederalIncomeTax+ StateIncomeTax)+P11</f>
        <v>0</v>
      </c>
      <c r="R11" s="314">
        <f ca="1">('Depr - Alt #3'!S$98-'Depr - Alt #3'!S$53)*(FederalIncomeTax+ StateIncomeTax)+Q11</f>
        <v>0</v>
      </c>
      <c r="S11" s="314">
        <f ca="1">('Depr - Alt #3'!T$98-'Depr - Alt #3'!T$53)*(FederalIncomeTax+ StateIncomeTax)+R11</f>
        <v>0</v>
      </c>
      <c r="T11" s="314">
        <f ca="1">('Depr - Alt #3'!U$98-'Depr - Alt #3'!U$53)*(FederalIncomeTax+ StateIncomeTax)+S11</f>
        <v>0</v>
      </c>
      <c r="U11" s="314">
        <f ca="1">('Depr - Alt #3'!V$98-'Depr - Alt #3'!V$53)*(FederalIncomeTax+ StateIncomeTax)+T11</f>
        <v>0</v>
      </c>
      <c r="V11" s="314">
        <f ca="1">('Depr - Alt #3'!W$98-'Depr - Alt #3'!W$53)*(FederalIncomeTax+ StateIncomeTax)+U11</f>
        <v>0</v>
      </c>
      <c r="W11" s="314">
        <f ca="1">('Depr - Alt #3'!X$98-'Depr - Alt #3'!X$53)*(FederalIncomeTax+ StateIncomeTax)+V11</f>
        <v>0</v>
      </c>
      <c r="X11" s="314">
        <f ca="1">('Depr - Alt #3'!Y$98-'Depr - Alt #3'!Y$53)*(FederalIncomeTax+ StateIncomeTax)+W11</f>
        <v>0</v>
      </c>
      <c r="Y11" s="314">
        <f ca="1">('Depr - Alt #3'!Z$98-'Depr - Alt #3'!Z$53)*(FederalIncomeTax+ StateIncomeTax)+X11</f>
        <v>0</v>
      </c>
      <c r="Z11" s="314">
        <f ca="1">('Depr - Alt #3'!AA$98-'Depr - Alt #3'!AA$53)*(FederalIncomeTax+ StateIncomeTax)+Y11</f>
        <v>0</v>
      </c>
      <c r="AA11" s="314">
        <f ca="1">('Depr - Alt #3'!AB$98-'Depr - Alt #3'!AB$53)*(FederalIncomeTax+ StateIncomeTax)+Z11</f>
        <v>0</v>
      </c>
      <c r="AB11" s="314">
        <f ca="1">('Depr - Alt #3'!AC$98-'Depr - Alt #3'!AC$53)*(FederalIncomeTax+ StateIncomeTax)+AA11</f>
        <v>0</v>
      </c>
      <c r="AC11" s="314">
        <f ca="1">('Depr - Alt #3'!AD$98-'Depr - Alt #3'!AD$53)*(FederalIncomeTax+ StateIncomeTax)+AB11</f>
        <v>0</v>
      </c>
      <c r="AD11" s="314">
        <f ca="1">('Depr - Alt #3'!AE$98-'Depr - Alt #3'!AE$53)*(FederalIncomeTax+ StateIncomeTax)+AC11</f>
        <v>0</v>
      </c>
      <c r="AE11" s="314">
        <f ca="1">('Depr - Alt #3'!AF$98-'Depr - Alt #3'!AF$53)*(FederalIncomeTax+ StateIncomeTax)+AD11</f>
        <v>0</v>
      </c>
      <c r="AF11" s="314">
        <f ca="1">('Depr - Alt #3'!AG$98-'Depr - Alt #3'!AG$53)*(FederalIncomeTax+ StateIncomeTax)+AE11</f>
        <v>0</v>
      </c>
      <c r="AG11" s="314">
        <f ca="1">('Depr - Alt #3'!AH$98-'Depr - Alt #3'!AH$53)*(FederalIncomeTax+ StateIncomeTax)+AF11</f>
        <v>0</v>
      </c>
      <c r="AH11" s="314">
        <f ca="1">('Depr - Alt #3'!AI$98-'Depr - Alt #3'!AI$53)*(FederalIncomeTax+ StateIncomeTax)+AG11</f>
        <v>0</v>
      </c>
      <c r="AI11" s="314">
        <f ca="1">('Depr - Alt #3'!AJ$98-'Depr - Alt #3'!AJ$53)*(FederalIncomeTax+ StateIncomeTax)+AH11</f>
        <v>0</v>
      </c>
      <c r="AJ11" s="314">
        <f ca="1">('Depr - Alt #3'!AK$98-'Depr - Alt #3'!AK$53)*(FederalIncomeTax+ StateIncomeTax)+AI11</f>
        <v>0</v>
      </c>
      <c r="AK11" s="314">
        <f ca="1">('Depr - Alt #3'!AL$98-'Depr - Alt #3'!AL$53)*(FederalIncomeTax+ StateIncomeTax)+AJ11</f>
        <v>0</v>
      </c>
      <c r="AL11" s="314">
        <f ca="1">('Depr - Alt #3'!AM$98-'Depr - Alt #3'!AM$53)*(FederalIncomeTax+ StateIncomeTax)+AK11</f>
        <v>0</v>
      </c>
      <c r="AM11" s="314">
        <f ca="1">('Depr - Alt #3'!AN$98-'Depr - Alt #3'!AN$53)*(FederalIncomeTax+ StateIncomeTax)+AL11</f>
        <v>0</v>
      </c>
      <c r="AN11" s="314">
        <f ca="1">('Depr - Alt #3'!AO$98-'Depr - Alt #3'!AO$53)*(FederalIncomeTax+ StateIncomeTax)+AM11</f>
        <v>0</v>
      </c>
      <c r="AO11" s="314">
        <f ca="1">('Depr - Alt #3'!AP$98-'Depr - Alt #3'!AP$53)*(FederalIncomeTax+ StateIncomeTax)+AN11</f>
        <v>0</v>
      </c>
      <c r="AP11" s="314">
        <f ca="1">('Depr - Alt #3'!AQ$98-'Depr - Alt #3'!AQ$53)*(FederalIncomeTax+ StateIncomeTax)+AO11</f>
        <v>0</v>
      </c>
      <c r="AQ11" s="314">
        <f ca="1">('Depr - Alt #3'!AR$98-'Depr - Alt #3'!AR$53)*(FederalIncomeTax+ StateIncomeTax)+AP11</f>
        <v>0</v>
      </c>
      <c r="AR11" s="314">
        <f ca="1">('Depr - Alt #3'!AS$98-'Depr - Alt #3'!AS$53)*(FederalIncomeTax+ StateIncomeTax)+AQ11</f>
        <v>0</v>
      </c>
      <c r="AS11" s="314">
        <f ca="1">('Depr - Alt #3'!AT$98-'Depr - Alt #3'!AT$53)*(FederalIncomeTax+ StateIncomeTax)+AR11</f>
        <v>0</v>
      </c>
      <c r="AT11" s="314">
        <f ca="1">('Depr - Alt #3'!AU$98-'Depr - Alt #3'!AU$53)*(FederalIncomeTax+ StateIncomeTax)+AS11</f>
        <v>0</v>
      </c>
      <c r="AU11" s="314">
        <f ca="1">('Depr - Alt #3'!AV$98-'Depr - Alt #3'!AV$53)*(FederalIncomeTax+ StateIncomeTax)+AT11</f>
        <v>0</v>
      </c>
      <c r="AV11" s="314">
        <f ca="1">('Depr - Alt #3'!AW$98-'Depr - Alt #3'!AW$53)*(FederalIncomeTax+ StateIncomeTax)+AU11</f>
        <v>0</v>
      </c>
      <c r="AW11" s="314">
        <f ca="1">('Depr - Alt #3'!AX$98-'Depr - Alt #3'!AX$53)*(FederalIncomeTax+ StateIncomeTax)+AV11</f>
        <v>0</v>
      </c>
      <c r="AX11" s="314">
        <f ca="1">('Depr - Alt #3'!AY$98-'Depr - Alt #3'!AY$53)*(FederalIncomeTax+ StateIncomeTax)+AW11</f>
        <v>0</v>
      </c>
      <c r="AY11" s="314">
        <f ca="1">('Depr - Alt #3'!AZ$98-'Depr - Alt #3'!AZ$53)*(FederalIncomeTax+ StateIncomeTax)+AX11</f>
        <v>0</v>
      </c>
      <c r="AZ11" s="314">
        <f ca="1">('Depr - Alt #3'!BA$98-'Depr - Alt #3'!BA$53)*(FederalIncomeTax+ StateIncomeTax)+AY11</f>
        <v>0</v>
      </c>
      <c r="BA11" s="314">
        <f ca="1">('Depr - Alt #3'!BB$98-'Depr - Alt #3'!BB$53)*(FederalIncomeTax+ StateIncomeTax)+AZ11</f>
        <v>0</v>
      </c>
      <c r="BB11" s="314">
        <f ca="1">('Depr - Alt #3'!BC$98-'Depr - Alt #3'!BC$53)*(FederalIncomeTax+ StateIncomeTax)+BA11</f>
        <v>0</v>
      </c>
      <c r="BC11" s="314">
        <f ca="1">('Depr - Alt #3'!BD$98-'Depr - Alt #3'!BD$53)*(FederalIncomeTax+ StateIncomeTax)+BB11</f>
        <v>0</v>
      </c>
      <c r="BD11" s="314">
        <f ca="1">('Depr - Alt #3'!BE$98-'Depr - Alt #3'!BE$53)*(FederalIncomeTax+ StateIncomeTax)+BC11</f>
        <v>0</v>
      </c>
      <c r="BE11" s="314">
        <f ca="1">('Depr - Alt #3'!BF$98-'Depr - Alt #3'!BF$53)*(FederalIncomeTax+ StateIncomeTax)+BD11</f>
        <v>0</v>
      </c>
      <c r="BF11" s="314">
        <f ca="1">('Depr - Alt #3'!BG$98-'Depr - Alt #3'!BG$53)*(FederalIncomeTax+ StateIncomeTax)+BE11</f>
        <v>0</v>
      </c>
      <c r="BG11" s="314">
        <f ca="1">('Depr - Alt #3'!BH$98-'Depr - Alt #3'!BH$53)*(FederalIncomeTax+ StateIncomeTax)+BF11</f>
        <v>0</v>
      </c>
      <c r="BH11" s="314">
        <f ca="1">('Depr - Alt #3'!BI$98-'Depr - Alt #3'!BI$53)*(FederalIncomeTax+ StateIncomeTax)+BG11</f>
        <v>0</v>
      </c>
      <c r="BI11" s="314">
        <f ca="1">('Depr - Alt #3'!BJ$98-'Depr - Alt #3'!BJ$53)*(FederalIncomeTax+ StateIncomeTax)+BH11</f>
        <v>0</v>
      </c>
      <c r="BJ11" s="314">
        <f ca="1">('Depr - Alt #3'!BK$98-'Depr - Alt #3'!BK$53)*(FederalIncomeTax+ StateIncomeTax)+BI11</f>
        <v>0</v>
      </c>
      <c r="BK11" s="314">
        <f ca="1">('Depr - Alt #3'!BL$98-'Depr - Alt #3'!BL$53)*(FederalIncomeTax+ StateIncomeTax)+BJ11</f>
        <v>0</v>
      </c>
      <c r="BL11" s="314">
        <f ca="1">('Depr - Alt #3'!BM$98-'Depr - Alt #3'!BM$53)*(FederalIncomeTax+ StateIncomeTax)+BK11</f>
        <v>0</v>
      </c>
      <c r="BM11" s="314">
        <f ca="1">('Depr - Alt #3'!BN$98-'Depr - Alt #3'!BN$53)*(FederalIncomeTax+ StateIncomeTax)+BL11</f>
        <v>0</v>
      </c>
      <c r="BN11" s="314">
        <f ca="1">('Depr - Alt #3'!BO$98-'Depr - Alt #3'!BO$53)*(FederalIncomeTax+ StateIncomeTax)+BM11</f>
        <v>0</v>
      </c>
      <c r="BO11" s="314">
        <f ca="1">('Depr - Alt #3'!BP$98-'Depr - Alt #3'!BP$53)*(FederalIncomeTax+ StateIncomeTax)+BN11</f>
        <v>0</v>
      </c>
      <c r="BP11" s="314">
        <f ca="1">('Depr - Alt #3'!BQ$98-'Depr - Alt #3'!BQ$53)*(FederalIncomeTax+ StateIncomeTax)+BO11</f>
        <v>0</v>
      </c>
      <c r="BQ11" s="314">
        <f ca="1">('Depr - Alt #3'!BR$98-'Depr - Alt #3'!BR$53)*(FederalIncomeTax+ StateIncomeTax)+BP11</f>
        <v>0</v>
      </c>
      <c r="BR11" s="314">
        <f ca="1">('Depr - Alt #3'!BS$98-'Depr - Alt #3'!BS$53)*(FederalIncomeTax+ StateIncomeTax)+BQ11</f>
        <v>0</v>
      </c>
      <c r="BS11" s="314">
        <f ca="1">('Depr - Alt #3'!BT$98-'Depr - Alt #3'!BT$53)*(FederalIncomeTax+ StateIncomeTax)+BR11</f>
        <v>0</v>
      </c>
      <c r="BT11" s="314">
        <f ca="1">('Depr - Alt #3'!BU$98-'Depr - Alt #3'!BU$53)*(FederalIncomeTax+ StateIncomeTax)+BS11</f>
        <v>0</v>
      </c>
      <c r="BU11" s="314">
        <f ca="1">('Depr - Alt #3'!BV$98-'Depr - Alt #3'!BV$53)*(FederalIncomeTax+ StateIncomeTax)+BT11</f>
        <v>0</v>
      </c>
      <c r="BV11" s="314">
        <f ca="1">('Depr - Alt #3'!BW$98-'Depr - Alt #3'!BW$53)*(FederalIncomeTax+ StateIncomeTax)+BU11</f>
        <v>0</v>
      </c>
      <c r="BW11" s="314">
        <f ca="1">('Depr - Alt #3'!BX$98-'Depr - Alt #3'!BX$53)*(FederalIncomeTax+ StateIncomeTax)+BV11</f>
        <v>0</v>
      </c>
      <c r="BX11" s="314">
        <f ca="1">('Depr - Alt #3'!BY$98-'Depr - Alt #3'!BY$53)*(FederalIncomeTax+ StateIncomeTax)+BW11</f>
        <v>0</v>
      </c>
      <c r="BY11" s="314">
        <f ca="1">('Depr - Alt #3'!BZ$98-'Depr - Alt #3'!BZ$53)*(FederalIncomeTax+ StateIncomeTax)+BX11</f>
        <v>0</v>
      </c>
      <c r="BZ11" s="314">
        <f ca="1">('Depr - Alt #3'!CA$98-'Depr - Alt #3'!CA$53)*(FederalIncomeTax+ StateIncomeTax)+BY11</f>
        <v>0</v>
      </c>
      <c r="CA11" s="314">
        <f ca="1">('Depr - Alt #3'!CB$98-'Depr - Alt #3'!CB$53)*(FederalIncomeTax+ StateIncomeTax)+BZ11</f>
        <v>0</v>
      </c>
      <c r="CB11" s="314">
        <f ca="1">('Depr - Alt #3'!CC$98-'Depr - Alt #3'!CC$53)*(FederalIncomeTax+ StateIncomeTax)+CA11</f>
        <v>0</v>
      </c>
      <c r="CC11" s="314">
        <f ca="1">('Depr - Alt #3'!CD$98-'Depr - Alt #3'!CD$53)*(FederalIncomeTax+ StateIncomeTax)+CB11</f>
        <v>0</v>
      </c>
      <c r="CD11" s="314">
        <f ca="1">('Depr - Alt #3'!CE$98-'Depr - Alt #3'!CE$53)*(FederalIncomeTax+ StateIncomeTax)+CC11</f>
        <v>0</v>
      </c>
      <c r="CE11" s="314">
        <f ca="1">('Depr - Alt #3'!CF$98-'Depr - Alt #3'!CF$53)*(FederalIncomeTax+ StateIncomeTax)+CD11</f>
        <v>0</v>
      </c>
      <c r="CF11" s="314">
        <f ca="1">('Depr - Alt #3'!CG$98-'Depr - Alt #3'!CG$53)*(FederalIncomeTax+ StateIncomeTax)+CE11</f>
        <v>0</v>
      </c>
      <c r="CG11" s="314">
        <f ca="1">('Depr - Alt #3'!CH$98-'Depr - Alt #3'!CH$53)*(FederalIncomeTax+ StateIncomeTax)+CF11</f>
        <v>0</v>
      </c>
      <c r="CH11" s="314">
        <f ca="1">('Depr - Alt #3'!CI$98-'Depr - Alt #3'!CI$53)*(FederalIncomeTax+ StateIncomeTax)+CG11</f>
        <v>0</v>
      </c>
      <c r="CI11" s="314">
        <f ca="1">('Depr - Alt #3'!CJ$98-'Depr - Alt #3'!CJ$53)*(FederalIncomeTax+ StateIncomeTax)+CH11</f>
        <v>0</v>
      </c>
      <c r="CJ11" s="314">
        <f ca="1">('Depr - Alt #3'!CK$98-'Depr - Alt #3'!CK$53)*(FederalIncomeTax+ StateIncomeTax)+CI11</f>
        <v>0</v>
      </c>
      <c r="CK11" s="314">
        <f ca="1">('Depr - Alt #3'!CL$98-'Depr - Alt #3'!CL$53)*(FederalIncomeTax+ StateIncomeTax)+CJ11</f>
        <v>0</v>
      </c>
      <c r="CL11" s="314">
        <f ca="1">('Depr - Alt #3'!CM$98-'Depr - Alt #3'!CM$53)*(FederalIncomeTax+ StateIncomeTax)+CK11</f>
        <v>0</v>
      </c>
      <c r="CM11" s="314">
        <f ca="1">('Depr - Alt #3'!CN$98-'Depr - Alt #3'!CN$53)*(FederalIncomeTax+ StateIncomeTax)+CL11</f>
        <v>0</v>
      </c>
      <c r="CN11" s="314">
        <f ca="1">('Depr - Alt #3'!CO$98-'Depr - Alt #3'!CO$53)*(FederalIncomeTax+ StateIncomeTax)+CM11</f>
        <v>0</v>
      </c>
      <c r="CO11" s="314">
        <f ca="1">('Depr - Alt #3'!CP$98-'Depr - Alt #3'!CP$53)*(FederalIncomeTax+ StateIncomeTax)+CN11</f>
        <v>0</v>
      </c>
      <c r="CP11" s="314">
        <f ca="1">('Depr - Alt #3'!CQ$98-'Depr - Alt #3'!CQ$53)*(FederalIncomeTax+ StateIncomeTax)+CO11</f>
        <v>0</v>
      </c>
      <c r="CQ11" s="314">
        <f ca="1">('Depr - Alt #3'!CR$98-'Depr - Alt #3'!CR$53)*(FederalIncomeTax+ StateIncomeTax)+CP11</f>
        <v>0</v>
      </c>
    </row>
    <row r="12" spans="1:98" s="26" customFormat="1">
      <c r="A12" s="41" t="s">
        <v>149</v>
      </c>
      <c r="C12" s="378">
        <f t="shared" ref="C12:L12" ca="1" si="0">SUM(C8:C11)</f>
        <v>0</v>
      </c>
      <c r="D12" s="378">
        <f t="shared" ca="1" si="0"/>
        <v>0</v>
      </c>
      <c r="E12" s="378">
        <f t="shared" ca="1" si="0"/>
        <v>0</v>
      </c>
      <c r="F12" s="378">
        <f t="shared" ca="1" si="0"/>
        <v>0</v>
      </c>
      <c r="G12" s="378">
        <f t="shared" ca="1" si="0"/>
        <v>0</v>
      </c>
      <c r="H12" s="378">
        <f t="shared" ca="1" si="0"/>
        <v>0</v>
      </c>
      <c r="I12" s="378">
        <f t="shared" ca="1" si="0"/>
        <v>0</v>
      </c>
      <c r="J12" s="378">
        <f t="shared" ca="1" si="0"/>
        <v>0</v>
      </c>
      <c r="K12" s="378">
        <f t="shared" ca="1" si="0"/>
        <v>0</v>
      </c>
      <c r="L12" s="378">
        <f t="shared" ca="1" si="0"/>
        <v>0</v>
      </c>
      <c r="M12" s="378">
        <f t="shared" ref="M12:BR12" ca="1" si="1">SUM(M8:M11)</f>
        <v>0</v>
      </c>
      <c r="N12" s="378">
        <f t="shared" ca="1" si="1"/>
        <v>0</v>
      </c>
      <c r="O12" s="378">
        <f t="shared" ca="1" si="1"/>
        <v>0</v>
      </c>
      <c r="P12" s="378">
        <f t="shared" ca="1" si="1"/>
        <v>0</v>
      </c>
      <c r="Q12" s="378">
        <f t="shared" ca="1" si="1"/>
        <v>0</v>
      </c>
      <c r="R12" s="378">
        <f t="shared" ca="1" si="1"/>
        <v>0</v>
      </c>
      <c r="S12" s="378">
        <f t="shared" ca="1" si="1"/>
        <v>0</v>
      </c>
      <c r="T12" s="378">
        <f t="shared" ca="1" si="1"/>
        <v>0</v>
      </c>
      <c r="U12" s="378">
        <f t="shared" ca="1" si="1"/>
        <v>0</v>
      </c>
      <c r="V12" s="378">
        <f t="shared" ca="1" si="1"/>
        <v>0</v>
      </c>
      <c r="W12" s="378">
        <f t="shared" ca="1" si="1"/>
        <v>0</v>
      </c>
      <c r="X12" s="378">
        <f t="shared" ca="1" si="1"/>
        <v>0</v>
      </c>
      <c r="Y12" s="378">
        <f t="shared" ca="1" si="1"/>
        <v>0</v>
      </c>
      <c r="Z12" s="378">
        <f t="shared" ca="1" si="1"/>
        <v>0</v>
      </c>
      <c r="AA12" s="378">
        <f t="shared" ca="1" si="1"/>
        <v>0</v>
      </c>
      <c r="AB12" s="378">
        <f t="shared" ca="1" si="1"/>
        <v>0</v>
      </c>
      <c r="AC12" s="378">
        <f t="shared" ca="1" si="1"/>
        <v>0</v>
      </c>
      <c r="AD12" s="378">
        <f t="shared" ca="1" si="1"/>
        <v>0</v>
      </c>
      <c r="AE12" s="378">
        <f t="shared" ca="1" si="1"/>
        <v>0</v>
      </c>
      <c r="AF12" s="378">
        <f t="shared" ca="1" si="1"/>
        <v>0</v>
      </c>
      <c r="AG12" s="378">
        <f t="shared" ca="1" si="1"/>
        <v>0</v>
      </c>
      <c r="AH12" s="378">
        <f t="shared" ca="1" si="1"/>
        <v>0</v>
      </c>
      <c r="AI12" s="378">
        <f t="shared" ca="1" si="1"/>
        <v>0</v>
      </c>
      <c r="AJ12" s="378">
        <f t="shared" ca="1" si="1"/>
        <v>0</v>
      </c>
      <c r="AK12" s="378">
        <f t="shared" ca="1" si="1"/>
        <v>0</v>
      </c>
      <c r="AL12" s="378">
        <f t="shared" ca="1" si="1"/>
        <v>0</v>
      </c>
      <c r="AM12" s="378">
        <f t="shared" ca="1" si="1"/>
        <v>0</v>
      </c>
      <c r="AN12" s="378">
        <f t="shared" ca="1" si="1"/>
        <v>0</v>
      </c>
      <c r="AO12" s="378">
        <f t="shared" ca="1" si="1"/>
        <v>0</v>
      </c>
      <c r="AP12" s="378">
        <f t="shared" ca="1" si="1"/>
        <v>0</v>
      </c>
      <c r="AQ12" s="378">
        <f t="shared" ca="1" si="1"/>
        <v>0</v>
      </c>
      <c r="AR12" s="378">
        <f t="shared" ca="1" si="1"/>
        <v>0</v>
      </c>
      <c r="AS12" s="378">
        <f t="shared" ca="1" si="1"/>
        <v>0</v>
      </c>
      <c r="AT12" s="378">
        <f t="shared" ca="1" si="1"/>
        <v>0</v>
      </c>
      <c r="AU12" s="378">
        <f t="shared" ca="1" si="1"/>
        <v>0</v>
      </c>
      <c r="AV12" s="378">
        <f t="shared" ca="1" si="1"/>
        <v>0</v>
      </c>
      <c r="AW12" s="378">
        <f t="shared" ca="1" si="1"/>
        <v>0</v>
      </c>
      <c r="AX12" s="378">
        <f t="shared" ca="1" si="1"/>
        <v>0</v>
      </c>
      <c r="AY12" s="378">
        <f t="shared" ca="1" si="1"/>
        <v>0</v>
      </c>
      <c r="AZ12" s="378">
        <f t="shared" ca="1" si="1"/>
        <v>0</v>
      </c>
      <c r="BA12" s="378">
        <f t="shared" ca="1" si="1"/>
        <v>0</v>
      </c>
      <c r="BB12" s="378">
        <f t="shared" ca="1" si="1"/>
        <v>0</v>
      </c>
      <c r="BC12" s="378">
        <f t="shared" ca="1" si="1"/>
        <v>0</v>
      </c>
      <c r="BD12" s="378">
        <f t="shared" ca="1" si="1"/>
        <v>0</v>
      </c>
      <c r="BE12" s="378">
        <f t="shared" ca="1" si="1"/>
        <v>0</v>
      </c>
      <c r="BF12" s="378">
        <f t="shared" ca="1" si="1"/>
        <v>0</v>
      </c>
      <c r="BG12" s="378">
        <f t="shared" ca="1" si="1"/>
        <v>0</v>
      </c>
      <c r="BH12" s="378">
        <f t="shared" ca="1" si="1"/>
        <v>0</v>
      </c>
      <c r="BI12" s="378">
        <f t="shared" ca="1" si="1"/>
        <v>0</v>
      </c>
      <c r="BJ12" s="378">
        <f t="shared" ca="1" si="1"/>
        <v>0</v>
      </c>
      <c r="BK12" s="378">
        <f t="shared" ca="1" si="1"/>
        <v>0</v>
      </c>
      <c r="BL12" s="378">
        <f t="shared" ca="1" si="1"/>
        <v>0</v>
      </c>
      <c r="BM12" s="378">
        <f t="shared" ca="1" si="1"/>
        <v>0</v>
      </c>
      <c r="BN12" s="378">
        <f t="shared" ca="1" si="1"/>
        <v>0</v>
      </c>
      <c r="BO12" s="378">
        <f t="shared" ca="1" si="1"/>
        <v>0</v>
      </c>
      <c r="BP12" s="378">
        <f t="shared" ca="1" si="1"/>
        <v>0</v>
      </c>
      <c r="BQ12" s="378">
        <f t="shared" ca="1" si="1"/>
        <v>0</v>
      </c>
      <c r="BR12" s="378">
        <f t="shared" ca="1" si="1"/>
        <v>0</v>
      </c>
      <c r="BS12" s="378">
        <f t="shared" ref="BS12:CC12" ca="1" si="2">SUM(BS8:BS11)</f>
        <v>0</v>
      </c>
      <c r="BT12" s="378">
        <f t="shared" ca="1" si="2"/>
        <v>0</v>
      </c>
      <c r="BU12" s="378">
        <f t="shared" ca="1" si="2"/>
        <v>0</v>
      </c>
      <c r="BV12" s="378">
        <f t="shared" ca="1" si="2"/>
        <v>0</v>
      </c>
      <c r="BW12" s="378">
        <f t="shared" ca="1" si="2"/>
        <v>0</v>
      </c>
      <c r="BX12" s="378">
        <f t="shared" ca="1" si="2"/>
        <v>0</v>
      </c>
      <c r="BY12" s="378">
        <f t="shared" ca="1" si="2"/>
        <v>0</v>
      </c>
      <c r="BZ12" s="378">
        <f t="shared" ca="1" si="2"/>
        <v>0</v>
      </c>
      <c r="CA12" s="378">
        <f t="shared" ca="1" si="2"/>
        <v>0</v>
      </c>
      <c r="CB12" s="378">
        <f t="shared" ca="1" si="2"/>
        <v>0</v>
      </c>
      <c r="CC12" s="378">
        <f t="shared" ca="1" si="2"/>
        <v>0</v>
      </c>
      <c r="CD12" s="378">
        <f t="shared" ref="CD12" ca="1" si="3">SUM(CD8:CD11)</f>
        <v>0</v>
      </c>
      <c r="CE12" s="378">
        <f t="shared" ref="CE12:CQ12" ca="1" si="4">SUM(CE8:CE11)</f>
        <v>0</v>
      </c>
      <c r="CF12" s="378">
        <f t="shared" ca="1" si="4"/>
        <v>0</v>
      </c>
      <c r="CG12" s="378">
        <f t="shared" ca="1" si="4"/>
        <v>0</v>
      </c>
      <c r="CH12" s="378">
        <f t="shared" ca="1" si="4"/>
        <v>0</v>
      </c>
      <c r="CI12" s="378">
        <f t="shared" ca="1" si="4"/>
        <v>0</v>
      </c>
      <c r="CJ12" s="378">
        <f t="shared" ca="1" si="4"/>
        <v>0</v>
      </c>
      <c r="CK12" s="378">
        <f t="shared" ca="1" si="4"/>
        <v>0</v>
      </c>
      <c r="CL12" s="378">
        <f t="shared" ca="1" si="4"/>
        <v>0</v>
      </c>
      <c r="CM12" s="378">
        <f t="shared" ca="1" si="4"/>
        <v>0</v>
      </c>
      <c r="CN12" s="378">
        <f t="shared" ca="1" si="4"/>
        <v>0</v>
      </c>
      <c r="CO12" s="378">
        <f t="shared" ca="1" si="4"/>
        <v>0</v>
      </c>
      <c r="CP12" s="378">
        <f t="shared" ca="1" si="4"/>
        <v>0</v>
      </c>
      <c r="CQ12" s="378">
        <f t="shared" ca="1" si="4"/>
        <v>0</v>
      </c>
      <c r="CR12" s="378"/>
      <c r="CS12" s="378"/>
      <c r="CT12" s="378"/>
    </row>
    <row r="13" spans="1:98" s="22" customFormat="1">
      <c r="A13" s="40" t="s">
        <v>150</v>
      </c>
      <c r="B13" s="43">
        <f>EQUITY</f>
        <v>0.53</v>
      </c>
      <c r="D13" s="378"/>
      <c r="E13" s="378"/>
      <c r="F13" s="378"/>
      <c r="G13" s="378"/>
      <c r="H13" s="378"/>
      <c r="I13" s="378"/>
      <c r="J13" s="378"/>
      <c r="K13" s="378"/>
      <c r="L13" s="378"/>
      <c r="M13" s="378"/>
      <c r="N13" s="378"/>
      <c r="O13" s="378"/>
      <c r="P13" s="378"/>
      <c r="Q13" s="378"/>
      <c r="R13" s="378"/>
      <c r="S13" s="378"/>
      <c r="T13" s="378"/>
      <c r="U13" s="378"/>
      <c r="V13" s="378"/>
      <c r="W13" s="378"/>
      <c r="X13" s="378"/>
      <c r="Y13" s="378"/>
      <c r="Z13" s="378"/>
      <c r="AA13" s="378"/>
      <c r="AB13" s="378"/>
      <c r="AC13" s="378"/>
      <c r="AD13" s="378"/>
      <c r="AE13" s="378"/>
      <c r="AF13" s="378"/>
      <c r="AG13" s="378"/>
      <c r="AH13" s="378"/>
      <c r="AI13" s="378"/>
      <c r="AJ13" s="378"/>
      <c r="AK13" s="378"/>
      <c r="AL13" s="378"/>
      <c r="AM13" s="378"/>
      <c r="AN13" s="378"/>
      <c r="AO13" s="378"/>
      <c r="AP13" s="378"/>
      <c r="AQ13" s="378"/>
      <c r="AR13" s="378"/>
      <c r="AS13" s="378"/>
      <c r="AT13" s="378"/>
      <c r="AU13" s="378"/>
      <c r="AV13" s="378"/>
      <c r="AW13" s="378"/>
      <c r="AX13" s="378"/>
      <c r="AY13" s="378"/>
      <c r="AZ13" s="378"/>
      <c r="BA13" s="378"/>
      <c r="BB13" s="378"/>
      <c r="BC13" s="378"/>
      <c r="BD13" s="378"/>
      <c r="BE13" s="378"/>
      <c r="BF13" s="378"/>
      <c r="BG13" s="378"/>
      <c r="BH13" s="378"/>
      <c r="BI13" s="378"/>
      <c r="BJ13" s="378"/>
      <c r="BK13" s="378"/>
      <c r="BL13" s="378"/>
      <c r="BM13" s="378"/>
      <c r="BN13" s="378"/>
      <c r="BO13" s="378"/>
      <c r="BP13" s="378"/>
      <c r="BQ13" s="378"/>
      <c r="BR13" s="378"/>
      <c r="BS13" s="378"/>
      <c r="BT13" s="378"/>
      <c r="BU13" s="378"/>
      <c r="BV13" s="378"/>
      <c r="BW13" s="378"/>
      <c r="BX13" s="378"/>
      <c r="BY13" s="378"/>
      <c r="BZ13" s="378"/>
      <c r="CA13" s="378"/>
      <c r="CB13" s="378"/>
      <c r="CC13" s="378"/>
      <c r="CD13" s="378"/>
      <c r="CE13" s="378"/>
      <c r="CF13" s="378"/>
      <c r="CG13" s="378"/>
      <c r="CH13" s="378"/>
      <c r="CI13" s="378"/>
      <c r="CJ13" s="378"/>
      <c r="CK13" s="378"/>
      <c r="CL13" s="378"/>
      <c r="CM13" s="378"/>
      <c r="CN13" s="378"/>
      <c r="CO13" s="378"/>
      <c r="CP13" s="378"/>
      <c r="CQ13" s="378"/>
      <c r="CR13" s="378"/>
      <c r="CS13" s="378"/>
      <c r="CT13" s="378"/>
    </row>
    <row r="14" spans="1:98" s="22" customFormat="1">
      <c r="A14" s="40" t="s">
        <v>167</v>
      </c>
      <c r="B14" s="20">
        <f>IF(Project_ROE="ECR",ROE_ECR,IF(Project_ROE="GLT",ROE_GLT,IF(Project_ROE="DSM",ROE_DSM,ROE_Other)))</f>
        <v>9.7250000000000003E-2</v>
      </c>
      <c r="E14" s="378"/>
      <c r="F14" s="378"/>
      <c r="G14" s="378"/>
      <c r="H14" s="378"/>
      <c r="I14" s="378"/>
      <c r="J14" s="378"/>
      <c r="K14" s="378"/>
      <c r="L14" s="378"/>
      <c r="M14" s="378"/>
      <c r="N14" s="378"/>
      <c r="O14" s="378"/>
      <c r="P14" s="378"/>
      <c r="Q14" s="378"/>
      <c r="R14" s="378"/>
      <c r="S14" s="378"/>
      <c r="T14" s="378"/>
      <c r="U14" s="378"/>
      <c r="V14" s="378"/>
      <c r="W14" s="378"/>
      <c r="X14" s="378"/>
      <c r="Y14" s="378"/>
      <c r="Z14" s="378"/>
      <c r="AA14" s="378"/>
      <c r="AB14" s="378"/>
      <c r="AC14" s="378"/>
      <c r="AD14" s="378"/>
      <c r="AE14" s="378"/>
      <c r="AF14" s="378"/>
      <c r="AG14" s="378"/>
      <c r="AH14" s="378"/>
      <c r="AI14" s="378"/>
      <c r="AJ14" s="378"/>
      <c r="AK14" s="378"/>
      <c r="AL14" s="378"/>
      <c r="AM14" s="378"/>
      <c r="AN14" s="378"/>
      <c r="AO14" s="378"/>
      <c r="AP14" s="378"/>
      <c r="AQ14" s="378"/>
      <c r="AR14" s="378"/>
      <c r="AS14" s="378"/>
      <c r="AT14" s="378"/>
      <c r="AU14" s="378"/>
      <c r="AV14" s="378"/>
      <c r="AW14" s="378"/>
      <c r="AX14" s="378"/>
      <c r="AY14" s="378"/>
      <c r="AZ14" s="378"/>
      <c r="BA14" s="378"/>
      <c r="BB14" s="378"/>
      <c r="BC14" s="378"/>
      <c r="BD14" s="378"/>
      <c r="BE14" s="378"/>
      <c r="BF14" s="378"/>
      <c r="BG14" s="378"/>
      <c r="BH14" s="378"/>
      <c r="BI14" s="378"/>
      <c r="BJ14" s="378"/>
      <c r="BK14" s="378"/>
      <c r="BL14" s="378"/>
      <c r="BM14" s="378"/>
      <c r="BN14" s="378"/>
      <c r="BO14" s="378"/>
      <c r="BP14" s="378"/>
      <c r="BQ14" s="378"/>
      <c r="BR14" s="378"/>
      <c r="BS14" s="378"/>
      <c r="BT14" s="378"/>
      <c r="BU14" s="378"/>
      <c r="BV14" s="378"/>
      <c r="BW14" s="378"/>
      <c r="BX14" s="378"/>
      <c r="BY14" s="378"/>
      <c r="BZ14" s="378"/>
      <c r="CA14" s="378"/>
      <c r="CB14" s="378"/>
      <c r="CC14" s="378"/>
      <c r="CD14" s="378"/>
      <c r="CE14" s="378"/>
      <c r="CF14" s="378"/>
      <c r="CG14" s="378"/>
      <c r="CH14" s="378"/>
      <c r="CI14" s="378"/>
      <c r="CJ14" s="378"/>
      <c r="CK14" s="378"/>
      <c r="CL14" s="378"/>
      <c r="CM14" s="378"/>
      <c r="CN14" s="378"/>
      <c r="CO14" s="378"/>
      <c r="CP14" s="378"/>
      <c r="CQ14" s="378"/>
      <c r="CR14" s="378"/>
      <c r="CS14" s="378"/>
      <c r="CT14" s="378"/>
    </row>
    <row r="15" spans="1:98" s="6" customFormat="1">
      <c r="A15" s="29" t="s">
        <v>159</v>
      </c>
      <c r="B15" s="42"/>
      <c r="C15" s="35">
        <f t="shared" ref="C15:BN15" ca="1" si="5">C12*$B$13*$B$14</f>
        <v>0</v>
      </c>
      <c r="D15" s="35">
        <f t="shared" ca="1" si="5"/>
        <v>0</v>
      </c>
      <c r="E15" s="35">
        <f t="shared" ca="1" si="5"/>
        <v>0</v>
      </c>
      <c r="F15" s="35">
        <f t="shared" ca="1" si="5"/>
        <v>0</v>
      </c>
      <c r="G15" s="35">
        <f t="shared" ca="1" si="5"/>
        <v>0</v>
      </c>
      <c r="H15" s="35">
        <f t="shared" ca="1" si="5"/>
        <v>0</v>
      </c>
      <c r="I15" s="35">
        <f t="shared" ca="1" si="5"/>
        <v>0</v>
      </c>
      <c r="J15" s="35">
        <f t="shared" ca="1" si="5"/>
        <v>0</v>
      </c>
      <c r="K15" s="35">
        <f t="shared" ca="1" si="5"/>
        <v>0</v>
      </c>
      <c r="L15" s="35">
        <f t="shared" ca="1" si="5"/>
        <v>0</v>
      </c>
      <c r="M15" s="35">
        <f t="shared" ca="1" si="5"/>
        <v>0</v>
      </c>
      <c r="N15" s="35">
        <f t="shared" ca="1" si="5"/>
        <v>0</v>
      </c>
      <c r="O15" s="35">
        <f t="shared" ca="1" si="5"/>
        <v>0</v>
      </c>
      <c r="P15" s="35">
        <f t="shared" ca="1" si="5"/>
        <v>0</v>
      </c>
      <c r="Q15" s="35">
        <f t="shared" ca="1" si="5"/>
        <v>0</v>
      </c>
      <c r="R15" s="35">
        <f t="shared" ca="1" si="5"/>
        <v>0</v>
      </c>
      <c r="S15" s="35">
        <f t="shared" ca="1" si="5"/>
        <v>0</v>
      </c>
      <c r="T15" s="35">
        <f t="shared" ca="1" si="5"/>
        <v>0</v>
      </c>
      <c r="U15" s="35">
        <f t="shared" ca="1" si="5"/>
        <v>0</v>
      </c>
      <c r="V15" s="35">
        <f t="shared" ca="1" si="5"/>
        <v>0</v>
      </c>
      <c r="W15" s="35">
        <f t="shared" ca="1" si="5"/>
        <v>0</v>
      </c>
      <c r="X15" s="35">
        <f t="shared" ca="1" si="5"/>
        <v>0</v>
      </c>
      <c r="Y15" s="35">
        <f t="shared" ca="1" si="5"/>
        <v>0</v>
      </c>
      <c r="Z15" s="35">
        <f t="shared" ca="1" si="5"/>
        <v>0</v>
      </c>
      <c r="AA15" s="35">
        <f t="shared" ca="1" si="5"/>
        <v>0</v>
      </c>
      <c r="AB15" s="35">
        <f t="shared" ca="1" si="5"/>
        <v>0</v>
      </c>
      <c r="AC15" s="35">
        <f t="shared" ca="1" si="5"/>
        <v>0</v>
      </c>
      <c r="AD15" s="35">
        <f t="shared" ca="1" si="5"/>
        <v>0</v>
      </c>
      <c r="AE15" s="35">
        <f t="shared" ca="1" si="5"/>
        <v>0</v>
      </c>
      <c r="AF15" s="35">
        <f t="shared" ca="1" si="5"/>
        <v>0</v>
      </c>
      <c r="AG15" s="35">
        <f t="shared" ca="1" si="5"/>
        <v>0</v>
      </c>
      <c r="AH15" s="35">
        <f t="shared" ca="1" si="5"/>
        <v>0</v>
      </c>
      <c r="AI15" s="35">
        <f t="shared" ca="1" si="5"/>
        <v>0</v>
      </c>
      <c r="AJ15" s="35">
        <f t="shared" ca="1" si="5"/>
        <v>0</v>
      </c>
      <c r="AK15" s="35">
        <f t="shared" ca="1" si="5"/>
        <v>0</v>
      </c>
      <c r="AL15" s="35">
        <f t="shared" ca="1" si="5"/>
        <v>0</v>
      </c>
      <c r="AM15" s="35">
        <f t="shared" ca="1" si="5"/>
        <v>0</v>
      </c>
      <c r="AN15" s="35">
        <f t="shared" ca="1" si="5"/>
        <v>0</v>
      </c>
      <c r="AO15" s="35">
        <f t="shared" ca="1" si="5"/>
        <v>0</v>
      </c>
      <c r="AP15" s="35">
        <f t="shared" ca="1" si="5"/>
        <v>0</v>
      </c>
      <c r="AQ15" s="35">
        <f t="shared" ca="1" si="5"/>
        <v>0</v>
      </c>
      <c r="AR15" s="35">
        <f t="shared" ca="1" si="5"/>
        <v>0</v>
      </c>
      <c r="AS15" s="35">
        <f t="shared" ca="1" si="5"/>
        <v>0</v>
      </c>
      <c r="AT15" s="35">
        <f t="shared" ca="1" si="5"/>
        <v>0</v>
      </c>
      <c r="AU15" s="35">
        <f t="shared" ca="1" si="5"/>
        <v>0</v>
      </c>
      <c r="AV15" s="35">
        <f t="shared" ca="1" si="5"/>
        <v>0</v>
      </c>
      <c r="AW15" s="35">
        <f t="shared" ca="1" si="5"/>
        <v>0</v>
      </c>
      <c r="AX15" s="35">
        <f t="shared" ca="1" si="5"/>
        <v>0</v>
      </c>
      <c r="AY15" s="35">
        <f t="shared" ca="1" si="5"/>
        <v>0</v>
      </c>
      <c r="AZ15" s="35">
        <f t="shared" ca="1" si="5"/>
        <v>0</v>
      </c>
      <c r="BA15" s="35">
        <f t="shared" ca="1" si="5"/>
        <v>0</v>
      </c>
      <c r="BB15" s="35">
        <f t="shared" ca="1" si="5"/>
        <v>0</v>
      </c>
      <c r="BC15" s="35">
        <f t="shared" ca="1" si="5"/>
        <v>0</v>
      </c>
      <c r="BD15" s="35">
        <f t="shared" ca="1" si="5"/>
        <v>0</v>
      </c>
      <c r="BE15" s="35">
        <f t="shared" ca="1" si="5"/>
        <v>0</v>
      </c>
      <c r="BF15" s="35">
        <f t="shared" ca="1" si="5"/>
        <v>0</v>
      </c>
      <c r="BG15" s="35">
        <f t="shared" ca="1" si="5"/>
        <v>0</v>
      </c>
      <c r="BH15" s="35">
        <f t="shared" ca="1" si="5"/>
        <v>0</v>
      </c>
      <c r="BI15" s="35">
        <f t="shared" ca="1" si="5"/>
        <v>0</v>
      </c>
      <c r="BJ15" s="35">
        <f t="shared" ca="1" si="5"/>
        <v>0</v>
      </c>
      <c r="BK15" s="35">
        <f t="shared" ca="1" si="5"/>
        <v>0</v>
      </c>
      <c r="BL15" s="35">
        <f t="shared" ca="1" si="5"/>
        <v>0</v>
      </c>
      <c r="BM15" s="35">
        <f t="shared" ca="1" si="5"/>
        <v>0</v>
      </c>
      <c r="BN15" s="35">
        <f t="shared" ca="1" si="5"/>
        <v>0</v>
      </c>
      <c r="BO15" s="35">
        <f t="shared" ref="BO15:BR15" ca="1" si="6">BO12*$B$13*$B$14</f>
        <v>0</v>
      </c>
      <c r="BP15" s="35">
        <f t="shared" ca="1" si="6"/>
        <v>0</v>
      </c>
      <c r="BQ15" s="35">
        <f t="shared" ca="1" si="6"/>
        <v>0</v>
      </c>
      <c r="BR15" s="35">
        <f t="shared" ca="1" si="6"/>
        <v>0</v>
      </c>
      <c r="BS15" s="35">
        <f t="shared" ref="BS15:CC15" ca="1" si="7">BS12*$B$13*$B$14</f>
        <v>0</v>
      </c>
      <c r="BT15" s="35">
        <f t="shared" ca="1" si="7"/>
        <v>0</v>
      </c>
      <c r="BU15" s="35">
        <f t="shared" ca="1" si="7"/>
        <v>0</v>
      </c>
      <c r="BV15" s="35">
        <f t="shared" ca="1" si="7"/>
        <v>0</v>
      </c>
      <c r="BW15" s="35">
        <f t="shared" ca="1" si="7"/>
        <v>0</v>
      </c>
      <c r="BX15" s="35">
        <f t="shared" ca="1" si="7"/>
        <v>0</v>
      </c>
      <c r="BY15" s="35">
        <f t="shared" ca="1" si="7"/>
        <v>0</v>
      </c>
      <c r="BZ15" s="35">
        <f t="shared" ca="1" si="7"/>
        <v>0</v>
      </c>
      <c r="CA15" s="35">
        <f t="shared" ca="1" si="7"/>
        <v>0</v>
      </c>
      <c r="CB15" s="35">
        <f t="shared" ca="1" si="7"/>
        <v>0</v>
      </c>
      <c r="CC15" s="35">
        <f t="shared" ca="1" si="7"/>
        <v>0</v>
      </c>
      <c r="CD15" s="35">
        <f t="shared" ref="CD15" ca="1" si="8">CD12*$B$13*$B$14</f>
        <v>0</v>
      </c>
      <c r="CE15" s="35">
        <f t="shared" ref="CE15:CQ15" ca="1" si="9">CE12*$B$13*$B$14</f>
        <v>0</v>
      </c>
      <c r="CF15" s="35">
        <f t="shared" ca="1" si="9"/>
        <v>0</v>
      </c>
      <c r="CG15" s="35">
        <f t="shared" ca="1" si="9"/>
        <v>0</v>
      </c>
      <c r="CH15" s="35">
        <f t="shared" ca="1" si="9"/>
        <v>0</v>
      </c>
      <c r="CI15" s="35">
        <f t="shared" ca="1" si="9"/>
        <v>0</v>
      </c>
      <c r="CJ15" s="35">
        <f t="shared" ca="1" si="9"/>
        <v>0</v>
      </c>
      <c r="CK15" s="35">
        <f t="shared" ca="1" si="9"/>
        <v>0</v>
      </c>
      <c r="CL15" s="35">
        <f t="shared" ca="1" si="9"/>
        <v>0</v>
      </c>
      <c r="CM15" s="35">
        <f t="shared" ca="1" si="9"/>
        <v>0</v>
      </c>
      <c r="CN15" s="35">
        <f t="shared" ca="1" si="9"/>
        <v>0</v>
      </c>
      <c r="CO15" s="35">
        <f t="shared" ca="1" si="9"/>
        <v>0</v>
      </c>
      <c r="CP15" s="35">
        <f t="shared" ca="1" si="9"/>
        <v>0</v>
      </c>
      <c r="CQ15" s="35">
        <f t="shared" ca="1" si="9"/>
        <v>0</v>
      </c>
      <c r="CR15" s="35"/>
      <c r="CS15" s="35"/>
      <c r="CT15" s="35"/>
    </row>
    <row r="16" spans="1:98">
      <c r="A16" s="15"/>
      <c r="B16" s="10"/>
      <c r="C16" s="378"/>
      <c r="D16" s="378"/>
      <c r="E16" s="378"/>
      <c r="F16" s="378"/>
      <c r="G16" s="378"/>
      <c r="H16" s="378"/>
      <c r="I16" s="378"/>
      <c r="J16" s="378"/>
      <c r="K16" s="378"/>
      <c r="L16" s="378"/>
      <c r="M16" s="378"/>
      <c r="N16" s="378"/>
      <c r="O16" s="378"/>
      <c r="P16" s="378"/>
      <c r="Q16" s="378"/>
      <c r="R16" s="378"/>
      <c r="S16" s="378"/>
      <c r="T16" s="378"/>
      <c r="U16" s="378"/>
      <c r="V16" s="378"/>
      <c r="W16" s="378"/>
      <c r="X16" s="378"/>
      <c r="Y16" s="378"/>
      <c r="Z16" s="378"/>
      <c r="AA16" s="378"/>
      <c r="AB16" s="378"/>
      <c r="AC16" s="378"/>
      <c r="AD16" s="378"/>
      <c r="AE16" s="378"/>
      <c r="AF16" s="378"/>
      <c r="AG16" s="378"/>
      <c r="AH16" s="378"/>
      <c r="AI16" s="378"/>
      <c r="AJ16" s="378"/>
      <c r="AK16" s="378"/>
      <c r="AL16" s="378"/>
      <c r="AM16" s="378"/>
      <c r="AN16" s="378"/>
      <c r="AO16" s="378"/>
      <c r="AP16" s="378"/>
      <c r="AQ16" s="378"/>
      <c r="AR16" s="378"/>
      <c r="AS16" s="378"/>
      <c r="AT16" s="378"/>
      <c r="AU16" s="378"/>
      <c r="AV16" s="378"/>
      <c r="AW16" s="378"/>
      <c r="AX16" s="378"/>
      <c r="AY16" s="378"/>
      <c r="AZ16" s="378"/>
      <c r="BA16" s="378"/>
      <c r="BB16" s="378"/>
      <c r="BC16" s="378"/>
      <c r="BD16" s="378"/>
      <c r="BE16" s="378"/>
      <c r="BF16" s="378"/>
      <c r="BG16" s="378"/>
      <c r="BH16" s="378"/>
      <c r="BI16" s="378"/>
      <c r="BJ16" s="378"/>
      <c r="BK16" s="378"/>
      <c r="BL16" s="378"/>
      <c r="BM16" s="378"/>
      <c r="BN16" s="378"/>
      <c r="BO16" s="378"/>
      <c r="BP16" s="378"/>
      <c r="BQ16" s="378"/>
      <c r="BR16" s="378"/>
      <c r="BS16" s="378"/>
      <c r="BT16" s="378"/>
      <c r="BU16" s="378"/>
      <c r="BV16" s="378"/>
      <c r="BW16" s="378"/>
      <c r="BX16" s="378"/>
      <c r="BY16" s="378"/>
      <c r="BZ16" s="378"/>
      <c r="CA16" s="378"/>
      <c r="CB16" s="378"/>
      <c r="CC16" s="378"/>
      <c r="CD16" s="378"/>
      <c r="CE16" s="378"/>
      <c r="CF16" s="378"/>
      <c r="CG16" s="378"/>
      <c r="CH16" s="378"/>
      <c r="CI16" s="378"/>
      <c r="CJ16" s="378"/>
      <c r="CK16" s="378"/>
      <c r="CL16" s="378"/>
      <c r="CM16" s="378"/>
      <c r="CN16" s="378"/>
      <c r="CO16" s="378"/>
      <c r="CP16" s="378"/>
      <c r="CQ16" s="378"/>
      <c r="CR16" s="378"/>
      <c r="CS16" s="378"/>
      <c r="CT16" s="378"/>
    </row>
    <row r="17" spans="1:98">
      <c r="A17" s="45" t="s">
        <v>112</v>
      </c>
      <c r="B17" s="10"/>
      <c r="C17" s="378"/>
      <c r="D17" s="378"/>
      <c r="E17" s="378"/>
      <c r="F17" s="378"/>
      <c r="G17" s="378"/>
      <c r="H17" s="378"/>
      <c r="I17" s="378"/>
      <c r="J17" s="378"/>
      <c r="K17" s="378"/>
      <c r="L17" s="378"/>
      <c r="M17" s="378"/>
      <c r="N17" s="378"/>
      <c r="O17" s="378"/>
      <c r="P17" s="378"/>
      <c r="Q17" s="378"/>
      <c r="R17" s="378"/>
      <c r="S17" s="378"/>
      <c r="T17" s="378"/>
      <c r="U17" s="378"/>
      <c r="V17" s="378"/>
      <c r="W17" s="378"/>
      <c r="X17" s="378"/>
      <c r="Y17" s="378"/>
      <c r="Z17" s="378"/>
      <c r="AA17" s="378"/>
      <c r="AB17" s="378"/>
      <c r="AC17" s="378"/>
      <c r="AD17" s="378"/>
      <c r="AE17" s="378"/>
      <c r="AF17" s="378"/>
      <c r="AG17" s="378"/>
      <c r="AH17" s="378"/>
      <c r="AI17" s="378"/>
      <c r="AJ17" s="378"/>
      <c r="AK17" s="378"/>
      <c r="AL17" s="378"/>
      <c r="AM17" s="378"/>
      <c r="AN17" s="378"/>
      <c r="AO17" s="378"/>
      <c r="AP17" s="378"/>
      <c r="AQ17" s="378"/>
      <c r="AR17" s="378"/>
      <c r="AS17" s="378"/>
      <c r="AT17" s="378"/>
      <c r="AU17" s="378"/>
      <c r="AV17" s="378"/>
      <c r="AW17" s="378"/>
      <c r="AX17" s="378"/>
      <c r="AY17" s="378"/>
      <c r="AZ17" s="378"/>
      <c r="BA17" s="378"/>
      <c r="BB17" s="378"/>
      <c r="BC17" s="378"/>
      <c r="BD17" s="378"/>
      <c r="BE17" s="378"/>
      <c r="BF17" s="378"/>
      <c r="BG17" s="378"/>
      <c r="BH17" s="378"/>
      <c r="BI17" s="378"/>
      <c r="BJ17" s="378"/>
      <c r="BK17" s="378"/>
      <c r="BL17" s="378"/>
      <c r="BM17" s="378"/>
      <c r="BN17" s="378"/>
      <c r="BO17" s="378"/>
      <c r="BP17" s="378"/>
      <c r="BQ17" s="378"/>
      <c r="BR17" s="378"/>
      <c r="BS17" s="378"/>
      <c r="BT17" s="378"/>
      <c r="BU17" s="378"/>
      <c r="BV17" s="378"/>
      <c r="BW17" s="378"/>
      <c r="BX17" s="378"/>
      <c r="BY17" s="378"/>
      <c r="BZ17" s="378"/>
      <c r="CA17" s="378"/>
      <c r="CB17" s="378"/>
      <c r="CC17" s="378"/>
      <c r="CD17" s="378"/>
      <c r="CE17" s="378"/>
      <c r="CF17" s="378"/>
      <c r="CG17" s="378"/>
      <c r="CH17" s="378"/>
      <c r="CI17" s="378"/>
      <c r="CJ17" s="378"/>
      <c r="CK17" s="378"/>
      <c r="CL17" s="378"/>
      <c r="CM17" s="378"/>
      <c r="CN17" s="378"/>
      <c r="CO17" s="378"/>
      <c r="CP17" s="378"/>
      <c r="CQ17" s="378"/>
      <c r="CR17" s="378"/>
      <c r="CS17" s="378"/>
      <c r="CT17" s="378"/>
    </row>
    <row r="18" spans="1:98" s="379" customFormat="1">
      <c r="A18" s="32" t="s">
        <v>368</v>
      </c>
      <c r="C18" s="378">
        <f ca="1">Inputs!E113+IF(C4='LookUp Ranges'!$E$148,RetireValueAlt3,0)</f>
        <v>0</v>
      </c>
      <c r="D18" s="378">
        <f ca="1">Inputs!F113+IF(D4='LookUp Ranges'!$E$148,RetireValueAlt3,0)</f>
        <v>0</v>
      </c>
      <c r="E18" s="378">
        <f ca="1">Inputs!G113+IF(E4='LookUp Ranges'!$E$148,RetireValueAlt3,0)</f>
        <v>0</v>
      </c>
      <c r="F18" s="378">
        <f ca="1">Inputs!H113+IF(F4='LookUp Ranges'!$E$148,RetireValueAlt3,0)</f>
        <v>0</v>
      </c>
      <c r="G18" s="378">
        <f ca="1">Inputs!I113+IF(G4='LookUp Ranges'!$E$148,RetireValueAlt3,0)</f>
        <v>0</v>
      </c>
      <c r="H18" s="378">
        <f ca="1">Inputs!J113+IF(H4='LookUp Ranges'!$E$148,RetireValueAlt3,0)</f>
        <v>0</v>
      </c>
      <c r="I18" s="378">
        <f ca="1">Inputs!K113+IF(I4='LookUp Ranges'!$E$148,RetireValueAlt3,0)</f>
        <v>0</v>
      </c>
      <c r="J18" s="378">
        <f ca="1">Inputs!L113+IF(J4='LookUp Ranges'!$E$148,RetireValueAlt3,0)</f>
        <v>0</v>
      </c>
      <c r="K18" s="378">
        <f ca="1">Inputs!M113+IF(K4='LookUp Ranges'!$E$148,RetireValueAlt3,0)</f>
        <v>0</v>
      </c>
      <c r="L18" s="378">
        <f ca="1">Inputs!N113+IF(L4='LookUp Ranges'!$E$148,RetireValueAlt3,0)</f>
        <v>0</v>
      </c>
      <c r="M18" s="378">
        <f ca="1">Inputs!O113+IF(M4='LookUp Ranges'!$E$148,RetireValueAlt3,0)</f>
        <v>0</v>
      </c>
      <c r="N18" s="378">
        <f ca="1">Inputs!P113+IF(N4='LookUp Ranges'!$E$148,RetireValueAlt3,0)</f>
        <v>0</v>
      </c>
      <c r="O18" s="378">
        <f ca="1">Inputs!Q113+IF(O4='LookUp Ranges'!$E$148,RetireValueAlt3,0)</f>
        <v>0</v>
      </c>
      <c r="P18" s="378">
        <f ca="1">Inputs!R113+IF(P4='LookUp Ranges'!$E$148,RetireValueAlt3,0)</f>
        <v>0</v>
      </c>
      <c r="Q18" s="378">
        <f ca="1">Inputs!S113+IF(Q4='LookUp Ranges'!$E$148,RetireValueAlt3,0)</f>
        <v>0</v>
      </c>
      <c r="R18" s="378">
        <f ca="1">Inputs!T113+IF(R4='LookUp Ranges'!$E$148,RetireValueAlt3,0)</f>
        <v>0</v>
      </c>
      <c r="S18" s="378">
        <f ca="1">Inputs!U113+IF(S4='LookUp Ranges'!$E$148,RetireValueAlt3,0)</f>
        <v>0</v>
      </c>
      <c r="T18" s="378">
        <f ca="1">Inputs!V113+IF(T4='LookUp Ranges'!$E$148,RetireValueAlt3,0)</f>
        <v>0</v>
      </c>
      <c r="U18" s="378">
        <f ca="1">Inputs!W113+IF(U4='LookUp Ranges'!$E$148,RetireValueAlt3,0)</f>
        <v>0</v>
      </c>
      <c r="V18" s="378">
        <f ca="1">Inputs!X113+IF(V4='LookUp Ranges'!$E$148,RetireValueAlt3,0)</f>
        <v>0</v>
      </c>
      <c r="W18" s="378">
        <f ca="1">Inputs!Y113+IF(W4='LookUp Ranges'!$E$148,RetireValueAlt3,0)</f>
        <v>0</v>
      </c>
      <c r="X18" s="378">
        <f ca="1">Inputs!Z113+IF(X4='LookUp Ranges'!$E$148,RetireValueAlt3,0)</f>
        <v>0</v>
      </c>
      <c r="Y18" s="378">
        <f ca="1">Inputs!AA113+IF(Y4='LookUp Ranges'!$E$148,RetireValueAlt3,0)</f>
        <v>0</v>
      </c>
      <c r="Z18" s="378">
        <f ca="1">Inputs!AB113+IF(Z4='LookUp Ranges'!$E$148,RetireValueAlt3,0)</f>
        <v>0</v>
      </c>
      <c r="AA18" s="378">
        <f ca="1">Inputs!AC113+IF(AA4='LookUp Ranges'!$E$148,RetireValueAlt3,0)</f>
        <v>0</v>
      </c>
      <c r="AB18" s="378">
        <f ca="1">Inputs!AD113+IF(AB4='LookUp Ranges'!$E$148,RetireValueAlt3,0)</f>
        <v>0</v>
      </c>
      <c r="AC18" s="378">
        <f ca="1">Inputs!AE113+IF(AC4='LookUp Ranges'!$E$148,RetireValueAlt3,0)</f>
        <v>0</v>
      </c>
      <c r="AD18" s="378">
        <f ca="1">Inputs!AF113+IF(AD4='LookUp Ranges'!$E$148,RetireValueAlt3,0)</f>
        <v>0</v>
      </c>
      <c r="AE18" s="378">
        <f ca="1">Inputs!AG113+IF(AE4='LookUp Ranges'!$E$148,RetireValueAlt3,0)</f>
        <v>0</v>
      </c>
      <c r="AF18" s="378">
        <f ca="1">Inputs!AH113+IF(AF4='LookUp Ranges'!$E$148,RetireValueAlt3,0)</f>
        <v>0</v>
      </c>
      <c r="AG18" s="378">
        <f ca="1">Inputs!AI113+IF(AG4='LookUp Ranges'!$E$148,RetireValueAlt3,0)</f>
        <v>0</v>
      </c>
      <c r="AH18" s="378">
        <f ca="1">Inputs!AJ113+IF(AH4='LookUp Ranges'!$E$148,RetireValueAlt3,0)</f>
        <v>0</v>
      </c>
      <c r="AI18" s="378">
        <f ca="1">Inputs!AK113+IF(AI4='LookUp Ranges'!$E$148,RetireValueAlt3,0)</f>
        <v>0</v>
      </c>
      <c r="AJ18" s="378">
        <f ca="1">Inputs!AL113+IF(AJ4='LookUp Ranges'!$E$148,RetireValueAlt3,0)</f>
        <v>0</v>
      </c>
      <c r="AK18" s="378">
        <f ca="1">Inputs!AM113+IF(AK4='LookUp Ranges'!$E$148,RetireValueAlt3,0)</f>
        <v>0</v>
      </c>
      <c r="AL18" s="378">
        <f ca="1">Inputs!AN113+IF(AL4='LookUp Ranges'!$E$148,RetireValueAlt3,0)</f>
        <v>0</v>
      </c>
      <c r="AM18" s="378">
        <f ca="1">Inputs!AO113+IF(AM4='LookUp Ranges'!$E$148,RetireValueAlt3,0)</f>
        <v>0</v>
      </c>
      <c r="AN18" s="378">
        <f ca="1">Inputs!AP113+IF(AN4='LookUp Ranges'!$E$148,RetireValueAlt3,0)</f>
        <v>0</v>
      </c>
      <c r="AO18" s="378">
        <f ca="1">Inputs!AQ113+IF(AO4='LookUp Ranges'!$E$148,RetireValueAlt3,0)</f>
        <v>0</v>
      </c>
      <c r="AP18" s="378">
        <f ca="1">Inputs!AR113+IF(AP4='LookUp Ranges'!$E$148,RetireValueAlt3,0)</f>
        <v>0</v>
      </c>
      <c r="AQ18" s="378">
        <f ca="1">Inputs!AS113+IF(AQ4='LookUp Ranges'!$E$148,RetireValueAlt3,0)</f>
        <v>0</v>
      </c>
      <c r="AR18" s="378">
        <f ca="1">Inputs!AT113+IF(AR4='LookUp Ranges'!$E$148,RetireValueAlt3,0)</f>
        <v>0</v>
      </c>
      <c r="AS18" s="378">
        <f ca="1">Inputs!AU113+IF(AS4='LookUp Ranges'!$E$148,RetireValueAlt3,0)</f>
        <v>0</v>
      </c>
      <c r="AT18" s="378">
        <f ca="1">Inputs!AV113+IF(AT4='LookUp Ranges'!$E$148,RetireValueAlt3,0)</f>
        <v>0</v>
      </c>
      <c r="AU18" s="378">
        <f ca="1">Inputs!AW113+IF(AU4='LookUp Ranges'!$E$148,RetireValueAlt3,0)</f>
        <v>0</v>
      </c>
      <c r="AV18" s="378">
        <f ca="1">Inputs!AX113+IF(AV4='LookUp Ranges'!$E$148,RetireValueAlt3,0)</f>
        <v>0</v>
      </c>
      <c r="AW18" s="378">
        <f ca="1">Inputs!AY113+IF(AW4='LookUp Ranges'!$E$148,RetireValueAlt3,0)</f>
        <v>0</v>
      </c>
      <c r="AX18" s="378">
        <f ca="1">Inputs!AZ113+IF(AX4='LookUp Ranges'!$E$148,RetireValueAlt3,0)</f>
        <v>0</v>
      </c>
      <c r="AY18" s="378">
        <f ca="1">Inputs!BA113+IF(AY4='LookUp Ranges'!$E$148,RetireValueAlt3,0)</f>
        <v>0</v>
      </c>
      <c r="AZ18" s="378">
        <f ca="1">Inputs!BB113+IF(AZ4='LookUp Ranges'!$E$148,RetireValueAlt3,0)</f>
        <v>0</v>
      </c>
      <c r="BA18" s="378">
        <f ca="1">Inputs!BC113+IF(BA4='LookUp Ranges'!$E$148,RetireValueAlt3,0)</f>
        <v>0</v>
      </c>
      <c r="BB18" s="378">
        <f ca="1">Inputs!BD113+IF(BB4='LookUp Ranges'!$E$148,RetireValueAlt3,0)</f>
        <v>0</v>
      </c>
      <c r="BC18" s="378">
        <f ca="1">Inputs!BE113+IF(BC4='LookUp Ranges'!$E$148,RetireValueAlt3,0)</f>
        <v>0</v>
      </c>
      <c r="BD18" s="378">
        <f ca="1">Inputs!BF113+IF(BD4='LookUp Ranges'!$E$148,RetireValueAlt3,0)</f>
        <v>0</v>
      </c>
      <c r="BE18" s="378">
        <f ca="1">Inputs!BG113+IF(BE4='LookUp Ranges'!$E$148,RetireValueAlt3,0)</f>
        <v>0</v>
      </c>
      <c r="BF18" s="378">
        <f ca="1">Inputs!BH113+IF(BF4='LookUp Ranges'!$E$148,RetireValueAlt3,0)</f>
        <v>0</v>
      </c>
      <c r="BG18" s="378">
        <f ca="1">Inputs!BI113+IF(BG4='LookUp Ranges'!$E$148,RetireValueAlt3,0)</f>
        <v>0</v>
      </c>
      <c r="BH18" s="378">
        <f ca="1">Inputs!BJ113+IF(BH4='LookUp Ranges'!$E$148,RetireValueAlt3,0)</f>
        <v>0</v>
      </c>
      <c r="BI18" s="378">
        <f ca="1">Inputs!BK113+IF(BI4='LookUp Ranges'!$E$148,RetireValueAlt3,0)</f>
        <v>0</v>
      </c>
      <c r="BJ18" s="378">
        <f ca="1">Inputs!BL113+IF(BJ4='LookUp Ranges'!$E$148,RetireValueAlt3,0)</f>
        <v>0</v>
      </c>
      <c r="BK18" s="378">
        <f ca="1">Inputs!BM113+IF(BK4='LookUp Ranges'!$E$148,RetireValueAlt3,0)</f>
        <v>0</v>
      </c>
      <c r="BL18" s="378">
        <f ca="1">Inputs!BN113+IF(BL4='LookUp Ranges'!$E$148,RetireValueAlt3,0)</f>
        <v>0</v>
      </c>
      <c r="BM18" s="378">
        <f ca="1">Inputs!BO113+IF(BM4='LookUp Ranges'!$E$148,RetireValueAlt3,0)</f>
        <v>0</v>
      </c>
      <c r="BN18" s="378">
        <f ca="1">Inputs!BP113+IF(BN4='LookUp Ranges'!$E$148,RetireValueAlt3,0)</f>
        <v>0</v>
      </c>
      <c r="BO18" s="378">
        <f ca="1">Inputs!BQ113+IF(BO4='LookUp Ranges'!$E$148,RetireValueAlt3,0)</f>
        <v>0</v>
      </c>
      <c r="BP18" s="378">
        <f ca="1">Inputs!BR113+IF(BP4='LookUp Ranges'!$E$148,RetireValueAlt3,0)</f>
        <v>0</v>
      </c>
      <c r="BQ18" s="378">
        <f ca="1">Inputs!BS113+IF(BQ4='LookUp Ranges'!$E$148,RetireValueAlt3,0)</f>
        <v>0</v>
      </c>
      <c r="BR18" s="378">
        <f ca="1">Inputs!BT113+IF(BR4='LookUp Ranges'!$E$148,RetireValueAlt3,0)</f>
        <v>0</v>
      </c>
      <c r="BS18" s="378">
        <f ca="1">Inputs!BU113+IF(BS4='LookUp Ranges'!$E$148,RetireValueAlt3,0)</f>
        <v>0</v>
      </c>
      <c r="BT18" s="378">
        <f ca="1">Inputs!BV113+IF(BT4='LookUp Ranges'!$E$148,RetireValueAlt3,0)</f>
        <v>0</v>
      </c>
      <c r="BU18" s="378">
        <f ca="1">Inputs!BW113+IF(BU4='LookUp Ranges'!$E$148,RetireValueAlt3,0)</f>
        <v>0</v>
      </c>
      <c r="BV18" s="378">
        <f ca="1">Inputs!BX113+IF(BV4='LookUp Ranges'!$E$148,RetireValueAlt3,0)</f>
        <v>0</v>
      </c>
      <c r="BW18" s="378">
        <f ca="1">Inputs!BY113+IF(BW4='LookUp Ranges'!$E$148,RetireValueAlt3,0)</f>
        <v>0</v>
      </c>
      <c r="BX18" s="378">
        <f ca="1">Inputs!BZ113+IF(BX4='LookUp Ranges'!$E$148,RetireValueAlt3,0)</f>
        <v>0</v>
      </c>
      <c r="BY18" s="378">
        <f ca="1">Inputs!CA113+IF(BY4='LookUp Ranges'!$E$148,RetireValueAlt3,0)</f>
        <v>0</v>
      </c>
      <c r="BZ18" s="378">
        <f ca="1">Inputs!CB113+IF(BZ4='LookUp Ranges'!$E$148,RetireValueAlt3,0)</f>
        <v>0</v>
      </c>
      <c r="CA18" s="378">
        <f ca="1">Inputs!CC113+IF(CA4='LookUp Ranges'!$E$148,RetireValueAlt3,0)</f>
        <v>0</v>
      </c>
      <c r="CB18" s="378">
        <f ca="1">Inputs!CD113+IF(CB4='LookUp Ranges'!$E$148,RetireValueAlt3,0)</f>
        <v>0</v>
      </c>
      <c r="CC18" s="378">
        <f ca="1">Inputs!CE113+IF(CC4='LookUp Ranges'!$E$148,RetireValueAlt3,0)</f>
        <v>0</v>
      </c>
      <c r="CD18" s="378">
        <f ca="1">Inputs!CF113+IF(CD4='LookUp Ranges'!$E$148,RetireValueAlt3,0)</f>
        <v>0</v>
      </c>
      <c r="CE18" s="378">
        <f ca="1">Inputs!CG113+IF(CE4='LookUp Ranges'!$E$148,RetireValueAlt3,0)</f>
        <v>0</v>
      </c>
      <c r="CF18" s="378">
        <f ca="1">Inputs!CH113+IF(CF4='LookUp Ranges'!$E$148,RetireValueAlt3,0)</f>
        <v>0</v>
      </c>
      <c r="CG18" s="378">
        <f ca="1">Inputs!CI113+IF(CG4='LookUp Ranges'!$E$148,RetireValueAlt3,0)</f>
        <v>0</v>
      </c>
      <c r="CH18" s="378">
        <f ca="1">Inputs!CJ113+IF(CH4='LookUp Ranges'!$E$148,RetireValueAlt3,0)</f>
        <v>0</v>
      </c>
      <c r="CI18" s="378">
        <f ca="1">Inputs!CK113+IF(CI4='LookUp Ranges'!$E$148,RetireValueAlt3,0)</f>
        <v>0</v>
      </c>
      <c r="CJ18" s="378">
        <f ca="1">Inputs!CL113+IF(CJ4='LookUp Ranges'!$E$148,RetireValueAlt3,0)</f>
        <v>0</v>
      </c>
      <c r="CK18" s="378">
        <f ca="1">Inputs!CM113+IF(CK4='LookUp Ranges'!$E$148,RetireValueAlt3,0)</f>
        <v>0</v>
      </c>
      <c r="CL18" s="378">
        <f ca="1">Inputs!CN113+IF(CL4='LookUp Ranges'!$E$148,RetireValueAlt3,0)</f>
        <v>0</v>
      </c>
      <c r="CM18" s="378">
        <f ca="1">Inputs!CO113+IF(CM4='LookUp Ranges'!$E$148,RetireValueAlt3,0)</f>
        <v>0</v>
      </c>
      <c r="CN18" s="378">
        <f ca="1">Inputs!CP113+IF(CN4='LookUp Ranges'!$E$148,RetireValueAlt3,0)</f>
        <v>0</v>
      </c>
      <c r="CO18" s="378">
        <f ca="1">Inputs!CQ113+IF(CO4='LookUp Ranges'!$E$148,RetireValueAlt3,0)</f>
        <v>0</v>
      </c>
      <c r="CP18" s="378">
        <f ca="1">Inputs!CR113+IF(CP4='LookUp Ranges'!$E$148,RetireValueAlt3,0)</f>
        <v>0</v>
      </c>
      <c r="CQ18" s="378">
        <f ca="1">Inputs!CS113+IF(CQ4='LookUp Ranges'!$E$148,RetireValueAlt3,0)</f>
        <v>0</v>
      </c>
      <c r="CR18" s="378"/>
      <c r="CS18" s="378"/>
      <c r="CT18" s="378"/>
    </row>
    <row r="19" spans="1:98" s="379" customFormat="1">
      <c r="A19" s="32" t="s">
        <v>146</v>
      </c>
      <c r="C19" s="378">
        <f ca="1">-(SUM(Inputs!$E$99:'Inputs'!E99)+C10)*PropertyTaxRate</f>
        <v>0</v>
      </c>
      <c r="D19" s="378">
        <f ca="1">-(SUM(Inputs!$E$99:'Inputs'!F99)+D10)*PropertyTaxRate</f>
        <v>0</v>
      </c>
      <c r="E19" s="378">
        <f ca="1">-(SUM(Inputs!$E$99:'Inputs'!G99)+E10)*PropertyTaxRate</f>
        <v>0</v>
      </c>
      <c r="F19" s="378">
        <f ca="1">-(SUM(Inputs!$E$99:'Inputs'!H99)+F10)*PropertyTaxRate</f>
        <v>0</v>
      </c>
      <c r="G19" s="378">
        <f ca="1">-(SUM(Inputs!$E$99:'Inputs'!I99)+G10)*PropertyTaxRate</f>
        <v>0</v>
      </c>
      <c r="H19" s="378">
        <f ca="1">-(SUM(Inputs!$E$99:'Inputs'!J99)+H10)*PropertyTaxRate</f>
        <v>0</v>
      </c>
      <c r="I19" s="378">
        <f ca="1">-(SUM(Inputs!$E$99:'Inputs'!K99)+I10)*PropertyTaxRate</f>
        <v>0</v>
      </c>
      <c r="J19" s="378">
        <f ca="1">-(SUM(Inputs!$E$99:'Inputs'!L99)+J10)*PropertyTaxRate</f>
        <v>0</v>
      </c>
      <c r="K19" s="378">
        <f ca="1">-(SUM(Inputs!$E$99:'Inputs'!M99)+K10)*PropertyTaxRate</f>
        <v>0</v>
      </c>
      <c r="L19" s="378">
        <f ca="1">-(SUM(Inputs!$E$99:'Inputs'!N99)+L10)*PropertyTaxRate</f>
        <v>0</v>
      </c>
      <c r="M19" s="378">
        <f ca="1">-(SUM(Inputs!$E$99:'Inputs'!O99)+M10)*PropertyTaxRate</f>
        <v>0</v>
      </c>
      <c r="N19" s="378">
        <f ca="1">-(SUM(Inputs!$E$99:'Inputs'!P99)+N10)*PropertyTaxRate</f>
        <v>0</v>
      </c>
      <c r="O19" s="378">
        <f ca="1">-(SUM(Inputs!$E$99:'Inputs'!Q99)+O10)*PropertyTaxRate</f>
        <v>0</v>
      </c>
      <c r="P19" s="378">
        <f ca="1">-(SUM(Inputs!$E$99:'Inputs'!R99)+P10)*PropertyTaxRate</f>
        <v>0</v>
      </c>
      <c r="Q19" s="378">
        <f ca="1">-(SUM(Inputs!$E$99:'Inputs'!S99)+Q10)*PropertyTaxRate</f>
        <v>0</v>
      </c>
      <c r="R19" s="378">
        <f ca="1">-(SUM(Inputs!$E$99:'Inputs'!T99)+R10)*PropertyTaxRate</f>
        <v>0</v>
      </c>
      <c r="S19" s="378">
        <f ca="1">-(SUM(Inputs!$E$99:'Inputs'!U99)+S10)*PropertyTaxRate</f>
        <v>0</v>
      </c>
      <c r="T19" s="378">
        <f ca="1">-(SUM(Inputs!$E$99:'Inputs'!V99)+T10)*PropertyTaxRate</f>
        <v>0</v>
      </c>
      <c r="U19" s="378">
        <f ca="1">-(SUM(Inputs!$E$99:'Inputs'!W99)+U10)*PropertyTaxRate</f>
        <v>0</v>
      </c>
      <c r="V19" s="378">
        <f ca="1">-(SUM(Inputs!$E$99:'Inputs'!X99)+V10)*PropertyTaxRate</f>
        <v>0</v>
      </c>
      <c r="W19" s="378">
        <f ca="1">-(SUM(Inputs!$E$99:'Inputs'!Y99)+W10)*PropertyTaxRate</f>
        <v>0</v>
      </c>
      <c r="X19" s="378">
        <f ca="1">-(SUM(Inputs!$E$99:'Inputs'!Z99)+X10)*PropertyTaxRate</f>
        <v>0</v>
      </c>
      <c r="Y19" s="378">
        <f ca="1">-(SUM(Inputs!$E$99:'Inputs'!AA99)+Y10)*PropertyTaxRate</f>
        <v>0</v>
      </c>
      <c r="Z19" s="378">
        <f ca="1">-(SUM(Inputs!$E$99:'Inputs'!AB99)+Z10)*PropertyTaxRate</f>
        <v>0</v>
      </c>
      <c r="AA19" s="378">
        <f ca="1">-(SUM(Inputs!$E$99:'Inputs'!AC99)+AA10)*PropertyTaxRate</f>
        <v>0</v>
      </c>
      <c r="AB19" s="378">
        <f ca="1">-(SUM(Inputs!$E$99:'Inputs'!AD99)+AB10)*PropertyTaxRate</f>
        <v>0</v>
      </c>
      <c r="AC19" s="378">
        <f ca="1">-(SUM(Inputs!$E$99:'Inputs'!AE99)+AC10)*PropertyTaxRate</f>
        <v>0</v>
      </c>
      <c r="AD19" s="378">
        <f ca="1">-(SUM(Inputs!$E$99:'Inputs'!AF99)+AD10)*PropertyTaxRate</f>
        <v>0</v>
      </c>
      <c r="AE19" s="378">
        <f ca="1">-(SUM(Inputs!$E$99:'Inputs'!AG99)+AE10)*PropertyTaxRate</f>
        <v>0</v>
      </c>
      <c r="AF19" s="378">
        <f ca="1">-(SUM(Inputs!$E$99:'Inputs'!AH99)+AF10)*PropertyTaxRate</f>
        <v>0</v>
      </c>
      <c r="AG19" s="378">
        <f ca="1">-(SUM(Inputs!$E$99:'Inputs'!AI99)+AG10)*PropertyTaxRate</f>
        <v>0</v>
      </c>
      <c r="AH19" s="378">
        <f ca="1">-(SUM(Inputs!$E$99:'Inputs'!AJ99)+AH10)*PropertyTaxRate</f>
        <v>0</v>
      </c>
      <c r="AI19" s="378">
        <f ca="1">-(SUM(Inputs!$E$99:'Inputs'!AK99)+AI10)*PropertyTaxRate</f>
        <v>0</v>
      </c>
      <c r="AJ19" s="378">
        <f ca="1">-(SUM(Inputs!$E$99:'Inputs'!AL99)+AJ10)*PropertyTaxRate</f>
        <v>0</v>
      </c>
      <c r="AK19" s="378">
        <f ca="1">-(SUM(Inputs!$E$99:'Inputs'!AM99)+AK10)*PropertyTaxRate</f>
        <v>0</v>
      </c>
      <c r="AL19" s="378">
        <f ca="1">-(SUM(Inputs!$E$99:'Inputs'!AN99)+AL10)*PropertyTaxRate</f>
        <v>0</v>
      </c>
      <c r="AM19" s="378">
        <f ca="1">-(SUM(Inputs!$E$99:'Inputs'!AO99)+AM10)*PropertyTaxRate</f>
        <v>0</v>
      </c>
      <c r="AN19" s="378">
        <f ca="1">-(SUM(Inputs!$E$99:'Inputs'!AP99)+AN10)*PropertyTaxRate</f>
        <v>0</v>
      </c>
      <c r="AO19" s="378">
        <f ca="1">-(SUM(Inputs!$E$99:'Inputs'!AQ99)+AO10)*PropertyTaxRate</f>
        <v>0</v>
      </c>
      <c r="AP19" s="378">
        <f ca="1">-(SUM(Inputs!$E$99:'Inputs'!AR99)+AP10)*PropertyTaxRate</f>
        <v>0</v>
      </c>
      <c r="AQ19" s="378">
        <f ca="1">-(SUM(Inputs!$E$99:'Inputs'!AS99)+AQ10)*PropertyTaxRate</f>
        <v>0</v>
      </c>
      <c r="AR19" s="378">
        <f ca="1">-(SUM(Inputs!$E$99:'Inputs'!AT99)+AR10)*PropertyTaxRate</f>
        <v>0</v>
      </c>
      <c r="AS19" s="378">
        <f ca="1">-(SUM(Inputs!$E$99:'Inputs'!AU99)+AS10)*PropertyTaxRate</f>
        <v>0</v>
      </c>
      <c r="AT19" s="378">
        <f ca="1">-(SUM(Inputs!$E$99:'Inputs'!AV99)+AT10)*PropertyTaxRate</f>
        <v>0</v>
      </c>
      <c r="AU19" s="378">
        <f ca="1">-(SUM(Inputs!$E$99:'Inputs'!AW99)+AU10)*PropertyTaxRate</f>
        <v>0</v>
      </c>
      <c r="AV19" s="378">
        <f ca="1">-(SUM(Inputs!$E$99:'Inputs'!AX99)+AV10)*PropertyTaxRate</f>
        <v>0</v>
      </c>
      <c r="AW19" s="378">
        <f ca="1">-(SUM(Inputs!$E$99:'Inputs'!AY99)+AW10)*PropertyTaxRate</f>
        <v>0</v>
      </c>
      <c r="AX19" s="378">
        <f ca="1">-(SUM(Inputs!$E$99:'Inputs'!AZ99)+AX10)*PropertyTaxRate</f>
        <v>0</v>
      </c>
      <c r="AY19" s="378">
        <f ca="1">-(SUM(Inputs!$E$99:'Inputs'!BA99)+AY10)*PropertyTaxRate</f>
        <v>0</v>
      </c>
      <c r="AZ19" s="378">
        <f ca="1">-(SUM(Inputs!$E$99:'Inputs'!BB99)+AZ10)*PropertyTaxRate</f>
        <v>0</v>
      </c>
      <c r="BA19" s="378">
        <f ca="1">-(SUM(Inputs!$E$99:'Inputs'!BC99)+BA10)*PropertyTaxRate</f>
        <v>0</v>
      </c>
      <c r="BB19" s="378">
        <f ca="1">-(SUM(Inputs!$E$99:'Inputs'!BD99)+BB10)*PropertyTaxRate</f>
        <v>0</v>
      </c>
      <c r="BC19" s="378">
        <f ca="1">-(SUM(Inputs!$E$99:'Inputs'!BE99)+BC10)*PropertyTaxRate</f>
        <v>0</v>
      </c>
      <c r="BD19" s="378">
        <f ca="1">-(SUM(Inputs!$E$99:'Inputs'!BF99)+BD10)*PropertyTaxRate</f>
        <v>0</v>
      </c>
      <c r="BE19" s="378">
        <f ca="1">-(SUM(Inputs!$E$99:'Inputs'!BG99)+BE10)*PropertyTaxRate</f>
        <v>0</v>
      </c>
      <c r="BF19" s="378">
        <f ca="1">-(SUM(Inputs!$E$99:'Inputs'!BH99)+BF10)*PropertyTaxRate</f>
        <v>0</v>
      </c>
      <c r="BG19" s="378">
        <f ca="1">-(SUM(Inputs!$E$99:'Inputs'!BI99)+BG10)*PropertyTaxRate</f>
        <v>0</v>
      </c>
      <c r="BH19" s="378">
        <f ca="1">-(SUM(Inputs!$E$99:'Inputs'!BJ99)+BH10)*PropertyTaxRate</f>
        <v>0</v>
      </c>
      <c r="BI19" s="378">
        <f ca="1">-(SUM(Inputs!$E$99:'Inputs'!BK99)+BI10)*PropertyTaxRate</f>
        <v>0</v>
      </c>
      <c r="BJ19" s="378">
        <f ca="1">-(SUM(Inputs!$E$99:'Inputs'!BL99)+BJ10)*PropertyTaxRate</f>
        <v>0</v>
      </c>
      <c r="BK19" s="378">
        <f ca="1">-(SUM(Inputs!$E$99:'Inputs'!BM99)+BK10)*PropertyTaxRate</f>
        <v>0</v>
      </c>
      <c r="BL19" s="378">
        <f ca="1">-(SUM(Inputs!$E$99:'Inputs'!BN99)+BL10)*PropertyTaxRate</f>
        <v>0</v>
      </c>
      <c r="BM19" s="378">
        <f ca="1">-(SUM(Inputs!$E$99:'Inputs'!BO99)+BM10)*PropertyTaxRate</f>
        <v>0</v>
      </c>
      <c r="BN19" s="378">
        <f ca="1">-(SUM(Inputs!$E$99:'Inputs'!BP99)+BN10)*PropertyTaxRate</f>
        <v>0</v>
      </c>
      <c r="BO19" s="378">
        <f ca="1">-(SUM(Inputs!$E$99:'Inputs'!BQ99)+BO10)*PropertyTaxRate</f>
        <v>0</v>
      </c>
      <c r="BP19" s="378">
        <f ca="1">-(SUM(Inputs!$E$99:'Inputs'!BR99)+BP10)*PropertyTaxRate</f>
        <v>0</v>
      </c>
      <c r="BQ19" s="378">
        <f ca="1">-(SUM(Inputs!$E$99:'Inputs'!BS99)+BQ10)*PropertyTaxRate</f>
        <v>0</v>
      </c>
      <c r="BR19" s="378">
        <f ca="1">-(SUM(Inputs!$E$99:'Inputs'!BT99)+BR10)*PropertyTaxRate</f>
        <v>0</v>
      </c>
      <c r="BS19" s="378">
        <f ca="1">-(SUM(Inputs!$E$99:'Inputs'!BU99)+BS10)*PropertyTaxRate</f>
        <v>0</v>
      </c>
      <c r="BT19" s="378">
        <f ca="1">-(SUM(Inputs!$E$99:'Inputs'!BV99)+BT10)*PropertyTaxRate</f>
        <v>0</v>
      </c>
      <c r="BU19" s="378">
        <f ca="1">-(SUM(Inputs!$E$99:'Inputs'!BW99)+BU10)*PropertyTaxRate</f>
        <v>0</v>
      </c>
      <c r="BV19" s="378">
        <f ca="1">-(SUM(Inputs!$E$99:'Inputs'!BX99)+BV10)*PropertyTaxRate</f>
        <v>0</v>
      </c>
      <c r="BW19" s="378">
        <f ca="1">-(SUM(Inputs!$E$99:'Inputs'!BY99)+BW10)*PropertyTaxRate</f>
        <v>0</v>
      </c>
      <c r="BX19" s="378">
        <f ca="1">-(SUM(Inputs!$E$99:'Inputs'!BZ99)+BX10)*PropertyTaxRate</f>
        <v>0</v>
      </c>
      <c r="BY19" s="378">
        <f ca="1">-(SUM(Inputs!$E$99:'Inputs'!CA99)+BY10)*PropertyTaxRate</f>
        <v>0</v>
      </c>
      <c r="BZ19" s="378">
        <f ca="1">-(SUM(Inputs!$E$99:'Inputs'!CB99)+BZ10)*PropertyTaxRate</f>
        <v>0</v>
      </c>
      <c r="CA19" s="378">
        <f ca="1">-(SUM(Inputs!$E$99:'Inputs'!CC99)+CA10)*PropertyTaxRate</f>
        <v>0</v>
      </c>
      <c r="CB19" s="378">
        <f ca="1">-(SUM(Inputs!$E$99:'Inputs'!CD99)+CB10)*PropertyTaxRate</f>
        <v>0</v>
      </c>
      <c r="CC19" s="378">
        <f ca="1">-(SUM(Inputs!$E$99:'Inputs'!CE99)+CC10)*PropertyTaxRate</f>
        <v>0</v>
      </c>
      <c r="CD19" s="378">
        <f ca="1">-(SUM(Inputs!$E$99:'Inputs'!CF99)+CD10)*PropertyTaxRate</f>
        <v>0</v>
      </c>
      <c r="CE19" s="378">
        <f ca="1">-(SUM(Inputs!$E$99:'Inputs'!CG99)+CE10)*PropertyTaxRate</f>
        <v>0</v>
      </c>
      <c r="CF19" s="378">
        <f ca="1">-(SUM(Inputs!$E$99:'Inputs'!CH99)+CF10)*PropertyTaxRate</f>
        <v>0</v>
      </c>
      <c r="CG19" s="378">
        <f ca="1">-(SUM(Inputs!$E$99:'Inputs'!CI99)+CG10)*PropertyTaxRate</f>
        <v>0</v>
      </c>
      <c r="CH19" s="378">
        <f ca="1">-(SUM(Inputs!$E$99:'Inputs'!CJ99)+CH10)*PropertyTaxRate</f>
        <v>0</v>
      </c>
      <c r="CI19" s="378">
        <f ca="1">-(SUM(Inputs!$E$99:'Inputs'!CK99)+CI10)*PropertyTaxRate</f>
        <v>0</v>
      </c>
      <c r="CJ19" s="378">
        <f ca="1">-(SUM(Inputs!$E$99:'Inputs'!CL99)+CJ10)*PropertyTaxRate</f>
        <v>0</v>
      </c>
      <c r="CK19" s="378">
        <f ca="1">-(SUM(Inputs!$E$99:'Inputs'!CM99)+CK10)*PropertyTaxRate</f>
        <v>0</v>
      </c>
      <c r="CL19" s="378">
        <f ca="1">-(SUM(Inputs!$E$99:'Inputs'!CN99)+CL10)*PropertyTaxRate</f>
        <v>0</v>
      </c>
      <c r="CM19" s="378">
        <f ca="1">-(SUM(Inputs!$E$99:'Inputs'!CO99)+CM10)*PropertyTaxRate</f>
        <v>0</v>
      </c>
      <c r="CN19" s="378">
        <f ca="1">-(SUM(Inputs!$E$99:'Inputs'!CP99)+CN10)*PropertyTaxRate</f>
        <v>0</v>
      </c>
      <c r="CO19" s="378">
        <f ca="1">-(SUM(Inputs!$E$99:'Inputs'!CQ99)+CO10)*PropertyTaxRate</f>
        <v>0</v>
      </c>
      <c r="CP19" s="378">
        <f ca="1">-(SUM(Inputs!$E$99:'Inputs'!CR99)+CP10)*PropertyTaxRate</f>
        <v>0</v>
      </c>
      <c r="CQ19" s="378">
        <f ca="1">-(SUM(Inputs!$E$99:'Inputs'!CS99)+CQ10)*PropertyTaxRate</f>
        <v>0</v>
      </c>
      <c r="CR19" s="378"/>
      <c r="CS19" s="378"/>
      <c r="CT19" s="378"/>
    </row>
    <row r="20" spans="1:98" s="10" customFormat="1">
      <c r="A20" s="32" t="s">
        <v>86</v>
      </c>
      <c r="C20" s="314">
        <f ca="1">'Depr - Alt #3'!D53</f>
        <v>0</v>
      </c>
      <c r="D20" s="314">
        <f ca="1">'Depr - Alt #3'!E53</f>
        <v>0</v>
      </c>
      <c r="E20" s="314">
        <f ca="1">'Depr - Alt #3'!F53</f>
        <v>0</v>
      </c>
      <c r="F20" s="314">
        <f ca="1">'Depr - Alt #3'!G53</f>
        <v>0</v>
      </c>
      <c r="G20" s="314">
        <f ca="1">'Depr - Alt #3'!H53</f>
        <v>0</v>
      </c>
      <c r="H20" s="314">
        <f ca="1">'Depr - Alt #3'!I53</f>
        <v>0</v>
      </c>
      <c r="I20" s="314">
        <f ca="1">'Depr - Alt #3'!J53</f>
        <v>0</v>
      </c>
      <c r="J20" s="314">
        <f ca="1">'Depr - Alt #3'!K53</f>
        <v>0</v>
      </c>
      <c r="K20" s="314">
        <f ca="1">'Depr - Alt #3'!L53</f>
        <v>0</v>
      </c>
      <c r="L20" s="314">
        <f ca="1">'Depr - Alt #3'!M53</f>
        <v>0</v>
      </c>
      <c r="M20" s="314">
        <f ca="1">'Depr - Alt #3'!N53</f>
        <v>0</v>
      </c>
      <c r="N20" s="314">
        <f ca="1">'Depr - Alt #3'!O53</f>
        <v>0</v>
      </c>
      <c r="O20" s="314">
        <f ca="1">'Depr - Alt #3'!P53</f>
        <v>0</v>
      </c>
      <c r="P20" s="314">
        <f ca="1">'Depr - Alt #3'!Q53</f>
        <v>0</v>
      </c>
      <c r="Q20" s="314">
        <f ca="1">'Depr - Alt #3'!R53</f>
        <v>0</v>
      </c>
      <c r="R20" s="314">
        <f ca="1">'Depr - Alt #3'!S53</f>
        <v>0</v>
      </c>
      <c r="S20" s="314">
        <f ca="1">'Depr - Alt #3'!T53</f>
        <v>0</v>
      </c>
      <c r="T20" s="314">
        <f ca="1">'Depr - Alt #3'!U53</f>
        <v>0</v>
      </c>
      <c r="U20" s="314">
        <f ca="1">'Depr - Alt #3'!V53</f>
        <v>0</v>
      </c>
      <c r="V20" s="314">
        <f ca="1">'Depr - Alt #3'!W53</f>
        <v>0</v>
      </c>
      <c r="W20" s="314">
        <f ca="1">'Depr - Alt #3'!X53</f>
        <v>0</v>
      </c>
      <c r="X20" s="314">
        <f ca="1">'Depr - Alt #3'!Y53</f>
        <v>0</v>
      </c>
      <c r="Y20" s="314">
        <f ca="1">'Depr - Alt #3'!Z53</f>
        <v>0</v>
      </c>
      <c r="Z20" s="314">
        <f ca="1">'Depr - Alt #3'!AA53</f>
        <v>0</v>
      </c>
      <c r="AA20" s="314">
        <f ca="1">'Depr - Alt #3'!AB53</f>
        <v>0</v>
      </c>
      <c r="AB20" s="314">
        <f ca="1">'Depr - Alt #3'!AC53</f>
        <v>0</v>
      </c>
      <c r="AC20" s="314">
        <f ca="1">'Depr - Alt #3'!AD53</f>
        <v>0</v>
      </c>
      <c r="AD20" s="314">
        <f ca="1">'Depr - Alt #3'!AE53</f>
        <v>0</v>
      </c>
      <c r="AE20" s="314">
        <f ca="1">'Depr - Alt #3'!AF53</f>
        <v>0</v>
      </c>
      <c r="AF20" s="314">
        <f ca="1">'Depr - Alt #3'!AG53</f>
        <v>0</v>
      </c>
      <c r="AG20" s="314">
        <f ca="1">'Depr - Alt #3'!AH53</f>
        <v>0</v>
      </c>
      <c r="AH20" s="314">
        <f ca="1">'Depr - Alt #3'!AI53</f>
        <v>0</v>
      </c>
      <c r="AI20" s="314">
        <f ca="1">'Depr - Alt #3'!AJ53</f>
        <v>0</v>
      </c>
      <c r="AJ20" s="314">
        <f ca="1">'Depr - Alt #3'!AK53</f>
        <v>0</v>
      </c>
      <c r="AK20" s="314">
        <f ca="1">'Depr - Alt #3'!AL53</f>
        <v>0</v>
      </c>
      <c r="AL20" s="314">
        <f ca="1">'Depr - Alt #3'!AM53</f>
        <v>0</v>
      </c>
      <c r="AM20" s="314">
        <f ca="1">'Depr - Alt #3'!AN53</f>
        <v>0</v>
      </c>
      <c r="AN20" s="314">
        <f ca="1">'Depr - Alt #3'!AO53</f>
        <v>0</v>
      </c>
      <c r="AO20" s="314">
        <f ca="1">'Depr - Alt #3'!AP53</f>
        <v>0</v>
      </c>
      <c r="AP20" s="314">
        <f ca="1">'Depr - Alt #3'!AQ53</f>
        <v>0</v>
      </c>
      <c r="AQ20" s="314">
        <f ca="1">'Depr - Alt #3'!AR53</f>
        <v>0</v>
      </c>
      <c r="AR20" s="314">
        <f ca="1">'Depr - Alt #3'!AS53</f>
        <v>0</v>
      </c>
      <c r="AS20" s="314">
        <f ca="1">'Depr - Alt #3'!AT53</f>
        <v>0</v>
      </c>
      <c r="AT20" s="314">
        <f ca="1">'Depr - Alt #3'!AU53</f>
        <v>0</v>
      </c>
      <c r="AU20" s="314">
        <f ca="1">'Depr - Alt #3'!AV53</f>
        <v>0</v>
      </c>
      <c r="AV20" s="314">
        <f ca="1">'Depr - Alt #3'!AW53</f>
        <v>0</v>
      </c>
      <c r="AW20" s="314">
        <f ca="1">'Depr - Alt #3'!AX53</f>
        <v>0</v>
      </c>
      <c r="AX20" s="314">
        <f ca="1">'Depr - Alt #3'!AY53</f>
        <v>0</v>
      </c>
      <c r="AY20" s="314">
        <f ca="1">'Depr - Alt #3'!AZ53</f>
        <v>0</v>
      </c>
      <c r="AZ20" s="314">
        <f ca="1">'Depr - Alt #3'!BA53</f>
        <v>0</v>
      </c>
      <c r="BA20" s="314">
        <f ca="1">'Depr - Alt #3'!BB53</f>
        <v>0</v>
      </c>
      <c r="BB20" s="314">
        <f ca="1">'Depr - Alt #3'!BC53</f>
        <v>0</v>
      </c>
      <c r="BC20" s="314">
        <f ca="1">'Depr - Alt #3'!BD53</f>
        <v>0</v>
      </c>
      <c r="BD20" s="314">
        <f ca="1">'Depr - Alt #3'!BE53</f>
        <v>0</v>
      </c>
      <c r="BE20" s="314">
        <f ca="1">'Depr - Alt #3'!BF53</f>
        <v>0</v>
      </c>
      <c r="BF20" s="314">
        <f ca="1">'Depr - Alt #3'!BG53</f>
        <v>0</v>
      </c>
      <c r="BG20" s="314">
        <f ca="1">'Depr - Alt #3'!BH53</f>
        <v>0</v>
      </c>
      <c r="BH20" s="314">
        <f ca="1">'Depr - Alt #3'!BI53</f>
        <v>0</v>
      </c>
      <c r="BI20" s="314">
        <f ca="1">'Depr - Alt #3'!BJ53</f>
        <v>0</v>
      </c>
      <c r="BJ20" s="314">
        <f ca="1">'Depr - Alt #3'!BK53</f>
        <v>0</v>
      </c>
      <c r="BK20" s="314">
        <f ca="1">'Depr - Alt #3'!BL53</f>
        <v>0</v>
      </c>
      <c r="BL20" s="314">
        <f ca="1">'Depr - Alt #3'!BM53</f>
        <v>0</v>
      </c>
      <c r="BM20" s="314">
        <f ca="1">'Depr - Alt #3'!BN53</f>
        <v>0</v>
      </c>
      <c r="BN20" s="314">
        <f ca="1">'Depr - Alt #3'!BO53</f>
        <v>0</v>
      </c>
      <c r="BO20" s="314">
        <f ca="1">'Depr - Alt #3'!BP53</f>
        <v>0</v>
      </c>
      <c r="BP20" s="314">
        <f ca="1">'Depr - Alt #3'!BQ53</f>
        <v>0</v>
      </c>
      <c r="BQ20" s="314">
        <f ca="1">'Depr - Alt #3'!BR53</f>
        <v>0</v>
      </c>
      <c r="BR20" s="314">
        <f ca="1">'Depr - Alt #3'!BS53</f>
        <v>0</v>
      </c>
      <c r="BS20" s="314">
        <f ca="1">'Depr - Alt #3'!BT53</f>
        <v>0</v>
      </c>
      <c r="BT20" s="314">
        <f ca="1">'Depr - Alt #3'!BU53</f>
        <v>0</v>
      </c>
      <c r="BU20" s="314">
        <f ca="1">'Depr - Alt #3'!BV53</f>
        <v>0</v>
      </c>
      <c r="BV20" s="314">
        <f ca="1">'Depr - Alt #3'!BW53</f>
        <v>0</v>
      </c>
      <c r="BW20" s="314">
        <f ca="1">'Depr - Alt #3'!BX53</f>
        <v>0</v>
      </c>
      <c r="BX20" s="314">
        <f ca="1">'Depr - Alt #3'!BY53</f>
        <v>0</v>
      </c>
      <c r="BY20" s="314">
        <f ca="1">'Depr - Alt #3'!BZ53</f>
        <v>0</v>
      </c>
      <c r="BZ20" s="314">
        <f ca="1">'Depr - Alt #3'!CA53</f>
        <v>0</v>
      </c>
      <c r="CA20" s="314">
        <f ca="1">'Depr - Alt #3'!CB53</f>
        <v>0</v>
      </c>
      <c r="CB20" s="314">
        <f ca="1">'Depr - Alt #3'!CC53</f>
        <v>0</v>
      </c>
      <c r="CC20" s="314">
        <f ca="1">'Depr - Alt #3'!CD53</f>
        <v>0</v>
      </c>
      <c r="CD20" s="314">
        <f ca="1">'Depr - Alt #3'!CE53</f>
        <v>0</v>
      </c>
      <c r="CE20" s="314">
        <f ca="1">'Depr - Alt #3'!CF53</f>
        <v>0</v>
      </c>
      <c r="CF20" s="314">
        <f ca="1">'Depr - Alt #3'!CG53</f>
        <v>0</v>
      </c>
      <c r="CG20" s="314">
        <f ca="1">'Depr - Alt #3'!CH53</f>
        <v>0</v>
      </c>
      <c r="CH20" s="314">
        <f ca="1">'Depr - Alt #3'!CI53</f>
        <v>0</v>
      </c>
      <c r="CI20" s="314">
        <f ca="1">'Depr - Alt #3'!CJ53</f>
        <v>0</v>
      </c>
      <c r="CJ20" s="314">
        <f ca="1">'Depr - Alt #3'!CK53</f>
        <v>0</v>
      </c>
      <c r="CK20" s="314">
        <f ca="1">'Depr - Alt #3'!CL53</f>
        <v>0</v>
      </c>
      <c r="CL20" s="314">
        <f ca="1">'Depr - Alt #3'!CM53</f>
        <v>0</v>
      </c>
      <c r="CM20" s="314">
        <f ca="1">'Depr - Alt #3'!CN53</f>
        <v>0</v>
      </c>
      <c r="CN20" s="314">
        <f ca="1">'Depr - Alt #3'!CO53</f>
        <v>0</v>
      </c>
      <c r="CO20" s="314">
        <f ca="1">'Depr - Alt #3'!CP53</f>
        <v>0</v>
      </c>
      <c r="CP20" s="314">
        <f ca="1">'Depr - Alt #3'!CQ53</f>
        <v>0</v>
      </c>
      <c r="CQ20" s="314">
        <f ca="1">'Depr - Alt #3'!CR53</f>
        <v>0</v>
      </c>
      <c r="CR20" s="314"/>
      <c r="CS20" s="314"/>
      <c r="CT20" s="314"/>
    </row>
    <row r="21" spans="1:98" s="10" customFormat="1">
      <c r="A21" s="41" t="s">
        <v>152</v>
      </c>
      <c r="C21" s="378">
        <f t="shared" ref="C21:BN21" ca="1" si="10">SUM(C18:C20)</f>
        <v>0</v>
      </c>
      <c r="D21" s="378">
        <f t="shared" ca="1" si="10"/>
        <v>0</v>
      </c>
      <c r="E21" s="378">
        <f t="shared" ca="1" si="10"/>
        <v>0</v>
      </c>
      <c r="F21" s="378">
        <f t="shared" ca="1" si="10"/>
        <v>0</v>
      </c>
      <c r="G21" s="378">
        <f t="shared" ca="1" si="10"/>
        <v>0</v>
      </c>
      <c r="H21" s="378">
        <f t="shared" ca="1" si="10"/>
        <v>0</v>
      </c>
      <c r="I21" s="378">
        <f t="shared" ca="1" si="10"/>
        <v>0</v>
      </c>
      <c r="J21" s="378">
        <f t="shared" ca="1" si="10"/>
        <v>0</v>
      </c>
      <c r="K21" s="378">
        <f t="shared" ca="1" si="10"/>
        <v>0</v>
      </c>
      <c r="L21" s="378">
        <f t="shared" ca="1" si="10"/>
        <v>0</v>
      </c>
      <c r="M21" s="378">
        <f t="shared" ca="1" si="10"/>
        <v>0</v>
      </c>
      <c r="N21" s="378">
        <f t="shared" ca="1" si="10"/>
        <v>0</v>
      </c>
      <c r="O21" s="378">
        <f t="shared" ca="1" si="10"/>
        <v>0</v>
      </c>
      <c r="P21" s="378">
        <f t="shared" ca="1" si="10"/>
        <v>0</v>
      </c>
      <c r="Q21" s="378">
        <f t="shared" ca="1" si="10"/>
        <v>0</v>
      </c>
      <c r="R21" s="378">
        <f t="shared" ca="1" si="10"/>
        <v>0</v>
      </c>
      <c r="S21" s="378">
        <f t="shared" ca="1" si="10"/>
        <v>0</v>
      </c>
      <c r="T21" s="378">
        <f t="shared" ca="1" si="10"/>
        <v>0</v>
      </c>
      <c r="U21" s="378">
        <f t="shared" ca="1" si="10"/>
        <v>0</v>
      </c>
      <c r="V21" s="378">
        <f t="shared" ca="1" si="10"/>
        <v>0</v>
      </c>
      <c r="W21" s="378">
        <f t="shared" ca="1" si="10"/>
        <v>0</v>
      </c>
      <c r="X21" s="378">
        <f t="shared" ca="1" si="10"/>
        <v>0</v>
      </c>
      <c r="Y21" s="378">
        <f t="shared" ca="1" si="10"/>
        <v>0</v>
      </c>
      <c r="Z21" s="378">
        <f t="shared" ca="1" si="10"/>
        <v>0</v>
      </c>
      <c r="AA21" s="378">
        <f t="shared" ca="1" si="10"/>
        <v>0</v>
      </c>
      <c r="AB21" s="378">
        <f t="shared" ca="1" si="10"/>
        <v>0</v>
      </c>
      <c r="AC21" s="378">
        <f t="shared" ca="1" si="10"/>
        <v>0</v>
      </c>
      <c r="AD21" s="378">
        <f t="shared" ca="1" si="10"/>
        <v>0</v>
      </c>
      <c r="AE21" s="378">
        <f t="shared" ca="1" si="10"/>
        <v>0</v>
      </c>
      <c r="AF21" s="378">
        <f t="shared" ca="1" si="10"/>
        <v>0</v>
      </c>
      <c r="AG21" s="378">
        <f t="shared" ca="1" si="10"/>
        <v>0</v>
      </c>
      <c r="AH21" s="378">
        <f t="shared" ca="1" si="10"/>
        <v>0</v>
      </c>
      <c r="AI21" s="378">
        <f t="shared" ca="1" si="10"/>
        <v>0</v>
      </c>
      <c r="AJ21" s="378">
        <f t="shared" ca="1" si="10"/>
        <v>0</v>
      </c>
      <c r="AK21" s="378">
        <f t="shared" ca="1" si="10"/>
        <v>0</v>
      </c>
      <c r="AL21" s="378">
        <f t="shared" ca="1" si="10"/>
        <v>0</v>
      </c>
      <c r="AM21" s="378">
        <f t="shared" ca="1" si="10"/>
        <v>0</v>
      </c>
      <c r="AN21" s="378">
        <f t="shared" ca="1" si="10"/>
        <v>0</v>
      </c>
      <c r="AO21" s="378">
        <f t="shared" ca="1" si="10"/>
        <v>0</v>
      </c>
      <c r="AP21" s="378">
        <f t="shared" ca="1" si="10"/>
        <v>0</v>
      </c>
      <c r="AQ21" s="378">
        <f t="shared" ca="1" si="10"/>
        <v>0</v>
      </c>
      <c r="AR21" s="378">
        <f t="shared" ca="1" si="10"/>
        <v>0</v>
      </c>
      <c r="AS21" s="378">
        <f t="shared" ca="1" si="10"/>
        <v>0</v>
      </c>
      <c r="AT21" s="378">
        <f t="shared" ca="1" si="10"/>
        <v>0</v>
      </c>
      <c r="AU21" s="378">
        <f t="shared" ca="1" si="10"/>
        <v>0</v>
      </c>
      <c r="AV21" s="378">
        <f t="shared" ca="1" si="10"/>
        <v>0</v>
      </c>
      <c r="AW21" s="378">
        <f t="shared" ca="1" si="10"/>
        <v>0</v>
      </c>
      <c r="AX21" s="378">
        <f t="shared" ca="1" si="10"/>
        <v>0</v>
      </c>
      <c r="AY21" s="378">
        <f t="shared" ca="1" si="10"/>
        <v>0</v>
      </c>
      <c r="AZ21" s="378">
        <f t="shared" ca="1" si="10"/>
        <v>0</v>
      </c>
      <c r="BA21" s="378">
        <f t="shared" ca="1" si="10"/>
        <v>0</v>
      </c>
      <c r="BB21" s="378">
        <f t="shared" ca="1" si="10"/>
        <v>0</v>
      </c>
      <c r="BC21" s="378">
        <f t="shared" ca="1" si="10"/>
        <v>0</v>
      </c>
      <c r="BD21" s="378">
        <f t="shared" ca="1" si="10"/>
        <v>0</v>
      </c>
      <c r="BE21" s="378">
        <f t="shared" ca="1" si="10"/>
        <v>0</v>
      </c>
      <c r="BF21" s="378">
        <f t="shared" ca="1" si="10"/>
        <v>0</v>
      </c>
      <c r="BG21" s="378">
        <f t="shared" ca="1" si="10"/>
        <v>0</v>
      </c>
      <c r="BH21" s="378">
        <f t="shared" ca="1" si="10"/>
        <v>0</v>
      </c>
      <c r="BI21" s="378">
        <f t="shared" ca="1" si="10"/>
        <v>0</v>
      </c>
      <c r="BJ21" s="378">
        <f t="shared" ca="1" si="10"/>
        <v>0</v>
      </c>
      <c r="BK21" s="378">
        <f t="shared" ca="1" si="10"/>
        <v>0</v>
      </c>
      <c r="BL21" s="378">
        <f t="shared" ca="1" si="10"/>
        <v>0</v>
      </c>
      <c r="BM21" s="378">
        <f t="shared" ca="1" si="10"/>
        <v>0</v>
      </c>
      <c r="BN21" s="378">
        <f t="shared" ca="1" si="10"/>
        <v>0</v>
      </c>
      <c r="BO21" s="378">
        <f t="shared" ref="BO21:BR21" ca="1" si="11">SUM(BO18:BO20)</f>
        <v>0</v>
      </c>
      <c r="BP21" s="378">
        <f t="shared" ca="1" si="11"/>
        <v>0</v>
      </c>
      <c r="BQ21" s="378">
        <f t="shared" ca="1" si="11"/>
        <v>0</v>
      </c>
      <c r="BR21" s="378">
        <f t="shared" ca="1" si="11"/>
        <v>0</v>
      </c>
      <c r="BS21" s="378">
        <f t="shared" ref="BS21:CC21" ca="1" si="12">SUM(BS18:BS20)</f>
        <v>0</v>
      </c>
      <c r="BT21" s="378">
        <f t="shared" ca="1" si="12"/>
        <v>0</v>
      </c>
      <c r="BU21" s="378">
        <f t="shared" ca="1" si="12"/>
        <v>0</v>
      </c>
      <c r="BV21" s="378">
        <f t="shared" ca="1" si="12"/>
        <v>0</v>
      </c>
      <c r="BW21" s="378">
        <f t="shared" ca="1" si="12"/>
        <v>0</v>
      </c>
      <c r="BX21" s="378">
        <f t="shared" ca="1" si="12"/>
        <v>0</v>
      </c>
      <c r="BY21" s="378">
        <f t="shared" ca="1" si="12"/>
        <v>0</v>
      </c>
      <c r="BZ21" s="378">
        <f t="shared" ca="1" si="12"/>
        <v>0</v>
      </c>
      <c r="CA21" s="378">
        <f t="shared" ca="1" si="12"/>
        <v>0</v>
      </c>
      <c r="CB21" s="378">
        <f t="shared" ca="1" si="12"/>
        <v>0</v>
      </c>
      <c r="CC21" s="378">
        <f t="shared" ca="1" si="12"/>
        <v>0</v>
      </c>
      <c r="CD21" s="378">
        <f t="shared" ref="CD21" ca="1" si="13">SUM(CD18:CD20)</f>
        <v>0</v>
      </c>
      <c r="CE21" s="378">
        <f t="shared" ref="CE21:CQ21" ca="1" si="14">SUM(CE18:CE20)</f>
        <v>0</v>
      </c>
      <c r="CF21" s="378">
        <f t="shared" ca="1" si="14"/>
        <v>0</v>
      </c>
      <c r="CG21" s="378">
        <f t="shared" ca="1" si="14"/>
        <v>0</v>
      </c>
      <c r="CH21" s="378">
        <f t="shared" ca="1" si="14"/>
        <v>0</v>
      </c>
      <c r="CI21" s="378">
        <f t="shared" ca="1" si="14"/>
        <v>0</v>
      </c>
      <c r="CJ21" s="378">
        <f t="shared" ca="1" si="14"/>
        <v>0</v>
      </c>
      <c r="CK21" s="378">
        <f t="shared" ca="1" si="14"/>
        <v>0</v>
      </c>
      <c r="CL21" s="378">
        <f t="shared" ca="1" si="14"/>
        <v>0</v>
      </c>
      <c r="CM21" s="378">
        <f t="shared" ca="1" si="14"/>
        <v>0</v>
      </c>
      <c r="CN21" s="378">
        <f t="shared" ca="1" si="14"/>
        <v>0</v>
      </c>
      <c r="CO21" s="378">
        <f t="shared" ca="1" si="14"/>
        <v>0</v>
      </c>
      <c r="CP21" s="378">
        <f t="shared" ca="1" si="14"/>
        <v>0</v>
      </c>
      <c r="CQ21" s="378">
        <f t="shared" ca="1" si="14"/>
        <v>0</v>
      </c>
      <c r="CR21" s="378"/>
      <c r="CS21" s="378"/>
      <c r="CT21" s="378"/>
    </row>
    <row r="22" spans="1:98" s="10" customFormat="1">
      <c r="A22" s="32" t="s">
        <v>156</v>
      </c>
      <c r="C22" s="378"/>
      <c r="D22" s="378"/>
      <c r="E22" s="378"/>
      <c r="F22" s="378"/>
      <c r="G22" s="378"/>
      <c r="H22" s="378"/>
      <c r="I22" s="378"/>
      <c r="J22" s="378"/>
      <c r="K22" s="378"/>
      <c r="L22" s="378"/>
      <c r="M22" s="378"/>
      <c r="N22" s="378"/>
      <c r="O22" s="378"/>
      <c r="P22" s="378"/>
      <c r="Q22" s="378"/>
      <c r="R22" s="378"/>
      <c r="S22" s="378"/>
      <c r="T22" s="378"/>
      <c r="U22" s="378"/>
      <c r="V22" s="378"/>
      <c r="W22" s="378"/>
      <c r="X22" s="378"/>
      <c r="Y22" s="378"/>
      <c r="Z22" s="378"/>
      <c r="AA22" s="378"/>
      <c r="AB22" s="378"/>
      <c r="AC22" s="378"/>
      <c r="AD22" s="378"/>
      <c r="AE22" s="378"/>
      <c r="AF22" s="378"/>
      <c r="AG22" s="378"/>
      <c r="AH22" s="378"/>
      <c r="AI22" s="378"/>
      <c r="AJ22" s="378"/>
      <c r="AK22" s="378"/>
      <c r="AL22" s="378"/>
      <c r="AM22" s="378"/>
      <c r="AN22" s="378"/>
      <c r="AO22" s="378"/>
      <c r="AP22" s="378"/>
      <c r="AQ22" s="378"/>
      <c r="AR22" s="378"/>
      <c r="AS22" s="378"/>
      <c r="AT22" s="378"/>
      <c r="AU22" s="378"/>
      <c r="AV22" s="378"/>
      <c r="AW22" s="378"/>
      <c r="AX22" s="378"/>
      <c r="AY22" s="378"/>
      <c r="AZ22" s="378"/>
      <c r="BA22" s="378"/>
      <c r="BB22" s="378"/>
      <c r="BC22" s="378"/>
      <c r="BD22" s="378"/>
      <c r="BE22" s="378"/>
      <c r="BF22" s="378"/>
      <c r="BG22" s="378"/>
      <c r="BH22" s="378"/>
      <c r="BI22" s="378"/>
      <c r="BJ22" s="378"/>
      <c r="BK22" s="378"/>
      <c r="BL22" s="378"/>
      <c r="BM22" s="378"/>
      <c r="BN22" s="378"/>
      <c r="BO22" s="378"/>
      <c r="BP22" s="378"/>
      <c r="BQ22" s="378"/>
      <c r="BR22" s="378"/>
      <c r="BS22" s="378"/>
      <c r="BT22" s="378"/>
      <c r="BU22" s="378"/>
      <c r="BV22" s="378"/>
      <c r="BW22" s="378"/>
      <c r="BX22" s="378"/>
      <c r="BY22" s="378"/>
      <c r="BZ22" s="378"/>
      <c r="CA22" s="378"/>
      <c r="CB22" s="378"/>
      <c r="CC22" s="378"/>
      <c r="CD22" s="378"/>
      <c r="CE22" s="378"/>
      <c r="CF22" s="378"/>
      <c r="CG22" s="378"/>
      <c r="CH22" s="378"/>
      <c r="CI22" s="378"/>
      <c r="CJ22" s="378"/>
      <c r="CK22" s="378"/>
      <c r="CL22" s="378"/>
      <c r="CM22" s="378"/>
      <c r="CN22" s="378"/>
      <c r="CO22" s="378"/>
      <c r="CP22" s="378"/>
      <c r="CQ22" s="378"/>
      <c r="CR22" s="378"/>
      <c r="CS22" s="378"/>
      <c r="CT22" s="378"/>
    </row>
    <row r="23" spans="1:98" s="10" customFormat="1">
      <c r="A23" s="39" t="s">
        <v>153</v>
      </c>
      <c r="B23" s="46">
        <f>DEBT</f>
        <v>0.47</v>
      </c>
      <c r="C23" s="378"/>
      <c r="D23" s="378"/>
      <c r="E23" s="378"/>
      <c r="F23" s="378"/>
      <c r="G23" s="378"/>
      <c r="H23" s="378"/>
      <c r="I23" s="378"/>
      <c r="J23" s="378"/>
      <c r="K23" s="378"/>
      <c r="L23" s="378"/>
      <c r="M23" s="378"/>
      <c r="N23" s="378"/>
      <c r="O23" s="378"/>
      <c r="P23" s="378"/>
      <c r="Q23" s="378"/>
      <c r="R23" s="378"/>
      <c r="S23" s="378"/>
      <c r="T23" s="378"/>
      <c r="U23" s="378"/>
      <c r="V23" s="378"/>
      <c r="W23" s="378"/>
      <c r="X23" s="378"/>
      <c r="Y23" s="378"/>
      <c r="Z23" s="378"/>
      <c r="AA23" s="378"/>
      <c r="AB23" s="378"/>
      <c r="AC23" s="378"/>
      <c r="AD23" s="378"/>
      <c r="AE23" s="378"/>
      <c r="AF23" s="378"/>
      <c r="AG23" s="378"/>
      <c r="AH23" s="378"/>
      <c r="AI23" s="378"/>
      <c r="AJ23" s="378"/>
      <c r="AK23" s="378"/>
      <c r="AL23" s="378"/>
      <c r="AM23" s="378"/>
      <c r="AN23" s="378"/>
      <c r="AO23" s="378"/>
      <c r="AP23" s="378"/>
      <c r="AQ23" s="378"/>
      <c r="AR23" s="378"/>
      <c r="AS23" s="378"/>
      <c r="AT23" s="378"/>
      <c r="AU23" s="378"/>
      <c r="AV23" s="378"/>
      <c r="AW23" s="378"/>
      <c r="AX23" s="378"/>
      <c r="AY23" s="378"/>
      <c r="AZ23" s="378"/>
      <c r="BA23" s="378"/>
      <c r="BB23" s="378"/>
      <c r="BC23" s="378"/>
      <c r="BD23" s="378"/>
      <c r="BE23" s="378"/>
      <c r="BF23" s="378"/>
      <c r="BG23" s="378"/>
      <c r="BH23" s="378"/>
      <c r="BI23" s="378"/>
      <c r="BJ23" s="378"/>
      <c r="BK23" s="378"/>
      <c r="BL23" s="378"/>
      <c r="BM23" s="378"/>
      <c r="BN23" s="378"/>
      <c r="BO23" s="378"/>
      <c r="BP23" s="378"/>
      <c r="BQ23" s="378"/>
      <c r="BR23" s="378"/>
      <c r="BS23" s="378"/>
      <c r="BT23" s="378"/>
      <c r="BU23" s="378"/>
      <c r="BV23" s="378"/>
      <c r="BW23" s="378"/>
      <c r="BX23" s="378"/>
      <c r="BY23" s="378"/>
      <c r="BZ23" s="378"/>
      <c r="CA23" s="378"/>
      <c r="CB23" s="378"/>
      <c r="CC23" s="378"/>
      <c r="CD23" s="378"/>
      <c r="CE23" s="378"/>
      <c r="CF23" s="378"/>
      <c r="CG23" s="378"/>
      <c r="CH23" s="378"/>
      <c r="CI23" s="378"/>
      <c r="CJ23" s="378"/>
      <c r="CK23" s="378"/>
      <c r="CL23" s="378"/>
      <c r="CM23" s="378"/>
      <c r="CN23" s="378"/>
      <c r="CO23" s="378"/>
      <c r="CP23" s="378"/>
      <c r="CQ23" s="378"/>
      <c r="CR23" s="378"/>
      <c r="CS23" s="378"/>
      <c r="CT23" s="378"/>
    </row>
    <row r="24" spans="1:98" s="10" customFormat="1">
      <c r="A24" s="39" t="s">
        <v>154</v>
      </c>
      <c r="B24" s="47">
        <f>DEBT_INT_RATE</f>
        <v>4.3383890641657333E-2</v>
      </c>
      <c r="C24" s="378"/>
      <c r="D24" s="378"/>
      <c r="E24" s="378"/>
      <c r="F24" s="378"/>
      <c r="G24" s="378"/>
      <c r="H24" s="378"/>
      <c r="I24" s="378"/>
      <c r="J24" s="378"/>
      <c r="K24" s="378"/>
      <c r="L24" s="378"/>
      <c r="M24" s="378"/>
      <c r="N24" s="378"/>
      <c r="O24" s="378"/>
      <c r="P24" s="378"/>
      <c r="Q24" s="378"/>
      <c r="R24" s="378"/>
      <c r="S24" s="378"/>
      <c r="T24" s="378"/>
      <c r="U24" s="378"/>
      <c r="V24" s="378"/>
      <c r="W24" s="378"/>
      <c r="X24" s="378"/>
      <c r="Y24" s="378"/>
      <c r="Z24" s="378"/>
      <c r="AA24" s="378"/>
      <c r="AB24" s="378"/>
      <c r="AC24" s="378"/>
      <c r="AD24" s="378"/>
      <c r="AE24" s="378"/>
      <c r="AF24" s="378"/>
      <c r="AG24" s="378"/>
      <c r="AH24" s="378"/>
      <c r="AI24" s="378"/>
      <c r="AJ24" s="378"/>
      <c r="AK24" s="378"/>
      <c r="AL24" s="378"/>
      <c r="AM24" s="378"/>
      <c r="AN24" s="378"/>
      <c r="AO24" s="378"/>
      <c r="AP24" s="378"/>
      <c r="AQ24" s="378"/>
      <c r="AR24" s="378"/>
      <c r="AS24" s="378"/>
      <c r="AT24" s="378"/>
      <c r="AU24" s="378"/>
      <c r="AV24" s="378"/>
      <c r="AW24" s="378"/>
      <c r="AX24" s="378"/>
      <c r="AY24" s="378"/>
      <c r="AZ24" s="378"/>
      <c r="BA24" s="378"/>
      <c r="BB24" s="378"/>
      <c r="BC24" s="378"/>
      <c r="BD24" s="378"/>
      <c r="BE24" s="378"/>
      <c r="BF24" s="378"/>
      <c r="BG24" s="378"/>
      <c r="BH24" s="378"/>
      <c r="BI24" s="378"/>
      <c r="BJ24" s="378"/>
      <c r="BK24" s="378"/>
      <c r="BL24" s="378"/>
      <c r="BM24" s="378"/>
      <c r="BN24" s="378"/>
      <c r="BO24" s="378"/>
      <c r="BP24" s="378"/>
      <c r="BQ24" s="378"/>
      <c r="BR24" s="378"/>
      <c r="BS24" s="378"/>
      <c r="BT24" s="378"/>
      <c r="BU24" s="378"/>
      <c r="BV24" s="378"/>
      <c r="BW24" s="378"/>
      <c r="BX24" s="378"/>
      <c r="BY24" s="378"/>
      <c r="BZ24" s="378"/>
      <c r="CA24" s="378"/>
      <c r="CB24" s="378"/>
      <c r="CC24" s="378"/>
      <c r="CD24" s="378"/>
      <c r="CE24" s="378"/>
      <c r="CF24" s="378"/>
      <c r="CG24" s="378"/>
      <c r="CH24" s="378"/>
      <c r="CI24" s="378"/>
      <c r="CJ24" s="378"/>
      <c r="CK24" s="378"/>
      <c r="CL24" s="378"/>
      <c r="CM24" s="378"/>
      <c r="CN24" s="378"/>
      <c r="CO24" s="378"/>
      <c r="CP24" s="378"/>
      <c r="CQ24" s="378"/>
      <c r="CR24" s="378"/>
      <c r="CS24" s="378"/>
      <c r="CT24" s="378"/>
    </row>
    <row r="25" spans="1:98" s="10" customFormat="1">
      <c r="A25" s="41" t="s">
        <v>155</v>
      </c>
      <c r="B25" s="26"/>
      <c r="C25" s="378">
        <f t="shared" ref="C25:BN25" ca="1" si="15">-(DEBT*DEBT_INT_RATE)*C12</f>
        <v>0</v>
      </c>
      <c r="D25" s="378">
        <f t="shared" ca="1" si="15"/>
        <v>0</v>
      </c>
      <c r="E25" s="378">
        <f t="shared" ca="1" si="15"/>
        <v>0</v>
      </c>
      <c r="F25" s="378">
        <f t="shared" ca="1" si="15"/>
        <v>0</v>
      </c>
      <c r="G25" s="378">
        <f t="shared" ca="1" si="15"/>
        <v>0</v>
      </c>
      <c r="H25" s="378">
        <f t="shared" ca="1" si="15"/>
        <v>0</v>
      </c>
      <c r="I25" s="378">
        <f t="shared" ca="1" si="15"/>
        <v>0</v>
      </c>
      <c r="J25" s="378">
        <f t="shared" ca="1" si="15"/>
        <v>0</v>
      </c>
      <c r="K25" s="378">
        <f t="shared" ca="1" si="15"/>
        <v>0</v>
      </c>
      <c r="L25" s="378">
        <f t="shared" ca="1" si="15"/>
        <v>0</v>
      </c>
      <c r="M25" s="378">
        <f t="shared" ca="1" si="15"/>
        <v>0</v>
      </c>
      <c r="N25" s="378">
        <f t="shared" ca="1" si="15"/>
        <v>0</v>
      </c>
      <c r="O25" s="378">
        <f t="shared" ca="1" si="15"/>
        <v>0</v>
      </c>
      <c r="P25" s="378">
        <f t="shared" ca="1" si="15"/>
        <v>0</v>
      </c>
      <c r="Q25" s="378">
        <f t="shared" ca="1" si="15"/>
        <v>0</v>
      </c>
      <c r="R25" s="378">
        <f t="shared" ca="1" si="15"/>
        <v>0</v>
      </c>
      <c r="S25" s="378">
        <f t="shared" ca="1" si="15"/>
        <v>0</v>
      </c>
      <c r="T25" s="378">
        <f t="shared" ca="1" si="15"/>
        <v>0</v>
      </c>
      <c r="U25" s="378">
        <f t="shared" ca="1" si="15"/>
        <v>0</v>
      </c>
      <c r="V25" s="378">
        <f t="shared" ca="1" si="15"/>
        <v>0</v>
      </c>
      <c r="W25" s="378">
        <f t="shared" ca="1" si="15"/>
        <v>0</v>
      </c>
      <c r="X25" s="378">
        <f t="shared" ca="1" si="15"/>
        <v>0</v>
      </c>
      <c r="Y25" s="378">
        <f t="shared" ca="1" si="15"/>
        <v>0</v>
      </c>
      <c r="Z25" s="378">
        <f t="shared" ca="1" si="15"/>
        <v>0</v>
      </c>
      <c r="AA25" s="378">
        <f t="shared" ca="1" si="15"/>
        <v>0</v>
      </c>
      <c r="AB25" s="378">
        <f t="shared" ca="1" si="15"/>
        <v>0</v>
      </c>
      <c r="AC25" s="378">
        <f t="shared" ca="1" si="15"/>
        <v>0</v>
      </c>
      <c r="AD25" s="378">
        <f t="shared" ca="1" si="15"/>
        <v>0</v>
      </c>
      <c r="AE25" s="378">
        <f t="shared" ca="1" si="15"/>
        <v>0</v>
      </c>
      <c r="AF25" s="378">
        <f t="shared" ca="1" si="15"/>
        <v>0</v>
      </c>
      <c r="AG25" s="378">
        <f t="shared" ca="1" si="15"/>
        <v>0</v>
      </c>
      <c r="AH25" s="378">
        <f t="shared" ca="1" si="15"/>
        <v>0</v>
      </c>
      <c r="AI25" s="378">
        <f t="shared" ca="1" si="15"/>
        <v>0</v>
      </c>
      <c r="AJ25" s="378">
        <f t="shared" ca="1" si="15"/>
        <v>0</v>
      </c>
      <c r="AK25" s="378">
        <f t="shared" ca="1" si="15"/>
        <v>0</v>
      </c>
      <c r="AL25" s="378">
        <f t="shared" ca="1" si="15"/>
        <v>0</v>
      </c>
      <c r="AM25" s="378">
        <f t="shared" ca="1" si="15"/>
        <v>0</v>
      </c>
      <c r="AN25" s="378">
        <f t="shared" ca="1" si="15"/>
        <v>0</v>
      </c>
      <c r="AO25" s="378">
        <f t="shared" ca="1" si="15"/>
        <v>0</v>
      </c>
      <c r="AP25" s="378">
        <f t="shared" ca="1" si="15"/>
        <v>0</v>
      </c>
      <c r="AQ25" s="378">
        <f t="shared" ca="1" si="15"/>
        <v>0</v>
      </c>
      <c r="AR25" s="378">
        <f t="shared" ca="1" si="15"/>
        <v>0</v>
      </c>
      <c r="AS25" s="378">
        <f t="shared" ca="1" si="15"/>
        <v>0</v>
      </c>
      <c r="AT25" s="378">
        <f t="shared" ca="1" si="15"/>
        <v>0</v>
      </c>
      <c r="AU25" s="378">
        <f t="shared" ca="1" si="15"/>
        <v>0</v>
      </c>
      <c r="AV25" s="378">
        <f t="shared" ca="1" si="15"/>
        <v>0</v>
      </c>
      <c r="AW25" s="378">
        <f t="shared" ca="1" si="15"/>
        <v>0</v>
      </c>
      <c r="AX25" s="378">
        <f t="shared" ca="1" si="15"/>
        <v>0</v>
      </c>
      <c r="AY25" s="378">
        <f t="shared" ca="1" si="15"/>
        <v>0</v>
      </c>
      <c r="AZ25" s="378">
        <f t="shared" ca="1" si="15"/>
        <v>0</v>
      </c>
      <c r="BA25" s="378">
        <f t="shared" ca="1" si="15"/>
        <v>0</v>
      </c>
      <c r="BB25" s="378">
        <f t="shared" ca="1" si="15"/>
        <v>0</v>
      </c>
      <c r="BC25" s="378">
        <f t="shared" ca="1" si="15"/>
        <v>0</v>
      </c>
      <c r="BD25" s="378">
        <f t="shared" ca="1" si="15"/>
        <v>0</v>
      </c>
      <c r="BE25" s="378">
        <f t="shared" ca="1" si="15"/>
        <v>0</v>
      </c>
      <c r="BF25" s="378">
        <f t="shared" ca="1" si="15"/>
        <v>0</v>
      </c>
      <c r="BG25" s="378">
        <f t="shared" ca="1" si="15"/>
        <v>0</v>
      </c>
      <c r="BH25" s="378">
        <f t="shared" ca="1" si="15"/>
        <v>0</v>
      </c>
      <c r="BI25" s="378">
        <f t="shared" ca="1" si="15"/>
        <v>0</v>
      </c>
      <c r="BJ25" s="378">
        <f t="shared" ca="1" si="15"/>
        <v>0</v>
      </c>
      <c r="BK25" s="378">
        <f t="shared" ca="1" si="15"/>
        <v>0</v>
      </c>
      <c r="BL25" s="378">
        <f t="shared" ca="1" si="15"/>
        <v>0</v>
      </c>
      <c r="BM25" s="378">
        <f t="shared" ca="1" si="15"/>
        <v>0</v>
      </c>
      <c r="BN25" s="378">
        <f t="shared" ca="1" si="15"/>
        <v>0</v>
      </c>
      <c r="BO25" s="378">
        <f t="shared" ref="BO25:BR25" ca="1" si="16">-(DEBT*DEBT_INT_RATE)*BO12</f>
        <v>0</v>
      </c>
      <c r="BP25" s="378">
        <f t="shared" ca="1" si="16"/>
        <v>0</v>
      </c>
      <c r="BQ25" s="378">
        <f t="shared" ca="1" si="16"/>
        <v>0</v>
      </c>
      <c r="BR25" s="378">
        <f t="shared" ca="1" si="16"/>
        <v>0</v>
      </c>
      <c r="BS25" s="378">
        <f t="shared" ref="BS25:CC25" ca="1" si="17">-(DEBT*DEBT_INT_RATE)*BS12</f>
        <v>0</v>
      </c>
      <c r="BT25" s="378">
        <f t="shared" ca="1" si="17"/>
        <v>0</v>
      </c>
      <c r="BU25" s="378">
        <f t="shared" ca="1" si="17"/>
        <v>0</v>
      </c>
      <c r="BV25" s="378">
        <f t="shared" ca="1" si="17"/>
        <v>0</v>
      </c>
      <c r="BW25" s="378">
        <f t="shared" ca="1" si="17"/>
        <v>0</v>
      </c>
      <c r="BX25" s="378">
        <f t="shared" ca="1" si="17"/>
        <v>0</v>
      </c>
      <c r="BY25" s="378">
        <f t="shared" ca="1" si="17"/>
        <v>0</v>
      </c>
      <c r="BZ25" s="378">
        <f t="shared" ca="1" si="17"/>
        <v>0</v>
      </c>
      <c r="CA25" s="378">
        <f t="shared" ca="1" si="17"/>
        <v>0</v>
      </c>
      <c r="CB25" s="378">
        <f t="shared" ca="1" si="17"/>
        <v>0</v>
      </c>
      <c r="CC25" s="378">
        <f t="shared" ca="1" si="17"/>
        <v>0</v>
      </c>
      <c r="CD25" s="378">
        <f t="shared" ref="CD25" ca="1" si="18">-(DEBT*DEBT_INT_RATE)*CD12</f>
        <v>0</v>
      </c>
      <c r="CE25" s="378">
        <f t="shared" ref="CE25:CQ25" ca="1" si="19">-(DEBT*DEBT_INT_RATE)*CE12</f>
        <v>0</v>
      </c>
      <c r="CF25" s="378">
        <f t="shared" ca="1" si="19"/>
        <v>0</v>
      </c>
      <c r="CG25" s="378">
        <f t="shared" ca="1" si="19"/>
        <v>0</v>
      </c>
      <c r="CH25" s="378">
        <f t="shared" ca="1" si="19"/>
        <v>0</v>
      </c>
      <c r="CI25" s="378">
        <f t="shared" ca="1" si="19"/>
        <v>0</v>
      </c>
      <c r="CJ25" s="378">
        <f t="shared" ca="1" si="19"/>
        <v>0</v>
      </c>
      <c r="CK25" s="378">
        <f t="shared" ca="1" si="19"/>
        <v>0</v>
      </c>
      <c r="CL25" s="378">
        <f t="shared" ca="1" si="19"/>
        <v>0</v>
      </c>
      <c r="CM25" s="378">
        <f t="shared" ca="1" si="19"/>
        <v>0</v>
      </c>
      <c r="CN25" s="378">
        <f t="shared" ca="1" si="19"/>
        <v>0</v>
      </c>
      <c r="CO25" s="378">
        <f t="shared" ca="1" si="19"/>
        <v>0</v>
      </c>
      <c r="CP25" s="378">
        <f t="shared" ca="1" si="19"/>
        <v>0</v>
      </c>
      <c r="CQ25" s="378">
        <f t="shared" ca="1" si="19"/>
        <v>0</v>
      </c>
      <c r="CR25" s="378"/>
      <c r="CS25" s="378"/>
      <c r="CT25" s="378"/>
    </row>
    <row r="26" spans="1:98" s="22" customFormat="1">
      <c r="A26" s="40" t="s">
        <v>147</v>
      </c>
      <c r="B26" s="26"/>
      <c r="C26" s="314">
        <f t="shared" ref="C26:AH26" ca="1" si="20">-SUM(C21:C25)*(FederalIncomeTax+StateIncomeTax)</f>
        <v>0</v>
      </c>
      <c r="D26" s="314">
        <f t="shared" ca="1" si="20"/>
        <v>0</v>
      </c>
      <c r="E26" s="314">
        <f t="shared" ca="1" si="20"/>
        <v>0</v>
      </c>
      <c r="F26" s="314">
        <f t="shared" ca="1" si="20"/>
        <v>0</v>
      </c>
      <c r="G26" s="314">
        <f t="shared" ca="1" si="20"/>
        <v>0</v>
      </c>
      <c r="H26" s="314">
        <f t="shared" ca="1" si="20"/>
        <v>0</v>
      </c>
      <c r="I26" s="314">
        <f t="shared" ca="1" si="20"/>
        <v>0</v>
      </c>
      <c r="J26" s="314">
        <f t="shared" ca="1" si="20"/>
        <v>0</v>
      </c>
      <c r="K26" s="314">
        <f t="shared" ca="1" si="20"/>
        <v>0</v>
      </c>
      <c r="L26" s="314">
        <f t="shared" ca="1" si="20"/>
        <v>0</v>
      </c>
      <c r="M26" s="314">
        <f t="shared" ca="1" si="20"/>
        <v>0</v>
      </c>
      <c r="N26" s="314">
        <f t="shared" ca="1" si="20"/>
        <v>0</v>
      </c>
      <c r="O26" s="314">
        <f t="shared" ca="1" si="20"/>
        <v>0</v>
      </c>
      <c r="P26" s="314">
        <f t="shared" ca="1" si="20"/>
        <v>0</v>
      </c>
      <c r="Q26" s="314">
        <f t="shared" ca="1" si="20"/>
        <v>0</v>
      </c>
      <c r="R26" s="314">
        <f t="shared" ca="1" si="20"/>
        <v>0</v>
      </c>
      <c r="S26" s="314">
        <f t="shared" ca="1" si="20"/>
        <v>0</v>
      </c>
      <c r="T26" s="314">
        <f t="shared" ca="1" si="20"/>
        <v>0</v>
      </c>
      <c r="U26" s="314">
        <f t="shared" ca="1" si="20"/>
        <v>0</v>
      </c>
      <c r="V26" s="314">
        <f t="shared" ca="1" si="20"/>
        <v>0</v>
      </c>
      <c r="W26" s="314">
        <f t="shared" ca="1" si="20"/>
        <v>0</v>
      </c>
      <c r="X26" s="314">
        <f t="shared" ca="1" si="20"/>
        <v>0</v>
      </c>
      <c r="Y26" s="314">
        <f t="shared" ca="1" si="20"/>
        <v>0</v>
      </c>
      <c r="Z26" s="314">
        <f t="shared" ca="1" si="20"/>
        <v>0</v>
      </c>
      <c r="AA26" s="314">
        <f t="shared" ca="1" si="20"/>
        <v>0</v>
      </c>
      <c r="AB26" s="314">
        <f t="shared" ca="1" si="20"/>
        <v>0</v>
      </c>
      <c r="AC26" s="314">
        <f t="shared" ca="1" si="20"/>
        <v>0</v>
      </c>
      <c r="AD26" s="314">
        <f t="shared" ca="1" si="20"/>
        <v>0</v>
      </c>
      <c r="AE26" s="314">
        <f t="shared" ca="1" si="20"/>
        <v>0</v>
      </c>
      <c r="AF26" s="314">
        <f t="shared" ca="1" si="20"/>
        <v>0</v>
      </c>
      <c r="AG26" s="314">
        <f t="shared" ca="1" si="20"/>
        <v>0</v>
      </c>
      <c r="AH26" s="314">
        <f t="shared" ca="1" si="20"/>
        <v>0</v>
      </c>
      <c r="AI26" s="314">
        <f t="shared" ref="AI26:BN26" ca="1" si="21">-SUM(AI21:AI25)*(FederalIncomeTax+StateIncomeTax)</f>
        <v>0</v>
      </c>
      <c r="AJ26" s="314">
        <f t="shared" ca="1" si="21"/>
        <v>0</v>
      </c>
      <c r="AK26" s="314">
        <f t="shared" ca="1" si="21"/>
        <v>0</v>
      </c>
      <c r="AL26" s="314">
        <f t="shared" ca="1" si="21"/>
        <v>0</v>
      </c>
      <c r="AM26" s="314">
        <f t="shared" ca="1" si="21"/>
        <v>0</v>
      </c>
      <c r="AN26" s="314">
        <f t="shared" ca="1" si="21"/>
        <v>0</v>
      </c>
      <c r="AO26" s="314">
        <f t="shared" ca="1" si="21"/>
        <v>0</v>
      </c>
      <c r="AP26" s="314">
        <f t="shared" ca="1" si="21"/>
        <v>0</v>
      </c>
      <c r="AQ26" s="314">
        <f t="shared" ca="1" si="21"/>
        <v>0</v>
      </c>
      <c r="AR26" s="314">
        <f t="shared" ca="1" si="21"/>
        <v>0</v>
      </c>
      <c r="AS26" s="314">
        <f t="shared" ca="1" si="21"/>
        <v>0</v>
      </c>
      <c r="AT26" s="314">
        <f t="shared" ca="1" si="21"/>
        <v>0</v>
      </c>
      <c r="AU26" s="314">
        <f t="shared" ca="1" si="21"/>
        <v>0</v>
      </c>
      <c r="AV26" s="314">
        <f t="shared" ca="1" si="21"/>
        <v>0</v>
      </c>
      <c r="AW26" s="314">
        <f t="shared" ca="1" si="21"/>
        <v>0</v>
      </c>
      <c r="AX26" s="314">
        <f t="shared" ca="1" si="21"/>
        <v>0</v>
      </c>
      <c r="AY26" s="314">
        <f t="shared" ca="1" si="21"/>
        <v>0</v>
      </c>
      <c r="AZ26" s="314">
        <f t="shared" ca="1" si="21"/>
        <v>0</v>
      </c>
      <c r="BA26" s="314">
        <f t="shared" ca="1" si="21"/>
        <v>0</v>
      </c>
      <c r="BB26" s="314">
        <f t="shared" ca="1" si="21"/>
        <v>0</v>
      </c>
      <c r="BC26" s="314">
        <f t="shared" ca="1" si="21"/>
        <v>0</v>
      </c>
      <c r="BD26" s="314">
        <f t="shared" ca="1" si="21"/>
        <v>0</v>
      </c>
      <c r="BE26" s="314">
        <f t="shared" ca="1" si="21"/>
        <v>0</v>
      </c>
      <c r="BF26" s="314">
        <f t="shared" ca="1" si="21"/>
        <v>0</v>
      </c>
      <c r="BG26" s="314">
        <f t="shared" ca="1" si="21"/>
        <v>0</v>
      </c>
      <c r="BH26" s="314">
        <f t="shared" ca="1" si="21"/>
        <v>0</v>
      </c>
      <c r="BI26" s="314">
        <f t="shared" ca="1" si="21"/>
        <v>0</v>
      </c>
      <c r="BJ26" s="314">
        <f t="shared" ca="1" si="21"/>
        <v>0</v>
      </c>
      <c r="BK26" s="314">
        <f t="shared" ca="1" si="21"/>
        <v>0</v>
      </c>
      <c r="BL26" s="314">
        <f t="shared" ca="1" si="21"/>
        <v>0</v>
      </c>
      <c r="BM26" s="314">
        <f t="shared" ca="1" si="21"/>
        <v>0</v>
      </c>
      <c r="BN26" s="314">
        <f t="shared" ca="1" si="21"/>
        <v>0</v>
      </c>
      <c r="BO26" s="314">
        <f t="shared" ref="BO26:CQ26" ca="1" si="22">-SUM(BO21:BO25)*(FederalIncomeTax+StateIncomeTax)</f>
        <v>0</v>
      </c>
      <c r="BP26" s="314">
        <f t="shared" ca="1" si="22"/>
        <v>0</v>
      </c>
      <c r="BQ26" s="314">
        <f t="shared" ca="1" si="22"/>
        <v>0</v>
      </c>
      <c r="BR26" s="314">
        <f t="shared" ca="1" si="22"/>
        <v>0</v>
      </c>
      <c r="BS26" s="314">
        <f t="shared" ca="1" si="22"/>
        <v>0</v>
      </c>
      <c r="BT26" s="314">
        <f t="shared" ca="1" si="22"/>
        <v>0</v>
      </c>
      <c r="BU26" s="314">
        <f t="shared" ca="1" si="22"/>
        <v>0</v>
      </c>
      <c r="BV26" s="314">
        <f t="shared" ca="1" si="22"/>
        <v>0</v>
      </c>
      <c r="BW26" s="314">
        <f t="shared" ca="1" si="22"/>
        <v>0</v>
      </c>
      <c r="BX26" s="314">
        <f t="shared" ca="1" si="22"/>
        <v>0</v>
      </c>
      <c r="BY26" s="314">
        <f t="shared" ca="1" si="22"/>
        <v>0</v>
      </c>
      <c r="BZ26" s="314">
        <f t="shared" ca="1" si="22"/>
        <v>0</v>
      </c>
      <c r="CA26" s="314">
        <f t="shared" ca="1" si="22"/>
        <v>0</v>
      </c>
      <c r="CB26" s="314">
        <f t="shared" ca="1" si="22"/>
        <v>0</v>
      </c>
      <c r="CC26" s="314">
        <f t="shared" ca="1" si="22"/>
        <v>0</v>
      </c>
      <c r="CD26" s="314">
        <f t="shared" ca="1" si="22"/>
        <v>0</v>
      </c>
      <c r="CE26" s="314">
        <f t="shared" ca="1" si="22"/>
        <v>0</v>
      </c>
      <c r="CF26" s="314">
        <f t="shared" ca="1" si="22"/>
        <v>0</v>
      </c>
      <c r="CG26" s="314">
        <f t="shared" ca="1" si="22"/>
        <v>0</v>
      </c>
      <c r="CH26" s="314">
        <f t="shared" ca="1" si="22"/>
        <v>0</v>
      </c>
      <c r="CI26" s="314">
        <f t="shared" ca="1" si="22"/>
        <v>0</v>
      </c>
      <c r="CJ26" s="314">
        <f t="shared" ca="1" si="22"/>
        <v>0</v>
      </c>
      <c r="CK26" s="314">
        <f t="shared" ca="1" si="22"/>
        <v>0</v>
      </c>
      <c r="CL26" s="314">
        <f t="shared" ca="1" si="22"/>
        <v>0</v>
      </c>
      <c r="CM26" s="314">
        <f t="shared" ca="1" si="22"/>
        <v>0</v>
      </c>
      <c r="CN26" s="314">
        <f t="shared" ca="1" si="22"/>
        <v>0</v>
      </c>
      <c r="CO26" s="314">
        <f t="shared" ca="1" si="22"/>
        <v>0</v>
      </c>
      <c r="CP26" s="314">
        <f t="shared" ca="1" si="22"/>
        <v>0</v>
      </c>
      <c r="CQ26" s="314">
        <f t="shared" ca="1" si="22"/>
        <v>0</v>
      </c>
      <c r="CR26" s="378"/>
      <c r="CS26" s="378"/>
      <c r="CT26" s="378"/>
    </row>
    <row r="27" spans="1:98">
      <c r="A27" s="29" t="s">
        <v>151</v>
      </c>
      <c r="B27" s="30"/>
      <c r="C27" s="19">
        <f t="shared" ref="C27:BN27" ca="1" si="23">SUM(C21:C26)</f>
        <v>0</v>
      </c>
      <c r="D27" s="19">
        <f t="shared" ca="1" si="23"/>
        <v>0</v>
      </c>
      <c r="E27" s="19">
        <f ca="1">SUM(E21:E26)</f>
        <v>0</v>
      </c>
      <c r="F27" s="19">
        <f t="shared" ca="1" si="23"/>
        <v>0</v>
      </c>
      <c r="G27" s="19">
        <f t="shared" ca="1" si="23"/>
        <v>0</v>
      </c>
      <c r="H27" s="19">
        <f t="shared" ca="1" si="23"/>
        <v>0</v>
      </c>
      <c r="I27" s="19">
        <f t="shared" ca="1" si="23"/>
        <v>0</v>
      </c>
      <c r="J27" s="19">
        <f t="shared" ca="1" si="23"/>
        <v>0</v>
      </c>
      <c r="K27" s="19">
        <f t="shared" ca="1" si="23"/>
        <v>0</v>
      </c>
      <c r="L27" s="19">
        <f t="shared" ca="1" si="23"/>
        <v>0</v>
      </c>
      <c r="M27" s="19">
        <f t="shared" ca="1" si="23"/>
        <v>0</v>
      </c>
      <c r="N27" s="19">
        <f t="shared" ca="1" si="23"/>
        <v>0</v>
      </c>
      <c r="O27" s="19">
        <f t="shared" ca="1" si="23"/>
        <v>0</v>
      </c>
      <c r="P27" s="19">
        <f t="shared" ca="1" si="23"/>
        <v>0</v>
      </c>
      <c r="Q27" s="19">
        <f t="shared" ca="1" si="23"/>
        <v>0</v>
      </c>
      <c r="R27" s="19">
        <f t="shared" ca="1" si="23"/>
        <v>0</v>
      </c>
      <c r="S27" s="19">
        <f t="shared" ca="1" si="23"/>
        <v>0</v>
      </c>
      <c r="T27" s="19">
        <f t="shared" ca="1" si="23"/>
        <v>0</v>
      </c>
      <c r="U27" s="19">
        <f t="shared" ca="1" si="23"/>
        <v>0</v>
      </c>
      <c r="V27" s="19">
        <f t="shared" ca="1" si="23"/>
        <v>0</v>
      </c>
      <c r="W27" s="19">
        <f t="shared" ca="1" si="23"/>
        <v>0</v>
      </c>
      <c r="X27" s="19">
        <f t="shared" ca="1" si="23"/>
        <v>0</v>
      </c>
      <c r="Y27" s="19">
        <f t="shared" ca="1" si="23"/>
        <v>0</v>
      </c>
      <c r="Z27" s="19">
        <f t="shared" ca="1" si="23"/>
        <v>0</v>
      </c>
      <c r="AA27" s="19">
        <f t="shared" ca="1" si="23"/>
        <v>0</v>
      </c>
      <c r="AB27" s="19">
        <f t="shared" ca="1" si="23"/>
        <v>0</v>
      </c>
      <c r="AC27" s="19">
        <f t="shared" ca="1" si="23"/>
        <v>0</v>
      </c>
      <c r="AD27" s="19">
        <f t="shared" ca="1" si="23"/>
        <v>0</v>
      </c>
      <c r="AE27" s="19">
        <f t="shared" ca="1" si="23"/>
        <v>0</v>
      </c>
      <c r="AF27" s="19">
        <f t="shared" ca="1" si="23"/>
        <v>0</v>
      </c>
      <c r="AG27" s="19">
        <f t="shared" ca="1" si="23"/>
        <v>0</v>
      </c>
      <c r="AH27" s="19">
        <f t="shared" ca="1" si="23"/>
        <v>0</v>
      </c>
      <c r="AI27" s="19">
        <f t="shared" ca="1" si="23"/>
        <v>0</v>
      </c>
      <c r="AJ27" s="19">
        <f t="shared" ca="1" si="23"/>
        <v>0</v>
      </c>
      <c r="AK27" s="19">
        <f t="shared" ca="1" si="23"/>
        <v>0</v>
      </c>
      <c r="AL27" s="19">
        <f t="shared" ca="1" si="23"/>
        <v>0</v>
      </c>
      <c r="AM27" s="19">
        <f t="shared" ca="1" si="23"/>
        <v>0</v>
      </c>
      <c r="AN27" s="19">
        <f t="shared" ca="1" si="23"/>
        <v>0</v>
      </c>
      <c r="AO27" s="19">
        <f t="shared" ca="1" si="23"/>
        <v>0</v>
      </c>
      <c r="AP27" s="19">
        <f t="shared" ca="1" si="23"/>
        <v>0</v>
      </c>
      <c r="AQ27" s="19">
        <f t="shared" ca="1" si="23"/>
        <v>0</v>
      </c>
      <c r="AR27" s="19">
        <f t="shared" ca="1" si="23"/>
        <v>0</v>
      </c>
      <c r="AS27" s="19">
        <f t="shared" ca="1" si="23"/>
        <v>0</v>
      </c>
      <c r="AT27" s="19">
        <f t="shared" ca="1" si="23"/>
        <v>0</v>
      </c>
      <c r="AU27" s="19">
        <f t="shared" ca="1" si="23"/>
        <v>0</v>
      </c>
      <c r="AV27" s="19">
        <f t="shared" ca="1" si="23"/>
        <v>0</v>
      </c>
      <c r="AW27" s="19">
        <f t="shared" ca="1" si="23"/>
        <v>0</v>
      </c>
      <c r="AX27" s="19">
        <f t="shared" ca="1" si="23"/>
        <v>0</v>
      </c>
      <c r="AY27" s="19">
        <f t="shared" ca="1" si="23"/>
        <v>0</v>
      </c>
      <c r="AZ27" s="19">
        <f t="shared" ca="1" si="23"/>
        <v>0</v>
      </c>
      <c r="BA27" s="19">
        <f t="shared" ca="1" si="23"/>
        <v>0</v>
      </c>
      <c r="BB27" s="19">
        <f t="shared" ca="1" si="23"/>
        <v>0</v>
      </c>
      <c r="BC27" s="19">
        <f t="shared" ca="1" si="23"/>
        <v>0</v>
      </c>
      <c r="BD27" s="19">
        <f t="shared" ca="1" si="23"/>
        <v>0</v>
      </c>
      <c r="BE27" s="19">
        <f t="shared" ca="1" si="23"/>
        <v>0</v>
      </c>
      <c r="BF27" s="19">
        <f t="shared" ca="1" si="23"/>
        <v>0</v>
      </c>
      <c r="BG27" s="19">
        <f t="shared" ca="1" si="23"/>
        <v>0</v>
      </c>
      <c r="BH27" s="19">
        <f t="shared" ca="1" si="23"/>
        <v>0</v>
      </c>
      <c r="BI27" s="19">
        <f t="shared" ca="1" si="23"/>
        <v>0</v>
      </c>
      <c r="BJ27" s="19">
        <f t="shared" ca="1" si="23"/>
        <v>0</v>
      </c>
      <c r="BK27" s="19">
        <f t="shared" ca="1" si="23"/>
        <v>0</v>
      </c>
      <c r="BL27" s="19">
        <f t="shared" ca="1" si="23"/>
        <v>0</v>
      </c>
      <c r="BM27" s="19">
        <f t="shared" ca="1" si="23"/>
        <v>0</v>
      </c>
      <c r="BN27" s="19">
        <f t="shared" ca="1" si="23"/>
        <v>0</v>
      </c>
      <c r="BO27" s="19">
        <f t="shared" ref="BO27:BR27" ca="1" si="24">SUM(BO21:BO26)</f>
        <v>0</v>
      </c>
      <c r="BP27" s="19">
        <f t="shared" ca="1" si="24"/>
        <v>0</v>
      </c>
      <c r="BQ27" s="19">
        <f t="shared" ca="1" si="24"/>
        <v>0</v>
      </c>
      <c r="BR27" s="19">
        <f t="shared" ca="1" si="24"/>
        <v>0</v>
      </c>
      <c r="BS27" s="19">
        <f t="shared" ref="BS27:CC27" ca="1" si="25">SUM(BS21:BS26)</f>
        <v>0</v>
      </c>
      <c r="BT27" s="19">
        <f t="shared" ca="1" si="25"/>
        <v>0</v>
      </c>
      <c r="BU27" s="19">
        <f t="shared" ca="1" si="25"/>
        <v>0</v>
      </c>
      <c r="BV27" s="19">
        <f t="shared" ca="1" si="25"/>
        <v>0</v>
      </c>
      <c r="BW27" s="19">
        <f t="shared" ca="1" si="25"/>
        <v>0</v>
      </c>
      <c r="BX27" s="19">
        <f t="shared" ca="1" si="25"/>
        <v>0</v>
      </c>
      <c r="BY27" s="19">
        <f t="shared" ca="1" si="25"/>
        <v>0</v>
      </c>
      <c r="BZ27" s="19">
        <f t="shared" ca="1" si="25"/>
        <v>0</v>
      </c>
      <c r="CA27" s="19">
        <f t="shared" ca="1" si="25"/>
        <v>0</v>
      </c>
      <c r="CB27" s="19">
        <f t="shared" ca="1" si="25"/>
        <v>0</v>
      </c>
      <c r="CC27" s="19">
        <f t="shared" ca="1" si="25"/>
        <v>0</v>
      </c>
      <c r="CD27" s="19">
        <f t="shared" ref="CD27" ca="1" si="26">SUM(CD21:CD26)</f>
        <v>0</v>
      </c>
      <c r="CE27" s="19">
        <f t="shared" ref="CE27:CQ27" ca="1" si="27">SUM(CE21:CE26)</f>
        <v>0</v>
      </c>
      <c r="CF27" s="19">
        <f t="shared" ca="1" si="27"/>
        <v>0</v>
      </c>
      <c r="CG27" s="19">
        <f t="shared" ca="1" si="27"/>
        <v>0</v>
      </c>
      <c r="CH27" s="19">
        <f t="shared" ca="1" si="27"/>
        <v>0</v>
      </c>
      <c r="CI27" s="19">
        <f t="shared" ca="1" si="27"/>
        <v>0</v>
      </c>
      <c r="CJ27" s="19">
        <f t="shared" ca="1" si="27"/>
        <v>0</v>
      </c>
      <c r="CK27" s="19">
        <f t="shared" ca="1" si="27"/>
        <v>0</v>
      </c>
      <c r="CL27" s="19">
        <f t="shared" ca="1" si="27"/>
        <v>0</v>
      </c>
      <c r="CM27" s="19">
        <f t="shared" ca="1" si="27"/>
        <v>0</v>
      </c>
      <c r="CN27" s="19">
        <f t="shared" ca="1" si="27"/>
        <v>0</v>
      </c>
      <c r="CO27" s="19">
        <f t="shared" ca="1" si="27"/>
        <v>0</v>
      </c>
      <c r="CP27" s="19">
        <f t="shared" ca="1" si="27"/>
        <v>0</v>
      </c>
      <c r="CQ27" s="19">
        <f t="shared" ca="1" si="27"/>
        <v>0</v>
      </c>
      <c r="CR27" s="19"/>
      <c r="CS27" s="19"/>
      <c r="CT27" s="19"/>
    </row>
    <row r="28" spans="1:98">
      <c r="A28" s="11"/>
      <c r="B28" s="11"/>
      <c r="C28" s="12"/>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13"/>
      <c r="BS28" s="13"/>
      <c r="BT28" s="13"/>
      <c r="BU28" s="13"/>
      <c r="BV28" s="13"/>
      <c r="BW28" s="13"/>
      <c r="BX28" s="13"/>
      <c r="BY28" s="13"/>
      <c r="BZ28" s="13"/>
      <c r="CA28" s="13"/>
      <c r="CB28" s="13"/>
      <c r="CC28" s="13"/>
      <c r="CD28" s="13"/>
      <c r="CE28" s="13"/>
      <c r="CF28" s="13"/>
      <c r="CG28" s="13"/>
      <c r="CH28" s="13"/>
      <c r="CI28" s="13"/>
      <c r="CJ28" s="13"/>
      <c r="CK28" s="13"/>
      <c r="CL28" s="13"/>
      <c r="CM28" s="13"/>
      <c r="CN28" s="13"/>
      <c r="CO28" s="13"/>
      <c r="CP28" s="13"/>
      <c r="CQ28" s="13"/>
      <c r="CR28" s="13"/>
      <c r="CS28" s="13"/>
      <c r="CT28" s="13"/>
    </row>
    <row r="29" spans="1:98">
      <c r="A29" s="14" t="s">
        <v>157</v>
      </c>
      <c r="B29" s="11"/>
      <c r="C29" s="12"/>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13"/>
      <c r="BS29" s="13"/>
      <c r="BT29" s="13"/>
      <c r="BU29" s="13"/>
      <c r="BV29" s="13"/>
      <c r="BW29" s="13"/>
      <c r="BX29" s="13"/>
      <c r="BY29" s="13"/>
      <c r="BZ29" s="13"/>
      <c r="CA29" s="13"/>
      <c r="CB29" s="13"/>
      <c r="CC29" s="13"/>
      <c r="CD29" s="13"/>
      <c r="CE29" s="13"/>
      <c r="CF29" s="13"/>
      <c r="CG29" s="13"/>
      <c r="CH29" s="13"/>
      <c r="CI29" s="13"/>
      <c r="CJ29" s="13"/>
      <c r="CK29" s="13"/>
      <c r="CL29" s="13"/>
      <c r="CM29" s="13"/>
      <c r="CN29" s="13"/>
      <c r="CO29" s="13"/>
      <c r="CP29" s="13"/>
      <c r="CQ29" s="13"/>
      <c r="CR29" s="13"/>
      <c r="CS29" s="13"/>
      <c r="CT29" s="13"/>
    </row>
    <row r="30" spans="1:98">
      <c r="A30" s="40" t="s">
        <v>160</v>
      </c>
      <c r="B30" s="26"/>
      <c r="C30" s="378">
        <f ca="1">C15</f>
        <v>0</v>
      </c>
      <c r="D30" s="378">
        <f t="shared" ref="D30:BO30" ca="1" si="28">D15</f>
        <v>0</v>
      </c>
      <c r="E30" s="378">
        <f t="shared" ca="1" si="28"/>
        <v>0</v>
      </c>
      <c r="F30" s="378">
        <f t="shared" ca="1" si="28"/>
        <v>0</v>
      </c>
      <c r="G30" s="378">
        <f t="shared" ca="1" si="28"/>
        <v>0</v>
      </c>
      <c r="H30" s="378">
        <f t="shared" ca="1" si="28"/>
        <v>0</v>
      </c>
      <c r="I30" s="378">
        <f t="shared" ca="1" si="28"/>
        <v>0</v>
      </c>
      <c r="J30" s="378">
        <f t="shared" ca="1" si="28"/>
        <v>0</v>
      </c>
      <c r="K30" s="378">
        <f t="shared" ca="1" si="28"/>
        <v>0</v>
      </c>
      <c r="L30" s="378">
        <f t="shared" ca="1" si="28"/>
        <v>0</v>
      </c>
      <c r="M30" s="378">
        <f t="shared" ca="1" si="28"/>
        <v>0</v>
      </c>
      <c r="N30" s="378">
        <f t="shared" ca="1" si="28"/>
        <v>0</v>
      </c>
      <c r="O30" s="378">
        <f t="shared" ca="1" si="28"/>
        <v>0</v>
      </c>
      <c r="P30" s="378">
        <f t="shared" ca="1" si="28"/>
        <v>0</v>
      </c>
      <c r="Q30" s="378">
        <f t="shared" ca="1" si="28"/>
        <v>0</v>
      </c>
      <c r="R30" s="378">
        <f t="shared" ca="1" si="28"/>
        <v>0</v>
      </c>
      <c r="S30" s="378">
        <f t="shared" ca="1" si="28"/>
        <v>0</v>
      </c>
      <c r="T30" s="378">
        <f t="shared" ca="1" si="28"/>
        <v>0</v>
      </c>
      <c r="U30" s="378">
        <f t="shared" ca="1" si="28"/>
        <v>0</v>
      </c>
      <c r="V30" s="378">
        <f t="shared" ca="1" si="28"/>
        <v>0</v>
      </c>
      <c r="W30" s="378">
        <f t="shared" ca="1" si="28"/>
        <v>0</v>
      </c>
      <c r="X30" s="378">
        <f t="shared" ca="1" si="28"/>
        <v>0</v>
      </c>
      <c r="Y30" s="378">
        <f t="shared" ca="1" si="28"/>
        <v>0</v>
      </c>
      <c r="Z30" s="378">
        <f t="shared" ca="1" si="28"/>
        <v>0</v>
      </c>
      <c r="AA30" s="378">
        <f t="shared" ca="1" si="28"/>
        <v>0</v>
      </c>
      <c r="AB30" s="378">
        <f t="shared" ca="1" si="28"/>
        <v>0</v>
      </c>
      <c r="AC30" s="378">
        <f t="shared" ca="1" si="28"/>
        <v>0</v>
      </c>
      <c r="AD30" s="378">
        <f t="shared" ca="1" si="28"/>
        <v>0</v>
      </c>
      <c r="AE30" s="378">
        <f t="shared" ca="1" si="28"/>
        <v>0</v>
      </c>
      <c r="AF30" s="378">
        <f t="shared" ca="1" si="28"/>
        <v>0</v>
      </c>
      <c r="AG30" s="378">
        <f t="shared" ca="1" si="28"/>
        <v>0</v>
      </c>
      <c r="AH30" s="378">
        <f t="shared" ca="1" si="28"/>
        <v>0</v>
      </c>
      <c r="AI30" s="378">
        <f t="shared" ca="1" si="28"/>
        <v>0</v>
      </c>
      <c r="AJ30" s="378">
        <f t="shared" ca="1" si="28"/>
        <v>0</v>
      </c>
      <c r="AK30" s="378">
        <f t="shared" ca="1" si="28"/>
        <v>0</v>
      </c>
      <c r="AL30" s="378">
        <f t="shared" ca="1" si="28"/>
        <v>0</v>
      </c>
      <c r="AM30" s="378">
        <f t="shared" ca="1" si="28"/>
        <v>0</v>
      </c>
      <c r="AN30" s="378">
        <f t="shared" ca="1" si="28"/>
        <v>0</v>
      </c>
      <c r="AO30" s="378">
        <f t="shared" ca="1" si="28"/>
        <v>0</v>
      </c>
      <c r="AP30" s="378">
        <f t="shared" ca="1" si="28"/>
        <v>0</v>
      </c>
      <c r="AQ30" s="378">
        <f t="shared" ca="1" si="28"/>
        <v>0</v>
      </c>
      <c r="AR30" s="378">
        <f t="shared" ca="1" si="28"/>
        <v>0</v>
      </c>
      <c r="AS30" s="378">
        <f t="shared" ca="1" si="28"/>
        <v>0</v>
      </c>
      <c r="AT30" s="378">
        <f t="shared" ca="1" si="28"/>
        <v>0</v>
      </c>
      <c r="AU30" s="378">
        <f t="shared" ca="1" si="28"/>
        <v>0</v>
      </c>
      <c r="AV30" s="378">
        <f t="shared" ca="1" si="28"/>
        <v>0</v>
      </c>
      <c r="AW30" s="378">
        <f t="shared" ca="1" si="28"/>
        <v>0</v>
      </c>
      <c r="AX30" s="378">
        <f t="shared" ca="1" si="28"/>
        <v>0</v>
      </c>
      <c r="AY30" s="378">
        <f t="shared" ca="1" si="28"/>
        <v>0</v>
      </c>
      <c r="AZ30" s="378">
        <f t="shared" ca="1" si="28"/>
        <v>0</v>
      </c>
      <c r="BA30" s="378">
        <f t="shared" ca="1" si="28"/>
        <v>0</v>
      </c>
      <c r="BB30" s="378">
        <f t="shared" ca="1" si="28"/>
        <v>0</v>
      </c>
      <c r="BC30" s="378">
        <f t="shared" ca="1" si="28"/>
        <v>0</v>
      </c>
      <c r="BD30" s="378">
        <f t="shared" ca="1" si="28"/>
        <v>0</v>
      </c>
      <c r="BE30" s="378">
        <f t="shared" ca="1" si="28"/>
        <v>0</v>
      </c>
      <c r="BF30" s="378">
        <f t="shared" ca="1" si="28"/>
        <v>0</v>
      </c>
      <c r="BG30" s="378">
        <f t="shared" ca="1" si="28"/>
        <v>0</v>
      </c>
      <c r="BH30" s="378">
        <f t="shared" ca="1" si="28"/>
        <v>0</v>
      </c>
      <c r="BI30" s="378">
        <f t="shared" ca="1" si="28"/>
        <v>0</v>
      </c>
      <c r="BJ30" s="378">
        <f t="shared" ca="1" si="28"/>
        <v>0</v>
      </c>
      <c r="BK30" s="378">
        <f t="shared" ca="1" si="28"/>
        <v>0</v>
      </c>
      <c r="BL30" s="378">
        <f t="shared" ca="1" si="28"/>
        <v>0</v>
      </c>
      <c r="BM30" s="378">
        <f t="shared" ca="1" si="28"/>
        <v>0</v>
      </c>
      <c r="BN30" s="378">
        <f t="shared" ca="1" si="28"/>
        <v>0</v>
      </c>
      <c r="BO30" s="378">
        <f t="shared" ca="1" si="28"/>
        <v>0</v>
      </c>
      <c r="BP30" s="378">
        <f t="shared" ref="BP30:BR30" ca="1" si="29">BP15</f>
        <v>0</v>
      </c>
      <c r="BQ30" s="378">
        <f t="shared" ca="1" si="29"/>
        <v>0</v>
      </c>
      <c r="BR30" s="378">
        <f t="shared" ca="1" si="29"/>
        <v>0</v>
      </c>
      <c r="BS30" s="378">
        <f t="shared" ref="BS30:CC30" ca="1" si="30">BS15</f>
        <v>0</v>
      </c>
      <c r="BT30" s="378">
        <f t="shared" ca="1" si="30"/>
        <v>0</v>
      </c>
      <c r="BU30" s="378">
        <f t="shared" ca="1" si="30"/>
        <v>0</v>
      </c>
      <c r="BV30" s="378">
        <f t="shared" ca="1" si="30"/>
        <v>0</v>
      </c>
      <c r="BW30" s="378">
        <f t="shared" ca="1" si="30"/>
        <v>0</v>
      </c>
      <c r="BX30" s="378">
        <f t="shared" ca="1" si="30"/>
        <v>0</v>
      </c>
      <c r="BY30" s="378">
        <f t="shared" ca="1" si="30"/>
        <v>0</v>
      </c>
      <c r="BZ30" s="378">
        <f t="shared" ca="1" si="30"/>
        <v>0</v>
      </c>
      <c r="CA30" s="378">
        <f t="shared" ca="1" si="30"/>
        <v>0</v>
      </c>
      <c r="CB30" s="378">
        <f t="shared" ca="1" si="30"/>
        <v>0</v>
      </c>
      <c r="CC30" s="378">
        <f t="shared" ca="1" si="30"/>
        <v>0</v>
      </c>
      <c r="CD30" s="378">
        <f t="shared" ref="CD30" ca="1" si="31">CD15</f>
        <v>0</v>
      </c>
      <c r="CE30" s="378">
        <f t="shared" ref="CE30:CQ30" ca="1" si="32">CE15</f>
        <v>0</v>
      </c>
      <c r="CF30" s="378">
        <f t="shared" ca="1" si="32"/>
        <v>0</v>
      </c>
      <c r="CG30" s="378">
        <f t="shared" ca="1" si="32"/>
        <v>0</v>
      </c>
      <c r="CH30" s="378">
        <f t="shared" ca="1" si="32"/>
        <v>0</v>
      </c>
      <c r="CI30" s="378">
        <f t="shared" ca="1" si="32"/>
        <v>0</v>
      </c>
      <c r="CJ30" s="378">
        <f t="shared" ca="1" si="32"/>
        <v>0</v>
      </c>
      <c r="CK30" s="378">
        <f t="shared" ca="1" si="32"/>
        <v>0</v>
      </c>
      <c r="CL30" s="378">
        <f t="shared" ca="1" si="32"/>
        <v>0</v>
      </c>
      <c r="CM30" s="378">
        <f t="shared" ca="1" si="32"/>
        <v>0</v>
      </c>
      <c r="CN30" s="378">
        <f t="shared" ca="1" si="32"/>
        <v>0</v>
      </c>
      <c r="CO30" s="378">
        <f t="shared" ca="1" si="32"/>
        <v>0</v>
      </c>
      <c r="CP30" s="378">
        <f t="shared" ca="1" si="32"/>
        <v>0</v>
      </c>
      <c r="CQ30" s="378">
        <f t="shared" ca="1" si="32"/>
        <v>0</v>
      </c>
      <c r="CR30" s="378"/>
      <c r="CS30" s="378"/>
      <c r="CT30" s="378"/>
    </row>
    <row r="31" spans="1:98">
      <c r="A31" s="40" t="s">
        <v>162</v>
      </c>
      <c r="B31" s="26"/>
      <c r="C31" s="378">
        <f t="shared" ref="C31:BN31" ca="1" si="33">-C27</f>
        <v>0</v>
      </c>
      <c r="D31" s="378">
        <f t="shared" ca="1" si="33"/>
        <v>0</v>
      </c>
      <c r="E31" s="378">
        <f t="shared" ca="1" si="33"/>
        <v>0</v>
      </c>
      <c r="F31" s="378">
        <f t="shared" ca="1" si="33"/>
        <v>0</v>
      </c>
      <c r="G31" s="378">
        <f t="shared" ca="1" si="33"/>
        <v>0</v>
      </c>
      <c r="H31" s="378">
        <f t="shared" ca="1" si="33"/>
        <v>0</v>
      </c>
      <c r="I31" s="378">
        <f t="shared" ca="1" si="33"/>
        <v>0</v>
      </c>
      <c r="J31" s="378">
        <f t="shared" ca="1" si="33"/>
        <v>0</v>
      </c>
      <c r="K31" s="378">
        <f t="shared" ca="1" si="33"/>
        <v>0</v>
      </c>
      <c r="L31" s="378">
        <f t="shared" ca="1" si="33"/>
        <v>0</v>
      </c>
      <c r="M31" s="378">
        <f t="shared" ca="1" si="33"/>
        <v>0</v>
      </c>
      <c r="N31" s="378">
        <f t="shared" ca="1" si="33"/>
        <v>0</v>
      </c>
      <c r="O31" s="378">
        <f t="shared" ca="1" si="33"/>
        <v>0</v>
      </c>
      <c r="P31" s="378">
        <f t="shared" ca="1" si="33"/>
        <v>0</v>
      </c>
      <c r="Q31" s="378">
        <f t="shared" ca="1" si="33"/>
        <v>0</v>
      </c>
      <c r="R31" s="378">
        <f t="shared" ca="1" si="33"/>
        <v>0</v>
      </c>
      <c r="S31" s="378">
        <f t="shared" ca="1" si="33"/>
        <v>0</v>
      </c>
      <c r="T31" s="378">
        <f t="shared" ca="1" si="33"/>
        <v>0</v>
      </c>
      <c r="U31" s="378">
        <f t="shared" ca="1" si="33"/>
        <v>0</v>
      </c>
      <c r="V31" s="378">
        <f t="shared" ca="1" si="33"/>
        <v>0</v>
      </c>
      <c r="W31" s="378">
        <f t="shared" ca="1" si="33"/>
        <v>0</v>
      </c>
      <c r="X31" s="378">
        <f t="shared" ca="1" si="33"/>
        <v>0</v>
      </c>
      <c r="Y31" s="378">
        <f t="shared" ca="1" si="33"/>
        <v>0</v>
      </c>
      <c r="Z31" s="378">
        <f t="shared" ca="1" si="33"/>
        <v>0</v>
      </c>
      <c r="AA31" s="378">
        <f t="shared" ca="1" si="33"/>
        <v>0</v>
      </c>
      <c r="AB31" s="378">
        <f t="shared" ca="1" si="33"/>
        <v>0</v>
      </c>
      <c r="AC31" s="378">
        <f t="shared" ca="1" si="33"/>
        <v>0</v>
      </c>
      <c r="AD31" s="378">
        <f t="shared" ca="1" si="33"/>
        <v>0</v>
      </c>
      <c r="AE31" s="378">
        <f t="shared" ca="1" si="33"/>
        <v>0</v>
      </c>
      <c r="AF31" s="378">
        <f t="shared" ca="1" si="33"/>
        <v>0</v>
      </c>
      <c r="AG31" s="378">
        <f t="shared" ca="1" si="33"/>
        <v>0</v>
      </c>
      <c r="AH31" s="378">
        <f t="shared" ca="1" si="33"/>
        <v>0</v>
      </c>
      <c r="AI31" s="378">
        <f t="shared" ca="1" si="33"/>
        <v>0</v>
      </c>
      <c r="AJ31" s="378">
        <f t="shared" ca="1" si="33"/>
        <v>0</v>
      </c>
      <c r="AK31" s="378">
        <f t="shared" ca="1" si="33"/>
        <v>0</v>
      </c>
      <c r="AL31" s="378">
        <f t="shared" ca="1" si="33"/>
        <v>0</v>
      </c>
      <c r="AM31" s="378">
        <f t="shared" ca="1" si="33"/>
        <v>0</v>
      </c>
      <c r="AN31" s="378">
        <f t="shared" ca="1" si="33"/>
        <v>0</v>
      </c>
      <c r="AO31" s="378">
        <f t="shared" ca="1" si="33"/>
        <v>0</v>
      </c>
      <c r="AP31" s="378">
        <f t="shared" ca="1" si="33"/>
        <v>0</v>
      </c>
      <c r="AQ31" s="378">
        <f t="shared" ca="1" si="33"/>
        <v>0</v>
      </c>
      <c r="AR31" s="378">
        <f t="shared" ca="1" si="33"/>
        <v>0</v>
      </c>
      <c r="AS31" s="378">
        <f t="shared" ca="1" si="33"/>
        <v>0</v>
      </c>
      <c r="AT31" s="378">
        <f t="shared" ca="1" si="33"/>
        <v>0</v>
      </c>
      <c r="AU31" s="378">
        <f t="shared" ca="1" si="33"/>
        <v>0</v>
      </c>
      <c r="AV31" s="378">
        <f t="shared" ca="1" si="33"/>
        <v>0</v>
      </c>
      <c r="AW31" s="378">
        <f t="shared" ca="1" si="33"/>
        <v>0</v>
      </c>
      <c r="AX31" s="378">
        <f t="shared" ca="1" si="33"/>
        <v>0</v>
      </c>
      <c r="AY31" s="378">
        <f t="shared" ca="1" si="33"/>
        <v>0</v>
      </c>
      <c r="AZ31" s="378">
        <f t="shared" ca="1" si="33"/>
        <v>0</v>
      </c>
      <c r="BA31" s="378">
        <f t="shared" ca="1" si="33"/>
        <v>0</v>
      </c>
      <c r="BB31" s="378">
        <f t="shared" ca="1" si="33"/>
        <v>0</v>
      </c>
      <c r="BC31" s="378">
        <f t="shared" ca="1" si="33"/>
        <v>0</v>
      </c>
      <c r="BD31" s="378">
        <f t="shared" ca="1" si="33"/>
        <v>0</v>
      </c>
      <c r="BE31" s="378">
        <f t="shared" ca="1" si="33"/>
        <v>0</v>
      </c>
      <c r="BF31" s="378">
        <f t="shared" ca="1" si="33"/>
        <v>0</v>
      </c>
      <c r="BG31" s="378">
        <f t="shared" ca="1" si="33"/>
        <v>0</v>
      </c>
      <c r="BH31" s="378">
        <f t="shared" ca="1" si="33"/>
        <v>0</v>
      </c>
      <c r="BI31" s="378">
        <f t="shared" ca="1" si="33"/>
        <v>0</v>
      </c>
      <c r="BJ31" s="378">
        <f t="shared" ca="1" si="33"/>
        <v>0</v>
      </c>
      <c r="BK31" s="378">
        <f t="shared" ca="1" si="33"/>
        <v>0</v>
      </c>
      <c r="BL31" s="378">
        <f t="shared" ca="1" si="33"/>
        <v>0</v>
      </c>
      <c r="BM31" s="378">
        <f t="shared" ca="1" si="33"/>
        <v>0</v>
      </c>
      <c r="BN31" s="378">
        <f t="shared" ca="1" si="33"/>
        <v>0</v>
      </c>
      <c r="BO31" s="378">
        <f t="shared" ref="BO31:BR31" ca="1" si="34">-BO27</f>
        <v>0</v>
      </c>
      <c r="BP31" s="378">
        <f t="shared" ca="1" si="34"/>
        <v>0</v>
      </c>
      <c r="BQ31" s="378">
        <f t="shared" ca="1" si="34"/>
        <v>0</v>
      </c>
      <c r="BR31" s="378">
        <f t="shared" ca="1" si="34"/>
        <v>0</v>
      </c>
      <c r="BS31" s="378">
        <f t="shared" ref="BS31:CC31" ca="1" si="35">-BS27</f>
        <v>0</v>
      </c>
      <c r="BT31" s="378">
        <f t="shared" ca="1" si="35"/>
        <v>0</v>
      </c>
      <c r="BU31" s="378">
        <f t="shared" ca="1" si="35"/>
        <v>0</v>
      </c>
      <c r="BV31" s="378">
        <f t="shared" ca="1" si="35"/>
        <v>0</v>
      </c>
      <c r="BW31" s="378">
        <f t="shared" ca="1" si="35"/>
        <v>0</v>
      </c>
      <c r="BX31" s="378">
        <f t="shared" ca="1" si="35"/>
        <v>0</v>
      </c>
      <c r="BY31" s="378">
        <f t="shared" ca="1" si="35"/>
        <v>0</v>
      </c>
      <c r="BZ31" s="378">
        <f t="shared" ca="1" si="35"/>
        <v>0</v>
      </c>
      <c r="CA31" s="378">
        <f t="shared" ca="1" si="35"/>
        <v>0</v>
      </c>
      <c r="CB31" s="378">
        <f t="shared" ca="1" si="35"/>
        <v>0</v>
      </c>
      <c r="CC31" s="378">
        <f t="shared" ca="1" si="35"/>
        <v>0</v>
      </c>
      <c r="CD31" s="378">
        <f t="shared" ref="CD31" ca="1" si="36">-CD27</f>
        <v>0</v>
      </c>
      <c r="CE31" s="378">
        <f t="shared" ref="CE31:CQ31" ca="1" si="37">-CE27</f>
        <v>0</v>
      </c>
      <c r="CF31" s="378">
        <f t="shared" ca="1" si="37"/>
        <v>0</v>
      </c>
      <c r="CG31" s="378">
        <f t="shared" ca="1" si="37"/>
        <v>0</v>
      </c>
      <c r="CH31" s="378">
        <f t="shared" ca="1" si="37"/>
        <v>0</v>
      </c>
      <c r="CI31" s="378">
        <f t="shared" ca="1" si="37"/>
        <v>0</v>
      </c>
      <c r="CJ31" s="378">
        <f t="shared" ca="1" si="37"/>
        <v>0</v>
      </c>
      <c r="CK31" s="378">
        <f t="shared" ca="1" si="37"/>
        <v>0</v>
      </c>
      <c r="CL31" s="378">
        <f t="shared" ca="1" si="37"/>
        <v>0</v>
      </c>
      <c r="CM31" s="378">
        <f t="shared" ca="1" si="37"/>
        <v>0</v>
      </c>
      <c r="CN31" s="378">
        <f t="shared" ca="1" si="37"/>
        <v>0</v>
      </c>
      <c r="CO31" s="378">
        <f t="shared" ca="1" si="37"/>
        <v>0</v>
      </c>
      <c r="CP31" s="378">
        <f t="shared" ca="1" si="37"/>
        <v>0</v>
      </c>
      <c r="CQ31" s="378">
        <f t="shared" ca="1" si="37"/>
        <v>0</v>
      </c>
      <c r="CR31" s="378"/>
      <c r="CS31" s="378"/>
      <c r="CT31" s="378"/>
    </row>
    <row r="32" spans="1:98">
      <c r="A32" s="40" t="s">
        <v>161</v>
      </c>
      <c r="B32" s="26"/>
      <c r="C32" s="314">
        <f t="shared" ref="C32:AH32" si="38">IF(C4=Inservice,-C20,0)*(1-FederalIncomeTax-StateIncomeTax)</f>
        <v>0</v>
      </c>
      <c r="D32" s="314">
        <f t="shared" ca="1" si="38"/>
        <v>0</v>
      </c>
      <c r="E32" s="314">
        <f t="shared" ca="1" si="38"/>
        <v>0</v>
      </c>
      <c r="F32" s="314">
        <f t="shared" ca="1" si="38"/>
        <v>0</v>
      </c>
      <c r="G32" s="314">
        <f t="shared" ca="1" si="38"/>
        <v>0</v>
      </c>
      <c r="H32" s="314">
        <f t="shared" ca="1" si="38"/>
        <v>0</v>
      </c>
      <c r="I32" s="314">
        <f t="shared" ca="1" si="38"/>
        <v>0</v>
      </c>
      <c r="J32" s="314">
        <f t="shared" ca="1" si="38"/>
        <v>0</v>
      </c>
      <c r="K32" s="314">
        <f t="shared" ca="1" si="38"/>
        <v>0</v>
      </c>
      <c r="L32" s="314">
        <f t="shared" ca="1" si="38"/>
        <v>0</v>
      </c>
      <c r="M32" s="314">
        <f t="shared" ca="1" si="38"/>
        <v>0</v>
      </c>
      <c r="N32" s="314">
        <f t="shared" ca="1" si="38"/>
        <v>0</v>
      </c>
      <c r="O32" s="314">
        <f t="shared" ca="1" si="38"/>
        <v>0</v>
      </c>
      <c r="P32" s="314">
        <f t="shared" ca="1" si="38"/>
        <v>0</v>
      </c>
      <c r="Q32" s="314">
        <f t="shared" ca="1" si="38"/>
        <v>0</v>
      </c>
      <c r="R32" s="314">
        <f t="shared" ca="1" si="38"/>
        <v>0</v>
      </c>
      <c r="S32" s="314">
        <f t="shared" ca="1" si="38"/>
        <v>0</v>
      </c>
      <c r="T32" s="314">
        <f t="shared" ca="1" si="38"/>
        <v>0</v>
      </c>
      <c r="U32" s="314">
        <f t="shared" ca="1" si="38"/>
        <v>0</v>
      </c>
      <c r="V32" s="314">
        <f t="shared" ca="1" si="38"/>
        <v>0</v>
      </c>
      <c r="W32" s="314">
        <f t="shared" ca="1" si="38"/>
        <v>0</v>
      </c>
      <c r="X32" s="314">
        <f t="shared" ca="1" si="38"/>
        <v>0</v>
      </c>
      <c r="Y32" s="314">
        <f t="shared" ca="1" si="38"/>
        <v>0</v>
      </c>
      <c r="Z32" s="314">
        <f t="shared" ca="1" si="38"/>
        <v>0</v>
      </c>
      <c r="AA32" s="314">
        <f t="shared" ca="1" si="38"/>
        <v>0</v>
      </c>
      <c r="AB32" s="314">
        <f t="shared" ca="1" si="38"/>
        <v>0</v>
      </c>
      <c r="AC32" s="314">
        <f t="shared" ca="1" si="38"/>
        <v>0</v>
      </c>
      <c r="AD32" s="314">
        <f t="shared" ca="1" si="38"/>
        <v>0</v>
      </c>
      <c r="AE32" s="314">
        <f t="shared" ca="1" si="38"/>
        <v>0</v>
      </c>
      <c r="AF32" s="314">
        <f t="shared" ca="1" si="38"/>
        <v>0</v>
      </c>
      <c r="AG32" s="314">
        <f t="shared" ca="1" si="38"/>
        <v>0</v>
      </c>
      <c r="AH32" s="314">
        <f t="shared" ca="1" si="38"/>
        <v>0</v>
      </c>
      <c r="AI32" s="314">
        <f t="shared" ref="AI32:CQ32" ca="1" si="39">IF(AI4=Inservice,-AI20,0)*(1-FederalIncomeTax-StateIncomeTax)</f>
        <v>0</v>
      </c>
      <c r="AJ32" s="314">
        <f t="shared" ca="1" si="39"/>
        <v>0</v>
      </c>
      <c r="AK32" s="314">
        <f t="shared" ca="1" si="39"/>
        <v>0</v>
      </c>
      <c r="AL32" s="314">
        <f t="shared" ca="1" si="39"/>
        <v>0</v>
      </c>
      <c r="AM32" s="314">
        <f t="shared" ca="1" si="39"/>
        <v>0</v>
      </c>
      <c r="AN32" s="314">
        <f t="shared" ca="1" si="39"/>
        <v>0</v>
      </c>
      <c r="AO32" s="314">
        <f t="shared" ca="1" si="39"/>
        <v>0</v>
      </c>
      <c r="AP32" s="314">
        <f t="shared" ca="1" si="39"/>
        <v>0</v>
      </c>
      <c r="AQ32" s="314">
        <f t="shared" ca="1" si="39"/>
        <v>0</v>
      </c>
      <c r="AR32" s="314">
        <f t="shared" ca="1" si="39"/>
        <v>0</v>
      </c>
      <c r="AS32" s="314">
        <f t="shared" ca="1" si="39"/>
        <v>0</v>
      </c>
      <c r="AT32" s="314">
        <f t="shared" ca="1" si="39"/>
        <v>0</v>
      </c>
      <c r="AU32" s="314">
        <f t="shared" ca="1" si="39"/>
        <v>0</v>
      </c>
      <c r="AV32" s="314">
        <f t="shared" ca="1" si="39"/>
        <v>0</v>
      </c>
      <c r="AW32" s="314">
        <f t="shared" ca="1" si="39"/>
        <v>0</v>
      </c>
      <c r="AX32" s="314">
        <f t="shared" ca="1" si="39"/>
        <v>0</v>
      </c>
      <c r="AY32" s="314">
        <f t="shared" ca="1" si="39"/>
        <v>0</v>
      </c>
      <c r="AZ32" s="314">
        <f t="shared" ca="1" si="39"/>
        <v>0</v>
      </c>
      <c r="BA32" s="314">
        <f t="shared" ca="1" si="39"/>
        <v>0</v>
      </c>
      <c r="BB32" s="314">
        <f t="shared" ca="1" si="39"/>
        <v>0</v>
      </c>
      <c r="BC32" s="314">
        <f t="shared" ca="1" si="39"/>
        <v>0</v>
      </c>
      <c r="BD32" s="314">
        <f t="shared" ca="1" si="39"/>
        <v>0</v>
      </c>
      <c r="BE32" s="314">
        <f t="shared" ca="1" si="39"/>
        <v>0</v>
      </c>
      <c r="BF32" s="314">
        <f t="shared" ca="1" si="39"/>
        <v>0</v>
      </c>
      <c r="BG32" s="314">
        <f t="shared" ca="1" si="39"/>
        <v>0</v>
      </c>
      <c r="BH32" s="314">
        <f t="shared" ca="1" si="39"/>
        <v>0</v>
      </c>
      <c r="BI32" s="314">
        <f t="shared" ca="1" si="39"/>
        <v>0</v>
      </c>
      <c r="BJ32" s="314">
        <f t="shared" ca="1" si="39"/>
        <v>0</v>
      </c>
      <c r="BK32" s="314">
        <f t="shared" ca="1" si="39"/>
        <v>0</v>
      </c>
      <c r="BL32" s="314">
        <f t="shared" ca="1" si="39"/>
        <v>0</v>
      </c>
      <c r="BM32" s="314">
        <f t="shared" ca="1" si="39"/>
        <v>0</v>
      </c>
      <c r="BN32" s="314">
        <f t="shared" ca="1" si="39"/>
        <v>0</v>
      </c>
      <c r="BO32" s="314">
        <f t="shared" ca="1" si="39"/>
        <v>0</v>
      </c>
      <c r="BP32" s="314">
        <f t="shared" ca="1" si="39"/>
        <v>0</v>
      </c>
      <c r="BQ32" s="314">
        <f t="shared" ca="1" si="39"/>
        <v>0</v>
      </c>
      <c r="BR32" s="314">
        <f t="shared" ca="1" si="39"/>
        <v>0</v>
      </c>
      <c r="BS32" s="314">
        <f t="shared" ca="1" si="39"/>
        <v>0</v>
      </c>
      <c r="BT32" s="314">
        <f t="shared" ca="1" si="39"/>
        <v>0</v>
      </c>
      <c r="BU32" s="314">
        <f t="shared" ca="1" si="39"/>
        <v>0</v>
      </c>
      <c r="BV32" s="314">
        <f t="shared" ca="1" si="39"/>
        <v>0</v>
      </c>
      <c r="BW32" s="314">
        <f t="shared" ca="1" si="39"/>
        <v>0</v>
      </c>
      <c r="BX32" s="314">
        <f t="shared" ca="1" si="39"/>
        <v>0</v>
      </c>
      <c r="BY32" s="314">
        <f t="shared" ca="1" si="39"/>
        <v>0</v>
      </c>
      <c r="BZ32" s="314">
        <f t="shared" ca="1" si="39"/>
        <v>0</v>
      </c>
      <c r="CA32" s="314">
        <f t="shared" ca="1" si="39"/>
        <v>0</v>
      </c>
      <c r="CB32" s="314">
        <f t="shared" ca="1" si="39"/>
        <v>0</v>
      </c>
      <c r="CC32" s="314">
        <f t="shared" ca="1" si="39"/>
        <v>0</v>
      </c>
      <c r="CD32" s="314">
        <f t="shared" ca="1" si="39"/>
        <v>0</v>
      </c>
      <c r="CE32" s="314">
        <f t="shared" ca="1" si="39"/>
        <v>0</v>
      </c>
      <c r="CF32" s="314">
        <f t="shared" ca="1" si="39"/>
        <v>0</v>
      </c>
      <c r="CG32" s="314">
        <f t="shared" ca="1" si="39"/>
        <v>0</v>
      </c>
      <c r="CH32" s="314">
        <f t="shared" ca="1" si="39"/>
        <v>0</v>
      </c>
      <c r="CI32" s="314">
        <f t="shared" ca="1" si="39"/>
        <v>0</v>
      </c>
      <c r="CJ32" s="314">
        <f t="shared" ca="1" si="39"/>
        <v>0</v>
      </c>
      <c r="CK32" s="314">
        <f t="shared" ca="1" si="39"/>
        <v>0</v>
      </c>
      <c r="CL32" s="314">
        <f t="shared" ca="1" si="39"/>
        <v>0</v>
      </c>
      <c r="CM32" s="314">
        <f t="shared" ca="1" si="39"/>
        <v>0</v>
      </c>
      <c r="CN32" s="314">
        <f t="shared" ca="1" si="39"/>
        <v>0</v>
      </c>
      <c r="CO32" s="314">
        <f t="shared" ca="1" si="39"/>
        <v>0</v>
      </c>
      <c r="CP32" s="314">
        <f t="shared" ca="1" si="39"/>
        <v>0</v>
      </c>
      <c r="CQ32" s="314">
        <f t="shared" ca="1" si="39"/>
        <v>0</v>
      </c>
      <c r="CR32" s="378"/>
      <c r="CS32" s="378"/>
      <c r="CT32" s="378"/>
    </row>
    <row r="33" spans="1:98">
      <c r="A33" s="29" t="s">
        <v>113</v>
      </c>
      <c r="B33" s="30"/>
      <c r="C33" s="19">
        <f t="shared" ref="C33:L33" ca="1" si="40">SUM(C30:C32)</f>
        <v>0</v>
      </c>
      <c r="D33" s="19">
        <f t="shared" ca="1" si="40"/>
        <v>0</v>
      </c>
      <c r="E33" s="19">
        <f t="shared" ca="1" si="40"/>
        <v>0</v>
      </c>
      <c r="F33" s="19">
        <f t="shared" ca="1" si="40"/>
        <v>0</v>
      </c>
      <c r="G33" s="19">
        <f t="shared" ca="1" si="40"/>
        <v>0</v>
      </c>
      <c r="H33" s="19">
        <f t="shared" ca="1" si="40"/>
        <v>0</v>
      </c>
      <c r="I33" s="19">
        <f t="shared" ca="1" si="40"/>
        <v>0</v>
      </c>
      <c r="J33" s="19">
        <f t="shared" ca="1" si="40"/>
        <v>0</v>
      </c>
      <c r="K33" s="19">
        <f t="shared" ca="1" si="40"/>
        <v>0</v>
      </c>
      <c r="L33" s="19">
        <f t="shared" ca="1" si="40"/>
        <v>0</v>
      </c>
      <c r="M33" s="19">
        <f t="shared" ref="M33:BR33" ca="1" si="41">SUM(M30:M32)</f>
        <v>0</v>
      </c>
      <c r="N33" s="19">
        <f t="shared" ca="1" si="41"/>
        <v>0</v>
      </c>
      <c r="O33" s="19">
        <f t="shared" ca="1" si="41"/>
        <v>0</v>
      </c>
      <c r="P33" s="19">
        <f t="shared" ca="1" si="41"/>
        <v>0</v>
      </c>
      <c r="Q33" s="19">
        <f t="shared" ca="1" si="41"/>
        <v>0</v>
      </c>
      <c r="R33" s="19">
        <f t="shared" ca="1" si="41"/>
        <v>0</v>
      </c>
      <c r="S33" s="19">
        <f t="shared" ca="1" si="41"/>
        <v>0</v>
      </c>
      <c r="T33" s="19">
        <f t="shared" ca="1" si="41"/>
        <v>0</v>
      </c>
      <c r="U33" s="19">
        <f t="shared" ca="1" si="41"/>
        <v>0</v>
      </c>
      <c r="V33" s="19">
        <f t="shared" ca="1" si="41"/>
        <v>0</v>
      </c>
      <c r="W33" s="19">
        <f t="shared" ca="1" si="41"/>
        <v>0</v>
      </c>
      <c r="X33" s="19">
        <f t="shared" ca="1" si="41"/>
        <v>0</v>
      </c>
      <c r="Y33" s="19">
        <f t="shared" ca="1" si="41"/>
        <v>0</v>
      </c>
      <c r="Z33" s="19">
        <f t="shared" ca="1" si="41"/>
        <v>0</v>
      </c>
      <c r="AA33" s="19">
        <f t="shared" ca="1" si="41"/>
        <v>0</v>
      </c>
      <c r="AB33" s="19">
        <f t="shared" ca="1" si="41"/>
        <v>0</v>
      </c>
      <c r="AC33" s="19">
        <f t="shared" ca="1" si="41"/>
        <v>0</v>
      </c>
      <c r="AD33" s="19">
        <f t="shared" ca="1" si="41"/>
        <v>0</v>
      </c>
      <c r="AE33" s="19">
        <f t="shared" ca="1" si="41"/>
        <v>0</v>
      </c>
      <c r="AF33" s="19">
        <f t="shared" ca="1" si="41"/>
        <v>0</v>
      </c>
      <c r="AG33" s="19">
        <f t="shared" ca="1" si="41"/>
        <v>0</v>
      </c>
      <c r="AH33" s="19">
        <f t="shared" ca="1" si="41"/>
        <v>0</v>
      </c>
      <c r="AI33" s="19">
        <f t="shared" ca="1" si="41"/>
        <v>0</v>
      </c>
      <c r="AJ33" s="19">
        <f t="shared" ca="1" si="41"/>
        <v>0</v>
      </c>
      <c r="AK33" s="19">
        <f t="shared" ca="1" si="41"/>
        <v>0</v>
      </c>
      <c r="AL33" s="19">
        <f t="shared" ca="1" si="41"/>
        <v>0</v>
      </c>
      <c r="AM33" s="19">
        <f t="shared" ca="1" si="41"/>
        <v>0</v>
      </c>
      <c r="AN33" s="19">
        <f t="shared" ca="1" si="41"/>
        <v>0</v>
      </c>
      <c r="AO33" s="19">
        <f t="shared" ca="1" si="41"/>
        <v>0</v>
      </c>
      <c r="AP33" s="19">
        <f t="shared" ca="1" si="41"/>
        <v>0</v>
      </c>
      <c r="AQ33" s="19">
        <f t="shared" ca="1" si="41"/>
        <v>0</v>
      </c>
      <c r="AR33" s="19">
        <f t="shared" ca="1" si="41"/>
        <v>0</v>
      </c>
      <c r="AS33" s="19">
        <f t="shared" ca="1" si="41"/>
        <v>0</v>
      </c>
      <c r="AT33" s="19">
        <f t="shared" ca="1" si="41"/>
        <v>0</v>
      </c>
      <c r="AU33" s="19">
        <f t="shared" ca="1" si="41"/>
        <v>0</v>
      </c>
      <c r="AV33" s="19">
        <f t="shared" ca="1" si="41"/>
        <v>0</v>
      </c>
      <c r="AW33" s="19">
        <f t="shared" ca="1" si="41"/>
        <v>0</v>
      </c>
      <c r="AX33" s="19">
        <f t="shared" ca="1" si="41"/>
        <v>0</v>
      </c>
      <c r="AY33" s="19">
        <f t="shared" ca="1" si="41"/>
        <v>0</v>
      </c>
      <c r="AZ33" s="19">
        <f t="shared" ca="1" si="41"/>
        <v>0</v>
      </c>
      <c r="BA33" s="19">
        <f t="shared" ca="1" si="41"/>
        <v>0</v>
      </c>
      <c r="BB33" s="19">
        <f t="shared" ca="1" si="41"/>
        <v>0</v>
      </c>
      <c r="BC33" s="19">
        <f t="shared" ca="1" si="41"/>
        <v>0</v>
      </c>
      <c r="BD33" s="19">
        <f t="shared" ca="1" si="41"/>
        <v>0</v>
      </c>
      <c r="BE33" s="19">
        <f t="shared" ca="1" si="41"/>
        <v>0</v>
      </c>
      <c r="BF33" s="19">
        <f t="shared" ca="1" si="41"/>
        <v>0</v>
      </c>
      <c r="BG33" s="19">
        <f t="shared" ca="1" si="41"/>
        <v>0</v>
      </c>
      <c r="BH33" s="19">
        <f t="shared" ca="1" si="41"/>
        <v>0</v>
      </c>
      <c r="BI33" s="19">
        <f t="shared" ca="1" si="41"/>
        <v>0</v>
      </c>
      <c r="BJ33" s="19">
        <f t="shared" ca="1" si="41"/>
        <v>0</v>
      </c>
      <c r="BK33" s="19">
        <f t="shared" ca="1" si="41"/>
        <v>0</v>
      </c>
      <c r="BL33" s="19">
        <f t="shared" ca="1" si="41"/>
        <v>0</v>
      </c>
      <c r="BM33" s="19">
        <f t="shared" ca="1" si="41"/>
        <v>0</v>
      </c>
      <c r="BN33" s="19">
        <f t="shared" ca="1" si="41"/>
        <v>0</v>
      </c>
      <c r="BO33" s="19">
        <f t="shared" ca="1" si="41"/>
        <v>0</v>
      </c>
      <c r="BP33" s="19">
        <f t="shared" ca="1" si="41"/>
        <v>0</v>
      </c>
      <c r="BQ33" s="19">
        <f t="shared" ca="1" si="41"/>
        <v>0</v>
      </c>
      <c r="BR33" s="19">
        <f t="shared" ca="1" si="41"/>
        <v>0</v>
      </c>
      <c r="BS33" s="19">
        <f t="shared" ref="BS33:CC33" ca="1" si="42">SUM(BS30:BS32)</f>
        <v>0</v>
      </c>
      <c r="BT33" s="19">
        <f t="shared" ca="1" si="42"/>
        <v>0</v>
      </c>
      <c r="BU33" s="19">
        <f t="shared" ca="1" si="42"/>
        <v>0</v>
      </c>
      <c r="BV33" s="19">
        <f t="shared" ca="1" si="42"/>
        <v>0</v>
      </c>
      <c r="BW33" s="19">
        <f t="shared" ca="1" si="42"/>
        <v>0</v>
      </c>
      <c r="BX33" s="19">
        <f t="shared" ca="1" si="42"/>
        <v>0</v>
      </c>
      <c r="BY33" s="19">
        <f t="shared" ca="1" si="42"/>
        <v>0</v>
      </c>
      <c r="BZ33" s="19">
        <f t="shared" ca="1" si="42"/>
        <v>0</v>
      </c>
      <c r="CA33" s="19">
        <f t="shared" ca="1" si="42"/>
        <v>0</v>
      </c>
      <c r="CB33" s="19">
        <f t="shared" ca="1" si="42"/>
        <v>0</v>
      </c>
      <c r="CC33" s="19">
        <f t="shared" ca="1" si="42"/>
        <v>0</v>
      </c>
      <c r="CD33" s="19">
        <f t="shared" ref="CD33" ca="1" si="43">SUM(CD30:CD32)</f>
        <v>0</v>
      </c>
      <c r="CE33" s="19">
        <f t="shared" ref="CE33:CQ33" ca="1" si="44">SUM(CE30:CE32)</f>
        <v>0</v>
      </c>
      <c r="CF33" s="19">
        <f t="shared" ca="1" si="44"/>
        <v>0</v>
      </c>
      <c r="CG33" s="19">
        <f t="shared" ca="1" si="44"/>
        <v>0</v>
      </c>
      <c r="CH33" s="19">
        <f t="shared" ca="1" si="44"/>
        <v>0</v>
      </c>
      <c r="CI33" s="19">
        <f t="shared" ca="1" si="44"/>
        <v>0</v>
      </c>
      <c r="CJ33" s="19">
        <f t="shared" ca="1" si="44"/>
        <v>0</v>
      </c>
      <c r="CK33" s="19">
        <f t="shared" ca="1" si="44"/>
        <v>0</v>
      </c>
      <c r="CL33" s="19">
        <f t="shared" ca="1" si="44"/>
        <v>0</v>
      </c>
      <c r="CM33" s="19">
        <f t="shared" ca="1" si="44"/>
        <v>0</v>
      </c>
      <c r="CN33" s="19">
        <f t="shared" ca="1" si="44"/>
        <v>0</v>
      </c>
      <c r="CO33" s="19">
        <f t="shared" ca="1" si="44"/>
        <v>0</v>
      </c>
      <c r="CP33" s="19">
        <f t="shared" ca="1" si="44"/>
        <v>0</v>
      </c>
      <c r="CQ33" s="19">
        <f t="shared" ca="1" si="44"/>
        <v>0</v>
      </c>
      <c r="CR33" s="19"/>
      <c r="CS33" s="19"/>
      <c r="CT33" s="19"/>
    </row>
    <row r="34" spans="1:98">
      <c r="A34" s="14"/>
      <c r="B34" s="11"/>
      <c r="C34" s="378"/>
      <c r="D34" s="378"/>
      <c r="E34" s="378"/>
      <c r="F34" s="378"/>
      <c r="G34" s="378"/>
      <c r="H34" s="378"/>
      <c r="I34" s="378"/>
      <c r="J34" s="378"/>
      <c r="K34" s="378"/>
      <c r="L34" s="378"/>
      <c r="M34" s="378"/>
      <c r="N34" s="378"/>
      <c r="O34" s="378"/>
      <c r="P34" s="378"/>
      <c r="Q34" s="378"/>
      <c r="R34" s="378"/>
      <c r="S34" s="378"/>
      <c r="T34" s="378"/>
      <c r="U34" s="378"/>
      <c r="V34" s="378"/>
      <c r="W34" s="378"/>
      <c r="X34" s="378"/>
      <c r="Y34" s="378"/>
      <c r="Z34" s="378"/>
      <c r="AA34" s="378"/>
      <c r="AB34" s="378"/>
      <c r="AC34" s="378"/>
      <c r="AD34" s="378"/>
      <c r="AE34" s="378"/>
      <c r="AF34" s="378"/>
      <c r="AG34" s="378"/>
      <c r="AH34" s="378"/>
      <c r="AI34" s="378"/>
      <c r="AJ34" s="378"/>
      <c r="AK34" s="378"/>
      <c r="AL34" s="378"/>
      <c r="AM34" s="378"/>
      <c r="AN34" s="378"/>
      <c r="AO34" s="378"/>
      <c r="AP34" s="378"/>
      <c r="AQ34" s="378"/>
      <c r="AR34" s="378"/>
      <c r="AS34" s="378"/>
      <c r="AT34" s="378"/>
      <c r="AU34" s="378"/>
      <c r="AV34" s="378"/>
      <c r="AW34" s="378"/>
      <c r="AX34" s="378"/>
      <c r="AY34" s="378"/>
      <c r="AZ34" s="378"/>
      <c r="BA34" s="378"/>
      <c r="BB34" s="378"/>
      <c r="BC34" s="378"/>
      <c r="BD34" s="378"/>
      <c r="BE34" s="378"/>
      <c r="BF34" s="378"/>
      <c r="BG34" s="378"/>
      <c r="BH34" s="378"/>
      <c r="BI34" s="378"/>
      <c r="BJ34" s="378"/>
      <c r="BK34" s="378"/>
      <c r="BL34" s="378"/>
      <c r="BM34" s="378"/>
      <c r="BN34" s="378"/>
      <c r="BO34" s="378"/>
      <c r="BP34" s="378"/>
      <c r="BQ34" s="378"/>
      <c r="BR34" s="378"/>
      <c r="BS34" s="378"/>
      <c r="BT34" s="378"/>
      <c r="BU34" s="378"/>
      <c r="BV34" s="378"/>
      <c r="BW34" s="378"/>
      <c r="BX34" s="378"/>
      <c r="BY34" s="378"/>
      <c r="BZ34" s="378"/>
      <c r="CA34" s="378"/>
      <c r="CB34" s="378"/>
      <c r="CC34" s="378"/>
      <c r="CD34" s="378"/>
      <c r="CE34" s="378"/>
      <c r="CF34" s="378"/>
      <c r="CG34" s="378"/>
      <c r="CH34" s="378"/>
      <c r="CI34" s="378"/>
      <c r="CJ34" s="378"/>
      <c r="CK34" s="378"/>
      <c r="CL34" s="378"/>
      <c r="CM34" s="378"/>
      <c r="CN34" s="378"/>
      <c r="CO34" s="378"/>
      <c r="CP34" s="378"/>
      <c r="CQ34" s="378"/>
      <c r="CR34" s="378"/>
      <c r="CS34" s="378"/>
      <c r="CT34" s="378"/>
    </row>
    <row r="35" spans="1:98" ht="16.5" thickBot="1">
      <c r="A35" s="17"/>
      <c r="B35" s="10"/>
      <c r="C35" s="378"/>
      <c r="D35" s="378"/>
      <c r="E35" s="378"/>
      <c r="F35" s="378"/>
      <c r="G35" s="378"/>
      <c r="H35" s="378"/>
      <c r="I35" s="378"/>
      <c r="J35" s="378"/>
      <c r="K35" s="378"/>
      <c r="L35" s="378"/>
      <c r="M35" s="378"/>
      <c r="N35" s="378"/>
      <c r="O35" s="378"/>
      <c r="P35" s="378"/>
      <c r="Q35" s="378"/>
      <c r="R35" s="378"/>
      <c r="S35" s="378"/>
      <c r="T35" s="378"/>
      <c r="U35" s="378"/>
      <c r="V35" s="378"/>
      <c r="W35" s="378"/>
      <c r="X35" s="378"/>
      <c r="Y35" s="378"/>
      <c r="Z35" s="378"/>
      <c r="AA35" s="378"/>
      <c r="AB35" s="378"/>
      <c r="AC35" s="378"/>
      <c r="AD35" s="378"/>
      <c r="AE35" s="378"/>
      <c r="AF35" s="378"/>
      <c r="AG35" s="378"/>
      <c r="AH35" s="378"/>
      <c r="AI35" s="378"/>
      <c r="AJ35" s="378"/>
      <c r="AK35" s="378"/>
      <c r="AL35" s="378"/>
      <c r="AM35" s="378"/>
      <c r="AN35" s="378"/>
      <c r="AO35" s="378"/>
      <c r="AP35" s="378"/>
      <c r="AQ35" s="378"/>
      <c r="AR35" s="378"/>
      <c r="AS35" s="378"/>
      <c r="AT35" s="378"/>
      <c r="AU35" s="378"/>
      <c r="AV35" s="378"/>
      <c r="AW35" s="378"/>
      <c r="AX35" s="378"/>
      <c r="AY35" s="378"/>
      <c r="AZ35" s="378"/>
      <c r="BA35" s="378"/>
      <c r="BB35" s="378"/>
      <c r="BC35" s="378"/>
      <c r="BD35" s="378"/>
      <c r="BE35" s="378"/>
      <c r="BF35" s="378"/>
      <c r="BG35" s="378"/>
      <c r="BH35" s="378"/>
      <c r="BI35" s="378"/>
      <c r="BJ35" s="378"/>
      <c r="BK35" s="378"/>
      <c r="BL35" s="378"/>
      <c r="BM35" s="378"/>
      <c r="BN35" s="378"/>
      <c r="BO35" s="378"/>
      <c r="BP35" s="378"/>
      <c r="BQ35" s="378"/>
      <c r="BR35" s="378"/>
      <c r="BS35" s="378"/>
      <c r="BT35" s="378"/>
      <c r="BU35" s="378"/>
      <c r="BV35" s="378"/>
      <c r="BW35" s="378"/>
      <c r="BX35" s="378"/>
      <c r="BY35" s="378"/>
      <c r="BZ35" s="378"/>
      <c r="CA35" s="378"/>
      <c r="CB35" s="378"/>
      <c r="CC35" s="378"/>
      <c r="CD35" s="378"/>
      <c r="CE35" s="378"/>
      <c r="CF35" s="378"/>
      <c r="CG35" s="378"/>
      <c r="CH35" s="378"/>
      <c r="CI35" s="378"/>
      <c r="CJ35" s="378"/>
      <c r="CK35" s="378"/>
      <c r="CL35" s="378"/>
      <c r="CM35" s="378"/>
      <c r="CN35" s="378"/>
      <c r="CO35" s="378"/>
      <c r="CP35" s="378"/>
      <c r="CQ35" s="378"/>
      <c r="CR35" s="378"/>
      <c r="CS35" s="378"/>
      <c r="CT35" s="378"/>
    </row>
    <row r="36" spans="1:98" ht="16.5" thickBot="1">
      <c r="A36" s="51" t="s">
        <v>164</v>
      </c>
      <c r="B36" s="49"/>
    </row>
    <row r="37" spans="1:98">
      <c r="A37" s="37" t="s">
        <v>163</v>
      </c>
      <c r="C37" s="378">
        <f ca="1">C12/2</f>
        <v>0</v>
      </c>
      <c r="D37" s="378">
        <f t="shared" ref="D37:AI37" ca="1" si="45">(C12+D12)/2</f>
        <v>0</v>
      </c>
      <c r="E37" s="378">
        <f t="shared" ca="1" si="45"/>
        <v>0</v>
      </c>
      <c r="F37" s="378">
        <f t="shared" ca="1" si="45"/>
        <v>0</v>
      </c>
      <c r="G37" s="378">
        <f t="shared" ca="1" si="45"/>
        <v>0</v>
      </c>
      <c r="H37" s="378">
        <f t="shared" ca="1" si="45"/>
        <v>0</v>
      </c>
      <c r="I37" s="378">
        <f t="shared" ca="1" si="45"/>
        <v>0</v>
      </c>
      <c r="J37" s="378">
        <f t="shared" ca="1" si="45"/>
        <v>0</v>
      </c>
      <c r="K37" s="378">
        <f t="shared" ca="1" si="45"/>
        <v>0</v>
      </c>
      <c r="L37" s="378">
        <f t="shared" ca="1" si="45"/>
        <v>0</v>
      </c>
      <c r="M37" s="378">
        <f t="shared" ca="1" si="45"/>
        <v>0</v>
      </c>
      <c r="N37" s="378">
        <f t="shared" ca="1" si="45"/>
        <v>0</v>
      </c>
      <c r="O37" s="378">
        <f t="shared" ca="1" si="45"/>
        <v>0</v>
      </c>
      <c r="P37" s="378">
        <f t="shared" ca="1" si="45"/>
        <v>0</v>
      </c>
      <c r="Q37" s="378">
        <f t="shared" ca="1" si="45"/>
        <v>0</v>
      </c>
      <c r="R37" s="378">
        <f t="shared" ca="1" si="45"/>
        <v>0</v>
      </c>
      <c r="S37" s="378">
        <f t="shared" ca="1" si="45"/>
        <v>0</v>
      </c>
      <c r="T37" s="378">
        <f t="shared" ca="1" si="45"/>
        <v>0</v>
      </c>
      <c r="U37" s="378">
        <f t="shared" ca="1" si="45"/>
        <v>0</v>
      </c>
      <c r="V37" s="378">
        <f t="shared" ca="1" si="45"/>
        <v>0</v>
      </c>
      <c r="W37" s="378">
        <f t="shared" ca="1" si="45"/>
        <v>0</v>
      </c>
      <c r="X37" s="378">
        <f t="shared" ca="1" si="45"/>
        <v>0</v>
      </c>
      <c r="Y37" s="378">
        <f t="shared" ca="1" si="45"/>
        <v>0</v>
      </c>
      <c r="Z37" s="378">
        <f t="shared" ca="1" si="45"/>
        <v>0</v>
      </c>
      <c r="AA37" s="378">
        <f t="shared" ca="1" si="45"/>
        <v>0</v>
      </c>
      <c r="AB37" s="378">
        <f t="shared" ca="1" si="45"/>
        <v>0</v>
      </c>
      <c r="AC37" s="378">
        <f t="shared" ca="1" si="45"/>
        <v>0</v>
      </c>
      <c r="AD37" s="378">
        <f t="shared" ca="1" si="45"/>
        <v>0</v>
      </c>
      <c r="AE37" s="378">
        <f t="shared" ca="1" si="45"/>
        <v>0</v>
      </c>
      <c r="AF37" s="378">
        <f t="shared" ca="1" si="45"/>
        <v>0</v>
      </c>
      <c r="AG37" s="378">
        <f t="shared" ca="1" si="45"/>
        <v>0</v>
      </c>
      <c r="AH37" s="378">
        <f t="shared" ca="1" si="45"/>
        <v>0</v>
      </c>
      <c r="AI37" s="378">
        <f t="shared" ca="1" si="45"/>
        <v>0</v>
      </c>
      <c r="AJ37" s="378">
        <f t="shared" ref="AJ37:BO37" ca="1" si="46">(AI12+AJ12)/2</f>
        <v>0</v>
      </c>
      <c r="AK37" s="378">
        <f t="shared" ca="1" si="46"/>
        <v>0</v>
      </c>
      <c r="AL37" s="378">
        <f t="shared" ca="1" si="46"/>
        <v>0</v>
      </c>
      <c r="AM37" s="378">
        <f t="shared" ca="1" si="46"/>
        <v>0</v>
      </c>
      <c r="AN37" s="378">
        <f t="shared" ca="1" si="46"/>
        <v>0</v>
      </c>
      <c r="AO37" s="378">
        <f t="shared" ca="1" si="46"/>
        <v>0</v>
      </c>
      <c r="AP37" s="378">
        <f t="shared" ca="1" si="46"/>
        <v>0</v>
      </c>
      <c r="AQ37" s="378">
        <f t="shared" ca="1" si="46"/>
        <v>0</v>
      </c>
      <c r="AR37" s="378">
        <f t="shared" ca="1" si="46"/>
        <v>0</v>
      </c>
      <c r="AS37" s="378">
        <f t="shared" ca="1" si="46"/>
        <v>0</v>
      </c>
      <c r="AT37" s="378">
        <f t="shared" ca="1" si="46"/>
        <v>0</v>
      </c>
      <c r="AU37" s="378">
        <f t="shared" ca="1" si="46"/>
        <v>0</v>
      </c>
      <c r="AV37" s="378">
        <f t="shared" ca="1" si="46"/>
        <v>0</v>
      </c>
      <c r="AW37" s="378">
        <f t="shared" ca="1" si="46"/>
        <v>0</v>
      </c>
      <c r="AX37" s="378">
        <f t="shared" ca="1" si="46"/>
        <v>0</v>
      </c>
      <c r="AY37" s="378">
        <f t="shared" ca="1" si="46"/>
        <v>0</v>
      </c>
      <c r="AZ37" s="378">
        <f t="shared" ca="1" si="46"/>
        <v>0</v>
      </c>
      <c r="BA37" s="378">
        <f t="shared" ca="1" si="46"/>
        <v>0</v>
      </c>
      <c r="BB37" s="378">
        <f t="shared" ca="1" si="46"/>
        <v>0</v>
      </c>
      <c r="BC37" s="378">
        <f t="shared" ca="1" si="46"/>
        <v>0</v>
      </c>
      <c r="BD37" s="378">
        <f t="shared" ca="1" si="46"/>
        <v>0</v>
      </c>
      <c r="BE37" s="378">
        <f t="shared" ca="1" si="46"/>
        <v>0</v>
      </c>
      <c r="BF37" s="378">
        <f t="shared" ca="1" si="46"/>
        <v>0</v>
      </c>
      <c r="BG37" s="378">
        <f t="shared" ca="1" si="46"/>
        <v>0</v>
      </c>
      <c r="BH37" s="378">
        <f t="shared" ca="1" si="46"/>
        <v>0</v>
      </c>
      <c r="BI37" s="378">
        <f t="shared" ca="1" si="46"/>
        <v>0</v>
      </c>
      <c r="BJ37" s="378">
        <f t="shared" ca="1" si="46"/>
        <v>0</v>
      </c>
      <c r="BK37" s="378">
        <f t="shared" ca="1" si="46"/>
        <v>0</v>
      </c>
      <c r="BL37" s="378">
        <f t="shared" ca="1" si="46"/>
        <v>0</v>
      </c>
      <c r="BM37" s="378">
        <f t="shared" ca="1" si="46"/>
        <v>0</v>
      </c>
      <c r="BN37" s="378">
        <f t="shared" ca="1" si="46"/>
        <v>0</v>
      </c>
      <c r="BO37" s="378">
        <f t="shared" ca="1" si="46"/>
        <v>0</v>
      </c>
      <c r="BP37" s="378">
        <f t="shared" ref="BP37:BR37" ca="1" si="47">(BO12+BP12)/2</f>
        <v>0</v>
      </c>
      <c r="BQ37" s="378">
        <f t="shared" ca="1" si="47"/>
        <v>0</v>
      </c>
      <c r="BR37" s="378">
        <f t="shared" ca="1" si="47"/>
        <v>0</v>
      </c>
      <c r="BS37" s="378">
        <f t="shared" ref="BS37" ca="1" si="48">(BR12+BS12)/2</f>
        <v>0</v>
      </c>
      <c r="BT37" s="378">
        <f t="shared" ref="BT37" ca="1" si="49">(BS12+BT12)/2</f>
        <v>0</v>
      </c>
      <c r="BU37" s="378">
        <f t="shared" ref="BU37" ca="1" si="50">(BT12+BU12)/2</f>
        <v>0</v>
      </c>
      <c r="BV37" s="378">
        <f t="shared" ref="BV37" ca="1" si="51">(BU12+BV12)/2</f>
        <v>0</v>
      </c>
      <c r="BW37" s="378">
        <f t="shared" ref="BW37" ca="1" si="52">(BV12+BW12)/2</f>
        <v>0</v>
      </c>
      <c r="BX37" s="378">
        <f t="shared" ref="BX37" ca="1" si="53">(BW12+BX12)/2</f>
        <v>0</v>
      </c>
      <c r="BY37" s="378">
        <f t="shared" ref="BY37" ca="1" si="54">(BX12+BY12)/2</f>
        <v>0</v>
      </c>
      <c r="BZ37" s="378">
        <f t="shared" ref="BZ37" ca="1" si="55">(BY12+BZ12)/2</f>
        <v>0</v>
      </c>
      <c r="CA37" s="378">
        <f t="shared" ref="CA37" ca="1" si="56">(BZ12+CA12)/2</f>
        <v>0</v>
      </c>
      <c r="CB37" s="378">
        <f t="shared" ref="CB37" ca="1" si="57">(CA12+CB12)/2</f>
        <v>0</v>
      </c>
      <c r="CC37" s="378">
        <f t="shared" ref="CC37" ca="1" si="58">(CB12+CC12)/2</f>
        <v>0</v>
      </c>
      <c r="CD37" s="378">
        <f t="shared" ref="CD37" ca="1" si="59">(CC12+CD12)/2</f>
        <v>0</v>
      </c>
      <c r="CE37" s="378">
        <f t="shared" ref="CE37" ca="1" si="60">(CD12+CE12)/2</f>
        <v>0</v>
      </c>
      <c r="CF37" s="378">
        <f t="shared" ref="CF37" ca="1" si="61">(CE12+CF12)/2</f>
        <v>0</v>
      </c>
      <c r="CG37" s="378">
        <f t="shared" ref="CG37" ca="1" si="62">(CF12+CG12)/2</f>
        <v>0</v>
      </c>
      <c r="CH37" s="378">
        <f t="shared" ref="CH37" ca="1" si="63">(CG12+CH12)/2</f>
        <v>0</v>
      </c>
      <c r="CI37" s="378">
        <f t="shared" ref="CI37" ca="1" si="64">(CH12+CI12)/2</f>
        <v>0</v>
      </c>
      <c r="CJ37" s="378">
        <f t="shared" ref="CJ37" ca="1" si="65">(CI12+CJ12)/2</f>
        <v>0</v>
      </c>
      <c r="CK37" s="378">
        <f t="shared" ref="CK37" ca="1" si="66">(CJ12+CK12)/2</f>
        <v>0</v>
      </c>
      <c r="CL37" s="378">
        <f t="shared" ref="CL37" ca="1" si="67">(CK12+CL12)/2</f>
        <v>0</v>
      </c>
      <c r="CM37" s="378">
        <f t="shared" ref="CM37" ca="1" si="68">(CL12+CM12)/2</f>
        <v>0</v>
      </c>
      <c r="CN37" s="378">
        <f t="shared" ref="CN37" ca="1" si="69">(CM12+CN12)/2</f>
        <v>0</v>
      </c>
      <c r="CO37" s="378">
        <f t="shared" ref="CO37" ca="1" si="70">(CN12+CO12)/2</f>
        <v>0</v>
      </c>
      <c r="CP37" s="378">
        <f t="shared" ref="CP37" ca="1" si="71">(CO12+CP12)/2</f>
        <v>0</v>
      </c>
      <c r="CQ37" s="378">
        <f t="shared" ref="CQ37" ca="1" si="72">(CP12+CQ12)/2</f>
        <v>0</v>
      </c>
      <c r="CR37" s="378"/>
      <c r="CS37" s="378"/>
      <c r="CT37" s="378"/>
    </row>
    <row r="38" spans="1:98" s="10" customFormat="1">
      <c r="A38" s="29" t="s">
        <v>165</v>
      </c>
      <c r="B38" s="42"/>
      <c r="C38" s="19">
        <f t="shared" ref="C38:BN38" ca="1" si="73">C37*$B$13*$B$14</f>
        <v>0</v>
      </c>
      <c r="D38" s="19">
        <f t="shared" ca="1" si="73"/>
        <v>0</v>
      </c>
      <c r="E38" s="19">
        <f t="shared" ca="1" si="73"/>
        <v>0</v>
      </c>
      <c r="F38" s="19">
        <f t="shared" ca="1" si="73"/>
        <v>0</v>
      </c>
      <c r="G38" s="19">
        <f t="shared" ca="1" si="73"/>
        <v>0</v>
      </c>
      <c r="H38" s="19">
        <f t="shared" ca="1" si="73"/>
        <v>0</v>
      </c>
      <c r="I38" s="19">
        <f t="shared" ca="1" si="73"/>
        <v>0</v>
      </c>
      <c r="J38" s="19">
        <f t="shared" ca="1" si="73"/>
        <v>0</v>
      </c>
      <c r="K38" s="19">
        <f t="shared" ca="1" si="73"/>
        <v>0</v>
      </c>
      <c r="L38" s="19">
        <f t="shared" ca="1" si="73"/>
        <v>0</v>
      </c>
      <c r="M38" s="19">
        <f t="shared" ca="1" si="73"/>
        <v>0</v>
      </c>
      <c r="N38" s="19">
        <f t="shared" ca="1" si="73"/>
        <v>0</v>
      </c>
      <c r="O38" s="19">
        <f t="shared" ca="1" si="73"/>
        <v>0</v>
      </c>
      <c r="P38" s="19">
        <f t="shared" ca="1" si="73"/>
        <v>0</v>
      </c>
      <c r="Q38" s="19">
        <f t="shared" ca="1" si="73"/>
        <v>0</v>
      </c>
      <c r="R38" s="19">
        <f t="shared" ca="1" si="73"/>
        <v>0</v>
      </c>
      <c r="S38" s="19">
        <f t="shared" ca="1" si="73"/>
        <v>0</v>
      </c>
      <c r="T38" s="19">
        <f t="shared" ca="1" si="73"/>
        <v>0</v>
      </c>
      <c r="U38" s="19">
        <f t="shared" ca="1" si="73"/>
        <v>0</v>
      </c>
      <c r="V38" s="19">
        <f t="shared" ca="1" si="73"/>
        <v>0</v>
      </c>
      <c r="W38" s="19">
        <f t="shared" ca="1" si="73"/>
        <v>0</v>
      </c>
      <c r="X38" s="19">
        <f t="shared" ca="1" si="73"/>
        <v>0</v>
      </c>
      <c r="Y38" s="19">
        <f t="shared" ca="1" si="73"/>
        <v>0</v>
      </c>
      <c r="Z38" s="19">
        <f t="shared" ca="1" si="73"/>
        <v>0</v>
      </c>
      <c r="AA38" s="19">
        <f t="shared" ca="1" si="73"/>
        <v>0</v>
      </c>
      <c r="AB38" s="19">
        <f t="shared" ca="1" si="73"/>
        <v>0</v>
      </c>
      <c r="AC38" s="19">
        <f t="shared" ca="1" si="73"/>
        <v>0</v>
      </c>
      <c r="AD38" s="19">
        <f t="shared" ca="1" si="73"/>
        <v>0</v>
      </c>
      <c r="AE38" s="19">
        <f t="shared" ca="1" si="73"/>
        <v>0</v>
      </c>
      <c r="AF38" s="19">
        <f t="shared" ca="1" si="73"/>
        <v>0</v>
      </c>
      <c r="AG38" s="19">
        <f t="shared" ca="1" si="73"/>
        <v>0</v>
      </c>
      <c r="AH38" s="19">
        <f t="shared" ca="1" si="73"/>
        <v>0</v>
      </c>
      <c r="AI38" s="19">
        <f t="shared" ca="1" si="73"/>
        <v>0</v>
      </c>
      <c r="AJ38" s="19">
        <f t="shared" ca="1" si="73"/>
        <v>0</v>
      </c>
      <c r="AK38" s="19">
        <f t="shared" ca="1" si="73"/>
        <v>0</v>
      </c>
      <c r="AL38" s="19">
        <f t="shared" ca="1" si="73"/>
        <v>0</v>
      </c>
      <c r="AM38" s="19">
        <f t="shared" ca="1" si="73"/>
        <v>0</v>
      </c>
      <c r="AN38" s="19">
        <f t="shared" ca="1" si="73"/>
        <v>0</v>
      </c>
      <c r="AO38" s="19">
        <f t="shared" ca="1" si="73"/>
        <v>0</v>
      </c>
      <c r="AP38" s="19">
        <f t="shared" ca="1" si="73"/>
        <v>0</v>
      </c>
      <c r="AQ38" s="19">
        <f t="shared" ca="1" si="73"/>
        <v>0</v>
      </c>
      <c r="AR38" s="19">
        <f t="shared" ca="1" si="73"/>
        <v>0</v>
      </c>
      <c r="AS38" s="19">
        <f t="shared" ca="1" si="73"/>
        <v>0</v>
      </c>
      <c r="AT38" s="19">
        <f t="shared" ca="1" si="73"/>
        <v>0</v>
      </c>
      <c r="AU38" s="19">
        <f t="shared" ca="1" si="73"/>
        <v>0</v>
      </c>
      <c r="AV38" s="19">
        <f t="shared" ca="1" si="73"/>
        <v>0</v>
      </c>
      <c r="AW38" s="19">
        <f t="shared" ca="1" si="73"/>
        <v>0</v>
      </c>
      <c r="AX38" s="19">
        <f t="shared" ca="1" si="73"/>
        <v>0</v>
      </c>
      <c r="AY38" s="19">
        <f t="shared" ca="1" si="73"/>
        <v>0</v>
      </c>
      <c r="AZ38" s="19">
        <f t="shared" ca="1" si="73"/>
        <v>0</v>
      </c>
      <c r="BA38" s="19">
        <f t="shared" ca="1" si="73"/>
        <v>0</v>
      </c>
      <c r="BB38" s="19">
        <f t="shared" ca="1" si="73"/>
        <v>0</v>
      </c>
      <c r="BC38" s="19">
        <f t="shared" ca="1" si="73"/>
        <v>0</v>
      </c>
      <c r="BD38" s="19">
        <f t="shared" ca="1" si="73"/>
        <v>0</v>
      </c>
      <c r="BE38" s="19">
        <f t="shared" ca="1" si="73"/>
        <v>0</v>
      </c>
      <c r="BF38" s="19">
        <f t="shared" ca="1" si="73"/>
        <v>0</v>
      </c>
      <c r="BG38" s="19">
        <f t="shared" ca="1" si="73"/>
        <v>0</v>
      </c>
      <c r="BH38" s="19">
        <f t="shared" ca="1" si="73"/>
        <v>0</v>
      </c>
      <c r="BI38" s="19">
        <f t="shared" ca="1" si="73"/>
        <v>0</v>
      </c>
      <c r="BJ38" s="19">
        <f t="shared" ca="1" si="73"/>
        <v>0</v>
      </c>
      <c r="BK38" s="19">
        <f t="shared" ca="1" si="73"/>
        <v>0</v>
      </c>
      <c r="BL38" s="19">
        <f t="shared" ca="1" si="73"/>
        <v>0</v>
      </c>
      <c r="BM38" s="19">
        <f t="shared" ca="1" si="73"/>
        <v>0</v>
      </c>
      <c r="BN38" s="19">
        <f t="shared" ca="1" si="73"/>
        <v>0</v>
      </c>
      <c r="BO38" s="19">
        <f t="shared" ref="BO38:BR38" ca="1" si="74">BO37*$B$13*$B$14</f>
        <v>0</v>
      </c>
      <c r="BP38" s="19">
        <f t="shared" ca="1" si="74"/>
        <v>0</v>
      </c>
      <c r="BQ38" s="19">
        <f t="shared" ca="1" si="74"/>
        <v>0</v>
      </c>
      <c r="BR38" s="19">
        <f t="shared" ca="1" si="74"/>
        <v>0</v>
      </c>
      <c r="BS38" s="19">
        <f t="shared" ref="BS38:CC38" ca="1" si="75">BS37*$B$13*$B$14</f>
        <v>0</v>
      </c>
      <c r="BT38" s="19">
        <f t="shared" ca="1" si="75"/>
        <v>0</v>
      </c>
      <c r="BU38" s="19">
        <f t="shared" ca="1" si="75"/>
        <v>0</v>
      </c>
      <c r="BV38" s="19">
        <f t="shared" ca="1" si="75"/>
        <v>0</v>
      </c>
      <c r="BW38" s="19">
        <f t="shared" ca="1" si="75"/>
        <v>0</v>
      </c>
      <c r="BX38" s="19">
        <f t="shared" ca="1" si="75"/>
        <v>0</v>
      </c>
      <c r="BY38" s="19">
        <f t="shared" ca="1" si="75"/>
        <v>0</v>
      </c>
      <c r="BZ38" s="19">
        <f t="shared" ca="1" si="75"/>
        <v>0</v>
      </c>
      <c r="CA38" s="19">
        <f t="shared" ca="1" si="75"/>
        <v>0</v>
      </c>
      <c r="CB38" s="19">
        <f t="shared" ca="1" si="75"/>
        <v>0</v>
      </c>
      <c r="CC38" s="19">
        <f t="shared" ca="1" si="75"/>
        <v>0</v>
      </c>
      <c r="CD38" s="19">
        <f t="shared" ref="CD38" ca="1" si="76">CD37*$B$13*$B$14</f>
        <v>0</v>
      </c>
      <c r="CE38" s="19">
        <f t="shared" ref="CE38:CQ38" ca="1" si="77">CE37*$B$13*$B$14</f>
        <v>0</v>
      </c>
      <c r="CF38" s="19">
        <f t="shared" ca="1" si="77"/>
        <v>0</v>
      </c>
      <c r="CG38" s="19">
        <f t="shared" ca="1" si="77"/>
        <v>0</v>
      </c>
      <c r="CH38" s="19">
        <f t="shared" ca="1" si="77"/>
        <v>0</v>
      </c>
      <c r="CI38" s="19">
        <f t="shared" ca="1" si="77"/>
        <v>0</v>
      </c>
      <c r="CJ38" s="19">
        <f t="shared" ca="1" si="77"/>
        <v>0</v>
      </c>
      <c r="CK38" s="19">
        <f t="shared" ca="1" si="77"/>
        <v>0</v>
      </c>
      <c r="CL38" s="19">
        <f t="shared" ca="1" si="77"/>
        <v>0</v>
      </c>
      <c r="CM38" s="19">
        <f t="shared" ca="1" si="77"/>
        <v>0</v>
      </c>
      <c r="CN38" s="19">
        <f t="shared" ca="1" si="77"/>
        <v>0</v>
      </c>
      <c r="CO38" s="19">
        <f t="shared" ca="1" si="77"/>
        <v>0</v>
      </c>
      <c r="CP38" s="19">
        <f t="shared" ca="1" si="77"/>
        <v>0</v>
      </c>
      <c r="CQ38" s="19">
        <f t="shared" ca="1" si="77"/>
        <v>0</v>
      </c>
      <c r="CR38" s="19"/>
      <c r="CS38" s="19"/>
      <c r="CT38" s="19"/>
    </row>
    <row r="39" spans="1:98" s="10" customFormat="1">
      <c r="A39" s="37"/>
      <c r="B39" s="50"/>
      <c r="C39" s="53"/>
      <c r="D39" s="53"/>
      <c r="E39" s="53"/>
      <c r="F39" s="53"/>
      <c r="G39" s="53"/>
      <c r="H39" s="53"/>
      <c r="I39" s="53"/>
      <c r="J39" s="53"/>
      <c r="K39" s="53"/>
      <c r="L39" s="53"/>
      <c r="M39" s="53"/>
      <c r="N39" s="53"/>
      <c r="O39" s="53"/>
      <c r="P39" s="53"/>
      <c r="Q39" s="53"/>
      <c r="R39" s="53"/>
      <c r="S39" s="53"/>
      <c r="T39" s="53"/>
      <c r="U39" s="53"/>
      <c r="V39" s="53"/>
      <c r="W39" s="53"/>
      <c r="X39" s="53"/>
      <c r="Y39" s="53"/>
      <c r="Z39" s="53"/>
      <c r="AA39" s="53"/>
      <c r="AB39" s="53"/>
      <c r="AC39" s="53"/>
      <c r="AD39" s="53"/>
      <c r="AE39" s="53"/>
      <c r="AF39" s="53"/>
      <c r="AG39" s="53"/>
      <c r="AH39" s="53"/>
      <c r="AI39" s="53"/>
      <c r="AJ39" s="53"/>
      <c r="AK39" s="53"/>
      <c r="AL39" s="53"/>
      <c r="AM39" s="53"/>
      <c r="AN39" s="53"/>
      <c r="AO39" s="53"/>
      <c r="AP39" s="53"/>
      <c r="AQ39" s="53"/>
      <c r="AR39" s="53"/>
      <c r="AS39" s="53"/>
      <c r="AT39" s="53"/>
      <c r="AU39" s="53"/>
      <c r="AV39" s="53"/>
      <c r="AW39" s="53"/>
      <c r="AX39" s="53"/>
      <c r="AY39" s="53"/>
      <c r="AZ39" s="53"/>
      <c r="BA39" s="53"/>
      <c r="BB39" s="53"/>
      <c r="BC39" s="53"/>
      <c r="BD39" s="53"/>
      <c r="BE39" s="53"/>
      <c r="BF39" s="53"/>
      <c r="BG39" s="53"/>
      <c r="BH39" s="53"/>
      <c r="BI39" s="53"/>
      <c r="BJ39" s="53"/>
      <c r="BK39" s="53"/>
      <c r="BL39" s="53"/>
      <c r="BM39" s="53"/>
      <c r="BN39" s="53"/>
      <c r="BO39" s="53"/>
      <c r="BP39" s="53"/>
      <c r="BQ39" s="53"/>
      <c r="BR39" s="53"/>
      <c r="BS39" s="53"/>
      <c r="BT39" s="53"/>
      <c r="BU39" s="53"/>
      <c r="BV39" s="53"/>
      <c r="BW39" s="53"/>
      <c r="BX39" s="53"/>
      <c r="BY39" s="53"/>
      <c r="BZ39" s="53"/>
      <c r="CA39" s="53"/>
      <c r="CB39" s="53"/>
      <c r="CC39" s="53"/>
      <c r="CD39" s="53"/>
      <c r="CE39" s="53"/>
      <c r="CF39" s="53"/>
      <c r="CG39" s="53"/>
      <c r="CH39" s="53"/>
      <c r="CI39" s="53"/>
      <c r="CJ39" s="53"/>
      <c r="CK39" s="53"/>
      <c r="CL39" s="53"/>
      <c r="CM39" s="53"/>
      <c r="CN39" s="53"/>
      <c r="CO39" s="53"/>
      <c r="CP39" s="53"/>
      <c r="CQ39" s="53"/>
      <c r="CR39" s="53"/>
      <c r="CS39" s="53"/>
      <c r="CT39" s="53"/>
    </row>
    <row r="40" spans="1:98" s="10" customFormat="1">
      <c r="A40" s="37"/>
      <c r="B40" s="44"/>
      <c r="C40" s="378"/>
      <c r="D40" s="378"/>
      <c r="E40" s="378"/>
      <c r="F40" s="378"/>
      <c r="G40" s="378"/>
      <c r="H40" s="378"/>
      <c r="I40" s="378"/>
      <c r="J40" s="378"/>
      <c r="K40" s="378"/>
      <c r="L40" s="378"/>
      <c r="M40" s="378"/>
      <c r="N40" s="378"/>
      <c r="O40" s="378"/>
      <c r="P40" s="378"/>
      <c r="Q40" s="378"/>
      <c r="R40" s="378"/>
      <c r="S40" s="378"/>
      <c r="T40" s="378"/>
      <c r="U40" s="378"/>
      <c r="V40" s="378"/>
      <c r="W40" s="378"/>
      <c r="X40" s="378"/>
      <c r="Y40" s="378"/>
      <c r="Z40" s="378"/>
      <c r="AA40" s="378"/>
      <c r="AB40" s="378"/>
      <c r="AC40" s="378"/>
      <c r="AD40" s="378"/>
      <c r="AE40" s="378"/>
      <c r="AF40" s="378"/>
      <c r="AG40" s="378"/>
      <c r="AH40" s="378"/>
      <c r="AI40" s="378"/>
      <c r="AJ40" s="378"/>
      <c r="AK40" s="378"/>
      <c r="AL40" s="378"/>
      <c r="AM40" s="378"/>
      <c r="AN40" s="378"/>
      <c r="AO40" s="378"/>
      <c r="AP40" s="378"/>
      <c r="AQ40" s="378"/>
      <c r="AR40" s="378"/>
      <c r="AS40" s="378"/>
      <c r="AT40" s="378"/>
      <c r="AU40" s="378"/>
      <c r="AV40" s="378"/>
      <c r="AW40" s="378"/>
      <c r="AX40" s="378"/>
      <c r="AY40" s="378"/>
      <c r="AZ40" s="378"/>
      <c r="BA40" s="378"/>
      <c r="BB40" s="378"/>
      <c r="BC40" s="378"/>
      <c r="BD40" s="378"/>
      <c r="BE40" s="378"/>
      <c r="BF40" s="378"/>
      <c r="BG40" s="378"/>
      <c r="BH40" s="378"/>
      <c r="BI40" s="378"/>
      <c r="BJ40" s="378"/>
      <c r="BK40" s="378"/>
      <c r="BL40" s="378"/>
      <c r="BM40" s="378"/>
      <c r="BN40" s="378"/>
      <c r="BO40" s="378"/>
      <c r="BP40" s="378"/>
      <c r="BQ40" s="378"/>
      <c r="BR40" s="378"/>
      <c r="BS40" s="378"/>
      <c r="BT40" s="378"/>
      <c r="BU40" s="378"/>
      <c r="BV40" s="378"/>
      <c r="BW40" s="378"/>
      <c r="BX40" s="378"/>
      <c r="BY40" s="378"/>
      <c r="BZ40" s="378"/>
      <c r="CA40" s="378"/>
      <c r="CB40" s="378"/>
      <c r="CC40" s="378"/>
      <c r="CD40" s="378"/>
      <c r="CE40" s="378"/>
      <c r="CF40" s="378"/>
      <c r="CG40" s="378"/>
      <c r="CH40" s="378"/>
      <c r="CI40" s="378"/>
      <c r="CJ40" s="378"/>
      <c r="CK40" s="378"/>
      <c r="CL40" s="378"/>
      <c r="CM40" s="378"/>
      <c r="CN40" s="378"/>
      <c r="CO40" s="378"/>
      <c r="CP40" s="378"/>
      <c r="CQ40" s="378"/>
      <c r="CR40" s="378"/>
      <c r="CS40" s="378"/>
      <c r="CT40" s="378"/>
    </row>
    <row r="41" spans="1:98">
      <c r="A41" s="52" t="s">
        <v>152</v>
      </c>
      <c r="B41" s="44"/>
      <c r="C41" s="378">
        <f t="shared" ref="C41:AH41" ca="1" si="78">C21</f>
        <v>0</v>
      </c>
      <c r="D41" s="378">
        <f t="shared" ca="1" si="78"/>
        <v>0</v>
      </c>
      <c r="E41" s="378">
        <f t="shared" ca="1" si="78"/>
        <v>0</v>
      </c>
      <c r="F41" s="378">
        <f t="shared" ca="1" si="78"/>
        <v>0</v>
      </c>
      <c r="G41" s="378">
        <f t="shared" ca="1" si="78"/>
        <v>0</v>
      </c>
      <c r="H41" s="378">
        <f t="shared" ca="1" si="78"/>
        <v>0</v>
      </c>
      <c r="I41" s="378">
        <f t="shared" ca="1" si="78"/>
        <v>0</v>
      </c>
      <c r="J41" s="378">
        <f t="shared" ca="1" si="78"/>
        <v>0</v>
      </c>
      <c r="K41" s="378">
        <f t="shared" ca="1" si="78"/>
        <v>0</v>
      </c>
      <c r="L41" s="378">
        <f t="shared" ca="1" si="78"/>
        <v>0</v>
      </c>
      <c r="M41" s="378">
        <f t="shared" ca="1" si="78"/>
        <v>0</v>
      </c>
      <c r="N41" s="378">
        <f t="shared" ca="1" si="78"/>
        <v>0</v>
      </c>
      <c r="O41" s="378">
        <f t="shared" ca="1" si="78"/>
        <v>0</v>
      </c>
      <c r="P41" s="378">
        <f t="shared" ca="1" si="78"/>
        <v>0</v>
      </c>
      <c r="Q41" s="378">
        <f t="shared" ca="1" si="78"/>
        <v>0</v>
      </c>
      <c r="R41" s="378">
        <f t="shared" ca="1" si="78"/>
        <v>0</v>
      </c>
      <c r="S41" s="378">
        <f t="shared" ca="1" si="78"/>
        <v>0</v>
      </c>
      <c r="T41" s="378">
        <f t="shared" ca="1" si="78"/>
        <v>0</v>
      </c>
      <c r="U41" s="378">
        <f t="shared" ca="1" si="78"/>
        <v>0</v>
      </c>
      <c r="V41" s="378">
        <f t="shared" ca="1" si="78"/>
        <v>0</v>
      </c>
      <c r="W41" s="378">
        <f t="shared" ca="1" si="78"/>
        <v>0</v>
      </c>
      <c r="X41" s="378">
        <f t="shared" ca="1" si="78"/>
        <v>0</v>
      </c>
      <c r="Y41" s="378">
        <f t="shared" ca="1" si="78"/>
        <v>0</v>
      </c>
      <c r="Z41" s="378">
        <f t="shared" ca="1" si="78"/>
        <v>0</v>
      </c>
      <c r="AA41" s="378">
        <f t="shared" ca="1" si="78"/>
        <v>0</v>
      </c>
      <c r="AB41" s="378">
        <f t="shared" ca="1" si="78"/>
        <v>0</v>
      </c>
      <c r="AC41" s="378">
        <f t="shared" ca="1" si="78"/>
        <v>0</v>
      </c>
      <c r="AD41" s="378">
        <f t="shared" ca="1" si="78"/>
        <v>0</v>
      </c>
      <c r="AE41" s="378">
        <f t="shared" ca="1" si="78"/>
        <v>0</v>
      </c>
      <c r="AF41" s="378">
        <f t="shared" ca="1" si="78"/>
        <v>0</v>
      </c>
      <c r="AG41" s="378">
        <f t="shared" ca="1" si="78"/>
        <v>0</v>
      </c>
      <c r="AH41" s="378">
        <f t="shared" ca="1" si="78"/>
        <v>0</v>
      </c>
      <c r="AI41" s="378">
        <f t="shared" ref="AI41:BN41" ca="1" si="79">AI21</f>
        <v>0</v>
      </c>
      <c r="AJ41" s="378">
        <f t="shared" ca="1" si="79"/>
        <v>0</v>
      </c>
      <c r="AK41" s="378">
        <f t="shared" ca="1" si="79"/>
        <v>0</v>
      </c>
      <c r="AL41" s="378">
        <f t="shared" ca="1" si="79"/>
        <v>0</v>
      </c>
      <c r="AM41" s="378">
        <f t="shared" ca="1" si="79"/>
        <v>0</v>
      </c>
      <c r="AN41" s="378">
        <f t="shared" ca="1" si="79"/>
        <v>0</v>
      </c>
      <c r="AO41" s="378">
        <f t="shared" ca="1" si="79"/>
        <v>0</v>
      </c>
      <c r="AP41" s="378">
        <f t="shared" ca="1" si="79"/>
        <v>0</v>
      </c>
      <c r="AQ41" s="378">
        <f t="shared" ca="1" si="79"/>
        <v>0</v>
      </c>
      <c r="AR41" s="378">
        <f t="shared" ca="1" si="79"/>
        <v>0</v>
      </c>
      <c r="AS41" s="378">
        <f t="shared" ca="1" si="79"/>
        <v>0</v>
      </c>
      <c r="AT41" s="378">
        <f t="shared" ca="1" si="79"/>
        <v>0</v>
      </c>
      <c r="AU41" s="378">
        <f t="shared" ca="1" si="79"/>
        <v>0</v>
      </c>
      <c r="AV41" s="378">
        <f t="shared" ca="1" si="79"/>
        <v>0</v>
      </c>
      <c r="AW41" s="378">
        <f t="shared" ca="1" si="79"/>
        <v>0</v>
      </c>
      <c r="AX41" s="378">
        <f t="shared" ca="1" si="79"/>
        <v>0</v>
      </c>
      <c r="AY41" s="378">
        <f t="shared" ca="1" si="79"/>
        <v>0</v>
      </c>
      <c r="AZ41" s="378">
        <f t="shared" ca="1" si="79"/>
        <v>0</v>
      </c>
      <c r="BA41" s="378">
        <f t="shared" ca="1" si="79"/>
        <v>0</v>
      </c>
      <c r="BB41" s="378">
        <f t="shared" ca="1" si="79"/>
        <v>0</v>
      </c>
      <c r="BC41" s="378">
        <f t="shared" ca="1" si="79"/>
        <v>0</v>
      </c>
      <c r="BD41" s="378">
        <f t="shared" ca="1" si="79"/>
        <v>0</v>
      </c>
      <c r="BE41" s="378">
        <f t="shared" ca="1" si="79"/>
        <v>0</v>
      </c>
      <c r="BF41" s="378">
        <f t="shared" ca="1" si="79"/>
        <v>0</v>
      </c>
      <c r="BG41" s="378">
        <f t="shared" ca="1" si="79"/>
        <v>0</v>
      </c>
      <c r="BH41" s="378">
        <f t="shared" ca="1" si="79"/>
        <v>0</v>
      </c>
      <c r="BI41" s="378">
        <f t="shared" ca="1" si="79"/>
        <v>0</v>
      </c>
      <c r="BJ41" s="378">
        <f t="shared" ca="1" si="79"/>
        <v>0</v>
      </c>
      <c r="BK41" s="378">
        <f t="shared" ca="1" si="79"/>
        <v>0</v>
      </c>
      <c r="BL41" s="378">
        <f t="shared" ca="1" si="79"/>
        <v>0</v>
      </c>
      <c r="BM41" s="378">
        <f t="shared" ca="1" si="79"/>
        <v>0</v>
      </c>
      <c r="BN41" s="378">
        <f t="shared" ca="1" si="79"/>
        <v>0</v>
      </c>
      <c r="BO41" s="378">
        <f t="shared" ref="BO41:BR41" ca="1" si="80">BO21</f>
        <v>0</v>
      </c>
      <c r="BP41" s="378">
        <f t="shared" ca="1" si="80"/>
        <v>0</v>
      </c>
      <c r="BQ41" s="378">
        <f t="shared" ca="1" si="80"/>
        <v>0</v>
      </c>
      <c r="BR41" s="378">
        <f t="shared" ca="1" si="80"/>
        <v>0</v>
      </c>
      <c r="BS41" s="378">
        <f t="shared" ref="BS41:CC41" ca="1" si="81">BS21</f>
        <v>0</v>
      </c>
      <c r="BT41" s="378">
        <f t="shared" ca="1" si="81"/>
        <v>0</v>
      </c>
      <c r="BU41" s="378">
        <f t="shared" ca="1" si="81"/>
        <v>0</v>
      </c>
      <c r="BV41" s="378">
        <f t="shared" ca="1" si="81"/>
        <v>0</v>
      </c>
      <c r="BW41" s="378">
        <f t="shared" ca="1" si="81"/>
        <v>0</v>
      </c>
      <c r="BX41" s="378">
        <f t="shared" ca="1" si="81"/>
        <v>0</v>
      </c>
      <c r="BY41" s="378">
        <f t="shared" ca="1" si="81"/>
        <v>0</v>
      </c>
      <c r="BZ41" s="378">
        <f t="shared" ca="1" si="81"/>
        <v>0</v>
      </c>
      <c r="CA41" s="378">
        <f t="shared" ca="1" si="81"/>
        <v>0</v>
      </c>
      <c r="CB41" s="378">
        <f t="shared" ca="1" si="81"/>
        <v>0</v>
      </c>
      <c r="CC41" s="378">
        <f t="shared" ca="1" si="81"/>
        <v>0</v>
      </c>
      <c r="CD41" s="378">
        <f t="shared" ref="CD41" ca="1" si="82">CD21</f>
        <v>0</v>
      </c>
      <c r="CE41" s="378">
        <f t="shared" ref="CE41:CQ41" ca="1" si="83">CE21</f>
        <v>0</v>
      </c>
      <c r="CF41" s="378">
        <f t="shared" ca="1" si="83"/>
        <v>0</v>
      </c>
      <c r="CG41" s="378">
        <f t="shared" ca="1" si="83"/>
        <v>0</v>
      </c>
      <c r="CH41" s="378">
        <f t="shared" ca="1" si="83"/>
        <v>0</v>
      </c>
      <c r="CI41" s="378">
        <f t="shared" ca="1" si="83"/>
        <v>0</v>
      </c>
      <c r="CJ41" s="378">
        <f t="shared" ca="1" si="83"/>
        <v>0</v>
      </c>
      <c r="CK41" s="378">
        <f t="shared" ca="1" si="83"/>
        <v>0</v>
      </c>
      <c r="CL41" s="378">
        <f t="shared" ca="1" si="83"/>
        <v>0</v>
      </c>
      <c r="CM41" s="378">
        <f t="shared" ca="1" si="83"/>
        <v>0</v>
      </c>
      <c r="CN41" s="378">
        <f t="shared" ca="1" si="83"/>
        <v>0</v>
      </c>
      <c r="CO41" s="378">
        <f t="shared" ca="1" si="83"/>
        <v>0</v>
      </c>
      <c r="CP41" s="378">
        <f t="shared" ca="1" si="83"/>
        <v>0</v>
      </c>
      <c r="CQ41" s="378">
        <f t="shared" ca="1" si="83"/>
        <v>0</v>
      </c>
      <c r="CR41" s="378"/>
      <c r="CS41" s="378"/>
      <c r="CT41" s="378"/>
    </row>
    <row r="42" spans="1:98" s="26" customFormat="1">
      <c r="A42" s="37" t="s">
        <v>166</v>
      </c>
      <c r="C42" s="378">
        <f t="shared" ref="C42:BN42" ca="1" si="84">-(DEBT*DEBT_INT_RATE)*C37</f>
        <v>0</v>
      </c>
      <c r="D42" s="378">
        <f t="shared" ca="1" si="84"/>
        <v>0</v>
      </c>
      <c r="E42" s="378">
        <f t="shared" ca="1" si="84"/>
        <v>0</v>
      </c>
      <c r="F42" s="378">
        <f t="shared" ca="1" si="84"/>
        <v>0</v>
      </c>
      <c r="G42" s="378">
        <f t="shared" ca="1" si="84"/>
        <v>0</v>
      </c>
      <c r="H42" s="378">
        <f t="shared" ca="1" si="84"/>
        <v>0</v>
      </c>
      <c r="I42" s="378">
        <f t="shared" ca="1" si="84"/>
        <v>0</v>
      </c>
      <c r="J42" s="378">
        <f t="shared" ca="1" si="84"/>
        <v>0</v>
      </c>
      <c r="K42" s="378">
        <f t="shared" ca="1" si="84"/>
        <v>0</v>
      </c>
      <c r="L42" s="378">
        <f t="shared" ca="1" si="84"/>
        <v>0</v>
      </c>
      <c r="M42" s="378">
        <f t="shared" ca="1" si="84"/>
        <v>0</v>
      </c>
      <c r="N42" s="378">
        <f t="shared" ca="1" si="84"/>
        <v>0</v>
      </c>
      <c r="O42" s="378">
        <f t="shared" ca="1" si="84"/>
        <v>0</v>
      </c>
      <c r="P42" s="378">
        <f t="shared" ca="1" si="84"/>
        <v>0</v>
      </c>
      <c r="Q42" s="378">
        <f t="shared" ca="1" si="84"/>
        <v>0</v>
      </c>
      <c r="R42" s="378">
        <f t="shared" ca="1" si="84"/>
        <v>0</v>
      </c>
      <c r="S42" s="378">
        <f t="shared" ca="1" si="84"/>
        <v>0</v>
      </c>
      <c r="T42" s="378">
        <f t="shared" ca="1" si="84"/>
        <v>0</v>
      </c>
      <c r="U42" s="378">
        <f t="shared" ca="1" si="84"/>
        <v>0</v>
      </c>
      <c r="V42" s="378">
        <f t="shared" ca="1" si="84"/>
        <v>0</v>
      </c>
      <c r="W42" s="378">
        <f t="shared" ca="1" si="84"/>
        <v>0</v>
      </c>
      <c r="X42" s="378">
        <f t="shared" ca="1" si="84"/>
        <v>0</v>
      </c>
      <c r="Y42" s="378">
        <f t="shared" ca="1" si="84"/>
        <v>0</v>
      </c>
      <c r="Z42" s="378">
        <f t="shared" ca="1" si="84"/>
        <v>0</v>
      </c>
      <c r="AA42" s="378">
        <f t="shared" ca="1" si="84"/>
        <v>0</v>
      </c>
      <c r="AB42" s="378">
        <f t="shared" ca="1" si="84"/>
        <v>0</v>
      </c>
      <c r="AC42" s="378">
        <f t="shared" ca="1" si="84"/>
        <v>0</v>
      </c>
      <c r="AD42" s="378">
        <f t="shared" ca="1" si="84"/>
        <v>0</v>
      </c>
      <c r="AE42" s="378">
        <f t="shared" ca="1" si="84"/>
        <v>0</v>
      </c>
      <c r="AF42" s="378">
        <f t="shared" ca="1" si="84"/>
        <v>0</v>
      </c>
      <c r="AG42" s="378">
        <f t="shared" ca="1" si="84"/>
        <v>0</v>
      </c>
      <c r="AH42" s="378">
        <f t="shared" ca="1" si="84"/>
        <v>0</v>
      </c>
      <c r="AI42" s="378">
        <f t="shared" ca="1" si="84"/>
        <v>0</v>
      </c>
      <c r="AJ42" s="378">
        <f t="shared" ca="1" si="84"/>
        <v>0</v>
      </c>
      <c r="AK42" s="378">
        <f t="shared" ca="1" si="84"/>
        <v>0</v>
      </c>
      <c r="AL42" s="378">
        <f t="shared" ca="1" si="84"/>
        <v>0</v>
      </c>
      <c r="AM42" s="378">
        <f t="shared" ca="1" si="84"/>
        <v>0</v>
      </c>
      <c r="AN42" s="378">
        <f t="shared" ca="1" si="84"/>
        <v>0</v>
      </c>
      <c r="AO42" s="378">
        <f t="shared" ca="1" si="84"/>
        <v>0</v>
      </c>
      <c r="AP42" s="378">
        <f t="shared" ca="1" si="84"/>
        <v>0</v>
      </c>
      <c r="AQ42" s="378">
        <f t="shared" ca="1" si="84"/>
        <v>0</v>
      </c>
      <c r="AR42" s="378">
        <f t="shared" ca="1" si="84"/>
        <v>0</v>
      </c>
      <c r="AS42" s="378">
        <f t="shared" ca="1" si="84"/>
        <v>0</v>
      </c>
      <c r="AT42" s="378">
        <f t="shared" ca="1" si="84"/>
        <v>0</v>
      </c>
      <c r="AU42" s="378">
        <f t="shared" ca="1" si="84"/>
        <v>0</v>
      </c>
      <c r="AV42" s="378">
        <f t="shared" ca="1" si="84"/>
        <v>0</v>
      </c>
      <c r="AW42" s="378">
        <f t="shared" ca="1" si="84"/>
        <v>0</v>
      </c>
      <c r="AX42" s="378">
        <f t="shared" ca="1" si="84"/>
        <v>0</v>
      </c>
      <c r="AY42" s="378">
        <f t="shared" ca="1" si="84"/>
        <v>0</v>
      </c>
      <c r="AZ42" s="378">
        <f t="shared" ca="1" si="84"/>
        <v>0</v>
      </c>
      <c r="BA42" s="378">
        <f t="shared" ca="1" si="84"/>
        <v>0</v>
      </c>
      <c r="BB42" s="378">
        <f t="shared" ca="1" si="84"/>
        <v>0</v>
      </c>
      <c r="BC42" s="378">
        <f t="shared" ca="1" si="84"/>
        <v>0</v>
      </c>
      <c r="BD42" s="378">
        <f t="shared" ca="1" si="84"/>
        <v>0</v>
      </c>
      <c r="BE42" s="378">
        <f t="shared" ca="1" si="84"/>
        <v>0</v>
      </c>
      <c r="BF42" s="378">
        <f t="shared" ca="1" si="84"/>
        <v>0</v>
      </c>
      <c r="BG42" s="378">
        <f t="shared" ca="1" si="84"/>
        <v>0</v>
      </c>
      <c r="BH42" s="378">
        <f t="shared" ca="1" si="84"/>
        <v>0</v>
      </c>
      <c r="BI42" s="378">
        <f t="shared" ca="1" si="84"/>
        <v>0</v>
      </c>
      <c r="BJ42" s="378">
        <f t="shared" ca="1" si="84"/>
        <v>0</v>
      </c>
      <c r="BK42" s="378">
        <f t="shared" ca="1" si="84"/>
        <v>0</v>
      </c>
      <c r="BL42" s="378">
        <f t="shared" ca="1" si="84"/>
        <v>0</v>
      </c>
      <c r="BM42" s="378">
        <f t="shared" ca="1" si="84"/>
        <v>0</v>
      </c>
      <c r="BN42" s="378">
        <f t="shared" ca="1" si="84"/>
        <v>0</v>
      </c>
      <c r="BO42" s="378">
        <f t="shared" ref="BO42:BR42" ca="1" si="85">-(DEBT*DEBT_INT_RATE)*BO37</f>
        <v>0</v>
      </c>
      <c r="BP42" s="378">
        <f t="shared" ca="1" si="85"/>
        <v>0</v>
      </c>
      <c r="BQ42" s="378">
        <f t="shared" ca="1" si="85"/>
        <v>0</v>
      </c>
      <c r="BR42" s="378">
        <f t="shared" ca="1" si="85"/>
        <v>0</v>
      </c>
      <c r="BS42" s="378">
        <f t="shared" ref="BS42:CC42" ca="1" si="86">-(DEBT*DEBT_INT_RATE)*BS37</f>
        <v>0</v>
      </c>
      <c r="BT42" s="378">
        <f t="shared" ca="1" si="86"/>
        <v>0</v>
      </c>
      <c r="BU42" s="378">
        <f t="shared" ca="1" si="86"/>
        <v>0</v>
      </c>
      <c r="BV42" s="378">
        <f t="shared" ca="1" si="86"/>
        <v>0</v>
      </c>
      <c r="BW42" s="378">
        <f t="shared" ca="1" si="86"/>
        <v>0</v>
      </c>
      <c r="BX42" s="378">
        <f t="shared" ca="1" si="86"/>
        <v>0</v>
      </c>
      <c r="BY42" s="378">
        <f t="shared" ca="1" si="86"/>
        <v>0</v>
      </c>
      <c r="BZ42" s="378">
        <f t="shared" ca="1" si="86"/>
        <v>0</v>
      </c>
      <c r="CA42" s="378">
        <f t="shared" ca="1" si="86"/>
        <v>0</v>
      </c>
      <c r="CB42" s="378">
        <f t="shared" ca="1" si="86"/>
        <v>0</v>
      </c>
      <c r="CC42" s="378">
        <f t="shared" ca="1" si="86"/>
        <v>0</v>
      </c>
      <c r="CD42" s="378">
        <f t="shared" ref="CD42" ca="1" si="87">-(DEBT*DEBT_INT_RATE)*CD37</f>
        <v>0</v>
      </c>
      <c r="CE42" s="378">
        <f t="shared" ref="CE42:CQ42" ca="1" si="88">-(DEBT*DEBT_INT_RATE)*CE37</f>
        <v>0</v>
      </c>
      <c r="CF42" s="378">
        <f t="shared" ca="1" si="88"/>
        <v>0</v>
      </c>
      <c r="CG42" s="378">
        <f t="shared" ca="1" si="88"/>
        <v>0</v>
      </c>
      <c r="CH42" s="378">
        <f t="shared" ca="1" si="88"/>
        <v>0</v>
      </c>
      <c r="CI42" s="378">
        <f t="shared" ca="1" si="88"/>
        <v>0</v>
      </c>
      <c r="CJ42" s="378">
        <f t="shared" ca="1" si="88"/>
        <v>0</v>
      </c>
      <c r="CK42" s="378">
        <f t="shared" ca="1" si="88"/>
        <v>0</v>
      </c>
      <c r="CL42" s="378">
        <f t="shared" ca="1" si="88"/>
        <v>0</v>
      </c>
      <c r="CM42" s="378">
        <f t="shared" ca="1" si="88"/>
        <v>0</v>
      </c>
      <c r="CN42" s="378">
        <f t="shared" ca="1" si="88"/>
        <v>0</v>
      </c>
      <c r="CO42" s="378">
        <f t="shared" ca="1" si="88"/>
        <v>0</v>
      </c>
      <c r="CP42" s="378">
        <f t="shared" ca="1" si="88"/>
        <v>0</v>
      </c>
      <c r="CQ42" s="378">
        <f t="shared" ca="1" si="88"/>
        <v>0</v>
      </c>
      <c r="CR42" s="378"/>
      <c r="CS42" s="378"/>
      <c r="CT42" s="378"/>
    </row>
    <row r="43" spans="1:98">
      <c r="A43" s="52" t="s">
        <v>147</v>
      </c>
      <c r="B43" s="11"/>
      <c r="C43" s="314">
        <f t="shared" ref="C43:AH43" ca="1" si="89">-SUM(C41:C42)*(FederalIncomeTax+StateIncomeTax)</f>
        <v>0</v>
      </c>
      <c r="D43" s="314">
        <f t="shared" ca="1" si="89"/>
        <v>0</v>
      </c>
      <c r="E43" s="314">
        <f t="shared" ca="1" si="89"/>
        <v>0</v>
      </c>
      <c r="F43" s="314">
        <f t="shared" ca="1" si="89"/>
        <v>0</v>
      </c>
      <c r="G43" s="314">
        <f t="shared" ca="1" si="89"/>
        <v>0</v>
      </c>
      <c r="H43" s="314">
        <f t="shared" ca="1" si="89"/>
        <v>0</v>
      </c>
      <c r="I43" s="314">
        <f t="shared" ca="1" si="89"/>
        <v>0</v>
      </c>
      <c r="J43" s="314">
        <f t="shared" ca="1" si="89"/>
        <v>0</v>
      </c>
      <c r="K43" s="314">
        <f t="shared" ca="1" si="89"/>
        <v>0</v>
      </c>
      <c r="L43" s="314">
        <f t="shared" ca="1" si="89"/>
        <v>0</v>
      </c>
      <c r="M43" s="314">
        <f t="shared" ca="1" si="89"/>
        <v>0</v>
      </c>
      <c r="N43" s="314">
        <f t="shared" ca="1" si="89"/>
        <v>0</v>
      </c>
      <c r="O43" s="314">
        <f t="shared" ca="1" si="89"/>
        <v>0</v>
      </c>
      <c r="P43" s="314">
        <f t="shared" ca="1" si="89"/>
        <v>0</v>
      </c>
      <c r="Q43" s="314">
        <f t="shared" ca="1" si="89"/>
        <v>0</v>
      </c>
      <c r="R43" s="314">
        <f t="shared" ca="1" si="89"/>
        <v>0</v>
      </c>
      <c r="S43" s="314">
        <f t="shared" ca="1" si="89"/>
        <v>0</v>
      </c>
      <c r="T43" s="314">
        <f t="shared" ca="1" si="89"/>
        <v>0</v>
      </c>
      <c r="U43" s="314">
        <f t="shared" ca="1" si="89"/>
        <v>0</v>
      </c>
      <c r="V43" s="314">
        <f t="shared" ca="1" si="89"/>
        <v>0</v>
      </c>
      <c r="W43" s="314">
        <f t="shared" ca="1" si="89"/>
        <v>0</v>
      </c>
      <c r="X43" s="314">
        <f t="shared" ca="1" si="89"/>
        <v>0</v>
      </c>
      <c r="Y43" s="314">
        <f t="shared" ca="1" si="89"/>
        <v>0</v>
      </c>
      <c r="Z43" s="314">
        <f t="shared" ca="1" si="89"/>
        <v>0</v>
      </c>
      <c r="AA43" s="314">
        <f t="shared" ca="1" si="89"/>
        <v>0</v>
      </c>
      <c r="AB43" s="314">
        <f t="shared" ca="1" si="89"/>
        <v>0</v>
      </c>
      <c r="AC43" s="314">
        <f t="shared" ca="1" si="89"/>
        <v>0</v>
      </c>
      <c r="AD43" s="314">
        <f t="shared" ca="1" si="89"/>
        <v>0</v>
      </c>
      <c r="AE43" s="314">
        <f t="shared" ca="1" si="89"/>
        <v>0</v>
      </c>
      <c r="AF43" s="314">
        <f t="shared" ca="1" si="89"/>
        <v>0</v>
      </c>
      <c r="AG43" s="314">
        <f t="shared" ca="1" si="89"/>
        <v>0</v>
      </c>
      <c r="AH43" s="314">
        <f t="shared" ca="1" si="89"/>
        <v>0</v>
      </c>
      <c r="AI43" s="314">
        <f t="shared" ref="AI43:BN43" ca="1" si="90">-SUM(AI41:AI42)*(FederalIncomeTax+StateIncomeTax)</f>
        <v>0</v>
      </c>
      <c r="AJ43" s="314">
        <f t="shared" ca="1" si="90"/>
        <v>0</v>
      </c>
      <c r="AK43" s="314">
        <f t="shared" ca="1" si="90"/>
        <v>0</v>
      </c>
      <c r="AL43" s="314">
        <f t="shared" ca="1" si="90"/>
        <v>0</v>
      </c>
      <c r="AM43" s="314">
        <f t="shared" ca="1" si="90"/>
        <v>0</v>
      </c>
      <c r="AN43" s="314">
        <f t="shared" ca="1" si="90"/>
        <v>0</v>
      </c>
      <c r="AO43" s="314">
        <f t="shared" ca="1" si="90"/>
        <v>0</v>
      </c>
      <c r="AP43" s="314">
        <f t="shared" ca="1" si="90"/>
        <v>0</v>
      </c>
      <c r="AQ43" s="314">
        <f t="shared" ca="1" si="90"/>
        <v>0</v>
      </c>
      <c r="AR43" s="314">
        <f t="shared" ca="1" si="90"/>
        <v>0</v>
      </c>
      <c r="AS43" s="314">
        <f t="shared" ca="1" si="90"/>
        <v>0</v>
      </c>
      <c r="AT43" s="314">
        <f t="shared" ca="1" si="90"/>
        <v>0</v>
      </c>
      <c r="AU43" s="314">
        <f t="shared" ca="1" si="90"/>
        <v>0</v>
      </c>
      <c r="AV43" s="314">
        <f t="shared" ca="1" si="90"/>
        <v>0</v>
      </c>
      <c r="AW43" s="314">
        <f t="shared" ca="1" si="90"/>
        <v>0</v>
      </c>
      <c r="AX43" s="314">
        <f t="shared" ca="1" si="90"/>
        <v>0</v>
      </c>
      <c r="AY43" s="314">
        <f t="shared" ca="1" si="90"/>
        <v>0</v>
      </c>
      <c r="AZ43" s="314">
        <f t="shared" ca="1" si="90"/>
        <v>0</v>
      </c>
      <c r="BA43" s="314">
        <f t="shared" ca="1" si="90"/>
        <v>0</v>
      </c>
      <c r="BB43" s="314">
        <f t="shared" ca="1" si="90"/>
        <v>0</v>
      </c>
      <c r="BC43" s="314">
        <f t="shared" ca="1" si="90"/>
        <v>0</v>
      </c>
      <c r="BD43" s="314">
        <f t="shared" ca="1" si="90"/>
        <v>0</v>
      </c>
      <c r="BE43" s="314">
        <f t="shared" ca="1" si="90"/>
        <v>0</v>
      </c>
      <c r="BF43" s="314">
        <f t="shared" ca="1" si="90"/>
        <v>0</v>
      </c>
      <c r="BG43" s="314">
        <f t="shared" ca="1" si="90"/>
        <v>0</v>
      </c>
      <c r="BH43" s="314">
        <f t="shared" ca="1" si="90"/>
        <v>0</v>
      </c>
      <c r="BI43" s="314">
        <f t="shared" ca="1" si="90"/>
        <v>0</v>
      </c>
      <c r="BJ43" s="314">
        <f t="shared" ca="1" si="90"/>
        <v>0</v>
      </c>
      <c r="BK43" s="314">
        <f t="shared" ca="1" si="90"/>
        <v>0</v>
      </c>
      <c r="BL43" s="314">
        <f t="shared" ca="1" si="90"/>
        <v>0</v>
      </c>
      <c r="BM43" s="314">
        <f t="shared" ca="1" si="90"/>
        <v>0</v>
      </c>
      <c r="BN43" s="314">
        <f t="shared" ca="1" si="90"/>
        <v>0</v>
      </c>
      <c r="BO43" s="314">
        <f t="shared" ref="BO43:CQ43" ca="1" si="91">-SUM(BO41:BO42)*(FederalIncomeTax+StateIncomeTax)</f>
        <v>0</v>
      </c>
      <c r="BP43" s="314">
        <f t="shared" ca="1" si="91"/>
        <v>0</v>
      </c>
      <c r="BQ43" s="314">
        <f t="shared" ca="1" si="91"/>
        <v>0</v>
      </c>
      <c r="BR43" s="314">
        <f t="shared" ca="1" si="91"/>
        <v>0</v>
      </c>
      <c r="BS43" s="314">
        <f t="shared" ca="1" si="91"/>
        <v>0</v>
      </c>
      <c r="BT43" s="314">
        <f t="shared" ca="1" si="91"/>
        <v>0</v>
      </c>
      <c r="BU43" s="314">
        <f t="shared" ca="1" si="91"/>
        <v>0</v>
      </c>
      <c r="BV43" s="314">
        <f t="shared" ca="1" si="91"/>
        <v>0</v>
      </c>
      <c r="BW43" s="314">
        <f t="shared" ca="1" si="91"/>
        <v>0</v>
      </c>
      <c r="BX43" s="314">
        <f t="shared" ca="1" si="91"/>
        <v>0</v>
      </c>
      <c r="BY43" s="314">
        <f t="shared" ca="1" si="91"/>
        <v>0</v>
      </c>
      <c r="BZ43" s="314">
        <f t="shared" ca="1" si="91"/>
        <v>0</v>
      </c>
      <c r="CA43" s="314">
        <f t="shared" ca="1" si="91"/>
        <v>0</v>
      </c>
      <c r="CB43" s="314">
        <f t="shared" ca="1" si="91"/>
        <v>0</v>
      </c>
      <c r="CC43" s="314">
        <f t="shared" ca="1" si="91"/>
        <v>0</v>
      </c>
      <c r="CD43" s="314">
        <f t="shared" ca="1" si="91"/>
        <v>0</v>
      </c>
      <c r="CE43" s="314">
        <f t="shared" ca="1" si="91"/>
        <v>0</v>
      </c>
      <c r="CF43" s="314">
        <f t="shared" ca="1" si="91"/>
        <v>0</v>
      </c>
      <c r="CG43" s="314">
        <f t="shared" ca="1" si="91"/>
        <v>0</v>
      </c>
      <c r="CH43" s="314">
        <f t="shared" ca="1" si="91"/>
        <v>0</v>
      </c>
      <c r="CI43" s="314">
        <f t="shared" ca="1" si="91"/>
        <v>0</v>
      </c>
      <c r="CJ43" s="314">
        <f t="shared" ca="1" si="91"/>
        <v>0</v>
      </c>
      <c r="CK43" s="314">
        <f t="shared" ca="1" si="91"/>
        <v>0</v>
      </c>
      <c r="CL43" s="314">
        <f t="shared" ca="1" si="91"/>
        <v>0</v>
      </c>
      <c r="CM43" s="314">
        <f t="shared" ca="1" si="91"/>
        <v>0</v>
      </c>
      <c r="CN43" s="314">
        <f t="shared" ca="1" si="91"/>
        <v>0</v>
      </c>
      <c r="CO43" s="314">
        <f t="shared" ca="1" si="91"/>
        <v>0</v>
      </c>
      <c r="CP43" s="314">
        <f t="shared" ca="1" si="91"/>
        <v>0</v>
      </c>
      <c r="CQ43" s="314">
        <f t="shared" ca="1" si="91"/>
        <v>0</v>
      </c>
      <c r="CR43" s="314"/>
      <c r="CS43" s="314"/>
      <c r="CT43" s="314"/>
    </row>
    <row r="44" spans="1:98">
      <c r="A44" s="54" t="s">
        <v>151</v>
      </c>
      <c r="B44" s="55"/>
      <c r="C44" s="19">
        <f t="shared" ref="C44:BN44" ca="1" si="92">SUM(C41:C43)</f>
        <v>0</v>
      </c>
      <c r="D44" s="19">
        <f t="shared" ca="1" si="92"/>
        <v>0</v>
      </c>
      <c r="E44" s="19">
        <f t="shared" ca="1" si="92"/>
        <v>0</v>
      </c>
      <c r="F44" s="19">
        <f t="shared" ca="1" si="92"/>
        <v>0</v>
      </c>
      <c r="G44" s="19">
        <f t="shared" ca="1" si="92"/>
        <v>0</v>
      </c>
      <c r="H44" s="19">
        <f t="shared" ca="1" si="92"/>
        <v>0</v>
      </c>
      <c r="I44" s="19">
        <f t="shared" ca="1" si="92"/>
        <v>0</v>
      </c>
      <c r="J44" s="19">
        <f t="shared" ca="1" si="92"/>
        <v>0</v>
      </c>
      <c r="K44" s="19">
        <f t="shared" ca="1" si="92"/>
        <v>0</v>
      </c>
      <c r="L44" s="19">
        <f t="shared" ca="1" si="92"/>
        <v>0</v>
      </c>
      <c r="M44" s="19">
        <f t="shared" ca="1" si="92"/>
        <v>0</v>
      </c>
      <c r="N44" s="19">
        <f t="shared" ca="1" si="92"/>
        <v>0</v>
      </c>
      <c r="O44" s="19">
        <f t="shared" ca="1" si="92"/>
        <v>0</v>
      </c>
      <c r="P44" s="19">
        <f t="shared" ca="1" si="92"/>
        <v>0</v>
      </c>
      <c r="Q44" s="19">
        <f t="shared" ca="1" si="92"/>
        <v>0</v>
      </c>
      <c r="R44" s="19">
        <f t="shared" ca="1" si="92"/>
        <v>0</v>
      </c>
      <c r="S44" s="19">
        <f t="shared" ca="1" si="92"/>
        <v>0</v>
      </c>
      <c r="T44" s="19">
        <f t="shared" ca="1" si="92"/>
        <v>0</v>
      </c>
      <c r="U44" s="19">
        <f t="shared" ca="1" si="92"/>
        <v>0</v>
      </c>
      <c r="V44" s="19">
        <f t="shared" ca="1" si="92"/>
        <v>0</v>
      </c>
      <c r="W44" s="19">
        <f t="shared" ca="1" si="92"/>
        <v>0</v>
      </c>
      <c r="X44" s="19">
        <f t="shared" ca="1" si="92"/>
        <v>0</v>
      </c>
      <c r="Y44" s="19">
        <f t="shared" ca="1" si="92"/>
        <v>0</v>
      </c>
      <c r="Z44" s="19">
        <f t="shared" ca="1" si="92"/>
        <v>0</v>
      </c>
      <c r="AA44" s="19">
        <f t="shared" ca="1" si="92"/>
        <v>0</v>
      </c>
      <c r="AB44" s="19">
        <f t="shared" ca="1" si="92"/>
        <v>0</v>
      </c>
      <c r="AC44" s="19">
        <f t="shared" ca="1" si="92"/>
        <v>0</v>
      </c>
      <c r="AD44" s="19">
        <f t="shared" ca="1" si="92"/>
        <v>0</v>
      </c>
      <c r="AE44" s="19">
        <f t="shared" ca="1" si="92"/>
        <v>0</v>
      </c>
      <c r="AF44" s="19">
        <f t="shared" ca="1" si="92"/>
        <v>0</v>
      </c>
      <c r="AG44" s="19">
        <f t="shared" ca="1" si="92"/>
        <v>0</v>
      </c>
      <c r="AH44" s="19">
        <f t="shared" ca="1" si="92"/>
        <v>0</v>
      </c>
      <c r="AI44" s="19">
        <f t="shared" ca="1" si="92"/>
        <v>0</v>
      </c>
      <c r="AJ44" s="19">
        <f t="shared" ca="1" si="92"/>
        <v>0</v>
      </c>
      <c r="AK44" s="19">
        <f t="shared" ca="1" si="92"/>
        <v>0</v>
      </c>
      <c r="AL44" s="19">
        <f t="shared" ca="1" si="92"/>
        <v>0</v>
      </c>
      <c r="AM44" s="19">
        <f t="shared" ca="1" si="92"/>
        <v>0</v>
      </c>
      <c r="AN44" s="19">
        <f t="shared" ca="1" si="92"/>
        <v>0</v>
      </c>
      <c r="AO44" s="19">
        <f t="shared" ca="1" si="92"/>
        <v>0</v>
      </c>
      <c r="AP44" s="19">
        <f t="shared" ca="1" si="92"/>
        <v>0</v>
      </c>
      <c r="AQ44" s="19">
        <f t="shared" ca="1" si="92"/>
        <v>0</v>
      </c>
      <c r="AR44" s="19">
        <f t="shared" ca="1" si="92"/>
        <v>0</v>
      </c>
      <c r="AS44" s="19">
        <f t="shared" ca="1" si="92"/>
        <v>0</v>
      </c>
      <c r="AT44" s="19">
        <f t="shared" ca="1" si="92"/>
        <v>0</v>
      </c>
      <c r="AU44" s="19">
        <f t="shared" ca="1" si="92"/>
        <v>0</v>
      </c>
      <c r="AV44" s="19">
        <f t="shared" ca="1" si="92"/>
        <v>0</v>
      </c>
      <c r="AW44" s="19">
        <f t="shared" ca="1" si="92"/>
        <v>0</v>
      </c>
      <c r="AX44" s="19">
        <f t="shared" ca="1" si="92"/>
        <v>0</v>
      </c>
      <c r="AY44" s="19">
        <f t="shared" ca="1" si="92"/>
        <v>0</v>
      </c>
      <c r="AZ44" s="19">
        <f t="shared" ca="1" si="92"/>
        <v>0</v>
      </c>
      <c r="BA44" s="19">
        <f t="shared" ca="1" si="92"/>
        <v>0</v>
      </c>
      <c r="BB44" s="19">
        <f t="shared" ca="1" si="92"/>
        <v>0</v>
      </c>
      <c r="BC44" s="19">
        <f t="shared" ca="1" si="92"/>
        <v>0</v>
      </c>
      <c r="BD44" s="19">
        <f t="shared" ca="1" si="92"/>
        <v>0</v>
      </c>
      <c r="BE44" s="19">
        <f t="shared" ca="1" si="92"/>
        <v>0</v>
      </c>
      <c r="BF44" s="19">
        <f t="shared" ca="1" si="92"/>
        <v>0</v>
      </c>
      <c r="BG44" s="19">
        <f t="shared" ca="1" si="92"/>
        <v>0</v>
      </c>
      <c r="BH44" s="19">
        <f t="shared" ca="1" si="92"/>
        <v>0</v>
      </c>
      <c r="BI44" s="19">
        <f t="shared" ca="1" si="92"/>
        <v>0</v>
      </c>
      <c r="BJ44" s="19">
        <f t="shared" ca="1" si="92"/>
        <v>0</v>
      </c>
      <c r="BK44" s="19">
        <f t="shared" ca="1" si="92"/>
        <v>0</v>
      </c>
      <c r="BL44" s="19">
        <f t="shared" ca="1" si="92"/>
        <v>0</v>
      </c>
      <c r="BM44" s="19">
        <f t="shared" ca="1" si="92"/>
        <v>0</v>
      </c>
      <c r="BN44" s="19">
        <f t="shared" ca="1" si="92"/>
        <v>0</v>
      </c>
      <c r="BO44" s="19">
        <f t="shared" ref="BO44:BR44" ca="1" si="93">SUM(BO41:BO43)</f>
        <v>0</v>
      </c>
      <c r="BP44" s="19">
        <f t="shared" ca="1" si="93"/>
        <v>0</v>
      </c>
      <c r="BQ44" s="19">
        <f t="shared" ca="1" si="93"/>
        <v>0</v>
      </c>
      <c r="BR44" s="19">
        <f t="shared" ca="1" si="93"/>
        <v>0</v>
      </c>
      <c r="BS44" s="19">
        <f t="shared" ref="BS44:CC44" ca="1" si="94">SUM(BS41:BS43)</f>
        <v>0</v>
      </c>
      <c r="BT44" s="19">
        <f t="shared" ca="1" si="94"/>
        <v>0</v>
      </c>
      <c r="BU44" s="19">
        <f t="shared" ca="1" si="94"/>
        <v>0</v>
      </c>
      <c r="BV44" s="19">
        <f t="shared" ca="1" si="94"/>
        <v>0</v>
      </c>
      <c r="BW44" s="19">
        <f t="shared" ca="1" si="94"/>
        <v>0</v>
      </c>
      <c r="BX44" s="19">
        <f t="shared" ca="1" si="94"/>
        <v>0</v>
      </c>
      <c r="BY44" s="19">
        <f t="shared" ca="1" si="94"/>
        <v>0</v>
      </c>
      <c r="BZ44" s="19">
        <f t="shared" ca="1" si="94"/>
        <v>0</v>
      </c>
      <c r="CA44" s="19">
        <f t="shared" ca="1" si="94"/>
        <v>0</v>
      </c>
      <c r="CB44" s="19">
        <f t="shared" ca="1" si="94"/>
        <v>0</v>
      </c>
      <c r="CC44" s="19">
        <f t="shared" ca="1" si="94"/>
        <v>0</v>
      </c>
      <c r="CD44" s="19">
        <f t="shared" ref="CD44" ca="1" si="95">SUM(CD41:CD43)</f>
        <v>0</v>
      </c>
      <c r="CE44" s="19">
        <f t="shared" ref="CE44:CQ44" ca="1" si="96">SUM(CE41:CE43)</f>
        <v>0</v>
      </c>
      <c r="CF44" s="19">
        <f t="shared" ca="1" si="96"/>
        <v>0</v>
      </c>
      <c r="CG44" s="19">
        <f t="shared" ca="1" si="96"/>
        <v>0</v>
      </c>
      <c r="CH44" s="19">
        <f t="shared" ca="1" si="96"/>
        <v>0</v>
      </c>
      <c r="CI44" s="19">
        <f t="shared" ca="1" si="96"/>
        <v>0</v>
      </c>
      <c r="CJ44" s="19">
        <f t="shared" ca="1" si="96"/>
        <v>0</v>
      </c>
      <c r="CK44" s="19">
        <f t="shared" ca="1" si="96"/>
        <v>0</v>
      </c>
      <c r="CL44" s="19">
        <f t="shared" ca="1" si="96"/>
        <v>0</v>
      </c>
      <c r="CM44" s="19">
        <f t="shared" ca="1" si="96"/>
        <v>0</v>
      </c>
      <c r="CN44" s="19">
        <f t="shared" ca="1" si="96"/>
        <v>0</v>
      </c>
      <c r="CO44" s="19">
        <f t="shared" ca="1" si="96"/>
        <v>0</v>
      </c>
      <c r="CP44" s="19">
        <f t="shared" ca="1" si="96"/>
        <v>0</v>
      </c>
      <c r="CQ44" s="19">
        <f t="shared" ca="1" si="96"/>
        <v>0</v>
      </c>
      <c r="CR44" s="378"/>
      <c r="CS44" s="378"/>
      <c r="CT44" s="378"/>
    </row>
    <row r="45" spans="1:98">
      <c r="A45" s="52"/>
      <c r="B45" s="31"/>
      <c r="C45" s="378"/>
      <c r="D45" s="378"/>
      <c r="E45" s="378"/>
      <c r="F45" s="378"/>
      <c r="G45" s="378"/>
      <c r="H45" s="378"/>
      <c r="I45" s="378"/>
      <c r="J45" s="378"/>
      <c r="K45" s="378"/>
      <c r="L45" s="378"/>
      <c r="M45" s="378"/>
      <c r="N45" s="378"/>
      <c r="O45" s="378"/>
      <c r="P45" s="378"/>
      <c r="Q45" s="378"/>
      <c r="R45" s="378"/>
      <c r="S45" s="378"/>
      <c r="T45" s="378"/>
      <c r="U45" s="378"/>
      <c r="V45" s="378"/>
      <c r="W45" s="378"/>
      <c r="X45" s="378"/>
      <c r="Y45" s="378"/>
      <c r="Z45" s="378"/>
      <c r="AA45" s="378"/>
      <c r="AB45" s="378"/>
      <c r="AC45" s="378"/>
      <c r="AD45" s="378"/>
      <c r="AE45" s="378"/>
      <c r="AF45" s="378"/>
      <c r="AG45" s="378"/>
      <c r="AH45" s="378"/>
      <c r="AI45" s="378"/>
      <c r="AJ45" s="378"/>
      <c r="AK45" s="378"/>
      <c r="AL45" s="378"/>
      <c r="AM45" s="378"/>
      <c r="AN45" s="378"/>
      <c r="AO45" s="378"/>
      <c r="AP45" s="378"/>
      <c r="AQ45" s="378"/>
      <c r="AR45" s="378"/>
      <c r="AS45" s="378"/>
      <c r="AT45" s="378"/>
      <c r="AU45" s="378"/>
      <c r="AV45" s="378"/>
      <c r="AW45" s="378"/>
      <c r="AX45" s="378"/>
      <c r="AY45" s="378"/>
      <c r="AZ45" s="378"/>
      <c r="BA45" s="378"/>
      <c r="BB45" s="378"/>
      <c r="BC45" s="378"/>
      <c r="BD45" s="378"/>
      <c r="BE45" s="378"/>
      <c r="BF45" s="378"/>
      <c r="BG45" s="378"/>
      <c r="BH45" s="378"/>
      <c r="BI45" s="378"/>
      <c r="BJ45" s="378"/>
      <c r="BK45" s="378"/>
      <c r="BL45" s="378"/>
      <c r="BM45" s="378"/>
      <c r="BN45" s="378"/>
      <c r="BO45" s="378"/>
      <c r="BP45" s="378"/>
      <c r="BQ45" s="378"/>
      <c r="BR45" s="378"/>
      <c r="BS45" s="378"/>
      <c r="BT45" s="378"/>
      <c r="BU45" s="378"/>
      <c r="BV45" s="378"/>
      <c r="BW45" s="378"/>
      <c r="BX45" s="378"/>
      <c r="BY45" s="378"/>
      <c r="BZ45" s="378"/>
      <c r="CA45" s="378"/>
      <c r="CB45" s="378"/>
      <c r="CC45" s="378"/>
      <c r="CD45" s="378"/>
      <c r="CE45" s="378"/>
      <c r="CF45" s="378"/>
      <c r="CG45" s="378"/>
      <c r="CH45" s="378"/>
      <c r="CI45" s="378"/>
      <c r="CJ45" s="378"/>
      <c r="CK45" s="378"/>
      <c r="CL45" s="378"/>
      <c r="CM45" s="378"/>
      <c r="CN45" s="378"/>
      <c r="CO45" s="378"/>
      <c r="CP45" s="378"/>
      <c r="CQ45" s="378"/>
      <c r="CR45" s="378"/>
      <c r="CS45" s="378"/>
      <c r="CT45" s="378"/>
    </row>
    <row r="46" spans="1:98">
      <c r="A46" s="56" t="s">
        <v>113</v>
      </c>
      <c r="B46" s="30"/>
      <c r="C46" s="19">
        <f t="shared" ref="C46:BN46" ca="1" si="97">C38-C44</f>
        <v>0</v>
      </c>
      <c r="D46" s="19">
        <f t="shared" ca="1" si="97"/>
        <v>0</v>
      </c>
      <c r="E46" s="19">
        <f t="shared" ca="1" si="97"/>
        <v>0</v>
      </c>
      <c r="F46" s="19">
        <f t="shared" ca="1" si="97"/>
        <v>0</v>
      </c>
      <c r="G46" s="19">
        <f t="shared" ca="1" si="97"/>
        <v>0</v>
      </c>
      <c r="H46" s="19">
        <f t="shared" ca="1" si="97"/>
        <v>0</v>
      </c>
      <c r="I46" s="19">
        <f t="shared" ca="1" si="97"/>
        <v>0</v>
      </c>
      <c r="J46" s="19">
        <f t="shared" ca="1" si="97"/>
        <v>0</v>
      </c>
      <c r="K46" s="19">
        <f t="shared" ca="1" si="97"/>
        <v>0</v>
      </c>
      <c r="L46" s="19">
        <f t="shared" ca="1" si="97"/>
        <v>0</v>
      </c>
      <c r="M46" s="19">
        <f t="shared" ca="1" si="97"/>
        <v>0</v>
      </c>
      <c r="N46" s="19">
        <f t="shared" ca="1" si="97"/>
        <v>0</v>
      </c>
      <c r="O46" s="19">
        <f t="shared" ca="1" si="97"/>
        <v>0</v>
      </c>
      <c r="P46" s="19">
        <f t="shared" ca="1" si="97"/>
        <v>0</v>
      </c>
      <c r="Q46" s="19">
        <f t="shared" ca="1" si="97"/>
        <v>0</v>
      </c>
      <c r="R46" s="19">
        <f t="shared" ca="1" si="97"/>
        <v>0</v>
      </c>
      <c r="S46" s="19">
        <f t="shared" ca="1" si="97"/>
        <v>0</v>
      </c>
      <c r="T46" s="19">
        <f t="shared" ca="1" si="97"/>
        <v>0</v>
      </c>
      <c r="U46" s="19">
        <f t="shared" ca="1" si="97"/>
        <v>0</v>
      </c>
      <c r="V46" s="19">
        <f t="shared" ca="1" si="97"/>
        <v>0</v>
      </c>
      <c r="W46" s="19">
        <f t="shared" ca="1" si="97"/>
        <v>0</v>
      </c>
      <c r="X46" s="19">
        <f t="shared" ca="1" si="97"/>
        <v>0</v>
      </c>
      <c r="Y46" s="19">
        <f t="shared" ca="1" si="97"/>
        <v>0</v>
      </c>
      <c r="Z46" s="19">
        <f t="shared" ca="1" si="97"/>
        <v>0</v>
      </c>
      <c r="AA46" s="19">
        <f t="shared" ca="1" si="97"/>
        <v>0</v>
      </c>
      <c r="AB46" s="19">
        <f t="shared" ca="1" si="97"/>
        <v>0</v>
      </c>
      <c r="AC46" s="19">
        <f t="shared" ca="1" si="97"/>
        <v>0</v>
      </c>
      <c r="AD46" s="19">
        <f t="shared" ca="1" si="97"/>
        <v>0</v>
      </c>
      <c r="AE46" s="19">
        <f t="shared" ca="1" si="97"/>
        <v>0</v>
      </c>
      <c r="AF46" s="19">
        <f t="shared" ca="1" si="97"/>
        <v>0</v>
      </c>
      <c r="AG46" s="19">
        <f t="shared" ca="1" si="97"/>
        <v>0</v>
      </c>
      <c r="AH46" s="19">
        <f t="shared" ca="1" si="97"/>
        <v>0</v>
      </c>
      <c r="AI46" s="19">
        <f t="shared" ca="1" si="97"/>
        <v>0</v>
      </c>
      <c r="AJ46" s="19">
        <f t="shared" ca="1" si="97"/>
        <v>0</v>
      </c>
      <c r="AK46" s="19">
        <f t="shared" ca="1" si="97"/>
        <v>0</v>
      </c>
      <c r="AL46" s="19">
        <f t="shared" ca="1" si="97"/>
        <v>0</v>
      </c>
      <c r="AM46" s="19">
        <f t="shared" ca="1" si="97"/>
        <v>0</v>
      </c>
      <c r="AN46" s="19">
        <f t="shared" ca="1" si="97"/>
        <v>0</v>
      </c>
      <c r="AO46" s="19">
        <f t="shared" ca="1" si="97"/>
        <v>0</v>
      </c>
      <c r="AP46" s="19">
        <f t="shared" ca="1" si="97"/>
        <v>0</v>
      </c>
      <c r="AQ46" s="19">
        <f t="shared" ca="1" si="97"/>
        <v>0</v>
      </c>
      <c r="AR46" s="19">
        <f t="shared" ca="1" si="97"/>
        <v>0</v>
      </c>
      <c r="AS46" s="19">
        <f t="shared" ca="1" si="97"/>
        <v>0</v>
      </c>
      <c r="AT46" s="19">
        <f t="shared" ca="1" si="97"/>
        <v>0</v>
      </c>
      <c r="AU46" s="19">
        <f t="shared" ca="1" si="97"/>
        <v>0</v>
      </c>
      <c r="AV46" s="19">
        <f t="shared" ca="1" si="97"/>
        <v>0</v>
      </c>
      <c r="AW46" s="19">
        <f t="shared" ca="1" si="97"/>
        <v>0</v>
      </c>
      <c r="AX46" s="19">
        <f t="shared" ca="1" si="97"/>
        <v>0</v>
      </c>
      <c r="AY46" s="19">
        <f t="shared" ca="1" si="97"/>
        <v>0</v>
      </c>
      <c r="AZ46" s="19">
        <f t="shared" ca="1" si="97"/>
        <v>0</v>
      </c>
      <c r="BA46" s="19">
        <f t="shared" ca="1" si="97"/>
        <v>0</v>
      </c>
      <c r="BB46" s="19">
        <f t="shared" ca="1" si="97"/>
        <v>0</v>
      </c>
      <c r="BC46" s="19">
        <f t="shared" ca="1" si="97"/>
        <v>0</v>
      </c>
      <c r="BD46" s="19">
        <f t="shared" ca="1" si="97"/>
        <v>0</v>
      </c>
      <c r="BE46" s="19">
        <f t="shared" ca="1" si="97"/>
        <v>0</v>
      </c>
      <c r="BF46" s="19">
        <f t="shared" ca="1" si="97"/>
        <v>0</v>
      </c>
      <c r="BG46" s="19">
        <f t="shared" ca="1" si="97"/>
        <v>0</v>
      </c>
      <c r="BH46" s="19">
        <f t="shared" ca="1" si="97"/>
        <v>0</v>
      </c>
      <c r="BI46" s="19">
        <f t="shared" ca="1" si="97"/>
        <v>0</v>
      </c>
      <c r="BJ46" s="19">
        <f t="shared" ca="1" si="97"/>
        <v>0</v>
      </c>
      <c r="BK46" s="19">
        <f t="shared" ca="1" si="97"/>
        <v>0</v>
      </c>
      <c r="BL46" s="19">
        <f t="shared" ca="1" si="97"/>
        <v>0</v>
      </c>
      <c r="BM46" s="19">
        <f t="shared" ca="1" si="97"/>
        <v>0</v>
      </c>
      <c r="BN46" s="19">
        <f t="shared" ca="1" si="97"/>
        <v>0</v>
      </c>
      <c r="BO46" s="19">
        <f t="shared" ref="BO46:BR46" ca="1" si="98">BO38-BO44</f>
        <v>0</v>
      </c>
      <c r="BP46" s="19">
        <f t="shared" ca="1" si="98"/>
        <v>0</v>
      </c>
      <c r="BQ46" s="19">
        <f t="shared" ca="1" si="98"/>
        <v>0</v>
      </c>
      <c r="BR46" s="19">
        <f t="shared" ca="1" si="98"/>
        <v>0</v>
      </c>
      <c r="BS46" s="19">
        <f t="shared" ref="BS46:CC46" ca="1" si="99">BS38-BS44</f>
        <v>0</v>
      </c>
      <c r="BT46" s="19">
        <f t="shared" ca="1" si="99"/>
        <v>0</v>
      </c>
      <c r="BU46" s="19">
        <f t="shared" ca="1" si="99"/>
        <v>0</v>
      </c>
      <c r="BV46" s="19">
        <f t="shared" ca="1" si="99"/>
        <v>0</v>
      </c>
      <c r="BW46" s="19">
        <f t="shared" ca="1" si="99"/>
        <v>0</v>
      </c>
      <c r="BX46" s="19">
        <f t="shared" ca="1" si="99"/>
        <v>0</v>
      </c>
      <c r="BY46" s="19">
        <f t="shared" ca="1" si="99"/>
        <v>0</v>
      </c>
      <c r="BZ46" s="19">
        <f t="shared" ca="1" si="99"/>
        <v>0</v>
      </c>
      <c r="CA46" s="19">
        <f t="shared" ca="1" si="99"/>
        <v>0</v>
      </c>
      <c r="CB46" s="19">
        <f t="shared" ca="1" si="99"/>
        <v>0</v>
      </c>
      <c r="CC46" s="19">
        <f t="shared" ca="1" si="99"/>
        <v>0</v>
      </c>
      <c r="CD46" s="19">
        <f t="shared" ref="CD46" ca="1" si="100">CD38-CD44</f>
        <v>0</v>
      </c>
      <c r="CE46" s="19">
        <f t="shared" ref="CE46:CQ46" ca="1" si="101">CE38-CE44</f>
        <v>0</v>
      </c>
      <c r="CF46" s="19">
        <f t="shared" ca="1" si="101"/>
        <v>0</v>
      </c>
      <c r="CG46" s="19">
        <f t="shared" ca="1" si="101"/>
        <v>0</v>
      </c>
      <c r="CH46" s="19">
        <f t="shared" ca="1" si="101"/>
        <v>0</v>
      </c>
      <c r="CI46" s="19">
        <f t="shared" ca="1" si="101"/>
        <v>0</v>
      </c>
      <c r="CJ46" s="19">
        <f t="shared" ca="1" si="101"/>
        <v>0</v>
      </c>
      <c r="CK46" s="19">
        <f t="shared" ca="1" si="101"/>
        <v>0</v>
      </c>
      <c r="CL46" s="19">
        <f t="shared" ca="1" si="101"/>
        <v>0</v>
      </c>
      <c r="CM46" s="19">
        <f t="shared" ca="1" si="101"/>
        <v>0</v>
      </c>
      <c r="CN46" s="19">
        <f t="shared" ca="1" si="101"/>
        <v>0</v>
      </c>
      <c r="CO46" s="19">
        <f t="shared" ca="1" si="101"/>
        <v>0</v>
      </c>
      <c r="CP46" s="19">
        <f t="shared" ca="1" si="101"/>
        <v>0</v>
      </c>
      <c r="CQ46" s="19">
        <f t="shared" ca="1" si="101"/>
        <v>0</v>
      </c>
      <c r="CR46" s="19"/>
      <c r="CS46" s="19"/>
      <c r="CT46" s="19"/>
    </row>
    <row r="47" spans="1:98">
      <c r="A47" s="27"/>
      <c r="B47" s="11"/>
      <c r="C47" s="11"/>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c r="AY47" s="13"/>
      <c r="AZ47" s="13"/>
      <c r="BA47" s="13"/>
      <c r="BB47" s="13"/>
      <c r="BC47" s="13"/>
      <c r="BD47" s="13"/>
      <c r="BE47" s="13"/>
      <c r="BF47" s="13"/>
      <c r="BG47" s="13"/>
      <c r="BH47" s="13"/>
      <c r="BI47" s="13"/>
      <c r="BJ47" s="13"/>
      <c r="BK47" s="13"/>
      <c r="BL47" s="13"/>
      <c r="BM47" s="13"/>
      <c r="BN47" s="13"/>
      <c r="BO47" s="13"/>
      <c r="BP47" s="13"/>
      <c r="BQ47" s="13"/>
      <c r="BR47" s="13"/>
      <c r="BS47" s="13"/>
      <c r="BT47" s="13"/>
      <c r="BU47" s="13"/>
      <c r="BV47" s="13"/>
      <c r="BW47" s="13"/>
      <c r="BX47" s="13"/>
      <c r="BY47" s="13"/>
      <c r="BZ47" s="13"/>
      <c r="CA47" s="13"/>
      <c r="CB47" s="13"/>
      <c r="CC47" s="13"/>
      <c r="CD47" s="13"/>
      <c r="CE47" s="13"/>
      <c r="CF47" s="13"/>
      <c r="CG47" s="13"/>
      <c r="CH47" s="13"/>
      <c r="CI47" s="13"/>
      <c r="CJ47" s="13"/>
      <c r="CK47" s="13"/>
      <c r="CL47" s="13"/>
      <c r="CM47" s="13"/>
      <c r="CN47" s="13"/>
      <c r="CO47" s="13"/>
      <c r="CP47" s="13"/>
      <c r="CQ47" s="13"/>
      <c r="CR47" s="13"/>
      <c r="CS47" s="13"/>
      <c r="CT47" s="13"/>
    </row>
    <row r="48" spans="1:98">
      <c r="A48" s="45" t="s">
        <v>115</v>
      </c>
      <c r="C48" s="314">
        <f t="shared" ref="C48:AH48" ca="1" si="102">C46/(1-FederalIncomeTax-StateIncomeTax)-C46</f>
        <v>0</v>
      </c>
      <c r="D48" s="314">
        <f t="shared" ca="1" si="102"/>
        <v>0</v>
      </c>
      <c r="E48" s="314">
        <f t="shared" ca="1" si="102"/>
        <v>0</v>
      </c>
      <c r="F48" s="314">
        <f t="shared" ca="1" si="102"/>
        <v>0</v>
      </c>
      <c r="G48" s="314">
        <f t="shared" ca="1" si="102"/>
        <v>0</v>
      </c>
      <c r="H48" s="314">
        <f t="shared" ca="1" si="102"/>
        <v>0</v>
      </c>
      <c r="I48" s="314">
        <f t="shared" ca="1" si="102"/>
        <v>0</v>
      </c>
      <c r="J48" s="314">
        <f t="shared" ca="1" si="102"/>
        <v>0</v>
      </c>
      <c r="K48" s="314">
        <f t="shared" ca="1" si="102"/>
        <v>0</v>
      </c>
      <c r="L48" s="314">
        <f t="shared" ca="1" si="102"/>
        <v>0</v>
      </c>
      <c r="M48" s="314">
        <f t="shared" ca="1" si="102"/>
        <v>0</v>
      </c>
      <c r="N48" s="314">
        <f t="shared" ca="1" si="102"/>
        <v>0</v>
      </c>
      <c r="O48" s="314">
        <f t="shared" ca="1" si="102"/>
        <v>0</v>
      </c>
      <c r="P48" s="314">
        <f t="shared" ca="1" si="102"/>
        <v>0</v>
      </c>
      <c r="Q48" s="314">
        <f t="shared" ca="1" si="102"/>
        <v>0</v>
      </c>
      <c r="R48" s="314">
        <f t="shared" ca="1" si="102"/>
        <v>0</v>
      </c>
      <c r="S48" s="314">
        <f t="shared" ca="1" si="102"/>
        <v>0</v>
      </c>
      <c r="T48" s="314">
        <f t="shared" ca="1" si="102"/>
        <v>0</v>
      </c>
      <c r="U48" s="314">
        <f t="shared" ca="1" si="102"/>
        <v>0</v>
      </c>
      <c r="V48" s="314">
        <f t="shared" ca="1" si="102"/>
        <v>0</v>
      </c>
      <c r="W48" s="314">
        <f t="shared" ca="1" si="102"/>
        <v>0</v>
      </c>
      <c r="X48" s="314">
        <f t="shared" ca="1" si="102"/>
        <v>0</v>
      </c>
      <c r="Y48" s="314">
        <f t="shared" ca="1" si="102"/>
        <v>0</v>
      </c>
      <c r="Z48" s="314">
        <f t="shared" ca="1" si="102"/>
        <v>0</v>
      </c>
      <c r="AA48" s="314">
        <f t="shared" ca="1" si="102"/>
        <v>0</v>
      </c>
      <c r="AB48" s="314">
        <f t="shared" ca="1" si="102"/>
        <v>0</v>
      </c>
      <c r="AC48" s="314">
        <f t="shared" ca="1" si="102"/>
        <v>0</v>
      </c>
      <c r="AD48" s="314">
        <f t="shared" ca="1" si="102"/>
        <v>0</v>
      </c>
      <c r="AE48" s="314">
        <f t="shared" ca="1" si="102"/>
        <v>0</v>
      </c>
      <c r="AF48" s="314">
        <f t="shared" ca="1" si="102"/>
        <v>0</v>
      </c>
      <c r="AG48" s="314">
        <f t="shared" ca="1" si="102"/>
        <v>0</v>
      </c>
      <c r="AH48" s="314">
        <f t="shared" ca="1" si="102"/>
        <v>0</v>
      </c>
      <c r="AI48" s="314">
        <f t="shared" ref="AI48:CQ48" ca="1" si="103">AI46/(1-FederalIncomeTax-StateIncomeTax)-AI46</f>
        <v>0</v>
      </c>
      <c r="AJ48" s="314">
        <f t="shared" ca="1" si="103"/>
        <v>0</v>
      </c>
      <c r="AK48" s="314">
        <f t="shared" ca="1" si="103"/>
        <v>0</v>
      </c>
      <c r="AL48" s="314">
        <f t="shared" ca="1" si="103"/>
        <v>0</v>
      </c>
      <c r="AM48" s="314">
        <f t="shared" ca="1" si="103"/>
        <v>0</v>
      </c>
      <c r="AN48" s="314">
        <f t="shared" ca="1" si="103"/>
        <v>0</v>
      </c>
      <c r="AO48" s="314">
        <f t="shared" ca="1" si="103"/>
        <v>0</v>
      </c>
      <c r="AP48" s="314">
        <f t="shared" ca="1" si="103"/>
        <v>0</v>
      </c>
      <c r="AQ48" s="314">
        <f t="shared" ca="1" si="103"/>
        <v>0</v>
      </c>
      <c r="AR48" s="314">
        <f t="shared" ca="1" si="103"/>
        <v>0</v>
      </c>
      <c r="AS48" s="314">
        <f t="shared" ca="1" si="103"/>
        <v>0</v>
      </c>
      <c r="AT48" s="314">
        <f t="shared" ca="1" si="103"/>
        <v>0</v>
      </c>
      <c r="AU48" s="314">
        <f t="shared" ca="1" si="103"/>
        <v>0</v>
      </c>
      <c r="AV48" s="314">
        <f t="shared" ca="1" si="103"/>
        <v>0</v>
      </c>
      <c r="AW48" s="314">
        <f t="shared" ca="1" si="103"/>
        <v>0</v>
      </c>
      <c r="AX48" s="314">
        <f t="shared" ca="1" si="103"/>
        <v>0</v>
      </c>
      <c r="AY48" s="314">
        <f t="shared" ca="1" si="103"/>
        <v>0</v>
      </c>
      <c r="AZ48" s="314">
        <f t="shared" ca="1" si="103"/>
        <v>0</v>
      </c>
      <c r="BA48" s="314">
        <f t="shared" ca="1" si="103"/>
        <v>0</v>
      </c>
      <c r="BB48" s="314">
        <f t="shared" ca="1" si="103"/>
        <v>0</v>
      </c>
      <c r="BC48" s="314">
        <f t="shared" ca="1" si="103"/>
        <v>0</v>
      </c>
      <c r="BD48" s="314">
        <f t="shared" ca="1" si="103"/>
        <v>0</v>
      </c>
      <c r="BE48" s="314">
        <f t="shared" ca="1" si="103"/>
        <v>0</v>
      </c>
      <c r="BF48" s="314">
        <f t="shared" ca="1" si="103"/>
        <v>0</v>
      </c>
      <c r="BG48" s="314">
        <f t="shared" ca="1" si="103"/>
        <v>0</v>
      </c>
      <c r="BH48" s="314">
        <f t="shared" ca="1" si="103"/>
        <v>0</v>
      </c>
      <c r="BI48" s="314">
        <f t="shared" ca="1" si="103"/>
        <v>0</v>
      </c>
      <c r="BJ48" s="314">
        <f t="shared" ca="1" si="103"/>
        <v>0</v>
      </c>
      <c r="BK48" s="314">
        <f t="shared" ca="1" si="103"/>
        <v>0</v>
      </c>
      <c r="BL48" s="314">
        <f t="shared" ca="1" si="103"/>
        <v>0</v>
      </c>
      <c r="BM48" s="314">
        <f t="shared" ca="1" si="103"/>
        <v>0</v>
      </c>
      <c r="BN48" s="314">
        <f t="shared" ca="1" si="103"/>
        <v>0</v>
      </c>
      <c r="BO48" s="314">
        <f t="shared" ca="1" si="103"/>
        <v>0</v>
      </c>
      <c r="BP48" s="314">
        <f t="shared" ca="1" si="103"/>
        <v>0</v>
      </c>
      <c r="BQ48" s="314">
        <f t="shared" ca="1" si="103"/>
        <v>0</v>
      </c>
      <c r="BR48" s="314">
        <f t="shared" ca="1" si="103"/>
        <v>0</v>
      </c>
      <c r="BS48" s="314">
        <f t="shared" ca="1" si="103"/>
        <v>0</v>
      </c>
      <c r="BT48" s="314">
        <f t="shared" ca="1" si="103"/>
        <v>0</v>
      </c>
      <c r="BU48" s="314">
        <f t="shared" ca="1" si="103"/>
        <v>0</v>
      </c>
      <c r="BV48" s="314">
        <f t="shared" ca="1" si="103"/>
        <v>0</v>
      </c>
      <c r="BW48" s="314">
        <f t="shared" ca="1" si="103"/>
        <v>0</v>
      </c>
      <c r="BX48" s="314">
        <f t="shared" ca="1" si="103"/>
        <v>0</v>
      </c>
      <c r="BY48" s="314">
        <f t="shared" ca="1" si="103"/>
        <v>0</v>
      </c>
      <c r="BZ48" s="314">
        <f t="shared" ca="1" si="103"/>
        <v>0</v>
      </c>
      <c r="CA48" s="314">
        <f t="shared" ca="1" si="103"/>
        <v>0</v>
      </c>
      <c r="CB48" s="314">
        <f t="shared" ca="1" si="103"/>
        <v>0</v>
      </c>
      <c r="CC48" s="314">
        <f t="shared" ca="1" si="103"/>
        <v>0</v>
      </c>
      <c r="CD48" s="314">
        <f t="shared" ca="1" si="103"/>
        <v>0</v>
      </c>
      <c r="CE48" s="314">
        <f t="shared" ca="1" si="103"/>
        <v>0</v>
      </c>
      <c r="CF48" s="314">
        <f t="shared" ca="1" si="103"/>
        <v>0</v>
      </c>
      <c r="CG48" s="314">
        <f t="shared" ca="1" si="103"/>
        <v>0</v>
      </c>
      <c r="CH48" s="314">
        <f t="shared" ca="1" si="103"/>
        <v>0</v>
      </c>
      <c r="CI48" s="314">
        <f t="shared" ca="1" si="103"/>
        <v>0</v>
      </c>
      <c r="CJ48" s="314">
        <f t="shared" ca="1" si="103"/>
        <v>0</v>
      </c>
      <c r="CK48" s="314">
        <f t="shared" ca="1" si="103"/>
        <v>0</v>
      </c>
      <c r="CL48" s="314">
        <f t="shared" ca="1" si="103"/>
        <v>0</v>
      </c>
      <c r="CM48" s="314">
        <f t="shared" ca="1" si="103"/>
        <v>0</v>
      </c>
      <c r="CN48" s="314">
        <f t="shared" ca="1" si="103"/>
        <v>0</v>
      </c>
      <c r="CO48" s="314">
        <f t="shared" ca="1" si="103"/>
        <v>0</v>
      </c>
      <c r="CP48" s="314">
        <f t="shared" ca="1" si="103"/>
        <v>0</v>
      </c>
      <c r="CQ48" s="314">
        <f t="shared" ca="1" si="103"/>
        <v>0</v>
      </c>
      <c r="CR48" s="378"/>
      <c r="CS48" s="378"/>
      <c r="CT48" s="378"/>
    </row>
    <row r="49" spans="1:98">
      <c r="A49" s="48" t="s">
        <v>116</v>
      </c>
      <c r="B49" s="55"/>
      <c r="C49" s="19">
        <f t="shared" ref="C49:BN49" ca="1" si="104">C46+C48</f>
        <v>0</v>
      </c>
      <c r="D49" s="19">
        <f t="shared" ca="1" si="104"/>
        <v>0</v>
      </c>
      <c r="E49" s="19">
        <f t="shared" ca="1" si="104"/>
        <v>0</v>
      </c>
      <c r="F49" s="19">
        <f t="shared" ca="1" si="104"/>
        <v>0</v>
      </c>
      <c r="G49" s="19">
        <f t="shared" ca="1" si="104"/>
        <v>0</v>
      </c>
      <c r="H49" s="19">
        <f t="shared" ca="1" si="104"/>
        <v>0</v>
      </c>
      <c r="I49" s="19">
        <f t="shared" ca="1" si="104"/>
        <v>0</v>
      </c>
      <c r="J49" s="19">
        <f t="shared" ca="1" si="104"/>
        <v>0</v>
      </c>
      <c r="K49" s="19">
        <f t="shared" ca="1" si="104"/>
        <v>0</v>
      </c>
      <c r="L49" s="19">
        <f t="shared" ca="1" si="104"/>
        <v>0</v>
      </c>
      <c r="M49" s="19">
        <f t="shared" ca="1" si="104"/>
        <v>0</v>
      </c>
      <c r="N49" s="19">
        <f t="shared" ca="1" si="104"/>
        <v>0</v>
      </c>
      <c r="O49" s="19">
        <f t="shared" ca="1" si="104"/>
        <v>0</v>
      </c>
      <c r="P49" s="19">
        <f t="shared" ca="1" si="104"/>
        <v>0</v>
      </c>
      <c r="Q49" s="19">
        <f t="shared" ca="1" si="104"/>
        <v>0</v>
      </c>
      <c r="R49" s="19">
        <f t="shared" ca="1" si="104"/>
        <v>0</v>
      </c>
      <c r="S49" s="19">
        <f t="shared" ca="1" si="104"/>
        <v>0</v>
      </c>
      <c r="T49" s="19">
        <f t="shared" ca="1" si="104"/>
        <v>0</v>
      </c>
      <c r="U49" s="19">
        <f t="shared" ca="1" si="104"/>
        <v>0</v>
      </c>
      <c r="V49" s="19">
        <f t="shared" ca="1" si="104"/>
        <v>0</v>
      </c>
      <c r="W49" s="19">
        <f t="shared" ca="1" si="104"/>
        <v>0</v>
      </c>
      <c r="X49" s="19">
        <f t="shared" ca="1" si="104"/>
        <v>0</v>
      </c>
      <c r="Y49" s="19">
        <f t="shared" ca="1" si="104"/>
        <v>0</v>
      </c>
      <c r="Z49" s="19">
        <f t="shared" ca="1" si="104"/>
        <v>0</v>
      </c>
      <c r="AA49" s="19">
        <f t="shared" ca="1" si="104"/>
        <v>0</v>
      </c>
      <c r="AB49" s="19">
        <f t="shared" ca="1" si="104"/>
        <v>0</v>
      </c>
      <c r="AC49" s="19">
        <f t="shared" ca="1" si="104"/>
        <v>0</v>
      </c>
      <c r="AD49" s="19">
        <f t="shared" ca="1" si="104"/>
        <v>0</v>
      </c>
      <c r="AE49" s="19">
        <f t="shared" ca="1" si="104"/>
        <v>0</v>
      </c>
      <c r="AF49" s="19">
        <f t="shared" ca="1" si="104"/>
        <v>0</v>
      </c>
      <c r="AG49" s="19">
        <f t="shared" ca="1" si="104"/>
        <v>0</v>
      </c>
      <c r="AH49" s="19">
        <f t="shared" ca="1" si="104"/>
        <v>0</v>
      </c>
      <c r="AI49" s="19">
        <f t="shared" ca="1" si="104"/>
        <v>0</v>
      </c>
      <c r="AJ49" s="19">
        <f t="shared" ca="1" si="104"/>
        <v>0</v>
      </c>
      <c r="AK49" s="19">
        <f t="shared" ca="1" si="104"/>
        <v>0</v>
      </c>
      <c r="AL49" s="19">
        <f t="shared" ca="1" si="104"/>
        <v>0</v>
      </c>
      <c r="AM49" s="19">
        <f t="shared" ca="1" si="104"/>
        <v>0</v>
      </c>
      <c r="AN49" s="19">
        <f t="shared" ca="1" si="104"/>
        <v>0</v>
      </c>
      <c r="AO49" s="19">
        <f t="shared" ca="1" si="104"/>
        <v>0</v>
      </c>
      <c r="AP49" s="19">
        <f t="shared" ca="1" si="104"/>
        <v>0</v>
      </c>
      <c r="AQ49" s="19">
        <f t="shared" ca="1" si="104"/>
        <v>0</v>
      </c>
      <c r="AR49" s="19">
        <f t="shared" ca="1" si="104"/>
        <v>0</v>
      </c>
      <c r="AS49" s="19">
        <f t="shared" ca="1" si="104"/>
        <v>0</v>
      </c>
      <c r="AT49" s="19">
        <f t="shared" ca="1" si="104"/>
        <v>0</v>
      </c>
      <c r="AU49" s="19">
        <f t="shared" ca="1" si="104"/>
        <v>0</v>
      </c>
      <c r="AV49" s="19">
        <f t="shared" ca="1" si="104"/>
        <v>0</v>
      </c>
      <c r="AW49" s="19">
        <f t="shared" ca="1" si="104"/>
        <v>0</v>
      </c>
      <c r="AX49" s="19">
        <f t="shared" ca="1" si="104"/>
        <v>0</v>
      </c>
      <c r="AY49" s="19">
        <f t="shared" ca="1" si="104"/>
        <v>0</v>
      </c>
      <c r="AZ49" s="19">
        <f t="shared" ca="1" si="104"/>
        <v>0</v>
      </c>
      <c r="BA49" s="19">
        <f t="shared" ca="1" si="104"/>
        <v>0</v>
      </c>
      <c r="BB49" s="19">
        <f t="shared" ca="1" si="104"/>
        <v>0</v>
      </c>
      <c r="BC49" s="19">
        <f t="shared" ca="1" si="104"/>
        <v>0</v>
      </c>
      <c r="BD49" s="19">
        <f t="shared" ca="1" si="104"/>
        <v>0</v>
      </c>
      <c r="BE49" s="19">
        <f t="shared" ca="1" si="104"/>
        <v>0</v>
      </c>
      <c r="BF49" s="19">
        <f t="shared" ca="1" si="104"/>
        <v>0</v>
      </c>
      <c r="BG49" s="19">
        <f t="shared" ca="1" si="104"/>
        <v>0</v>
      </c>
      <c r="BH49" s="19">
        <f t="shared" ca="1" si="104"/>
        <v>0</v>
      </c>
      <c r="BI49" s="19">
        <f t="shared" ca="1" si="104"/>
        <v>0</v>
      </c>
      <c r="BJ49" s="19">
        <f t="shared" ca="1" si="104"/>
        <v>0</v>
      </c>
      <c r="BK49" s="19">
        <f t="shared" ca="1" si="104"/>
        <v>0</v>
      </c>
      <c r="BL49" s="19">
        <f t="shared" ca="1" si="104"/>
        <v>0</v>
      </c>
      <c r="BM49" s="19">
        <f t="shared" ca="1" si="104"/>
        <v>0</v>
      </c>
      <c r="BN49" s="19">
        <f t="shared" ca="1" si="104"/>
        <v>0</v>
      </c>
      <c r="BO49" s="19">
        <f t="shared" ref="BO49:BR49" ca="1" si="105">BO46+BO48</f>
        <v>0</v>
      </c>
      <c r="BP49" s="19">
        <f t="shared" ca="1" si="105"/>
        <v>0</v>
      </c>
      <c r="BQ49" s="19">
        <f t="shared" ca="1" si="105"/>
        <v>0</v>
      </c>
      <c r="BR49" s="19">
        <f t="shared" ca="1" si="105"/>
        <v>0</v>
      </c>
      <c r="BS49" s="19">
        <f t="shared" ref="BS49:CC49" ca="1" si="106">BS46+BS48</f>
        <v>0</v>
      </c>
      <c r="BT49" s="19">
        <f t="shared" ca="1" si="106"/>
        <v>0</v>
      </c>
      <c r="BU49" s="19">
        <f t="shared" ca="1" si="106"/>
        <v>0</v>
      </c>
      <c r="BV49" s="19">
        <f t="shared" ca="1" si="106"/>
        <v>0</v>
      </c>
      <c r="BW49" s="19">
        <f t="shared" ca="1" si="106"/>
        <v>0</v>
      </c>
      <c r="BX49" s="19">
        <f t="shared" ca="1" si="106"/>
        <v>0</v>
      </c>
      <c r="BY49" s="19">
        <f t="shared" ca="1" si="106"/>
        <v>0</v>
      </c>
      <c r="BZ49" s="19">
        <f t="shared" ca="1" si="106"/>
        <v>0</v>
      </c>
      <c r="CA49" s="19">
        <f t="shared" ca="1" si="106"/>
        <v>0</v>
      </c>
      <c r="CB49" s="19">
        <f t="shared" ca="1" si="106"/>
        <v>0</v>
      </c>
      <c r="CC49" s="19">
        <f t="shared" ca="1" si="106"/>
        <v>0</v>
      </c>
      <c r="CD49" s="19">
        <f t="shared" ref="CD49" ca="1" si="107">CD46+CD48</f>
        <v>0</v>
      </c>
      <c r="CE49" s="19">
        <f t="shared" ref="CE49:CQ49" ca="1" si="108">CE46+CE48</f>
        <v>0</v>
      </c>
      <c r="CF49" s="19">
        <f t="shared" ca="1" si="108"/>
        <v>0</v>
      </c>
      <c r="CG49" s="19">
        <f t="shared" ca="1" si="108"/>
        <v>0</v>
      </c>
      <c r="CH49" s="19">
        <f t="shared" ca="1" si="108"/>
        <v>0</v>
      </c>
      <c r="CI49" s="19">
        <f t="shared" ca="1" si="108"/>
        <v>0</v>
      </c>
      <c r="CJ49" s="19">
        <f t="shared" ca="1" si="108"/>
        <v>0</v>
      </c>
      <c r="CK49" s="19">
        <f t="shared" ca="1" si="108"/>
        <v>0</v>
      </c>
      <c r="CL49" s="19">
        <f t="shared" ca="1" si="108"/>
        <v>0</v>
      </c>
      <c r="CM49" s="19">
        <f t="shared" ca="1" si="108"/>
        <v>0</v>
      </c>
      <c r="CN49" s="19">
        <f t="shared" ca="1" si="108"/>
        <v>0</v>
      </c>
      <c r="CO49" s="19">
        <f t="shared" ca="1" si="108"/>
        <v>0</v>
      </c>
      <c r="CP49" s="19">
        <f t="shared" ca="1" si="108"/>
        <v>0</v>
      </c>
      <c r="CQ49" s="19">
        <f t="shared" ca="1" si="108"/>
        <v>0</v>
      </c>
      <c r="CR49" s="19"/>
      <c r="CS49" s="19"/>
      <c r="CT49" s="19"/>
    </row>
    <row r="50" spans="1:98" ht="16.5" thickBot="1">
      <c r="A50" s="16"/>
      <c r="B50" s="11"/>
      <c r="C50" s="11"/>
      <c r="D50" s="13"/>
      <c r="E50" s="13"/>
      <c r="F50" s="13"/>
      <c r="G50" s="13"/>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13"/>
      <c r="AJ50" s="13"/>
      <c r="AK50" s="13"/>
      <c r="AL50" s="13"/>
      <c r="AM50" s="13"/>
      <c r="AN50" s="13"/>
      <c r="AO50" s="13"/>
      <c r="AP50" s="13"/>
      <c r="AQ50" s="13"/>
      <c r="AR50" s="13"/>
      <c r="AS50" s="13"/>
      <c r="AT50" s="13"/>
      <c r="AU50" s="13"/>
      <c r="AV50" s="13"/>
      <c r="AW50" s="13"/>
      <c r="AX50" s="13"/>
      <c r="AY50" s="13"/>
      <c r="AZ50" s="13"/>
      <c r="BA50" s="13"/>
      <c r="BB50" s="13"/>
      <c r="BC50" s="13"/>
      <c r="BD50" s="13"/>
      <c r="BE50" s="13"/>
      <c r="BF50" s="13"/>
      <c r="BG50" s="13"/>
      <c r="BH50" s="13"/>
      <c r="BI50" s="13"/>
      <c r="BJ50" s="13"/>
      <c r="BK50" s="13"/>
      <c r="BL50" s="13"/>
      <c r="BM50" s="13"/>
      <c r="BN50" s="13"/>
      <c r="BO50" s="13"/>
      <c r="BP50" s="13"/>
      <c r="BQ50" s="13"/>
      <c r="BR50" s="13"/>
      <c r="BS50" s="13"/>
      <c r="BT50" s="13"/>
      <c r="BU50" s="13"/>
      <c r="BV50" s="13"/>
      <c r="BW50" s="13"/>
      <c r="BX50" s="13"/>
      <c r="BY50" s="13"/>
      <c r="BZ50" s="13"/>
      <c r="CA50" s="13"/>
      <c r="CB50" s="13"/>
      <c r="CC50" s="13"/>
      <c r="CD50" s="13"/>
      <c r="CE50" s="13"/>
      <c r="CF50" s="13"/>
      <c r="CG50" s="13"/>
      <c r="CH50" s="13"/>
      <c r="CI50" s="13"/>
      <c r="CJ50" s="13"/>
      <c r="CK50" s="13"/>
      <c r="CL50" s="13"/>
      <c r="CM50" s="13"/>
      <c r="CN50" s="13"/>
      <c r="CO50" s="13"/>
      <c r="CP50" s="13"/>
      <c r="CQ50" s="13"/>
      <c r="CR50" s="23"/>
    </row>
    <row r="51" spans="1:98">
      <c r="A51" s="57" t="s">
        <v>118</v>
      </c>
      <c r="B51" s="394">
        <f ca="1">IFERROR(NPV(WACC,D49:CQ49)+C49,0)</f>
        <v>0</v>
      </c>
      <c r="C51" s="302"/>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378"/>
      <c r="CE51" s="378"/>
      <c r="CF51" s="378"/>
      <c r="CG51" s="378"/>
      <c r="CH51" s="378"/>
      <c r="CI51" s="378"/>
      <c r="CJ51" s="378"/>
      <c r="CK51" s="378"/>
      <c r="CL51" s="378"/>
      <c r="CM51" s="378"/>
      <c r="CN51" s="378"/>
      <c r="CO51" s="378"/>
      <c r="CP51" s="378"/>
      <c r="CQ51" s="5"/>
      <c r="CR51" s="5"/>
    </row>
    <row r="52" spans="1:98" ht="16.5" thickBot="1">
      <c r="A52" s="58" t="str">
        <f>"(Discounted at "&amp;TEXT(WACC,"0.00%")&amp;" WACC rate)"</f>
        <v>(Discounted at 6.68% WACC rate)</v>
      </c>
      <c r="B52" s="59"/>
    </row>
  </sheetData>
  <sheetProtection algorithmName="SHA-512" hashValue="im18mOkcNS2Sxy0AMDZePXoM3WWjK/vpBAiZDttYpcBHcyq1z2bqLTIT/k/fiWON3UYZheAxuhQC/1qf62VLYQ==" saltValue="ouppRVFSzgLOknCYQ8XCqw==" spinCount="100000" sheet="1" objects="1" scenarios="1"/>
  <mergeCells count="2">
    <mergeCell ref="A2:B2"/>
    <mergeCell ref="A3:B3"/>
  </mergeCells>
  <conditionalFormatting sqref="D50:CQ51 D5:CQ7">
    <cfRule type="expression" dxfId="1804" priority="4831">
      <formula>$D$4=""</formula>
    </cfRule>
  </conditionalFormatting>
  <conditionalFormatting sqref="E50:CQ51 E5:CQ7">
    <cfRule type="expression" dxfId="1803" priority="4830">
      <formula>$E$4=""</formula>
    </cfRule>
  </conditionalFormatting>
  <conditionalFormatting sqref="F50:CQ51 F5:CQ7">
    <cfRule type="expression" dxfId="1802" priority="4829">
      <formula>$F$4=""</formula>
    </cfRule>
  </conditionalFormatting>
  <conditionalFormatting sqref="G50:CQ51 G5:CQ7">
    <cfRule type="expression" dxfId="1801" priority="4828">
      <formula>$G$4=""</formula>
    </cfRule>
  </conditionalFormatting>
  <conditionalFormatting sqref="H50:CQ51 H5:CQ7">
    <cfRule type="expression" dxfId="1800" priority="4827">
      <formula>$H$4=""</formula>
    </cfRule>
  </conditionalFormatting>
  <conditionalFormatting sqref="I50:CQ51 I5:CQ7">
    <cfRule type="expression" dxfId="1799" priority="4826">
      <formula>$I$4=""</formula>
    </cfRule>
  </conditionalFormatting>
  <conditionalFormatting sqref="J50:CQ51 J5:CQ7">
    <cfRule type="expression" dxfId="1798" priority="4825">
      <formula>$J$4=""</formula>
    </cfRule>
  </conditionalFormatting>
  <conditionalFormatting sqref="K50:CQ51 K5:CQ7">
    <cfRule type="expression" dxfId="1797" priority="4824">
      <formula>$K$4=""</formula>
    </cfRule>
  </conditionalFormatting>
  <conditionalFormatting sqref="L50:CQ51 L5:CQ7">
    <cfRule type="expression" dxfId="1796" priority="4823">
      <formula>$L$4=""</formula>
    </cfRule>
  </conditionalFormatting>
  <conditionalFormatting sqref="M50:CQ51 M5:CQ7">
    <cfRule type="expression" dxfId="1795" priority="4822">
      <formula>$M$4=""</formula>
    </cfRule>
  </conditionalFormatting>
  <conditionalFormatting sqref="N50:CQ51 N5:CQ7">
    <cfRule type="expression" dxfId="1794" priority="4821">
      <formula>$N$4=""</formula>
    </cfRule>
  </conditionalFormatting>
  <conditionalFormatting sqref="O50:CQ51 O5:CQ7">
    <cfRule type="expression" dxfId="1793" priority="4820">
      <formula>$O$4=""</formula>
    </cfRule>
  </conditionalFormatting>
  <conditionalFormatting sqref="P50:CQ51 P5:CQ7">
    <cfRule type="expression" dxfId="1792" priority="4819">
      <formula>$P$4=""</formula>
    </cfRule>
  </conditionalFormatting>
  <conditionalFormatting sqref="Q50:CQ51 Q5:CQ7">
    <cfRule type="expression" dxfId="1791" priority="4818">
      <formula>$Q$4=""</formula>
    </cfRule>
  </conditionalFormatting>
  <conditionalFormatting sqref="R50:CQ51 R5:CQ7">
    <cfRule type="expression" dxfId="1790" priority="4817">
      <formula>$R$4=""</formula>
    </cfRule>
  </conditionalFormatting>
  <conditionalFormatting sqref="S50:CQ51 S5:CQ7">
    <cfRule type="expression" dxfId="1789" priority="4816">
      <formula>$S$4=""</formula>
    </cfRule>
  </conditionalFormatting>
  <conditionalFormatting sqref="T50:CQ51 T5:CQ7">
    <cfRule type="expression" dxfId="1788" priority="4815">
      <formula>$T$4=""</formula>
    </cfRule>
  </conditionalFormatting>
  <conditionalFormatting sqref="U50:CQ51 U5:CQ7">
    <cfRule type="expression" dxfId="1787" priority="4814">
      <formula>$U$4=""</formula>
    </cfRule>
  </conditionalFormatting>
  <conditionalFormatting sqref="V50:CQ51 V5:CQ7">
    <cfRule type="expression" dxfId="1786" priority="4813">
      <formula>$V$4=""</formula>
    </cfRule>
  </conditionalFormatting>
  <conditionalFormatting sqref="W50:CQ51 W5:CQ7">
    <cfRule type="expression" dxfId="1785" priority="4812">
      <formula>$W$4=""</formula>
    </cfRule>
  </conditionalFormatting>
  <conditionalFormatting sqref="X50:CQ51 X5:CQ7">
    <cfRule type="expression" dxfId="1784" priority="4811">
      <formula>$X$4=""</formula>
    </cfRule>
  </conditionalFormatting>
  <conditionalFormatting sqref="Y50:CQ51 Y5:CQ7">
    <cfRule type="expression" dxfId="1783" priority="4810">
      <formula>$Y$4=""</formula>
    </cfRule>
  </conditionalFormatting>
  <conditionalFormatting sqref="Z50:CQ51 Z5:CQ7">
    <cfRule type="expression" dxfId="1782" priority="4809">
      <formula>$Z$4=""</formula>
    </cfRule>
  </conditionalFormatting>
  <conditionalFormatting sqref="AA50:CQ51 AA5:CQ7">
    <cfRule type="expression" dxfId="1781" priority="4808">
      <formula>$AA$4=""</formula>
    </cfRule>
  </conditionalFormatting>
  <conditionalFormatting sqref="AY50:CQ51 AY5:CQ7">
    <cfRule type="expression" dxfId="1780" priority="4784">
      <formula>$AY$4=""</formula>
    </cfRule>
  </conditionalFormatting>
  <conditionalFormatting sqref="AX50:CQ51 AX5:CQ7">
    <cfRule type="expression" dxfId="1779" priority="4785">
      <formula>$AX$4=""</formula>
    </cfRule>
  </conditionalFormatting>
  <conditionalFormatting sqref="AW50:CQ51 AW5:CQ7">
    <cfRule type="expression" dxfId="1778" priority="4786">
      <formula>$AW$4=""</formula>
    </cfRule>
  </conditionalFormatting>
  <conditionalFormatting sqref="AV50:CQ51 AV5:CQ7">
    <cfRule type="expression" dxfId="1777" priority="4787">
      <formula>$AV$4=""</formula>
    </cfRule>
  </conditionalFormatting>
  <conditionalFormatting sqref="AU50:CQ51 AU5:CQ7">
    <cfRule type="expression" dxfId="1776" priority="4788">
      <formula>$AU$4=""</formula>
    </cfRule>
  </conditionalFormatting>
  <conditionalFormatting sqref="AT50:CQ51 AT5:CQ7">
    <cfRule type="expression" dxfId="1775" priority="4789">
      <formula>$AT$4=""</formula>
    </cfRule>
  </conditionalFormatting>
  <conditionalFormatting sqref="AS50:CQ51 AS5:CQ7">
    <cfRule type="expression" dxfId="1774" priority="4790">
      <formula>$AS$4=""</formula>
    </cfRule>
  </conditionalFormatting>
  <conditionalFormatting sqref="AR50:CQ51 AR5:CQ7">
    <cfRule type="expression" dxfId="1773" priority="4791">
      <formula>$AR$4=""</formula>
    </cfRule>
  </conditionalFormatting>
  <conditionalFormatting sqref="AQ50:CQ51 AQ5:CQ7">
    <cfRule type="expression" dxfId="1772" priority="4792">
      <formula>$AQ$4=""</formula>
    </cfRule>
  </conditionalFormatting>
  <conditionalFormatting sqref="AP50:CQ51 AP5:CQ7">
    <cfRule type="expression" dxfId="1771" priority="4793">
      <formula>$AP$4=""</formula>
    </cfRule>
  </conditionalFormatting>
  <conditionalFormatting sqref="AO50:CQ51 AO5:CQ7">
    <cfRule type="expression" dxfId="1770" priority="4794">
      <formula>$AO$4=""</formula>
    </cfRule>
  </conditionalFormatting>
  <conditionalFormatting sqref="AN50:CQ51 AN5:CQ7">
    <cfRule type="expression" dxfId="1769" priority="4795">
      <formula>$AN$4=""</formula>
    </cfRule>
  </conditionalFormatting>
  <conditionalFormatting sqref="AM50:CQ51 AM5:CQ7">
    <cfRule type="expression" dxfId="1768" priority="4796">
      <formula>$AM$4=""</formula>
    </cfRule>
  </conditionalFormatting>
  <conditionalFormatting sqref="AL50:CQ51 AL5:CQ7">
    <cfRule type="expression" dxfId="1767" priority="4797">
      <formula>$AL$4=""</formula>
    </cfRule>
  </conditionalFormatting>
  <conditionalFormatting sqref="AK50:CQ51 AK5:CQ7">
    <cfRule type="expression" dxfId="1766" priority="4798">
      <formula>$AK$4=""</formula>
    </cfRule>
  </conditionalFormatting>
  <conditionalFormatting sqref="AJ50:CQ51 AJ5:CQ7">
    <cfRule type="expression" dxfId="1765" priority="4799">
      <formula>$AJ$4=""</formula>
    </cfRule>
  </conditionalFormatting>
  <conditionalFormatting sqref="AI50:CQ51 AI5:CQ7">
    <cfRule type="expression" dxfId="1764" priority="4800">
      <formula>$AI$4=""</formula>
    </cfRule>
  </conditionalFormatting>
  <conditionalFormatting sqref="AH50:CQ51 AH5:CQ7">
    <cfRule type="expression" dxfId="1763" priority="4801">
      <formula>$AH$4=""</formula>
    </cfRule>
  </conditionalFormatting>
  <conditionalFormatting sqref="AG50:CQ51 AG5:CQ7">
    <cfRule type="expression" dxfId="1762" priority="4802">
      <formula>$AG$4=""</formula>
    </cfRule>
  </conditionalFormatting>
  <conditionalFormatting sqref="AF50:CQ51 AF5:CQ7">
    <cfRule type="expression" dxfId="1761" priority="4803">
      <formula>$AF$4=""</formula>
    </cfRule>
  </conditionalFormatting>
  <conditionalFormatting sqref="AE50:CQ51 AE5:CQ7">
    <cfRule type="expression" dxfId="1760" priority="4804">
      <formula>$AE$4=""</formula>
    </cfRule>
  </conditionalFormatting>
  <conditionalFormatting sqref="AD50:CQ51 AD5:CQ7">
    <cfRule type="expression" dxfId="1759" priority="4805">
      <formula>$AD$4=""</formula>
    </cfRule>
  </conditionalFormatting>
  <conditionalFormatting sqref="AC50:CQ51 AC5:CQ7">
    <cfRule type="expression" dxfId="1758" priority="4806">
      <formula>$AC$4=""</formula>
    </cfRule>
  </conditionalFormatting>
  <conditionalFormatting sqref="AB50:CQ51 AB5:CQ7">
    <cfRule type="expression" dxfId="1757" priority="4807">
      <formula>$AB$4=""</formula>
    </cfRule>
  </conditionalFormatting>
  <conditionalFormatting sqref="BA50:CQ51 BA5:CQ7">
    <cfRule type="expression" dxfId="1756" priority="4782">
      <formula>$BA$4=""</formula>
    </cfRule>
  </conditionalFormatting>
  <conditionalFormatting sqref="BO50:CQ51 BO5:CQ7">
    <cfRule type="expression" dxfId="1755" priority="4768">
      <formula>$BO$4=""</formula>
    </cfRule>
  </conditionalFormatting>
  <conditionalFormatting sqref="BN50:CQ51 BN5:CQ7">
    <cfRule type="expression" dxfId="1754" priority="4769">
      <formula>$BN$4=""</formula>
    </cfRule>
  </conditionalFormatting>
  <conditionalFormatting sqref="BM50:CQ51 BM5:CQ7">
    <cfRule type="expression" dxfId="1753" priority="4770">
      <formula>$BM$4=""</formula>
    </cfRule>
  </conditionalFormatting>
  <conditionalFormatting sqref="BL50:CQ51 BL5:CQ7">
    <cfRule type="expression" dxfId="1752" priority="4771">
      <formula>$BL$4=""</formula>
    </cfRule>
  </conditionalFormatting>
  <conditionalFormatting sqref="BK50:CQ51 BK5:CQ7">
    <cfRule type="expression" dxfId="1751" priority="4772">
      <formula>$BK$4=""</formula>
    </cfRule>
  </conditionalFormatting>
  <conditionalFormatting sqref="BJ50:CQ51 BJ5:CQ7">
    <cfRule type="expression" dxfId="1750" priority="4773">
      <formula>$BJ$4=""</formula>
    </cfRule>
  </conditionalFormatting>
  <conditionalFormatting sqref="BI50:CQ51 BI5:CQ7">
    <cfRule type="expression" dxfId="1749" priority="4774">
      <formula>$BI$4=""</formula>
    </cfRule>
  </conditionalFormatting>
  <conditionalFormatting sqref="BH50:CQ51 BH5:CQ7">
    <cfRule type="expression" dxfId="1748" priority="4775">
      <formula>$BH$4=""</formula>
    </cfRule>
  </conditionalFormatting>
  <conditionalFormatting sqref="BG50:CQ51 BG5:CQ7">
    <cfRule type="expression" dxfId="1747" priority="4776">
      <formula>$BG$4=""</formula>
    </cfRule>
  </conditionalFormatting>
  <conditionalFormatting sqref="BF50:CQ51 BF5:CQ7">
    <cfRule type="expression" dxfId="1746" priority="4777">
      <formula>$BF$4=""</formula>
    </cfRule>
  </conditionalFormatting>
  <conditionalFormatting sqref="BE50:CQ51 BE5:CQ7">
    <cfRule type="expression" dxfId="1745" priority="4778">
      <formula>$BE$4=""</formula>
    </cfRule>
  </conditionalFormatting>
  <conditionalFormatting sqref="BD50:CQ51 BD5:CQ7">
    <cfRule type="expression" dxfId="1744" priority="4779">
      <formula>$BD$4=""</formula>
    </cfRule>
  </conditionalFormatting>
  <conditionalFormatting sqref="BB50:CQ51 BB5:CQ7">
    <cfRule type="expression" dxfId="1743" priority="4781">
      <formula>$BB$4=""</formula>
    </cfRule>
  </conditionalFormatting>
  <conditionalFormatting sqref="AZ50:CQ51 AZ5:CQ7">
    <cfRule type="expression" dxfId="1742" priority="4783">
      <formula>$AZ$4=""</formula>
    </cfRule>
  </conditionalFormatting>
  <conditionalFormatting sqref="CQ50:CQ51">
    <cfRule type="expression" dxfId="1741" priority="4753">
      <formula>$CQ$4=""</formula>
    </cfRule>
  </conditionalFormatting>
  <conditionalFormatting sqref="BP50:CQ51 BP5:CQ7">
    <cfRule type="expression" dxfId="1740" priority="4767">
      <formula>$BP$4=""</formula>
    </cfRule>
  </conditionalFormatting>
  <conditionalFormatting sqref="BQ50:CQ51 BQ5:CQ7">
    <cfRule type="expression" dxfId="1739" priority="4766">
      <formula>$BQ$4=""</formula>
    </cfRule>
  </conditionalFormatting>
  <conditionalFormatting sqref="BR50:CQ51 BR5:CQ7">
    <cfRule type="expression" dxfId="1738" priority="4765">
      <formula>$BR$4=""</formula>
    </cfRule>
  </conditionalFormatting>
  <conditionalFormatting sqref="BS50:CQ51 BS5:CQ7">
    <cfRule type="expression" dxfId="1737" priority="4764">
      <formula>$BS$4=""</formula>
    </cfRule>
  </conditionalFormatting>
  <conditionalFormatting sqref="BT50:CQ51 BT5:CQ7">
    <cfRule type="expression" dxfId="1736" priority="4763">
      <formula>$BT$4=""</formula>
    </cfRule>
  </conditionalFormatting>
  <conditionalFormatting sqref="BU50:CQ51 BU5:CQ7">
    <cfRule type="expression" dxfId="1735" priority="4762">
      <formula>$BU$4=""</formula>
    </cfRule>
  </conditionalFormatting>
  <conditionalFormatting sqref="BV50:CQ51 BV5:CQ7">
    <cfRule type="expression" dxfId="1734" priority="4761">
      <formula>$BV$4=""</formula>
    </cfRule>
  </conditionalFormatting>
  <conditionalFormatting sqref="BW50:CQ51 BW5:CQ7">
    <cfRule type="expression" dxfId="1733" priority="4760">
      <formula>$BW$4=""</formula>
    </cfRule>
  </conditionalFormatting>
  <conditionalFormatting sqref="BX50:CQ51 BX5:CQ7">
    <cfRule type="expression" dxfId="1732" priority="4759">
      <formula>$BX$4=""</formula>
    </cfRule>
  </conditionalFormatting>
  <conditionalFormatting sqref="BY50:CQ51 BY5:CQ7">
    <cfRule type="expression" dxfId="1731" priority="4758">
      <formula>$BY$4=""</formula>
    </cfRule>
  </conditionalFormatting>
  <conditionalFormatting sqref="BZ50:CQ51 BZ5:CQ7">
    <cfRule type="expression" dxfId="1730" priority="4757">
      <formula>$BZ$4=""</formula>
    </cfRule>
  </conditionalFormatting>
  <conditionalFormatting sqref="CA50:CQ51 CA5:CQ7">
    <cfRule type="expression" dxfId="1729" priority="4756">
      <formula>$CA$4=""</formula>
    </cfRule>
  </conditionalFormatting>
  <conditionalFormatting sqref="CB50:CQ51 CB5:CQ7">
    <cfRule type="expression" dxfId="1728" priority="4755">
      <formula>$CB$4=""</formula>
    </cfRule>
  </conditionalFormatting>
  <conditionalFormatting sqref="CC50:CQ51 CC5:CQ7">
    <cfRule type="expression" dxfId="1727" priority="4754">
      <formula>$CC$4=""</formula>
    </cfRule>
  </conditionalFormatting>
  <conditionalFormatting sqref="BC50:CQ51 BC5:CQ7">
    <cfRule type="expression" dxfId="1726" priority="4780">
      <formula>$BC$4=""</formula>
    </cfRule>
  </conditionalFormatting>
  <conditionalFormatting sqref="CR9:CT10 CR22:CT35 CR37:CT40 CR47:CT49 CR12:CT17">
    <cfRule type="expression" dxfId="1725" priority="2824">
      <formula>$D$4=""</formula>
    </cfRule>
  </conditionalFormatting>
  <conditionalFormatting sqref="CR9:CT10 CR22:CT35 CR37:CT40 CR47:CT49 CR12:CT17">
    <cfRule type="expression" dxfId="1724" priority="2823">
      <formula>$E$4=""</formula>
    </cfRule>
  </conditionalFormatting>
  <conditionalFormatting sqref="CR9:CT10 CR22:CT35 CR37:CT40 CR47:CT49 CR12:CT17">
    <cfRule type="expression" dxfId="1723" priority="2822">
      <formula>$F$4=""</formula>
    </cfRule>
  </conditionalFormatting>
  <conditionalFormatting sqref="CR9:CT10 CR22:CT35 CR37:CT40 CR47:CT49 CR12:CT17">
    <cfRule type="expression" dxfId="1722" priority="2821">
      <formula>$G$4=""</formula>
    </cfRule>
  </conditionalFormatting>
  <conditionalFormatting sqref="CR9:CT10 CR22:CT35 CR37:CT40 CR47:CT49 CR12:CT17">
    <cfRule type="expression" dxfId="1721" priority="2820">
      <formula>$H$4=""</formula>
    </cfRule>
  </conditionalFormatting>
  <conditionalFormatting sqref="CR9:CT10 CR22:CT35 CR37:CT40 CR47:CT49 CR12:CT17">
    <cfRule type="expression" dxfId="1720" priority="2819">
      <formula>$I$4=""</formula>
    </cfRule>
  </conditionalFormatting>
  <conditionalFormatting sqref="CR9:CT10 CR22:CT35 CR37:CT40 CR47:CT49 CR12:CT17">
    <cfRule type="expression" dxfId="1719" priority="2818">
      <formula>$J$4=""</formula>
    </cfRule>
  </conditionalFormatting>
  <conditionalFormatting sqref="CR9:CT10 CR22:CT35 CR37:CT40 CR47:CT49 CR12:CT17">
    <cfRule type="expression" dxfId="1718" priority="2817">
      <formula>$K$4=""</formula>
    </cfRule>
  </conditionalFormatting>
  <conditionalFormatting sqref="CR9:CT10 CR22:CT35 CR37:CT40 CR47:CT49 CR12:CT17">
    <cfRule type="expression" dxfId="1717" priority="2816">
      <formula>$L$4=""</formula>
    </cfRule>
  </conditionalFormatting>
  <conditionalFormatting sqref="CR9:CT10 CR22:CT35 CR37:CT40 CR47:CT49 CR12:CT17">
    <cfRule type="expression" dxfId="1716" priority="2815">
      <formula>$M$4=""</formula>
    </cfRule>
  </conditionalFormatting>
  <conditionalFormatting sqref="CR9:CT10 CR22:CT35 CR37:CT40 CR47:CT49 CR12:CT17">
    <cfRule type="expression" dxfId="1715" priority="2814">
      <formula>$N$4=""</formula>
    </cfRule>
  </conditionalFormatting>
  <conditionalFormatting sqref="CR9:CT10 CR22:CT35 CR37:CT40 CR47:CT49 CR12:CT17">
    <cfRule type="expression" dxfId="1714" priority="2813">
      <formula>$O$4=""</formula>
    </cfRule>
  </conditionalFormatting>
  <conditionalFormatting sqref="CR9:CT10 CR22:CT35 CR37:CT40 CR47:CT49 CR12:CT17">
    <cfRule type="expression" dxfId="1713" priority="2812">
      <formula>$P$4=""</formula>
    </cfRule>
  </conditionalFormatting>
  <conditionalFormatting sqref="CR9:CT10 CR22:CT35 CR37:CT40 CR47:CT49 CR12:CT17">
    <cfRule type="expression" dxfId="1712" priority="2811">
      <formula>$Q$4=""</formula>
    </cfRule>
  </conditionalFormatting>
  <conditionalFormatting sqref="CR9:CT10 CR22:CT35 CR37:CT40 CR47:CT49 CR12:CT17">
    <cfRule type="expression" dxfId="1711" priority="2810">
      <formula>$R$4=""</formula>
    </cfRule>
  </conditionalFormatting>
  <conditionalFormatting sqref="CR9:CT10 CR22:CT35 CR37:CT40 CR47:CT49 CR12:CT17">
    <cfRule type="expression" dxfId="1710" priority="2809">
      <formula>$S$4=""</formula>
    </cfRule>
  </conditionalFormatting>
  <conditionalFormatting sqref="CR9:CT10 CR22:CT35 CR37:CT40 CR47:CT49 CR12:CT17">
    <cfRule type="expression" dxfId="1709" priority="2808">
      <formula>$T$4=""</formula>
    </cfRule>
  </conditionalFormatting>
  <conditionalFormatting sqref="CR9:CT10 CR22:CT35 CR37:CT40 CR47:CT49 CR12:CT17">
    <cfRule type="expression" dxfId="1708" priority="2807">
      <formula>$U$4=""</formula>
    </cfRule>
  </conditionalFormatting>
  <conditionalFormatting sqref="CR9:CT10 CR22:CT35 CR37:CT40 CR47:CT49 CR12:CT17">
    <cfRule type="expression" dxfId="1707" priority="2806">
      <formula>$V$4=""</formula>
    </cfRule>
  </conditionalFormatting>
  <conditionalFormatting sqref="CR9:CT10 CR22:CT35 CR37:CT40 CR47:CT49 CR12:CT17">
    <cfRule type="expression" dxfId="1706" priority="2805">
      <formula>$W$4=""</formula>
    </cfRule>
  </conditionalFormatting>
  <conditionalFormatting sqref="CR9:CT10 CR22:CT35 CR37:CT40 CR47:CT49 CR12:CT17">
    <cfRule type="expression" dxfId="1705" priority="2804">
      <formula>$X$4=""</formula>
    </cfRule>
  </conditionalFormatting>
  <conditionalFormatting sqref="CR9:CT10 CR22:CT35 CR37:CT40 CR47:CT49 CR12:CT17">
    <cfRule type="expression" dxfId="1704" priority="2803">
      <formula>$Y$4=""</formula>
    </cfRule>
  </conditionalFormatting>
  <conditionalFormatting sqref="CR9:CT10 CR22:CT35 CR37:CT40 CR47:CT49 CR12:CT17">
    <cfRule type="expression" dxfId="1703" priority="2802">
      <formula>$Z$4=""</formula>
    </cfRule>
  </conditionalFormatting>
  <conditionalFormatting sqref="CR9:CT10 CR22:CT35 CR37:CT40 CR47:CT49 CR12:CT17">
    <cfRule type="expression" dxfId="1702" priority="2801">
      <formula>$AA$4=""</formula>
    </cfRule>
  </conditionalFormatting>
  <conditionalFormatting sqref="CR9:CT10 CR22:CT35 CR37:CT40 CR47:CT49 CR12:CT17">
    <cfRule type="expression" dxfId="1701" priority="2777">
      <formula>$AY$4=""</formula>
    </cfRule>
  </conditionalFormatting>
  <conditionalFormatting sqref="CR9:CT10 CR22:CT35 CR37:CT40 CR47:CT49 CR12:CT17">
    <cfRule type="expression" dxfId="1700" priority="2778">
      <formula>$AX$4=""</formula>
    </cfRule>
  </conditionalFormatting>
  <conditionalFormatting sqref="CR9:CT10 CR22:CT35 CR37:CT40 CR47:CT49 CR12:CT17">
    <cfRule type="expression" dxfId="1699" priority="2779">
      <formula>$AW$4=""</formula>
    </cfRule>
  </conditionalFormatting>
  <conditionalFormatting sqref="CR9:CT10 CR22:CT35 CR37:CT40 CR47:CT49 CR12:CT17">
    <cfRule type="expression" dxfId="1698" priority="2780">
      <formula>$AV$4=""</formula>
    </cfRule>
  </conditionalFormatting>
  <conditionalFormatting sqref="CR9:CT10 CR22:CT35 CR37:CT40 CR47:CT49 CR12:CT17">
    <cfRule type="expression" dxfId="1697" priority="2781">
      <formula>$AU$4=""</formula>
    </cfRule>
  </conditionalFormatting>
  <conditionalFormatting sqref="CR9:CT10 CR22:CT35 CR37:CT40 CR47:CT49 CR12:CT17">
    <cfRule type="expression" dxfId="1696" priority="2782">
      <formula>$AT$4=""</formula>
    </cfRule>
  </conditionalFormatting>
  <conditionalFormatting sqref="CR9:CT10 CR22:CT35 CR37:CT40 CR47:CT49 CR12:CT17">
    <cfRule type="expression" dxfId="1695" priority="2783">
      <formula>$AS$4=""</formula>
    </cfRule>
  </conditionalFormatting>
  <conditionalFormatting sqref="CR9:CT10 CR22:CT35 CR37:CT40 CR47:CT49 CR12:CT17">
    <cfRule type="expression" dxfId="1694" priority="2784">
      <formula>$AR$4=""</formula>
    </cfRule>
  </conditionalFormatting>
  <conditionalFormatting sqref="CR9:CT10 CR22:CT35 CR37:CT40 CR47:CT49 CR12:CT17">
    <cfRule type="expression" dxfId="1693" priority="2785">
      <formula>$AQ$4=""</formula>
    </cfRule>
  </conditionalFormatting>
  <conditionalFormatting sqref="CR9:CT10 CR22:CT35 CR37:CT40 CR47:CT49 CR12:CT17">
    <cfRule type="expression" dxfId="1692" priority="2786">
      <formula>$AP$4=""</formula>
    </cfRule>
  </conditionalFormatting>
  <conditionalFormatting sqref="CR9:CT10 CR22:CT35 CR37:CT40 CR47:CT49 CR12:CT17">
    <cfRule type="expression" dxfId="1691" priority="2787">
      <formula>$AO$4=""</formula>
    </cfRule>
  </conditionalFormatting>
  <conditionalFormatting sqref="CR9:CT10 CR22:CT35 CR37:CT40 CR47:CT49 CR12:CT17">
    <cfRule type="expression" dxfId="1690" priority="2788">
      <formula>$AN$4=""</formula>
    </cfRule>
  </conditionalFormatting>
  <conditionalFormatting sqref="CR9:CT10 CR22:CT35 CR37:CT40 CR47:CT49 CR12:CT17">
    <cfRule type="expression" dxfId="1689" priority="2789">
      <formula>$AM$4=""</formula>
    </cfRule>
  </conditionalFormatting>
  <conditionalFormatting sqref="CR9:CT10 CR22:CT35 CR37:CT40 CR47:CT49 CR12:CT17">
    <cfRule type="expression" dxfId="1688" priority="2790">
      <formula>$AL$4=""</formula>
    </cfRule>
  </conditionalFormatting>
  <conditionalFormatting sqref="CR9:CT10 CR22:CT35 CR37:CT40 CR47:CT49 CR12:CT17">
    <cfRule type="expression" dxfId="1687" priority="2791">
      <formula>$AK$4=""</formula>
    </cfRule>
  </conditionalFormatting>
  <conditionalFormatting sqref="CR9:CT10 CR22:CT35 CR37:CT40 CR47:CT49 CR12:CT17">
    <cfRule type="expression" dxfId="1686" priority="2792">
      <formula>$AJ$4=""</formula>
    </cfRule>
  </conditionalFormatting>
  <conditionalFormatting sqref="CR9:CT10 CR22:CT35 CR37:CT40 CR47:CT49 CR12:CT17">
    <cfRule type="expression" dxfId="1685" priority="2793">
      <formula>$AI$4=""</formula>
    </cfRule>
  </conditionalFormatting>
  <conditionalFormatting sqref="CR9:CT10 CR22:CT35 CR37:CT40 CR47:CT49 CR12:CT17">
    <cfRule type="expression" dxfId="1684" priority="2794">
      <formula>$AH$4=""</formula>
    </cfRule>
  </conditionalFormatting>
  <conditionalFormatting sqref="CR9:CT10 CR22:CT35 CR37:CT40 CR47:CT49 CR12:CT17">
    <cfRule type="expression" dxfId="1683" priority="2795">
      <formula>$AG$4=""</formula>
    </cfRule>
  </conditionalFormatting>
  <conditionalFormatting sqref="CR9:CT10 CR22:CT35 CR37:CT40 CR47:CT49 CR12:CT17">
    <cfRule type="expression" dxfId="1682" priority="2796">
      <formula>$AF$4=""</formula>
    </cfRule>
  </conditionalFormatting>
  <conditionalFormatting sqref="CR9:CT10 CR22:CT35 CR37:CT40 CR47:CT49 CR12:CT17">
    <cfRule type="expression" dxfId="1681" priority="2797">
      <formula>$AE$4=""</formula>
    </cfRule>
  </conditionalFormatting>
  <conditionalFormatting sqref="CR9:CT10 CR22:CT35 CR37:CT40 CR47:CT49 CR12:CT17">
    <cfRule type="expression" dxfId="1680" priority="2798">
      <formula>$AD$4=""</formula>
    </cfRule>
  </conditionalFormatting>
  <conditionalFormatting sqref="CR9:CT10 CR22:CT35 CR37:CT40 CR47:CT49 CR12:CT17">
    <cfRule type="expression" dxfId="1679" priority="2799">
      <formula>$AC$4=""</formula>
    </cfRule>
  </conditionalFormatting>
  <conditionalFormatting sqref="CR9:CT10 CR22:CT35 CR37:CT40 CR47:CT49 CR12:CT17">
    <cfRule type="expression" dxfId="1678" priority="2800">
      <formula>$AB$4=""</formula>
    </cfRule>
  </conditionalFormatting>
  <conditionalFormatting sqref="CR9:CT10 CR22:CT35 CR37:CT40 CR47:CT49 CR12:CT17">
    <cfRule type="expression" dxfId="1677" priority="2775">
      <formula>$BA$4=""</formula>
    </cfRule>
  </conditionalFormatting>
  <conditionalFormatting sqref="CR9:CT10 CR22:CT35 CR37:CT40 CR47:CT49 CR12:CT17">
    <cfRule type="expression" dxfId="1676" priority="2761">
      <formula>$BO$4=""</formula>
    </cfRule>
  </conditionalFormatting>
  <conditionalFormatting sqref="CR9:CT10 CR22:CT35 CR37:CT40 CR47:CT49 CR12:CT17">
    <cfRule type="expression" dxfId="1675" priority="2762">
      <formula>$BN$4=""</formula>
    </cfRule>
  </conditionalFormatting>
  <conditionalFormatting sqref="CR9:CT10 CR22:CT35 CR37:CT40 CR47:CT49 CR12:CT17">
    <cfRule type="expression" dxfId="1674" priority="2763">
      <formula>$BM$4=""</formula>
    </cfRule>
  </conditionalFormatting>
  <conditionalFormatting sqref="CR9:CT10 CR22:CT35 CR37:CT40 CR47:CT49 CR12:CT17">
    <cfRule type="expression" dxfId="1673" priority="2764">
      <formula>$BL$4=""</formula>
    </cfRule>
  </conditionalFormatting>
  <conditionalFormatting sqref="CR9:CT10 CR22:CT35 CR37:CT40 CR47:CT49 CR12:CT17">
    <cfRule type="expression" dxfId="1672" priority="2765">
      <formula>$BK$4=""</formula>
    </cfRule>
  </conditionalFormatting>
  <conditionalFormatting sqref="CR9:CT10 CR22:CT35 CR37:CT40 CR47:CT49 CR12:CT17">
    <cfRule type="expression" dxfId="1671" priority="2766">
      <formula>$BJ$4=""</formula>
    </cfRule>
  </conditionalFormatting>
  <conditionalFormatting sqref="CR9:CT10 CR22:CT35 CR37:CT40 CR47:CT49 CR12:CT17">
    <cfRule type="expression" dxfId="1670" priority="2767">
      <formula>$BI$4=""</formula>
    </cfRule>
  </conditionalFormatting>
  <conditionalFormatting sqref="CR9:CT10 CR22:CT35 CR37:CT40 CR47:CT49 CR12:CT17">
    <cfRule type="expression" dxfId="1669" priority="2768">
      <formula>$BH$4=""</formula>
    </cfRule>
  </conditionalFormatting>
  <conditionalFormatting sqref="CR9:CT10 CR22:CT35 CR37:CT40 CR47:CT49 CR12:CT17">
    <cfRule type="expression" dxfId="1668" priority="2769">
      <formula>$BG$4=""</formula>
    </cfRule>
  </conditionalFormatting>
  <conditionalFormatting sqref="CR9:CT10 CR22:CT35 CR37:CT40 CR47:CT49 CR12:CT17">
    <cfRule type="expression" dxfId="1667" priority="2770">
      <formula>$BF$4=""</formula>
    </cfRule>
  </conditionalFormatting>
  <conditionalFormatting sqref="CR9:CT10 CR22:CT35 CR37:CT40 CR47:CT49 CR12:CT17">
    <cfRule type="expression" dxfId="1666" priority="2771">
      <formula>$BE$4=""</formula>
    </cfRule>
  </conditionalFormatting>
  <conditionalFormatting sqref="CR9:CT10 CR22:CT35 CR37:CT40 CR47:CT49 CR12:CT17">
    <cfRule type="expression" dxfId="1665" priority="2772">
      <formula>$BD$4=""</formula>
    </cfRule>
  </conditionalFormatting>
  <conditionalFormatting sqref="CR9:CT10 CR22:CT35 CR37:CT40 CR47:CT49 CR12:CT17">
    <cfRule type="expression" dxfId="1664" priority="2774">
      <formula>$BB$4=""</formula>
    </cfRule>
  </conditionalFormatting>
  <conditionalFormatting sqref="CR9:CT10 CR22:CT35 CR37:CT40 CR47:CT49 CR12:CT17">
    <cfRule type="expression" dxfId="1663" priority="2776">
      <formula>$AZ$4=""</formula>
    </cfRule>
  </conditionalFormatting>
  <conditionalFormatting sqref="CT47:CT49 CT37:CT40 CT9:CT10 CT22:CT35 CT12:CT17">
    <cfRule type="expression" dxfId="1662" priority="2746">
      <formula>$CD$4=""</formula>
    </cfRule>
  </conditionalFormatting>
  <conditionalFormatting sqref="CR9:CT10 CR22:CT35 CR37:CT40 CR47:CT49 CR12:CT17">
    <cfRule type="expression" dxfId="1661" priority="2760">
      <formula>$BP$4=""</formula>
    </cfRule>
  </conditionalFormatting>
  <conditionalFormatting sqref="CR9:CT10 CR22:CT35 CR37:CT40 CR47:CT49 CR12:CT17">
    <cfRule type="expression" dxfId="1660" priority="2759">
      <formula>$BQ$4=""</formula>
    </cfRule>
  </conditionalFormatting>
  <conditionalFormatting sqref="CR9:CT10 CR22:CT35 CR37:CT40 CR47:CT49 CR12:CT17">
    <cfRule type="expression" dxfId="1659" priority="2758">
      <formula>$BR$4=""</formula>
    </cfRule>
  </conditionalFormatting>
  <conditionalFormatting sqref="CR47:CT49 CR37:CT40 CR22:CT35 CR9:CT10 CR12:CT17">
    <cfRule type="expression" dxfId="1658" priority="2757">
      <formula>$BS$4=""</formula>
    </cfRule>
  </conditionalFormatting>
  <conditionalFormatting sqref="CR47:CT49 CR37:CT40 CR9:CT10 CR22:CT35 CR12:CT17">
    <cfRule type="expression" dxfId="1657" priority="2756">
      <formula>$BT$4=""</formula>
    </cfRule>
  </conditionalFormatting>
  <conditionalFormatting sqref="CR47:CT49 CR37:CT40 CR9:CT10 CR22:CT35 CR12:CT17">
    <cfRule type="expression" dxfId="1656" priority="2755">
      <formula>$BU$4=""</formula>
    </cfRule>
  </conditionalFormatting>
  <conditionalFormatting sqref="CR47:CT49 CR37:CT40 CR9:CT10 CR22:CT35 CR12:CT17">
    <cfRule type="expression" dxfId="1655" priority="2754">
      <formula>$BV$4=""</formula>
    </cfRule>
  </conditionalFormatting>
  <conditionalFormatting sqref="CR47:CT49 CR37:CT40 CR9:CT10 CR22:CT35 CR12:CT17">
    <cfRule type="expression" dxfId="1654" priority="2753">
      <formula>$BW$4=""</formula>
    </cfRule>
  </conditionalFormatting>
  <conditionalFormatting sqref="CR47:CT49 CR37:CT40 CR9:CT10 CR22:CT35 CR12:CT17">
    <cfRule type="expression" dxfId="1653" priority="2752">
      <formula>$BX$4=""</formula>
    </cfRule>
  </conditionalFormatting>
  <conditionalFormatting sqref="CR47:CT49 CR37:CT40 CR9:CT10 CR22:CT35 CR12:CT17">
    <cfRule type="expression" dxfId="1652" priority="2751">
      <formula>$BY$4=""</formula>
    </cfRule>
  </conditionalFormatting>
  <conditionalFormatting sqref="CR47:CT49 CR37:CT40 CR9:CT10 CR22:CT35 CR12:CT17">
    <cfRule type="expression" dxfId="1651" priority="2750">
      <formula>$BZ$4=""</formula>
    </cfRule>
  </conditionalFormatting>
  <conditionalFormatting sqref="CR47:CT49 CR37:CT40 CR9:CT10 CR22:CT35 CR12:CT17">
    <cfRule type="expression" dxfId="1650" priority="2749">
      <formula>$CA$4=""</formula>
    </cfRule>
  </conditionalFormatting>
  <conditionalFormatting sqref="CR47:CT49 CR37:CT40 CR9:CT10 CR22:CT35 CR12:CT17">
    <cfRule type="expression" dxfId="1649" priority="2748">
      <formula>$CB$4=""</formula>
    </cfRule>
  </conditionalFormatting>
  <conditionalFormatting sqref="CS47:CT49 CS37:CT40 CS9:CT10 CS22:CT35 CS12:CT17">
    <cfRule type="expression" dxfId="1648" priority="2747">
      <formula>$CC$4=""</formula>
    </cfRule>
  </conditionalFormatting>
  <conditionalFormatting sqref="CR9:CT10 CR22:CT35 CR37:CT40 CR47:CT49 CR12:CT17">
    <cfRule type="expression" dxfId="1647" priority="2773">
      <formula>$BC$4=""</formula>
    </cfRule>
  </conditionalFormatting>
  <conditionalFormatting sqref="CT45">
    <cfRule type="expression" dxfId="1646" priority="2533">
      <formula>$CD$4=""</formula>
    </cfRule>
  </conditionalFormatting>
  <conditionalFormatting sqref="CR45:CT45">
    <cfRule type="expression" dxfId="1645" priority="2544">
      <formula>$BS$4=""</formula>
    </cfRule>
  </conditionalFormatting>
  <conditionalFormatting sqref="CR45:CT45">
    <cfRule type="expression" dxfId="1644" priority="2543">
      <formula>$BT$4=""</formula>
    </cfRule>
  </conditionalFormatting>
  <conditionalFormatting sqref="CR45:CT45">
    <cfRule type="expression" dxfId="1643" priority="2542">
      <formula>$BU$4=""</formula>
    </cfRule>
  </conditionalFormatting>
  <conditionalFormatting sqref="CR45:CT45">
    <cfRule type="expression" dxfId="1642" priority="2541">
      <formula>$BV$4=""</formula>
    </cfRule>
  </conditionalFormatting>
  <conditionalFormatting sqref="CR45:CT45">
    <cfRule type="expression" dxfId="1641" priority="2540">
      <formula>$BW$4=""</formula>
    </cfRule>
  </conditionalFormatting>
  <conditionalFormatting sqref="CR45:CT45">
    <cfRule type="expression" dxfId="1640" priority="2539">
      <formula>$BX$4=""</formula>
    </cfRule>
  </conditionalFormatting>
  <conditionalFormatting sqref="CR45:CT45">
    <cfRule type="expression" dxfId="1639" priority="2538">
      <formula>$BY$4=""</formula>
    </cfRule>
  </conditionalFormatting>
  <conditionalFormatting sqref="CR45:CT45">
    <cfRule type="expression" dxfId="1638" priority="2537">
      <formula>$BZ$4=""</formula>
    </cfRule>
  </conditionalFormatting>
  <conditionalFormatting sqref="CR45:CT45">
    <cfRule type="expression" dxfId="1637" priority="2536">
      <formula>$CA$4=""</formula>
    </cfRule>
  </conditionalFormatting>
  <conditionalFormatting sqref="CR45:CT45">
    <cfRule type="expression" dxfId="1636" priority="2535">
      <formula>$CB$4=""</formula>
    </cfRule>
  </conditionalFormatting>
  <conditionalFormatting sqref="CS45:CT45">
    <cfRule type="expression" dxfId="1635" priority="2534">
      <formula>$CC$4=""</formula>
    </cfRule>
  </conditionalFormatting>
  <conditionalFormatting sqref="CR45:CT45">
    <cfRule type="expression" dxfId="1634" priority="2611">
      <formula>$D$4=""</formula>
    </cfRule>
  </conditionalFormatting>
  <conditionalFormatting sqref="CR45:CT45">
    <cfRule type="expression" dxfId="1633" priority="2610">
      <formula>$E$4=""</formula>
    </cfRule>
  </conditionalFormatting>
  <conditionalFormatting sqref="CR45:CT45">
    <cfRule type="expression" dxfId="1632" priority="2609">
      <formula>$F$4=""</formula>
    </cfRule>
  </conditionalFormatting>
  <conditionalFormatting sqref="CR45:CT45">
    <cfRule type="expression" dxfId="1631" priority="2608">
      <formula>$G$4=""</formula>
    </cfRule>
  </conditionalFormatting>
  <conditionalFormatting sqref="CR45:CT45">
    <cfRule type="expression" dxfId="1630" priority="2607">
      <formula>$H$4=""</formula>
    </cfRule>
  </conditionalFormatting>
  <conditionalFormatting sqref="CR45:CT45">
    <cfRule type="expression" dxfId="1629" priority="2606">
      <formula>$I$4=""</formula>
    </cfRule>
  </conditionalFormatting>
  <conditionalFormatting sqref="CR45:CT45">
    <cfRule type="expression" dxfId="1628" priority="2605">
      <formula>$J$4=""</formula>
    </cfRule>
  </conditionalFormatting>
  <conditionalFormatting sqref="CR45:CT45">
    <cfRule type="expression" dxfId="1627" priority="2604">
      <formula>$K$4=""</formula>
    </cfRule>
  </conditionalFormatting>
  <conditionalFormatting sqref="CR45:CT45">
    <cfRule type="expression" dxfId="1626" priority="2603">
      <formula>$L$4=""</formula>
    </cfRule>
  </conditionalFormatting>
  <conditionalFormatting sqref="CR45:CT45">
    <cfRule type="expression" dxfId="1625" priority="2602">
      <formula>$M$4=""</formula>
    </cfRule>
  </conditionalFormatting>
  <conditionalFormatting sqref="CR45:CT45">
    <cfRule type="expression" dxfId="1624" priority="2601">
      <formula>$N$4=""</formula>
    </cfRule>
  </conditionalFormatting>
  <conditionalFormatting sqref="CR45:CT45">
    <cfRule type="expression" dxfId="1623" priority="2600">
      <formula>$O$4=""</formula>
    </cfRule>
  </conditionalFormatting>
  <conditionalFormatting sqref="CR45:CT45">
    <cfRule type="expression" dxfId="1622" priority="2599">
      <formula>$P$4=""</formula>
    </cfRule>
  </conditionalFormatting>
  <conditionalFormatting sqref="CR45:CT45">
    <cfRule type="expression" dxfId="1621" priority="2598">
      <formula>$Q$4=""</formula>
    </cfRule>
  </conditionalFormatting>
  <conditionalFormatting sqref="CR45:CT45">
    <cfRule type="expression" dxfId="1620" priority="2597">
      <formula>$R$4=""</formula>
    </cfRule>
  </conditionalFormatting>
  <conditionalFormatting sqref="CR45:CT45">
    <cfRule type="expression" dxfId="1619" priority="2596">
      <formula>$S$4=""</formula>
    </cfRule>
  </conditionalFormatting>
  <conditionalFormatting sqref="CR45:CT45">
    <cfRule type="expression" dxfId="1618" priority="2595">
      <formula>$T$4=""</formula>
    </cfRule>
  </conditionalFormatting>
  <conditionalFormatting sqref="CR45:CT45">
    <cfRule type="expression" dxfId="1617" priority="2594">
      <formula>$U$4=""</formula>
    </cfRule>
  </conditionalFormatting>
  <conditionalFormatting sqref="CR45:CT45">
    <cfRule type="expression" dxfId="1616" priority="2593">
      <formula>$V$4=""</formula>
    </cfRule>
  </conditionalFormatting>
  <conditionalFormatting sqref="CR45:CT45">
    <cfRule type="expression" dxfId="1615" priority="2592">
      <formula>$W$4=""</formula>
    </cfRule>
  </conditionalFormatting>
  <conditionalFormatting sqref="CR45:CT45">
    <cfRule type="expression" dxfId="1614" priority="2591">
      <formula>$X$4=""</formula>
    </cfRule>
  </conditionalFormatting>
  <conditionalFormatting sqref="CR45:CT45">
    <cfRule type="expression" dxfId="1613" priority="2590">
      <formula>$Y$4=""</formula>
    </cfRule>
  </conditionalFormatting>
  <conditionalFormatting sqref="CR45:CT45">
    <cfRule type="expression" dxfId="1612" priority="2589">
      <formula>$Z$4=""</formula>
    </cfRule>
  </conditionalFormatting>
  <conditionalFormatting sqref="CR45:CT45">
    <cfRule type="expression" dxfId="1611" priority="2588">
      <formula>$AA$4=""</formula>
    </cfRule>
  </conditionalFormatting>
  <conditionalFormatting sqref="CR45:CT45">
    <cfRule type="expression" dxfId="1610" priority="2564">
      <formula>$AY$4=""</formula>
    </cfRule>
  </conditionalFormatting>
  <conditionalFormatting sqref="CR45:CT45">
    <cfRule type="expression" dxfId="1609" priority="2565">
      <formula>$AX$4=""</formula>
    </cfRule>
  </conditionalFormatting>
  <conditionalFormatting sqref="CR45:CT45">
    <cfRule type="expression" dxfId="1608" priority="2566">
      <formula>$AW$4=""</formula>
    </cfRule>
  </conditionalFormatting>
  <conditionalFormatting sqref="CR45:CT45">
    <cfRule type="expression" dxfId="1607" priority="2567">
      <formula>$AV$4=""</formula>
    </cfRule>
  </conditionalFormatting>
  <conditionalFormatting sqref="CR45:CT45">
    <cfRule type="expression" dxfId="1606" priority="2568">
      <formula>$AU$4=""</formula>
    </cfRule>
  </conditionalFormatting>
  <conditionalFormatting sqref="CR45:CT45">
    <cfRule type="expression" dxfId="1605" priority="2569">
      <formula>$AT$4=""</formula>
    </cfRule>
  </conditionalFormatting>
  <conditionalFormatting sqref="CR45:CT45">
    <cfRule type="expression" dxfId="1604" priority="2570">
      <formula>$AS$4=""</formula>
    </cfRule>
  </conditionalFormatting>
  <conditionalFormatting sqref="CR45:CT45">
    <cfRule type="expression" dxfId="1603" priority="2571">
      <formula>$AR$4=""</formula>
    </cfRule>
  </conditionalFormatting>
  <conditionalFormatting sqref="CR45:CT45">
    <cfRule type="expression" dxfId="1602" priority="2572">
      <formula>$AQ$4=""</formula>
    </cfRule>
  </conditionalFormatting>
  <conditionalFormatting sqref="CR45:CT45">
    <cfRule type="expression" dxfId="1601" priority="2573">
      <formula>$AP$4=""</formula>
    </cfRule>
  </conditionalFormatting>
  <conditionalFormatting sqref="CR45:CT45">
    <cfRule type="expression" dxfId="1600" priority="2574">
      <formula>$AO$4=""</formula>
    </cfRule>
  </conditionalFormatting>
  <conditionalFormatting sqref="CR45:CT45">
    <cfRule type="expression" dxfId="1599" priority="2575">
      <formula>$AN$4=""</formula>
    </cfRule>
  </conditionalFormatting>
  <conditionalFormatting sqref="CR45:CT45">
    <cfRule type="expression" dxfId="1598" priority="2576">
      <formula>$AM$4=""</formula>
    </cfRule>
  </conditionalFormatting>
  <conditionalFormatting sqref="CR45:CT45">
    <cfRule type="expression" dxfId="1597" priority="2577">
      <formula>$AL$4=""</formula>
    </cfRule>
  </conditionalFormatting>
  <conditionalFormatting sqref="CR45:CT45">
    <cfRule type="expression" dxfId="1596" priority="2578">
      <formula>$AK$4=""</formula>
    </cfRule>
  </conditionalFormatting>
  <conditionalFormatting sqref="CR45:CT45">
    <cfRule type="expression" dxfId="1595" priority="2579">
      <formula>$AJ$4=""</formula>
    </cfRule>
  </conditionalFormatting>
  <conditionalFormatting sqref="CR45:CT45">
    <cfRule type="expression" dxfId="1594" priority="2580">
      <formula>$AI$4=""</formula>
    </cfRule>
  </conditionalFormatting>
  <conditionalFormatting sqref="CR45:CT45">
    <cfRule type="expression" dxfId="1593" priority="2581">
      <formula>$AH$4=""</formula>
    </cfRule>
  </conditionalFormatting>
  <conditionalFormatting sqref="CR45:CT45">
    <cfRule type="expression" dxfId="1592" priority="2582">
      <formula>$AG$4=""</formula>
    </cfRule>
  </conditionalFormatting>
  <conditionalFormatting sqref="CR45:CT45">
    <cfRule type="expression" dxfId="1591" priority="2583">
      <formula>$AF$4=""</formula>
    </cfRule>
  </conditionalFormatting>
  <conditionalFormatting sqref="CR45:CT45">
    <cfRule type="expression" dxfId="1590" priority="2584">
      <formula>$AE$4=""</formula>
    </cfRule>
  </conditionalFormatting>
  <conditionalFormatting sqref="CR45:CT45">
    <cfRule type="expression" dxfId="1589" priority="2585">
      <formula>$AD$4=""</formula>
    </cfRule>
  </conditionalFormatting>
  <conditionalFormatting sqref="CR45:CT45">
    <cfRule type="expression" dxfId="1588" priority="2586">
      <formula>$AC$4=""</formula>
    </cfRule>
  </conditionalFormatting>
  <conditionalFormatting sqref="CR45:CT45">
    <cfRule type="expression" dxfId="1587" priority="2587">
      <formula>$AB$4=""</formula>
    </cfRule>
  </conditionalFormatting>
  <conditionalFormatting sqref="CR45:CT45">
    <cfRule type="expression" dxfId="1586" priority="2562">
      <formula>$BA$4=""</formula>
    </cfRule>
  </conditionalFormatting>
  <conditionalFormatting sqref="CR45:CT45">
    <cfRule type="expression" dxfId="1585" priority="2548">
      <formula>$BO$4=""</formula>
    </cfRule>
  </conditionalFormatting>
  <conditionalFormatting sqref="CR45:CT45">
    <cfRule type="expression" dxfId="1584" priority="2549">
      <formula>$BN$4=""</formula>
    </cfRule>
  </conditionalFormatting>
  <conditionalFormatting sqref="CR45:CT45">
    <cfRule type="expression" dxfId="1583" priority="2550">
      <formula>$BM$4=""</formula>
    </cfRule>
  </conditionalFormatting>
  <conditionalFormatting sqref="CR45:CT45">
    <cfRule type="expression" dxfId="1582" priority="2551">
      <formula>$BL$4=""</formula>
    </cfRule>
  </conditionalFormatting>
  <conditionalFormatting sqref="CR45:CT45">
    <cfRule type="expression" dxfId="1581" priority="2552">
      <formula>$BK$4=""</formula>
    </cfRule>
  </conditionalFormatting>
  <conditionalFormatting sqref="CR45:CT45">
    <cfRule type="expression" dxfId="1580" priority="2553">
      <formula>$BJ$4=""</formula>
    </cfRule>
  </conditionalFormatting>
  <conditionalFormatting sqref="CR45:CT45">
    <cfRule type="expression" dxfId="1579" priority="2554">
      <formula>$BI$4=""</formula>
    </cfRule>
  </conditionalFormatting>
  <conditionalFormatting sqref="CR45:CT45">
    <cfRule type="expression" dxfId="1578" priority="2555">
      <formula>$BH$4=""</formula>
    </cfRule>
  </conditionalFormatting>
  <conditionalFormatting sqref="CR45:CT45">
    <cfRule type="expression" dxfId="1577" priority="2556">
      <formula>$BG$4=""</formula>
    </cfRule>
  </conditionalFormatting>
  <conditionalFormatting sqref="CR45:CT45">
    <cfRule type="expression" dxfId="1576" priority="2557">
      <formula>$BF$4=""</formula>
    </cfRule>
  </conditionalFormatting>
  <conditionalFormatting sqref="CR45:CT45">
    <cfRule type="expression" dxfId="1575" priority="2558">
      <formula>$BE$4=""</formula>
    </cfRule>
  </conditionalFormatting>
  <conditionalFormatting sqref="CR45:CT45">
    <cfRule type="expression" dxfId="1574" priority="2559">
      <formula>$BD$4=""</formula>
    </cfRule>
  </conditionalFormatting>
  <conditionalFormatting sqref="CR45:CT45">
    <cfRule type="expression" dxfId="1573" priority="2561">
      <formula>$BB$4=""</formula>
    </cfRule>
  </conditionalFormatting>
  <conditionalFormatting sqref="CR45:CT45">
    <cfRule type="expression" dxfId="1572" priority="2563">
      <formula>$AZ$4=""</formula>
    </cfRule>
  </conditionalFormatting>
  <conditionalFormatting sqref="CR45:CT45">
    <cfRule type="expression" dxfId="1571" priority="2547">
      <formula>$BP$4=""</formula>
    </cfRule>
  </conditionalFormatting>
  <conditionalFormatting sqref="CR45:CT45">
    <cfRule type="expression" dxfId="1570" priority="2546">
      <formula>$BQ$4=""</formula>
    </cfRule>
  </conditionalFormatting>
  <conditionalFormatting sqref="CR45:CT45">
    <cfRule type="expression" dxfId="1569" priority="2545">
      <formula>$BR$4=""</formula>
    </cfRule>
  </conditionalFormatting>
  <conditionalFormatting sqref="CR45:CT45">
    <cfRule type="expression" dxfId="1568" priority="2560">
      <formula>$BC$4=""</formula>
    </cfRule>
  </conditionalFormatting>
  <conditionalFormatting sqref="CR46:CT46">
    <cfRule type="expression" dxfId="1567" priority="2532">
      <formula>$D$4=""</formula>
    </cfRule>
  </conditionalFormatting>
  <conditionalFormatting sqref="CR46:CT46">
    <cfRule type="expression" dxfId="1566" priority="2531">
      <formula>$E$4=""</formula>
    </cfRule>
  </conditionalFormatting>
  <conditionalFormatting sqref="CR46:CT46">
    <cfRule type="expression" dxfId="1565" priority="2530">
      <formula>$F$4=""</formula>
    </cfRule>
  </conditionalFormatting>
  <conditionalFormatting sqref="CR46:CT46">
    <cfRule type="expression" dxfId="1564" priority="2529">
      <formula>$G$4=""</formula>
    </cfRule>
  </conditionalFormatting>
  <conditionalFormatting sqref="CR46:CT46">
    <cfRule type="expression" dxfId="1563" priority="2528">
      <formula>$H$4=""</formula>
    </cfRule>
  </conditionalFormatting>
  <conditionalFormatting sqref="CR46:CT46">
    <cfRule type="expression" dxfId="1562" priority="2527">
      <formula>$I$4=""</formula>
    </cfRule>
  </conditionalFormatting>
  <conditionalFormatting sqref="CR46:CT46">
    <cfRule type="expression" dxfId="1561" priority="2526">
      <formula>$J$4=""</formula>
    </cfRule>
  </conditionalFormatting>
  <conditionalFormatting sqref="CR46:CT46">
    <cfRule type="expression" dxfId="1560" priority="2525">
      <formula>$K$4=""</formula>
    </cfRule>
  </conditionalFormatting>
  <conditionalFormatting sqref="CR46:CT46">
    <cfRule type="expression" dxfId="1559" priority="2524">
      <formula>$L$4=""</formula>
    </cfRule>
  </conditionalFormatting>
  <conditionalFormatting sqref="CR46:CT46">
    <cfRule type="expression" dxfId="1558" priority="2523">
      <formula>$M$4=""</formula>
    </cfRule>
  </conditionalFormatting>
  <conditionalFormatting sqref="CR46:CT46">
    <cfRule type="expression" dxfId="1557" priority="2522">
      <formula>$N$4=""</formula>
    </cfRule>
  </conditionalFormatting>
  <conditionalFormatting sqref="CR46:CT46">
    <cfRule type="expression" dxfId="1556" priority="2521">
      <formula>$O$4=""</formula>
    </cfRule>
  </conditionalFormatting>
  <conditionalFormatting sqref="CR46:CT46">
    <cfRule type="expression" dxfId="1555" priority="2520">
      <formula>$P$4=""</formula>
    </cfRule>
  </conditionalFormatting>
  <conditionalFormatting sqref="CR46:CT46">
    <cfRule type="expression" dxfId="1554" priority="2519">
      <formula>$Q$4=""</formula>
    </cfRule>
  </conditionalFormatting>
  <conditionalFormatting sqref="CR46:CT46">
    <cfRule type="expression" dxfId="1553" priority="2518">
      <formula>$R$4=""</formula>
    </cfRule>
  </conditionalFormatting>
  <conditionalFormatting sqref="CR46:CT46">
    <cfRule type="expression" dxfId="1552" priority="2517">
      <formula>$S$4=""</formula>
    </cfRule>
  </conditionalFormatting>
  <conditionalFormatting sqref="CR46:CT46">
    <cfRule type="expression" dxfId="1551" priority="2516">
      <formula>$T$4=""</formula>
    </cfRule>
  </conditionalFormatting>
  <conditionalFormatting sqref="CR46:CT46">
    <cfRule type="expression" dxfId="1550" priority="2515">
      <formula>$U$4=""</formula>
    </cfRule>
  </conditionalFormatting>
  <conditionalFormatting sqref="CR46:CT46">
    <cfRule type="expression" dxfId="1549" priority="2514">
      <formula>$V$4=""</formula>
    </cfRule>
  </conditionalFormatting>
  <conditionalFormatting sqref="CR46:CT46">
    <cfRule type="expression" dxfId="1548" priority="2513">
      <formula>$W$4=""</formula>
    </cfRule>
  </conditionalFormatting>
  <conditionalFormatting sqref="CR46:CT46">
    <cfRule type="expression" dxfId="1547" priority="2512">
      <formula>$X$4=""</formula>
    </cfRule>
  </conditionalFormatting>
  <conditionalFormatting sqref="CR46:CT46">
    <cfRule type="expression" dxfId="1546" priority="2511">
      <formula>$Y$4=""</formula>
    </cfRule>
  </conditionalFormatting>
  <conditionalFormatting sqref="CR46:CT46">
    <cfRule type="expression" dxfId="1545" priority="2510">
      <formula>$Z$4=""</formula>
    </cfRule>
  </conditionalFormatting>
  <conditionalFormatting sqref="CR46:CT46">
    <cfRule type="expression" dxfId="1544" priority="2509">
      <formula>$AA$4=""</formula>
    </cfRule>
  </conditionalFormatting>
  <conditionalFormatting sqref="CR46:CT46">
    <cfRule type="expression" dxfId="1543" priority="2485">
      <formula>$AY$4=""</formula>
    </cfRule>
  </conditionalFormatting>
  <conditionalFormatting sqref="CR46:CT46">
    <cfRule type="expression" dxfId="1542" priority="2486">
      <formula>$AX$4=""</formula>
    </cfRule>
  </conditionalFormatting>
  <conditionalFormatting sqref="CR46:CT46">
    <cfRule type="expression" dxfId="1541" priority="2487">
      <formula>$AW$4=""</formula>
    </cfRule>
  </conditionalFormatting>
  <conditionalFormatting sqref="CR46:CT46">
    <cfRule type="expression" dxfId="1540" priority="2488">
      <formula>$AV$4=""</formula>
    </cfRule>
  </conditionalFormatting>
  <conditionalFormatting sqref="CR46:CT46">
    <cfRule type="expression" dxfId="1539" priority="2489">
      <formula>$AU$4=""</formula>
    </cfRule>
  </conditionalFormatting>
  <conditionalFormatting sqref="CR46:CT46">
    <cfRule type="expression" dxfId="1538" priority="2490">
      <formula>$AT$4=""</formula>
    </cfRule>
  </conditionalFormatting>
  <conditionalFormatting sqref="CR46:CT46">
    <cfRule type="expression" dxfId="1537" priority="2491">
      <formula>$AS$4=""</formula>
    </cfRule>
  </conditionalFormatting>
  <conditionalFormatting sqref="CR46:CT46">
    <cfRule type="expression" dxfId="1536" priority="2492">
      <formula>$AR$4=""</formula>
    </cfRule>
  </conditionalFormatting>
  <conditionalFormatting sqref="CR46:CT46">
    <cfRule type="expression" dxfId="1535" priority="2493">
      <formula>$AQ$4=""</formula>
    </cfRule>
  </conditionalFormatting>
  <conditionalFormatting sqref="CR46:CT46">
    <cfRule type="expression" dxfId="1534" priority="2494">
      <formula>$AP$4=""</formula>
    </cfRule>
  </conditionalFormatting>
  <conditionalFormatting sqref="CR46:CT46">
    <cfRule type="expression" dxfId="1533" priority="2495">
      <formula>$AO$4=""</formula>
    </cfRule>
  </conditionalFormatting>
  <conditionalFormatting sqref="CR46:CT46">
    <cfRule type="expression" dxfId="1532" priority="2496">
      <formula>$AN$4=""</formula>
    </cfRule>
  </conditionalFormatting>
  <conditionalFormatting sqref="CR46:CT46">
    <cfRule type="expression" dxfId="1531" priority="2497">
      <formula>$AM$4=""</formula>
    </cfRule>
  </conditionalFormatting>
  <conditionalFormatting sqref="CR46:CT46">
    <cfRule type="expression" dxfId="1530" priority="2498">
      <formula>$AL$4=""</formula>
    </cfRule>
  </conditionalFormatting>
  <conditionalFormatting sqref="CR46:CT46">
    <cfRule type="expression" dxfId="1529" priority="2499">
      <formula>$AK$4=""</formula>
    </cfRule>
  </conditionalFormatting>
  <conditionalFormatting sqref="CR46:CT46">
    <cfRule type="expression" dxfId="1528" priority="2500">
      <formula>$AJ$4=""</formula>
    </cfRule>
  </conditionalFormatting>
  <conditionalFormatting sqref="CR46:CT46">
    <cfRule type="expression" dxfId="1527" priority="2501">
      <formula>$AI$4=""</formula>
    </cfRule>
  </conditionalFormatting>
  <conditionalFormatting sqref="CR46:CT46">
    <cfRule type="expression" dxfId="1526" priority="2502">
      <formula>$AH$4=""</formula>
    </cfRule>
  </conditionalFormatting>
  <conditionalFormatting sqref="CR46:CT46">
    <cfRule type="expression" dxfId="1525" priority="2503">
      <formula>$AG$4=""</formula>
    </cfRule>
  </conditionalFormatting>
  <conditionalFormatting sqref="CR46:CT46">
    <cfRule type="expression" dxfId="1524" priority="2504">
      <formula>$AF$4=""</formula>
    </cfRule>
  </conditionalFormatting>
  <conditionalFormatting sqref="CR46:CT46">
    <cfRule type="expression" dxfId="1523" priority="2505">
      <formula>$AE$4=""</formula>
    </cfRule>
  </conditionalFormatting>
  <conditionalFormatting sqref="CR46:CT46">
    <cfRule type="expression" dxfId="1522" priority="2506">
      <formula>$AD$4=""</formula>
    </cfRule>
  </conditionalFormatting>
  <conditionalFormatting sqref="CR46:CT46">
    <cfRule type="expression" dxfId="1521" priority="2507">
      <formula>$AC$4=""</formula>
    </cfRule>
  </conditionalFormatting>
  <conditionalFormatting sqref="CR46:CT46">
    <cfRule type="expression" dxfId="1520" priority="2508">
      <formula>$AB$4=""</formula>
    </cfRule>
  </conditionalFormatting>
  <conditionalFormatting sqref="CR46:CT46">
    <cfRule type="expression" dxfId="1519" priority="2483">
      <formula>$BA$4=""</formula>
    </cfRule>
  </conditionalFormatting>
  <conditionalFormatting sqref="CR46:CT46">
    <cfRule type="expression" dxfId="1518" priority="2469">
      <formula>$BO$4=""</formula>
    </cfRule>
  </conditionalFormatting>
  <conditionalFormatting sqref="CR46:CT46">
    <cfRule type="expression" dxfId="1517" priority="2470">
      <formula>$BN$4=""</formula>
    </cfRule>
  </conditionalFormatting>
  <conditionalFormatting sqref="CR46:CT46">
    <cfRule type="expression" dxfId="1516" priority="2471">
      <formula>$BM$4=""</formula>
    </cfRule>
  </conditionalFormatting>
  <conditionalFormatting sqref="CR46:CT46">
    <cfRule type="expression" dxfId="1515" priority="2472">
      <formula>$BL$4=""</formula>
    </cfRule>
  </conditionalFormatting>
  <conditionalFormatting sqref="CR46:CT46">
    <cfRule type="expression" dxfId="1514" priority="2473">
      <formula>$BK$4=""</formula>
    </cfRule>
  </conditionalFormatting>
  <conditionalFormatting sqref="CR46:CT46">
    <cfRule type="expression" dxfId="1513" priority="2474">
      <formula>$BJ$4=""</formula>
    </cfRule>
  </conditionalFormatting>
  <conditionalFormatting sqref="CR46:CT46">
    <cfRule type="expression" dxfId="1512" priority="2475">
      <formula>$BI$4=""</formula>
    </cfRule>
  </conditionalFormatting>
  <conditionalFormatting sqref="CR46:CT46">
    <cfRule type="expression" dxfId="1511" priority="2476">
      <formula>$BH$4=""</formula>
    </cfRule>
  </conditionalFormatting>
  <conditionalFormatting sqref="CR46:CT46">
    <cfRule type="expression" dxfId="1510" priority="2477">
      <formula>$BG$4=""</formula>
    </cfRule>
  </conditionalFormatting>
  <conditionalFormatting sqref="CR46:CT46">
    <cfRule type="expression" dxfId="1509" priority="2478">
      <formula>$BF$4=""</formula>
    </cfRule>
  </conditionalFormatting>
  <conditionalFormatting sqref="CR46:CT46">
    <cfRule type="expression" dxfId="1508" priority="2479">
      <formula>$BE$4=""</formula>
    </cfRule>
  </conditionalFormatting>
  <conditionalFormatting sqref="CR46:CT46">
    <cfRule type="expression" dxfId="1507" priority="2480">
      <formula>$BD$4=""</formula>
    </cfRule>
  </conditionalFormatting>
  <conditionalFormatting sqref="CR46:CT46">
    <cfRule type="expression" dxfId="1506" priority="2482">
      <formula>$BB$4=""</formula>
    </cfRule>
  </conditionalFormatting>
  <conditionalFormatting sqref="CR46:CT46">
    <cfRule type="expression" dxfId="1505" priority="2484">
      <formula>$AZ$4=""</formula>
    </cfRule>
  </conditionalFormatting>
  <conditionalFormatting sqref="CT46">
    <cfRule type="expression" dxfId="1504" priority="2454">
      <formula>$CD$4=""</formula>
    </cfRule>
  </conditionalFormatting>
  <conditionalFormatting sqref="CR46:CT46">
    <cfRule type="expression" dxfId="1503" priority="2468">
      <formula>$BP$4=""</formula>
    </cfRule>
  </conditionalFormatting>
  <conditionalFormatting sqref="CR46:CT46">
    <cfRule type="expression" dxfId="1502" priority="2467">
      <formula>$BQ$4=""</formula>
    </cfRule>
  </conditionalFormatting>
  <conditionalFormatting sqref="CR46:CT46">
    <cfRule type="expression" dxfId="1501" priority="2466">
      <formula>$BR$4=""</formula>
    </cfRule>
  </conditionalFormatting>
  <conditionalFormatting sqref="CR46:CT46">
    <cfRule type="expression" dxfId="1500" priority="2465">
      <formula>$BS$4=""</formula>
    </cfRule>
  </conditionalFormatting>
  <conditionalFormatting sqref="CR46:CT46">
    <cfRule type="expression" dxfId="1499" priority="2464">
      <formula>$BT$4=""</formula>
    </cfRule>
  </conditionalFormatting>
  <conditionalFormatting sqref="CR46:CT46">
    <cfRule type="expression" dxfId="1498" priority="2463">
      <formula>$BU$4=""</formula>
    </cfRule>
  </conditionalFormatting>
  <conditionalFormatting sqref="CR46:CT46">
    <cfRule type="expression" dxfId="1497" priority="2462">
      <formula>$BV$4=""</formula>
    </cfRule>
  </conditionalFormatting>
  <conditionalFormatting sqref="CR46:CT46">
    <cfRule type="expression" dxfId="1496" priority="2461">
      <formula>$BW$4=""</formula>
    </cfRule>
  </conditionalFormatting>
  <conditionalFormatting sqref="CR46:CT46">
    <cfRule type="expression" dxfId="1495" priority="2460">
      <formula>$BX$4=""</formula>
    </cfRule>
  </conditionalFormatting>
  <conditionalFormatting sqref="CR46:CT46">
    <cfRule type="expression" dxfId="1494" priority="2459">
      <formula>$BY$4=""</formula>
    </cfRule>
  </conditionalFormatting>
  <conditionalFormatting sqref="CR46:CT46">
    <cfRule type="expression" dxfId="1493" priority="2458">
      <formula>$BZ$4=""</formula>
    </cfRule>
  </conditionalFormatting>
  <conditionalFormatting sqref="CR46:CT46">
    <cfRule type="expression" dxfId="1492" priority="2457">
      <formula>$CA$4=""</formula>
    </cfRule>
  </conditionalFormatting>
  <conditionalFormatting sqref="CR46:CT46">
    <cfRule type="expression" dxfId="1491" priority="2456">
      <formula>$CB$4=""</formula>
    </cfRule>
  </conditionalFormatting>
  <conditionalFormatting sqref="CS46:CT46">
    <cfRule type="expression" dxfId="1490" priority="2455">
      <formula>$CC$4=""</formula>
    </cfRule>
  </conditionalFormatting>
  <conditionalFormatting sqref="CR46:CT46">
    <cfRule type="expression" dxfId="1489" priority="2481">
      <formula>$BC$4=""</formula>
    </cfRule>
  </conditionalFormatting>
  <conditionalFormatting sqref="CT19:CT21">
    <cfRule type="expression" dxfId="1488" priority="2241">
      <formula>$CD$4=""</formula>
    </cfRule>
  </conditionalFormatting>
  <conditionalFormatting sqref="CR19:CT21">
    <cfRule type="expression" dxfId="1487" priority="2252">
      <formula>$BS$4=""</formula>
    </cfRule>
  </conditionalFormatting>
  <conditionalFormatting sqref="CR19:CT21">
    <cfRule type="expression" dxfId="1486" priority="2251">
      <formula>$BT$4=""</formula>
    </cfRule>
  </conditionalFormatting>
  <conditionalFormatting sqref="CR19:CT21">
    <cfRule type="expression" dxfId="1485" priority="2250">
      <formula>$BU$4=""</formula>
    </cfRule>
  </conditionalFormatting>
  <conditionalFormatting sqref="CR19:CT21">
    <cfRule type="expression" dxfId="1484" priority="2249">
      <formula>$BV$4=""</formula>
    </cfRule>
  </conditionalFormatting>
  <conditionalFormatting sqref="CR19:CT21">
    <cfRule type="expression" dxfId="1483" priority="2248">
      <formula>$BW$4=""</formula>
    </cfRule>
  </conditionalFormatting>
  <conditionalFormatting sqref="CR19:CT21">
    <cfRule type="expression" dxfId="1482" priority="2247">
      <formula>$BX$4=""</formula>
    </cfRule>
  </conditionalFormatting>
  <conditionalFormatting sqref="CR19:CT21">
    <cfRule type="expression" dxfId="1481" priority="2246">
      <formula>$BY$4=""</formula>
    </cfRule>
  </conditionalFormatting>
  <conditionalFormatting sqref="CR19:CT21">
    <cfRule type="expression" dxfId="1480" priority="2245">
      <formula>$BZ$4=""</formula>
    </cfRule>
  </conditionalFormatting>
  <conditionalFormatting sqref="CR19:CT21">
    <cfRule type="expression" dxfId="1479" priority="2244">
      <formula>$CA$4=""</formula>
    </cfRule>
  </conditionalFormatting>
  <conditionalFormatting sqref="CR19:CT21">
    <cfRule type="expression" dxfId="1478" priority="2243">
      <formula>$CB$4=""</formula>
    </cfRule>
  </conditionalFormatting>
  <conditionalFormatting sqref="CS19:CT21">
    <cfRule type="expression" dxfId="1477" priority="2242">
      <formula>$CC$4=""</formula>
    </cfRule>
  </conditionalFormatting>
  <conditionalFormatting sqref="CT41:CT44">
    <cfRule type="expression" dxfId="1476" priority="2162">
      <formula>$CD$4=""</formula>
    </cfRule>
  </conditionalFormatting>
  <conditionalFormatting sqref="CR41:CT44">
    <cfRule type="expression" dxfId="1475" priority="2173">
      <formula>$BS$4=""</formula>
    </cfRule>
  </conditionalFormatting>
  <conditionalFormatting sqref="CR41:CT44">
    <cfRule type="expression" dxfId="1474" priority="2172">
      <formula>$BT$4=""</formula>
    </cfRule>
  </conditionalFormatting>
  <conditionalFormatting sqref="CR41:CT44">
    <cfRule type="expression" dxfId="1473" priority="2171">
      <formula>$BU$4=""</formula>
    </cfRule>
  </conditionalFormatting>
  <conditionalFormatting sqref="CR41:CT44">
    <cfRule type="expression" dxfId="1472" priority="2170">
      <formula>$BV$4=""</formula>
    </cfRule>
  </conditionalFormatting>
  <conditionalFormatting sqref="CR41:CT44">
    <cfRule type="expression" dxfId="1471" priority="2169">
      <formula>$BW$4=""</formula>
    </cfRule>
  </conditionalFormatting>
  <conditionalFormatting sqref="CR41:CT44">
    <cfRule type="expression" dxfId="1470" priority="2168">
      <formula>$BX$4=""</formula>
    </cfRule>
  </conditionalFormatting>
  <conditionalFormatting sqref="CR41:CT44">
    <cfRule type="expression" dxfId="1469" priority="2167">
      <formula>$BY$4=""</formula>
    </cfRule>
  </conditionalFormatting>
  <conditionalFormatting sqref="CR41:CT44">
    <cfRule type="expression" dxfId="1468" priority="2166">
      <formula>$BZ$4=""</formula>
    </cfRule>
  </conditionalFormatting>
  <conditionalFormatting sqref="CR41:CT44">
    <cfRule type="expression" dxfId="1467" priority="2165">
      <formula>$CA$4=""</formula>
    </cfRule>
  </conditionalFormatting>
  <conditionalFormatting sqref="CR41:CT44">
    <cfRule type="expression" dxfId="1466" priority="2164">
      <formula>$CB$4=""</formula>
    </cfRule>
  </conditionalFormatting>
  <conditionalFormatting sqref="CS41:CT44">
    <cfRule type="expression" dxfId="1465" priority="2163">
      <formula>$CC$4=""</formula>
    </cfRule>
  </conditionalFormatting>
  <conditionalFormatting sqref="CR19:CT21">
    <cfRule type="expression" dxfId="1464" priority="2319">
      <formula>$D$4=""</formula>
    </cfRule>
  </conditionalFormatting>
  <conditionalFormatting sqref="CR19:CT21">
    <cfRule type="expression" dxfId="1463" priority="2318">
      <formula>$E$4=""</formula>
    </cfRule>
  </conditionalFormatting>
  <conditionalFormatting sqref="CR19:CT21">
    <cfRule type="expression" dxfId="1462" priority="2317">
      <formula>$F$4=""</formula>
    </cfRule>
  </conditionalFormatting>
  <conditionalFormatting sqref="CR19:CT21">
    <cfRule type="expression" dxfId="1461" priority="2316">
      <formula>$G$4=""</formula>
    </cfRule>
  </conditionalFormatting>
  <conditionalFormatting sqref="CR19:CT21">
    <cfRule type="expression" dxfId="1460" priority="2315">
      <formula>$H$4=""</formula>
    </cfRule>
  </conditionalFormatting>
  <conditionalFormatting sqref="CR19:CT21">
    <cfRule type="expression" dxfId="1459" priority="2314">
      <formula>$I$4=""</formula>
    </cfRule>
  </conditionalFormatting>
  <conditionalFormatting sqref="CR19:CT21">
    <cfRule type="expression" dxfId="1458" priority="2313">
      <formula>$J$4=""</formula>
    </cfRule>
  </conditionalFormatting>
  <conditionalFormatting sqref="CR19:CT21">
    <cfRule type="expression" dxfId="1457" priority="2312">
      <formula>$K$4=""</formula>
    </cfRule>
  </conditionalFormatting>
  <conditionalFormatting sqref="CR19:CT21">
    <cfRule type="expression" dxfId="1456" priority="2311">
      <formula>$L$4=""</formula>
    </cfRule>
  </conditionalFormatting>
  <conditionalFormatting sqref="CR19:CT21">
    <cfRule type="expression" dxfId="1455" priority="2310">
      <formula>$M$4=""</formula>
    </cfRule>
  </conditionalFormatting>
  <conditionalFormatting sqref="CR19:CT21">
    <cfRule type="expression" dxfId="1454" priority="2309">
      <formula>$N$4=""</formula>
    </cfRule>
  </conditionalFormatting>
  <conditionalFormatting sqref="CR19:CT21">
    <cfRule type="expression" dxfId="1453" priority="2308">
      <formula>$O$4=""</formula>
    </cfRule>
  </conditionalFormatting>
  <conditionalFormatting sqref="CR19:CT21">
    <cfRule type="expression" dxfId="1452" priority="2307">
      <formula>$P$4=""</formula>
    </cfRule>
  </conditionalFormatting>
  <conditionalFormatting sqref="CR19:CT21">
    <cfRule type="expression" dxfId="1451" priority="2306">
      <formula>$Q$4=""</formula>
    </cfRule>
  </conditionalFormatting>
  <conditionalFormatting sqref="CR19:CT21">
    <cfRule type="expression" dxfId="1450" priority="2305">
      <formula>$R$4=""</formula>
    </cfRule>
  </conditionalFormatting>
  <conditionalFormatting sqref="CR19:CT21">
    <cfRule type="expression" dxfId="1449" priority="2304">
      <formula>$S$4=""</formula>
    </cfRule>
  </conditionalFormatting>
  <conditionalFormatting sqref="CR19:CT21">
    <cfRule type="expression" dxfId="1448" priority="2303">
      <formula>$T$4=""</formula>
    </cfRule>
  </conditionalFormatting>
  <conditionalFormatting sqref="CR19:CT21">
    <cfRule type="expression" dxfId="1447" priority="2302">
      <formula>$U$4=""</formula>
    </cfRule>
  </conditionalFormatting>
  <conditionalFormatting sqref="CR19:CT21">
    <cfRule type="expression" dxfId="1446" priority="2301">
      <formula>$V$4=""</formula>
    </cfRule>
  </conditionalFormatting>
  <conditionalFormatting sqref="CR19:CT21">
    <cfRule type="expression" dxfId="1445" priority="2300">
      <formula>$W$4=""</formula>
    </cfRule>
  </conditionalFormatting>
  <conditionalFormatting sqref="CR19:CT21">
    <cfRule type="expression" dxfId="1444" priority="2299">
      <formula>$X$4=""</formula>
    </cfRule>
  </conditionalFormatting>
  <conditionalFormatting sqref="CR19:CT21">
    <cfRule type="expression" dxfId="1443" priority="2298">
      <formula>$Y$4=""</formula>
    </cfRule>
  </conditionalFormatting>
  <conditionalFormatting sqref="CR19:CT21">
    <cfRule type="expression" dxfId="1442" priority="2297">
      <formula>$Z$4=""</formula>
    </cfRule>
  </conditionalFormatting>
  <conditionalFormatting sqref="CR19:CT21">
    <cfRule type="expression" dxfId="1441" priority="2296">
      <formula>$AA$4=""</formula>
    </cfRule>
  </conditionalFormatting>
  <conditionalFormatting sqref="CR19:CT21">
    <cfRule type="expression" dxfId="1440" priority="2272">
      <formula>$AY$4=""</formula>
    </cfRule>
  </conditionalFormatting>
  <conditionalFormatting sqref="CR19:CT21">
    <cfRule type="expression" dxfId="1439" priority="2273">
      <formula>$AX$4=""</formula>
    </cfRule>
  </conditionalFormatting>
  <conditionalFormatting sqref="CR19:CT21">
    <cfRule type="expression" dxfId="1438" priority="2274">
      <formula>$AW$4=""</formula>
    </cfRule>
  </conditionalFormatting>
  <conditionalFormatting sqref="CR19:CT21">
    <cfRule type="expression" dxfId="1437" priority="2275">
      <formula>$AV$4=""</formula>
    </cfRule>
  </conditionalFormatting>
  <conditionalFormatting sqref="CR19:CT21">
    <cfRule type="expression" dxfId="1436" priority="2276">
      <formula>$AU$4=""</formula>
    </cfRule>
  </conditionalFormatting>
  <conditionalFormatting sqref="CR19:CT21">
    <cfRule type="expression" dxfId="1435" priority="2277">
      <formula>$AT$4=""</formula>
    </cfRule>
  </conditionalFormatting>
  <conditionalFormatting sqref="CR19:CT21">
    <cfRule type="expression" dxfId="1434" priority="2278">
      <formula>$AS$4=""</formula>
    </cfRule>
  </conditionalFormatting>
  <conditionalFormatting sqref="CR19:CT21">
    <cfRule type="expression" dxfId="1433" priority="2279">
      <formula>$AR$4=""</formula>
    </cfRule>
  </conditionalFormatting>
  <conditionalFormatting sqref="CR19:CT21">
    <cfRule type="expression" dxfId="1432" priority="2280">
      <formula>$AQ$4=""</formula>
    </cfRule>
  </conditionalFormatting>
  <conditionalFormatting sqref="CR19:CT21">
    <cfRule type="expression" dxfId="1431" priority="2281">
      <formula>$AP$4=""</formula>
    </cfRule>
  </conditionalFormatting>
  <conditionalFormatting sqref="CR19:CT21">
    <cfRule type="expression" dxfId="1430" priority="2282">
      <formula>$AO$4=""</formula>
    </cfRule>
  </conditionalFormatting>
  <conditionalFormatting sqref="CR19:CT21">
    <cfRule type="expression" dxfId="1429" priority="2283">
      <formula>$AN$4=""</formula>
    </cfRule>
  </conditionalFormatting>
  <conditionalFormatting sqref="CR19:CT21">
    <cfRule type="expression" dxfId="1428" priority="2284">
      <formula>$AM$4=""</formula>
    </cfRule>
  </conditionalFormatting>
  <conditionalFormatting sqref="CR19:CT21">
    <cfRule type="expression" dxfId="1427" priority="2285">
      <formula>$AL$4=""</formula>
    </cfRule>
  </conditionalFormatting>
  <conditionalFormatting sqref="CR19:CT21">
    <cfRule type="expression" dxfId="1426" priority="2286">
      <formula>$AK$4=""</formula>
    </cfRule>
  </conditionalFormatting>
  <conditionalFormatting sqref="CR19:CT21">
    <cfRule type="expression" dxfId="1425" priority="2287">
      <formula>$AJ$4=""</formula>
    </cfRule>
  </conditionalFormatting>
  <conditionalFormatting sqref="CR19:CT21">
    <cfRule type="expression" dxfId="1424" priority="2288">
      <formula>$AI$4=""</formula>
    </cfRule>
  </conditionalFormatting>
  <conditionalFormatting sqref="CR19:CT21">
    <cfRule type="expression" dxfId="1423" priority="2289">
      <formula>$AH$4=""</formula>
    </cfRule>
  </conditionalFormatting>
  <conditionalFormatting sqref="CR19:CT21">
    <cfRule type="expression" dxfId="1422" priority="2290">
      <formula>$AG$4=""</formula>
    </cfRule>
  </conditionalFormatting>
  <conditionalFormatting sqref="CR19:CT21">
    <cfRule type="expression" dxfId="1421" priority="2291">
      <formula>$AF$4=""</formula>
    </cfRule>
  </conditionalFormatting>
  <conditionalFormatting sqref="CR19:CT21">
    <cfRule type="expression" dxfId="1420" priority="2292">
      <formula>$AE$4=""</formula>
    </cfRule>
  </conditionalFormatting>
  <conditionalFormatting sqref="CR19:CT21">
    <cfRule type="expression" dxfId="1419" priority="2293">
      <formula>$AD$4=""</formula>
    </cfRule>
  </conditionalFormatting>
  <conditionalFormatting sqref="CR19:CT21">
    <cfRule type="expression" dxfId="1418" priority="2294">
      <formula>$AC$4=""</formula>
    </cfRule>
  </conditionalFormatting>
  <conditionalFormatting sqref="CR19:CT21">
    <cfRule type="expression" dxfId="1417" priority="2295">
      <formula>$AB$4=""</formula>
    </cfRule>
  </conditionalFormatting>
  <conditionalFormatting sqref="CR19:CT21">
    <cfRule type="expression" dxfId="1416" priority="2270">
      <formula>$BA$4=""</formula>
    </cfRule>
  </conditionalFormatting>
  <conditionalFormatting sqref="CR19:CT21">
    <cfRule type="expression" dxfId="1415" priority="2256">
      <formula>$BO$4=""</formula>
    </cfRule>
  </conditionalFormatting>
  <conditionalFormatting sqref="CR19:CT21">
    <cfRule type="expression" dxfId="1414" priority="2257">
      <formula>$BN$4=""</formula>
    </cfRule>
  </conditionalFormatting>
  <conditionalFormatting sqref="CR19:CT21">
    <cfRule type="expression" dxfId="1413" priority="2258">
      <formula>$BM$4=""</formula>
    </cfRule>
  </conditionalFormatting>
  <conditionalFormatting sqref="CR19:CT21">
    <cfRule type="expression" dxfId="1412" priority="2259">
      <formula>$BL$4=""</formula>
    </cfRule>
  </conditionalFormatting>
  <conditionalFormatting sqref="CR19:CT21">
    <cfRule type="expression" dxfId="1411" priority="2260">
      <formula>$BK$4=""</formula>
    </cfRule>
  </conditionalFormatting>
  <conditionalFormatting sqref="CR19:CT21">
    <cfRule type="expression" dxfId="1410" priority="2261">
      <formula>$BJ$4=""</formula>
    </cfRule>
  </conditionalFormatting>
  <conditionalFormatting sqref="CR19:CT21">
    <cfRule type="expression" dxfId="1409" priority="2262">
      <formula>$BI$4=""</formula>
    </cfRule>
  </conditionalFormatting>
  <conditionalFormatting sqref="CR19:CT21">
    <cfRule type="expression" dxfId="1408" priority="2263">
      <formula>$BH$4=""</formula>
    </cfRule>
  </conditionalFormatting>
  <conditionalFormatting sqref="CR19:CT21">
    <cfRule type="expression" dxfId="1407" priority="2264">
      <formula>$BG$4=""</formula>
    </cfRule>
  </conditionalFormatting>
  <conditionalFormatting sqref="CR19:CT21">
    <cfRule type="expression" dxfId="1406" priority="2265">
      <formula>$BF$4=""</formula>
    </cfRule>
  </conditionalFormatting>
  <conditionalFormatting sqref="CR19:CT21">
    <cfRule type="expression" dxfId="1405" priority="2266">
      <formula>$BE$4=""</formula>
    </cfRule>
  </conditionalFormatting>
  <conditionalFormatting sqref="CR19:CT21">
    <cfRule type="expression" dxfId="1404" priority="2267">
      <formula>$BD$4=""</formula>
    </cfRule>
  </conditionalFormatting>
  <conditionalFormatting sqref="CR19:CT21">
    <cfRule type="expression" dxfId="1403" priority="2269">
      <formula>$BB$4=""</formula>
    </cfRule>
  </conditionalFormatting>
  <conditionalFormatting sqref="CR19:CT21">
    <cfRule type="expression" dxfId="1402" priority="2271">
      <formula>$AZ$4=""</formula>
    </cfRule>
  </conditionalFormatting>
  <conditionalFormatting sqref="CR19:CT21">
    <cfRule type="expression" dxfId="1401" priority="2255">
      <formula>$BP$4=""</formula>
    </cfRule>
  </conditionalFormatting>
  <conditionalFormatting sqref="CR19:CT21">
    <cfRule type="expression" dxfId="1400" priority="2254">
      <formula>$BQ$4=""</formula>
    </cfRule>
  </conditionalFormatting>
  <conditionalFormatting sqref="CR19:CT21">
    <cfRule type="expression" dxfId="1399" priority="2253">
      <formula>$BR$4=""</formula>
    </cfRule>
  </conditionalFormatting>
  <conditionalFormatting sqref="CR19:CT21">
    <cfRule type="expression" dxfId="1398" priority="2268">
      <formula>$BC$4=""</formula>
    </cfRule>
  </conditionalFormatting>
  <conditionalFormatting sqref="CR41:CT44">
    <cfRule type="expression" dxfId="1397" priority="2240">
      <formula>$D$4=""</formula>
    </cfRule>
  </conditionalFormatting>
  <conditionalFormatting sqref="CR41:CT44">
    <cfRule type="expression" dxfId="1396" priority="2239">
      <formula>$E$4=""</formula>
    </cfRule>
  </conditionalFormatting>
  <conditionalFormatting sqref="CR41:CT44">
    <cfRule type="expression" dxfId="1395" priority="2238">
      <formula>$F$4=""</formula>
    </cfRule>
  </conditionalFormatting>
  <conditionalFormatting sqref="CR41:CT44">
    <cfRule type="expression" dxfId="1394" priority="2237">
      <formula>$G$4=""</formula>
    </cfRule>
  </conditionalFormatting>
  <conditionalFormatting sqref="CR41:CT44">
    <cfRule type="expression" dxfId="1393" priority="2236">
      <formula>$H$4=""</formula>
    </cfRule>
  </conditionalFormatting>
  <conditionalFormatting sqref="CR41:CT44">
    <cfRule type="expression" dxfId="1392" priority="2235">
      <formula>$I$4=""</formula>
    </cfRule>
  </conditionalFormatting>
  <conditionalFormatting sqref="CR41:CT44">
    <cfRule type="expression" dxfId="1391" priority="2234">
      <formula>$J$4=""</formula>
    </cfRule>
  </conditionalFormatting>
  <conditionalFormatting sqref="CR41:CT44">
    <cfRule type="expression" dxfId="1390" priority="2233">
      <formula>$K$4=""</formula>
    </cfRule>
  </conditionalFormatting>
  <conditionalFormatting sqref="CR41:CT44">
    <cfRule type="expression" dxfId="1389" priority="2232">
      <formula>$L$4=""</formula>
    </cfRule>
  </conditionalFormatting>
  <conditionalFormatting sqref="CR41:CT44">
    <cfRule type="expression" dxfId="1388" priority="2231">
      <formula>$M$4=""</formula>
    </cfRule>
  </conditionalFormatting>
  <conditionalFormatting sqref="CR41:CT44">
    <cfRule type="expression" dxfId="1387" priority="2230">
      <formula>$N$4=""</formula>
    </cfRule>
  </conditionalFormatting>
  <conditionalFormatting sqref="CR41:CT44">
    <cfRule type="expression" dxfId="1386" priority="2229">
      <formula>$O$4=""</formula>
    </cfRule>
  </conditionalFormatting>
  <conditionalFormatting sqref="CR41:CT44">
    <cfRule type="expression" dxfId="1385" priority="2228">
      <formula>$P$4=""</formula>
    </cfRule>
  </conditionalFormatting>
  <conditionalFormatting sqref="CR41:CT44">
    <cfRule type="expression" dxfId="1384" priority="2227">
      <formula>$Q$4=""</formula>
    </cfRule>
  </conditionalFormatting>
  <conditionalFormatting sqref="CR41:CT44">
    <cfRule type="expression" dxfId="1383" priority="2226">
      <formula>$R$4=""</formula>
    </cfRule>
  </conditionalFormatting>
  <conditionalFormatting sqref="CR41:CT44">
    <cfRule type="expression" dxfId="1382" priority="2225">
      <formula>$S$4=""</formula>
    </cfRule>
  </conditionalFormatting>
  <conditionalFormatting sqref="CR41:CT44">
    <cfRule type="expression" dxfId="1381" priority="2224">
      <formula>$T$4=""</formula>
    </cfRule>
  </conditionalFormatting>
  <conditionalFormatting sqref="CR41:CT44">
    <cfRule type="expression" dxfId="1380" priority="2223">
      <formula>$U$4=""</formula>
    </cfRule>
  </conditionalFormatting>
  <conditionalFormatting sqref="CR41:CT44">
    <cfRule type="expression" dxfId="1379" priority="2222">
      <formula>$V$4=""</formula>
    </cfRule>
  </conditionalFormatting>
  <conditionalFormatting sqref="CR41:CT44">
    <cfRule type="expression" dxfId="1378" priority="2221">
      <formula>$W$4=""</formula>
    </cfRule>
  </conditionalFormatting>
  <conditionalFormatting sqref="CR41:CT44">
    <cfRule type="expression" dxfId="1377" priority="2220">
      <formula>$X$4=""</formula>
    </cfRule>
  </conditionalFormatting>
  <conditionalFormatting sqref="CR41:CT44">
    <cfRule type="expression" dxfId="1376" priority="2219">
      <formula>$Y$4=""</formula>
    </cfRule>
  </conditionalFormatting>
  <conditionalFormatting sqref="CR41:CT44">
    <cfRule type="expression" dxfId="1375" priority="2218">
      <formula>$Z$4=""</formula>
    </cfRule>
  </conditionalFormatting>
  <conditionalFormatting sqref="CR41:CT44">
    <cfRule type="expression" dxfId="1374" priority="2217">
      <formula>$AA$4=""</formula>
    </cfRule>
  </conditionalFormatting>
  <conditionalFormatting sqref="CR41:CT44">
    <cfRule type="expression" dxfId="1373" priority="2193">
      <formula>$AY$4=""</formula>
    </cfRule>
  </conditionalFormatting>
  <conditionalFormatting sqref="CR41:CT44">
    <cfRule type="expression" dxfId="1372" priority="2194">
      <formula>$AX$4=""</formula>
    </cfRule>
  </conditionalFormatting>
  <conditionalFormatting sqref="CR41:CT44">
    <cfRule type="expression" dxfId="1371" priority="2195">
      <formula>$AW$4=""</formula>
    </cfRule>
  </conditionalFormatting>
  <conditionalFormatting sqref="CR41:CT44">
    <cfRule type="expression" dxfId="1370" priority="2196">
      <formula>$AV$4=""</formula>
    </cfRule>
  </conditionalFormatting>
  <conditionalFormatting sqref="CR41:CT44">
    <cfRule type="expression" dxfId="1369" priority="2197">
      <formula>$AU$4=""</formula>
    </cfRule>
  </conditionalFormatting>
  <conditionalFormatting sqref="CR41:CT44">
    <cfRule type="expression" dxfId="1368" priority="2198">
      <formula>$AT$4=""</formula>
    </cfRule>
  </conditionalFormatting>
  <conditionalFormatting sqref="CR41:CT44">
    <cfRule type="expression" dxfId="1367" priority="2199">
      <formula>$AS$4=""</formula>
    </cfRule>
  </conditionalFormatting>
  <conditionalFormatting sqref="CR41:CT44">
    <cfRule type="expression" dxfId="1366" priority="2200">
      <formula>$AR$4=""</formula>
    </cfRule>
  </conditionalFormatting>
  <conditionalFormatting sqref="CR41:CT44">
    <cfRule type="expression" dxfId="1365" priority="2201">
      <formula>$AQ$4=""</formula>
    </cfRule>
  </conditionalFormatting>
  <conditionalFormatting sqref="CR41:CT44">
    <cfRule type="expression" dxfId="1364" priority="2202">
      <formula>$AP$4=""</formula>
    </cfRule>
  </conditionalFormatting>
  <conditionalFormatting sqref="CR41:CT44">
    <cfRule type="expression" dxfId="1363" priority="2203">
      <formula>$AO$4=""</formula>
    </cfRule>
  </conditionalFormatting>
  <conditionalFormatting sqref="CR41:CT44">
    <cfRule type="expression" dxfId="1362" priority="2204">
      <formula>$AN$4=""</formula>
    </cfRule>
  </conditionalFormatting>
  <conditionalFormatting sqref="CR41:CT44">
    <cfRule type="expression" dxfId="1361" priority="2205">
      <formula>$AM$4=""</formula>
    </cfRule>
  </conditionalFormatting>
  <conditionalFormatting sqref="CR41:CT44">
    <cfRule type="expression" dxfId="1360" priority="2206">
      <formula>$AL$4=""</formula>
    </cfRule>
  </conditionalFormatting>
  <conditionalFormatting sqref="CR41:CT44">
    <cfRule type="expression" dxfId="1359" priority="2207">
      <formula>$AK$4=""</formula>
    </cfRule>
  </conditionalFormatting>
  <conditionalFormatting sqref="CR41:CT44">
    <cfRule type="expression" dxfId="1358" priority="2208">
      <formula>$AJ$4=""</formula>
    </cfRule>
  </conditionalFormatting>
  <conditionalFormatting sqref="CR41:CT44">
    <cfRule type="expression" dxfId="1357" priority="2209">
      <formula>$AI$4=""</formula>
    </cfRule>
  </conditionalFormatting>
  <conditionalFormatting sqref="CR41:CT44">
    <cfRule type="expression" dxfId="1356" priority="2210">
      <formula>$AH$4=""</formula>
    </cfRule>
  </conditionalFormatting>
  <conditionalFormatting sqref="CR41:CT44">
    <cfRule type="expression" dxfId="1355" priority="2211">
      <formula>$AG$4=""</formula>
    </cfRule>
  </conditionalFormatting>
  <conditionalFormatting sqref="CR41:CT44">
    <cfRule type="expression" dxfId="1354" priority="2212">
      <formula>$AF$4=""</formula>
    </cfRule>
  </conditionalFormatting>
  <conditionalFormatting sqref="CR41:CT44">
    <cfRule type="expression" dxfId="1353" priority="2213">
      <formula>$AE$4=""</formula>
    </cfRule>
  </conditionalFormatting>
  <conditionalFormatting sqref="CR41:CT44">
    <cfRule type="expression" dxfId="1352" priority="2214">
      <formula>$AD$4=""</formula>
    </cfRule>
  </conditionalFormatting>
  <conditionalFormatting sqref="CR41:CT44">
    <cfRule type="expression" dxfId="1351" priority="2215">
      <formula>$AC$4=""</formula>
    </cfRule>
  </conditionalFormatting>
  <conditionalFormatting sqref="CR41:CT44">
    <cfRule type="expression" dxfId="1350" priority="2216">
      <formula>$AB$4=""</formula>
    </cfRule>
  </conditionalFormatting>
  <conditionalFormatting sqref="CR41:CT44">
    <cfRule type="expression" dxfId="1349" priority="2191">
      <formula>$BA$4=""</formula>
    </cfRule>
  </conditionalFormatting>
  <conditionalFormatting sqref="CR41:CT44">
    <cfRule type="expression" dxfId="1348" priority="2177">
      <formula>$BO$4=""</formula>
    </cfRule>
  </conditionalFormatting>
  <conditionalFormatting sqref="CR41:CT44">
    <cfRule type="expression" dxfId="1347" priority="2178">
      <formula>$BN$4=""</formula>
    </cfRule>
  </conditionalFormatting>
  <conditionalFormatting sqref="CR41:CT44">
    <cfRule type="expression" dxfId="1346" priority="2179">
      <formula>$BM$4=""</formula>
    </cfRule>
  </conditionalFormatting>
  <conditionalFormatting sqref="CR41:CT44">
    <cfRule type="expression" dxfId="1345" priority="2180">
      <formula>$BL$4=""</formula>
    </cfRule>
  </conditionalFormatting>
  <conditionalFormatting sqref="CR41:CT44">
    <cfRule type="expression" dxfId="1344" priority="2181">
      <formula>$BK$4=""</formula>
    </cfRule>
  </conditionalFormatting>
  <conditionalFormatting sqref="CR41:CT44">
    <cfRule type="expression" dxfId="1343" priority="2182">
      <formula>$BJ$4=""</formula>
    </cfRule>
  </conditionalFormatting>
  <conditionalFormatting sqref="CR41:CT44">
    <cfRule type="expression" dxfId="1342" priority="2183">
      <formula>$BI$4=""</formula>
    </cfRule>
  </conditionalFormatting>
  <conditionalFormatting sqref="CR41:CT44">
    <cfRule type="expression" dxfId="1341" priority="2184">
      <formula>$BH$4=""</formula>
    </cfRule>
  </conditionalFormatting>
  <conditionalFormatting sqref="CR41:CT44">
    <cfRule type="expression" dxfId="1340" priority="2185">
      <formula>$BG$4=""</formula>
    </cfRule>
  </conditionalFormatting>
  <conditionalFormatting sqref="CR41:CT44">
    <cfRule type="expression" dxfId="1339" priority="2186">
      <formula>$BF$4=""</formula>
    </cfRule>
  </conditionalFormatting>
  <conditionalFormatting sqref="CR41:CT44">
    <cfRule type="expression" dxfId="1338" priority="2187">
      <formula>$BE$4=""</formula>
    </cfRule>
  </conditionalFormatting>
  <conditionalFormatting sqref="CR41:CT44">
    <cfRule type="expression" dxfId="1337" priority="2188">
      <formula>$BD$4=""</formula>
    </cfRule>
  </conditionalFormatting>
  <conditionalFormatting sqref="CR41:CT44">
    <cfRule type="expression" dxfId="1336" priority="2190">
      <formula>$BB$4=""</formula>
    </cfRule>
  </conditionalFormatting>
  <conditionalFormatting sqref="CR41:CT44">
    <cfRule type="expression" dxfId="1335" priority="2192">
      <formula>$AZ$4=""</formula>
    </cfRule>
  </conditionalFormatting>
  <conditionalFormatting sqref="CR41:CT44">
    <cfRule type="expression" dxfId="1334" priority="2176">
      <formula>$BP$4=""</formula>
    </cfRule>
  </conditionalFormatting>
  <conditionalFormatting sqref="CR41:CT44">
    <cfRule type="expression" dxfId="1333" priority="2175">
      <formula>$BQ$4=""</formula>
    </cfRule>
  </conditionalFormatting>
  <conditionalFormatting sqref="CR41:CT44">
    <cfRule type="expression" dxfId="1332" priority="2174">
      <formula>$BR$4=""</formula>
    </cfRule>
  </conditionalFormatting>
  <conditionalFormatting sqref="CR41:CT44">
    <cfRule type="expression" dxfId="1331" priority="2189">
      <formula>$BC$4=""</formula>
    </cfRule>
  </conditionalFormatting>
  <conditionalFormatting sqref="E14:CQ14 D47:CQ47 D37:CQ40 D15:CQ17 D20:CQ25 D10:CQ10 D12:CQ13 D27:CQ31 D33:CQ35 D49:CQ49">
    <cfRule type="expression" dxfId="1330" priority="2161">
      <formula>$D$4=""</formula>
    </cfRule>
  </conditionalFormatting>
  <conditionalFormatting sqref="E47:CQ47 E37:CQ40 E10:CQ10 E20:CQ25 E12:CQ17 E27:CQ31 E33:CQ35 E49:CQ49">
    <cfRule type="expression" dxfId="1329" priority="2160">
      <formula>$E$4=""</formula>
    </cfRule>
  </conditionalFormatting>
  <conditionalFormatting sqref="F47:CQ47 F37:CQ40 F10:CQ10 F20:CQ25 F12:CQ17 F27:CQ31 F33:CQ35 F49:CQ49">
    <cfRule type="expression" dxfId="1328" priority="2159">
      <formula>$F$4=""</formula>
    </cfRule>
  </conditionalFormatting>
  <conditionalFormatting sqref="G47:CQ47 G37:CQ40 G10:CQ10 G20:CQ25 G12:CQ17 G27:CQ31 G33:CQ35 G49:CQ49">
    <cfRule type="expression" dxfId="1327" priority="2158">
      <formula>$G$4=""</formula>
    </cfRule>
  </conditionalFormatting>
  <conditionalFormatting sqref="H47:CQ47 H37:CQ40 H10:CQ10 H20:CQ25 H12:CQ17 H27:CQ31 H33:CQ35 H49:CQ49">
    <cfRule type="expression" dxfId="1326" priority="2157">
      <formula>$H$4=""</formula>
    </cfRule>
  </conditionalFormatting>
  <conditionalFormatting sqref="I47:CQ47 I37:CQ40 I10:CQ10 I20:CQ25 I12:CQ17 I27:CQ31 I33:CQ35 I49:CQ49">
    <cfRule type="expression" dxfId="1325" priority="2156">
      <formula>$I$4=""</formula>
    </cfRule>
  </conditionalFormatting>
  <conditionalFormatting sqref="J47:CQ47 J37:CQ40 J10:CQ10 J20:CQ25 J12:CQ17 J27:CQ31 J33:CQ35 J49:CQ49">
    <cfRule type="expression" dxfId="1324" priority="2155">
      <formula>$J$4=""</formula>
    </cfRule>
  </conditionalFormatting>
  <conditionalFormatting sqref="K47:CQ47 K37:CQ40 K10:CQ10 K20:CQ25 K12:CQ17 K27:CQ31 K33:CQ35 K49:CQ49">
    <cfRule type="expression" dxfId="1323" priority="2154">
      <formula>$K$4=""</formula>
    </cfRule>
  </conditionalFormatting>
  <conditionalFormatting sqref="L47:CQ47 L37:CQ40 L10:CQ10 L20:CQ25 L12:CQ17 L27:CQ31 L33:CQ35 L49:CQ49">
    <cfRule type="expression" dxfId="1322" priority="2153">
      <formula>$L$4=""</formula>
    </cfRule>
  </conditionalFormatting>
  <conditionalFormatting sqref="M47:CQ47 M37:CQ40 M10:CQ10 M20:CQ25 M12:CQ17 M27:CQ31 M33:CQ35 M49:CQ49">
    <cfRule type="expression" dxfId="1321" priority="2152">
      <formula>$M$4=""</formula>
    </cfRule>
  </conditionalFormatting>
  <conditionalFormatting sqref="N47:CQ47 N37:CQ40 N10:CQ10 N20:CQ25 N12:CQ17 N27:CQ31 N33:CQ35 N49:CQ49">
    <cfRule type="expression" dxfId="1320" priority="2151">
      <formula>$N$4=""</formula>
    </cfRule>
  </conditionalFormatting>
  <conditionalFormatting sqref="O47:CQ47 O37:CQ40 O10:CQ10 O20:CQ25 O12:CQ17 O27:CQ31 O33:CQ35 O49:CQ49">
    <cfRule type="expression" dxfId="1319" priority="2150">
      <formula>$O$4=""</formula>
    </cfRule>
  </conditionalFormatting>
  <conditionalFormatting sqref="P47:CQ47 P37:CQ40 P10:CQ10 P20:CQ25 P12:CQ17 P27:CQ31 P33:CQ35 P49:CQ49">
    <cfRule type="expression" dxfId="1318" priority="2149">
      <formula>$P$4=""</formula>
    </cfRule>
  </conditionalFormatting>
  <conditionalFormatting sqref="Q47:CQ47 Q37:CQ40 Q10:CQ10 Q20:CQ25 Q12:CQ17 Q27:CQ31 Q33:CQ35 Q49:CQ49">
    <cfRule type="expression" dxfId="1317" priority="2148">
      <formula>$Q$4=""</formula>
    </cfRule>
  </conditionalFormatting>
  <conditionalFormatting sqref="R47:CQ47 R37:CQ40 R10:CQ10 R20:CQ25 R12:CQ17 R27:CQ31 R33:CQ35 R49:CQ49">
    <cfRule type="expression" dxfId="1316" priority="2147">
      <formula>$R$4=""</formula>
    </cfRule>
  </conditionalFormatting>
  <conditionalFormatting sqref="S47:CQ47 S37:CQ40 S10:CQ10 S20:CQ25 S12:CQ17 S27:CQ31 S33:CQ35 S49:CQ49">
    <cfRule type="expression" dxfId="1315" priority="2146">
      <formula>$S$4=""</formula>
    </cfRule>
  </conditionalFormatting>
  <conditionalFormatting sqref="T47:CQ47 T37:CQ40 T10:CQ10 T20:CQ25 T12:CQ17 T27:CQ31 T33:CQ35 T49:CQ49">
    <cfRule type="expression" dxfId="1314" priority="2145">
      <formula>$T$4=""</formula>
    </cfRule>
  </conditionalFormatting>
  <conditionalFormatting sqref="U47:CQ47 U37:CQ40 U10:CQ10 U20:CQ25 U12:CQ17 U27:CQ31 U33:CQ35 U49:CQ49">
    <cfRule type="expression" dxfId="1313" priority="2144">
      <formula>$U$4=""</formula>
    </cfRule>
  </conditionalFormatting>
  <conditionalFormatting sqref="V47:CQ47 V37:CQ40 V10:CQ10 V20:CQ25 V12:CQ17 V27:CQ31 V33:CQ35 V49:CQ49">
    <cfRule type="expression" dxfId="1312" priority="2143">
      <formula>$V$4=""</formula>
    </cfRule>
  </conditionalFormatting>
  <conditionalFormatting sqref="W47:CQ47 W37:CQ40 W10:CQ10 W20:CQ25 W12:CQ17 W27:CQ31 W33:CQ35 W49:CQ49">
    <cfRule type="expression" dxfId="1311" priority="2142">
      <formula>$W$4=""</formula>
    </cfRule>
  </conditionalFormatting>
  <conditionalFormatting sqref="X47:CQ47 X37:CQ40 X10:CQ10 X20:CQ25 X12:CQ17 X27:CQ31 X33:CQ35 X49:CQ49">
    <cfRule type="expression" dxfId="1310" priority="2141">
      <formula>$X$4=""</formula>
    </cfRule>
  </conditionalFormatting>
  <conditionalFormatting sqref="Y47:CQ47 Y37:CQ40 Y10:CQ10 Y20:CQ25 Y12:CQ17 Y27:CQ31 Y33:CQ35 Y49:CQ49">
    <cfRule type="expression" dxfId="1309" priority="2140">
      <formula>$Y$4=""</formula>
    </cfRule>
  </conditionalFormatting>
  <conditionalFormatting sqref="Z47:CQ47 Z37:CQ40 Z10:CQ10 Z20:CQ25 Z12:CQ17 Z27:CQ31 Z33:CQ35 Z49:CQ49">
    <cfRule type="expression" dxfId="1308" priority="2139">
      <formula>$Z$4=""</formula>
    </cfRule>
  </conditionalFormatting>
  <conditionalFormatting sqref="AA47:CQ47 AA37:CQ40 AA10:CQ10 AA20:CQ25 AA12:CQ17 AA27:CQ31 AA33:CQ35 AA49:CQ49">
    <cfRule type="expression" dxfId="1307" priority="2138">
      <formula>$AA$4=""</formula>
    </cfRule>
  </conditionalFormatting>
  <conditionalFormatting sqref="AY47:CQ47 AY37:CQ40 AY10:CQ10 AY20:CQ25 AY12:CQ17 AY27:CQ31 AY33:CQ35 AY49:CQ49">
    <cfRule type="expression" dxfId="1306" priority="2114">
      <formula>$AY$4=""</formula>
    </cfRule>
  </conditionalFormatting>
  <conditionalFormatting sqref="AX47:CQ47 AX37:CQ40 AX10:CQ10 AX20:CQ25 AX12:CQ17 AX27:CQ31 AX33:CQ35 AX49:CQ49">
    <cfRule type="expression" dxfId="1305" priority="2115">
      <formula>$AX$4=""</formula>
    </cfRule>
  </conditionalFormatting>
  <conditionalFormatting sqref="AW47:CQ47 AW37:CQ40 AW10:CQ10 AW20:CQ25 AW12:CQ17 AW27:CQ31 AW33:CQ35 AW49:CQ49">
    <cfRule type="expression" dxfId="1304" priority="2116">
      <formula>$AW$4=""</formula>
    </cfRule>
  </conditionalFormatting>
  <conditionalFormatting sqref="AV47:CQ47 AV37:CQ40 AV10:CQ10 AV20:CQ25 AV12:CQ17 AV27:CQ31 AV33:CQ35 AV49:CQ49">
    <cfRule type="expression" dxfId="1303" priority="2117">
      <formula>$AV$4=""</formula>
    </cfRule>
  </conditionalFormatting>
  <conditionalFormatting sqref="AU47:CQ47 AU37:CQ40 AU10:CQ10 AU20:CQ25 AU12:CQ17 AU27:CQ31 AU33:CQ35 AU49:CQ49">
    <cfRule type="expression" dxfId="1302" priority="2118">
      <formula>$AU$4=""</formula>
    </cfRule>
  </conditionalFormatting>
  <conditionalFormatting sqref="AT47:CQ47 AT37:CQ40 AT10:CQ10 AT20:CQ25 AT12:CQ17 AT27:CQ31 AT33:CQ35 AT49:CQ49">
    <cfRule type="expression" dxfId="1301" priority="2119">
      <formula>$AT$4=""</formula>
    </cfRule>
  </conditionalFormatting>
  <conditionalFormatting sqref="AS47:CQ47 AS37:CQ40 AS10:CQ10 AS20:CQ25 AS12:CQ17 AS27:CQ31 AS33:CQ35 AS49:CQ49">
    <cfRule type="expression" dxfId="1300" priority="2120">
      <formula>$AS$4=""</formula>
    </cfRule>
  </conditionalFormatting>
  <conditionalFormatting sqref="AR47:CQ47 AR37:CQ40 AR10:CQ10 AR20:CQ25 AR12:CQ17 AR27:CQ31 AR33:CQ35 AR49:CQ49">
    <cfRule type="expression" dxfId="1299" priority="2121">
      <formula>$AR$4=""</formula>
    </cfRule>
  </conditionalFormatting>
  <conditionalFormatting sqref="AQ47:CQ47 AQ37:CQ40 AQ10:CQ10 AQ20:CQ25 AQ12:CQ17 AQ27:CQ31 AQ33:CQ35 AQ49:CQ49">
    <cfRule type="expression" dxfId="1298" priority="2122">
      <formula>$AQ$4=""</formula>
    </cfRule>
  </conditionalFormatting>
  <conditionalFormatting sqref="AP47:CQ47 AP37:CQ40 AP10:CQ10 AP20:CQ25 AP12:CQ17 AP27:CQ31 AP33:CQ35 AP49:CQ49">
    <cfRule type="expression" dxfId="1297" priority="2123">
      <formula>$AP$4=""</formula>
    </cfRule>
  </conditionalFormatting>
  <conditionalFormatting sqref="AO47:CQ47 AO37:CQ40 AO10:CQ10 AO20:CQ25 AO12:CQ17 AO27:CQ31 AO33:CQ35 AO49:CQ49">
    <cfRule type="expression" dxfId="1296" priority="2124">
      <formula>$AO$4=""</formula>
    </cfRule>
  </conditionalFormatting>
  <conditionalFormatting sqref="AN47:CQ47 AN37:CQ40 AN10:CQ10 AN20:CQ25 AN12:CQ17 AN27:CQ31 AN33:CQ35 AN49:CQ49">
    <cfRule type="expression" dxfId="1295" priority="2125">
      <formula>$AN$4=""</formula>
    </cfRule>
  </conditionalFormatting>
  <conditionalFormatting sqref="AM47:CQ47 AM37:CQ40 AM10:CQ10 AM20:CQ25 AM12:CQ17 AM27:CQ31 AM33:CQ35 AM49:CQ49">
    <cfRule type="expression" dxfId="1294" priority="2126">
      <formula>$AM$4=""</formula>
    </cfRule>
  </conditionalFormatting>
  <conditionalFormatting sqref="AL47:CQ47 AL37:CQ40 AL10:CQ10 AL20:CQ25 AL12:CQ17 AL27:CQ31 AL33:CQ35 AL49:CQ49">
    <cfRule type="expression" dxfId="1293" priority="2127">
      <formula>$AL$4=""</formula>
    </cfRule>
  </conditionalFormatting>
  <conditionalFormatting sqref="AK47:CQ47 AK37:CQ40 AK10:CQ10 AK20:CQ25 AK12:CQ17 AK27:CQ31 AK33:CQ35 AK49:CQ49">
    <cfRule type="expression" dxfId="1292" priority="2128">
      <formula>$AK$4=""</formula>
    </cfRule>
  </conditionalFormatting>
  <conditionalFormatting sqref="AJ47:CQ47 AJ37:CQ40 AJ10:CQ10 AJ20:CQ25 AJ12:CQ17 AJ27:CQ31 AJ33:CQ35 AJ49:CQ49">
    <cfRule type="expression" dxfId="1291" priority="2129">
      <formula>$AJ$4=""</formula>
    </cfRule>
  </conditionalFormatting>
  <conditionalFormatting sqref="AI47:CQ47 AI37:CQ40 AI10:CQ10 AI20:CQ25 AI12:CQ17 AI27:CQ31 AI33:CQ35 AI49:CQ49">
    <cfRule type="expression" dxfId="1290" priority="2130">
      <formula>$AI$4=""</formula>
    </cfRule>
  </conditionalFormatting>
  <conditionalFormatting sqref="AH47:CQ47 AH37:CQ40 AH10:CQ10 AH20:CQ25 AH12:CQ17 AH27:CQ31 AH33:CQ35 AH49:CQ49">
    <cfRule type="expression" dxfId="1289" priority="2131">
      <formula>$AH$4=""</formula>
    </cfRule>
  </conditionalFormatting>
  <conditionalFormatting sqref="AG47:CQ47 AG37:CQ40 AG10:CQ10 AG20:CQ25 AG12:CQ17 AG27:CQ31 AG33:CQ35 AG49:CQ49">
    <cfRule type="expression" dxfId="1288" priority="2132">
      <formula>$AG$4=""</formula>
    </cfRule>
  </conditionalFormatting>
  <conditionalFormatting sqref="AF47:CQ47 AF37:CQ40 AF10:CQ10 AF20:CQ25 AF12:CQ17 AF27:CQ31 AF33:CQ35 AF49:CQ49">
    <cfRule type="expression" dxfId="1287" priority="2133">
      <formula>$AF$4=""</formula>
    </cfRule>
  </conditionalFormatting>
  <conditionalFormatting sqref="AE47:CQ47 AE37:CQ40 AE10:CQ10 AE20:CQ25 AE12:CQ17 AE27:CQ31 AE33:CQ35 AE49:CQ49">
    <cfRule type="expression" dxfId="1286" priority="2134">
      <formula>$AE$4=""</formula>
    </cfRule>
  </conditionalFormatting>
  <conditionalFormatting sqref="AD47:CQ47 AD37:CQ40 AD10:CQ10 AD20:CQ25 AD12:CQ17 AD27:CQ31 AD33:CQ35 AD49:CQ49">
    <cfRule type="expression" dxfId="1285" priority="2135">
      <formula>$AD$4=""</formula>
    </cfRule>
  </conditionalFormatting>
  <conditionalFormatting sqref="AC47:CQ47 AC37:CQ40 AC10:CQ10 AC20:CQ25 AC12:CQ17 AC27:CQ31 AC33:CQ35 AC49:CQ49">
    <cfRule type="expression" dxfId="1284" priority="2136">
      <formula>$AC$4=""</formula>
    </cfRule>
  </conditionalFormatting>
  <conditionalFormatting sqref="AB47:CQ47 AB37:CQ40 AB10:CQ10 AB20:CQ25 AB12:CQ17 AB27:CQ31 AB33:CQ35 AB49:CQ49">
    <cfRule type="expression" dxfId="1283" priority="2137">
      <formula>$AB$4=""</formula>
    </cfRule>
  </conditionalFormatting>
  <conditionalFormatting sqref="BA47:CQ47 BA37:CQ40 BA10:CQ10 BA20:CQ25 BA12:CQ17 BA27:CQ31 BA33:CQ35 BA49:CQ49">
    <cfRule type="expression" dxfId="1282" priority="2112">
      <formula>$BA$4=""</formula>
    </cfRule>
  </conditionalFormatting>
  <conditionalFormatting sqref="BO47:CQ47 BO37:CQ40 BO10:CQ10 BO20:CQ25 BO12:CQ17 BO27:CQ31 BO33:CQ35 BO49:CQ49">
    <cfRule type="expression" dxfId="1281" priority="2098">
      <formula>$BO$4=""</formula>
    </cfRule>
  </conditionalFormatting>
  <conditionalFormatting sqref="BN47:CQ47 BN37:CQ40 BN10:CQ10 BN20:CQ25 BN12:CQ17 BN27:CQ31 BN33:CQ35 BN49:CQ49">
    <cfRule type="expression" dxfId="1280" priority="2099">
      <formula>$BN$4=""</formula>
    </cfRule>
  </conditionalFormatting>
  <conditionalFormatting sqref="BM47:CQ47 BM37:CQ40 BM10:CQ10 BM20:CQ25 BM12:CQ17 BM27:CQ31 BM33:CQ35 BM49:CQ49">
    <cfRule type="expression" dxfId="1279" priority="2100">
      <formula>$BM$4=""</formula>
    </cfRule>
  </conditionalFormatting>
  <conditionalFormatting sqref="BL47:CQ47 BL37:CQ40 BL10:CQ10 BL20:CQ25 BL12:CQ17 BL27:CQ31 BL33:CQ35 BL49:CQ49">
    <cfRule type="expression" dxfId="1278" priority="2101">
      <formula>$BL$4=""</formula>
    </cfRule>
  </conditionalFormatting>
  <conditionalFormatting sqref="BK47:CQ47 BK37:CQ40 BK10:CQ10 BK20:CQ25 BK12:CQ17 BK27:CQ31 BK33:CQ35 BK49:CQ49">
    <cfRule type="expression" dxfId="1277" priority="2102">
      <formula>$BK$4=""</formula>
    </cfRule>
  </conditionalFormatting>
  <conditionalFormatting sqref="BJ47:CQ47 BJ37:CQ40 BJ10:CQ10 BJ20:CQ25 BJ12:CQ17 BJ27:CQ31 BJ33:CQ35 BJ49:CQ49">
    <cfRule type="expression" dxfId="1276" priority="2103">
      <formula>$BJ$4=""</formula>
    </cfRule>
  </conditionalFormatting>
  <conditionalFormatting sqref="BI47:CQ47 BI37:CQ40 BI10:CQ10 BI20:CQ25 BI12:CQ17 BI27:CQ31 BI33:CQ35 BI49:CQ49">
    <cfRule type="expression" dxfId="1275" priority="2104">
      <formula>$BI$4=""</formula>
    </cfRule>
  </conditionalFormatting>
  <conditionalFormatting sqref="BH47:CQ47 BH37:CQ40 BH10:CQ10 BH20:CQ25 BH12:CQ17 BH27:CQ31 BH33:CQ35 BH49:CQ49">
    <cfRule type="expression" dxfId="1274" priority="2105">
      <formula>$BH$4=""</formula>
    </cfRule>
  </conditionalFormatting>
  <conditionalFormatting sqref="BG47:CQ47 BG37:CQ40 BG10:CQ10 BG20:CQ25 BG12:CQ17 BG27:CQ31 BG33:CQ35 BG49:CQ49">
    <cfRule type="expression" dxfId="1273" priority="2106">
      <formula>$BG$4=""</formula>
    </cfRule>
  </conditionalFormatting>
  <conditionalFormatting sqref="BF47:CQ47 BF37:CQ40 BF10:CQ10 BF20:CQ25 BF12:CQ17 BF27:CQ31 BF33:CQ35 BF49:CQ49">
    <cfRule type="expression" dxfId="1272" priority="2107">
      <formula>$BF$4=""</formula>
    </cfRule>
  </conditionalFormatting>
  <conditionalFormatting sqref="BE47:CQ47 BE37:CQ40 BE10:CQ10 BE20:CQ25 BE12:CQ17 BE27:CQ31 BE33:CQ35 BE49:CQ49">
    <cfRule type="expression" dxfId="1271" priority="2108">
      <formula>$BE$4=""</formula>
    </cfRule>
  </conditionalFormatting>
  <conditionalFormatting sqref="BD47:CQ47 BD37:CQ40 BD10:CQ10 BD20:CQ25 BD12:CQ17 BD27:CQ31 BD33:CQ35 BD49:CQ49">
    <cfRule type="expression" dxfId="1270" priority="2109">
      <formula>$BD$4=""</formula>
    </cfRule>
  </conditionalFormatting>
  <conditionalFormatting sqref="BB47:CQ47 BB37:CQ40 BB10:CQ10 BB20:CQ25 BB12:CQ17 BB27:CQ31 BB33:CQ35 BB49:CQ49">
    <cfRule type="expression" dxfId="1269" priority="2111">
      <formula>$BB$4=""</formula>
    </cfRule>
  </conditionalFormatting>
  <conditionalFormatting sqref="AZ47:CQ47 AZ37:CQ40 AZ10:CQ10 AZ20:CQ25 AZ12:CQ17 AZ27:CQ31 AZ33:CQ35 AZ49:CQ49">
    <cfRule type="expression" dxfId="1268" priority="2113">
      <formula>$AZ$4=""</formula>
    </cfRule>
  </conditionalFormatting>
  <conditionalFormatting sqref="CD47:CQ47 CD37:CQ40 CD10:CQ10 CD20:CQ25 CD49:CQ49 CD33:CQ35 CD27:CQ31 CD12:CQ17">
    <cfRule type="expression" dxfId="1267" priority="2083">
      <formula>$CD$4=""</formula>
    </cfRule>
  </conditionalFormatting>
  <conditionalFormatting sqref="BP47:CQ47 BP37:CQ40 BP10:CQ10 BP20:CQ25 BP49:CQ49 BP33:CQ35 BP27:CQ31 BP12:CQ17">
    <cfRule type="expression" dxfId="1266" priority="2097">
      <formula>$BP$4=""</formula>
    </cfRule>
  </conditionalFormatting>
  <conditionalFormatting sqref="BQ47:CQ47 BQ37:CQ40 BQ10:CQ10 BQ20:CQ25 BQ49:CQ49 BQ33:CQ35 BQ27:CQ31 BQ12:CQ17">
    <cfRule type="expression" dxfId="1265" priority="2096">
      <formula>$BQ$4=""</formula>
    </cfRule>
  </conditionalFormatting>
  <conditionalFormatting sqref="BR47:CQ47 BR37:CQ40 BR10:CQ10 BR20:CQ25 BR49:CQ49 BR33:CQ35 BR27:CQ31 BR12:CQ17">
    <cfRule type="expression" dxfId="1264" priority="2095">
      <formula>$BR$4=""</formula>
    </cfRule>
  </conditionalFormatting>
  <conditionalFormatting sqref="BS47:CQ47 BS37:CQ40 BS10:CQ10 BS20:CQ25 BS49:CQ49 BS33:CQ35 BS27:CQ31 BS12:CQ17">
    <cfRule type="expression" dxfId="1263" priority="2094">
      <formula>$BS$4=""</formula>
    </cfRule>
  </conditionalFormatting>
  <conditionalFormatting sqref="BT47:CQ47 BT37:CQ40 BT10:CQ10 BT20:CQ25 BT49:CQ49 BT33:CQ35 BT27:CQ31 BT12:CQ17">
    <cfRule type="expression" dxfId="1262" priority="2093">
      <formula>$BT$4=""</formula>
    </cfRule>
  </conditionalFormatting>
  <conditionalFormatting sqref="BU47:CQ47 BU37:CQ40 BU10:CQ10 BU20:CQ25 BU49:CQ49 BU33:CQ35 BU27:CQ31 BU12:CQ17">
    <cfRule type="expression" dxfId="1261" priority="2092">
      <formula>$BU$4=""</formula>
    </cfRule>
  </conditionalFormatting>
  <conditionalFormatting sqref="BV47:CQ47 BV37:CQ40 BV10:CQ10 BV20:CQ25 BV49:CQ49 BV33:CQ35 BV27:CQ31 BV12:CQ17">
    <cfRule type="expression" dxfId="1260" priority="2091">
      <formula>$BV$4=""</formula>
    </cfRule>
  </conditionalFormatting>
  <conditionalFormatting sqref="BW47:CQ47 BW37:CQ40 BW10:CQ10 BW20:CQ25 BW49:CQ49 BW33:CQ35 BW27:CQ31 BW12:CQ17">
    <cfRule type="expression" dxfId="1259" priority="2090">
      <formula>$BW$4=""</formula>
    </cfRule>
  </conditionalFormatting>
  <conditionalFormatting sqref="BX47:CQ47 BX37:CQ40 BX10:CQ10 BX20:CQ25 BX49:CQ49 BX33:CQ35 BX27:CQ31 BX12:CQ17">
    <cfRule type="expression" dxfId="1258" priority="2089">
      <formula>$BX$4=""</formula>
    </cfRule>
  </conditionalFormatting>
  <conditionalFormatting sqref="BY47:CQ47 BY37:CQ40 BY10:CQ10 BY20:CQ25 BY49:CQ49 BY33:CQ35 BY27:CQ31 BY12:CQ17">
    <cfRule type="expression" dxfId="1257" priority="2088">
      <formula>$BY$4=""</formula>
    </cfRule>
  </conditionalFormatting>
  <conditionalFormatting sqref="BZ47:CQ47 BZ37:CQ40 BZ10:CQ10 BZ20:CQ25 BZ49:CQ49 BZ33:CQ35 BZ27:CQ31 BZ12:CQ17">
    <cfRule type="expression" dxfId="1256" priority="2087">
      <formula>$BZ$4=""</formula>
    </cfRule>
  </conditionalFormatting>
  <conditionalFormatting sqref="CA47:CQ47 CA37:CQ40 CA10:CQ10 CA20:CQ25 CA49:CQ49 CA33:CQ35 CA27:CQ31 CA12:CQ17">
    <cfRule type="expression" dxfId="1255" priority="2086">
      <formula>$CA$4=""</formula>
    </cfRule>
  </conditionalFormatting>
  <conditionalFormatting sqref="CB47:CQ47 CB37:CQ40 CB10:CQ10 CB20:CQ25 CB49:CQ49 CB33:CQ35 CB27:CQ31 CB12:CQ17">
    <cfRule type="expression" dxfId="1254" priority="2085">
      <formula>$CB$4=""</formula>
    </cfRule>
  </conditionalFormatting>
  <conditionalFormatting sqref="CC47:CQ47 CC37:CQ40 CC10:CQ10 CC20:CQ25 CC49:CQ49 CC33:CQ35 CC27:CQ31 CC12:CQ17">
    <cfRule type="expression" dxfId="1253" priority="2084">
      <formula>$CC$4=""</formula>
    </cfRule>
  </conditionalFormatting>
  <conditionalFormatting sqref="BC47:CQ47 BC37:CQ40 BC10:CQ10 BC20:CQ25 BC12:CQ17 BC27:CQ31 BC33:CQ35 BC49:CQ49">
    <cfRule type="expression" dxfId="1252" priority="2110">
      <formula>$BC$4=""</formula>
    </cfRule>
  </conditionalFormatting>
  <conditionalFormatting sqref="D41:CQ41">
    <cfRule type="expression" dxfId="1251" priority="2082">
      <formula>$D$4=""</formula>
    </cfRule>
  </conditionalFormatting>
  <conditionalFormatting sqref="E41:CQ41">
    <cfRule type="expression" dxfId="1250" priority="2081">
      <formula>$E$4=""</formula>
    </cfRule>
  </conditionalFormatting>
  <conditionalFormatting sqref="F41:CQ41">
    <cfRule type="expression" dxfId="1249" priority="2080">
      <formula>$F$4=""</formula>
    </cfRule>
  </conditionalFormatting>
  <conditionalFormatting sqref="G41:CQ41">
    <cfRule type="expression" dxfId="1248" priority="2079">
      <formula>$G$4=""</formula>
    </cfRule>
  </conditionalFormatting>
  <conditionalFormatting sqref="H41:CQ41">
    <cfRule type="expression" dxfId="1247" priority="2078">
      <formula>$H$4=""</formula>
    </cfRule>
  </conditionalFormatting>
  <conditionalFormatting sqref="I41:CQ41">
    <cfRule type="expression" dxfId="1246" priority="2077">
      <formula>$I$4=""</formula>
    </cfRule>
  </conditionalFormatting>
  <conditionalFormatting sqref="J41:CQ41">
    <cfRule type="expression" dxfId="1245" priority="2076">
      <formula>$J$4=""</formula>
    </cfRule>
  </conditionalFormatting>
  <conditionalFormatting sqref="K41:CQ41">
    <cfRule type="expression" dxfId="1244" priority="2075">
      <formula>$K$4=""</formula>
    </cfRule>
  </conditionalFormatting>
  <conditionalFormatting sqref="L41:CQ41">
    <cfRule type="expression" dxfId="1243" priority="2074">
      <formula>$L$4=""</formula>
    </cfRule>
  </conditionalFormatting>
  <conditionalFormatting sqref="M41:CQ41">
    <cfRule type="expression" dxfId="1242" priority="2073">
      <formula>$M$4=""</formula>
    </cfRule>
  </conditionalFormatting>
  <conditionalFormatting sqref="N41:CQ41">
    <cfRule type="expression" dxfId="1241" priority="2072">
      <formula>$N$4=""</formula>
    </cfRule>
  </conditionalFormatting>
  <conditionalFormatting sqref="O41:CQ41">
    <cfRule type="expression" dxfId="1240" priority="2071">
      <formula>$O$4=""</formula>
    </cfRule>
  </conditionalFormatting>
  <conditionalFormatting sqref="P41:CQ41">
    <cfRule type="expression" dxfId="1239" priority="2070">
      <formula>$P$4=""</formula>
    </cfRule>
  </conditionalFormatting>
  <conditionalFormatting sqref="Q41:CQ41">
    <cfRule type="expression" dxfId="1238" priority="2069">
      <formula>$Q$4=""</formula>
    </cfRule>
  </conditionalFormatting>
  <conditionalFormatting sqref="R41:CQ41">
    <cfRule type="expression" dxfId="1237" priority="2068">
      <formula>$R$4=""</formula>
    </cfRule>
  </conditionalFormatting>
  <conditionalFormatting sqref="S41:CQ41">
    <cfRule type="expression" dxfId="1236" priority="2067">
      <formula>$S$4=""</formula>
    </cfRule>
  </conditionalFormatting>
  <conditionalFormatting sqref="T41:CQ41">
    <cfRule type="expression" dxfId="1235" priority="2066">
      <formula>$T$4=""</formula>
    </cfRule>
  </conditionalFormatting>
  <conditionalFormatting sqref="U41:CQ41">
    <cfRule type="expression" dxfId="1234" priority="2065">
      <formula>$U$4=""</formula>
    </cfRule>
  </conditionalFormatting>
  <conditionalFormatting sqref="V41:CQ41">
    <cfRule type="expression" dxfId="1233" priority="2064">
      <formula>$V$4=""</formula>
    </cfRule>
  </conditionalFormatting>
  <conditionalFormatting sqref="W41:CQ41">
    <cfRule type="expression" dxfId="1232" priority="2063">
      <formula>$W$4=""</formula>
    </cfRule>
  </conditionalFormatting>
  <conditionalFormatting sqref="X41:CQ41">
    <cfRule type="expression" dxfId="1231" priority="2062">
      <formula>$X$4=""</formula>
    </cfRule>
  </conditionalFormatting>
  <conditionalFormatting sqref="Y41:CQ41">
    <cfRule type="expression" dxfId="1230" priority="2061">
      <formula>$Y$4=""</formula>
    </cfRule>
  </conditionalFormatting>
  <conditionalFormatting sqref="Z41:CQ41">
    <cfRule type="expression" dxfId="1229" priority="2060">
      <formula>$Z$4=""</formula>
    </cfRule>
  </conditionalFormatting>
  <conditionalFormatting sqref="AA41:CQ41">
    <cfRule type="expression" dxfId="1228" priority="2059">
      <formula>$AA$4=""</formula>
    </cfRule>
  </conditionalFormatting>
  <conditionalFormatting sqref="AY41:CQ41">
    <cfRule type="expression" dxfId="1227" priority="2035">
      <formula>$AY$4=""</formula>
    </cfRule>
  </conditionalFormatting>
  <conditionalFormatting sqref="AX41:CQ41">
    <cfRule type="expression" dxfId="1226" priority="2036">
      <formula>$AX$4=""</formula>
    </cfRule>
  </conditionalFormatting>
  <conditionalFormatting sqref="AW41:CQ41">
    <cfRule type="expression" dxfId="1225" priority="2037">
      <formula>$AW$4=""</formula>
    </cfRule>
  </conditionalFormatting>
  <conditionalFormatting sqref="AV41:CQ41">
    <cfRule type="expression" dxfId="1224" priority="2038">
      <formula>$AV$4=""</formula>
    </cfRule>
  </conditionalFormatting>
  <conditionalFormatting sqref="AU41:CQ41">
    <cfRule type="expression" dxfId="1223" priority="2039">
      <formula>$AU$4=""</formula>
    </cfRule>
  </conditionalFormatting>
  <conditionalFormatting sqref="AT41:CQ41">
    <cfRule type="expression" dxfId="1222" priority="2040">
      <formula>$AT$4=""</formula>
    </cfRule>
  </conditionalFormatting>
  <conditionalFormatting sqref="AS41:CQ41">
    <cfRule type="expression" dxfId="1221" priority="2041">
      <formula>$AS$4=""</formula>
    </cfRule>
  </conditionalFormatting>
  <conditionalFormatting sqref="AR41:CQ41">
    <cfRule type="expression" dxfId="1220" priority="2042">
      <formula>$AR$4=""</formula>
    </cfRule>
  </conditionalFormatting>
  <conditionalFormatting sqref="AQ41:CQ41">
    <cfRule type="expression" dxfId="1219" priority="2043">
      <formula>$AQ$4=""</formula>
    </cfRule>
  </conditionalFormatting>
  <conditionalFormatting sqref="AP41:CQ41">
    <cfRule type="expression" dxfId="1218" priority="2044">
      <formula>$AP$4=""</formula>
    </cfRule>
  </conditionalFormatting>
  <conditionalFormatting sqref="AO41:CQ41">
    <cfRule type="expression" dxfId="1217" priority="2045">
      <formula>$AO$4=""</formula>
    </cfRule>
  </conditionalFormatting>
  <conditionalFormatting sqref="AN41:CQ41">
    <cfRule type="expression" dxfId="1216" priority="2046">
      <formula>$AN$4=""</formula>
    </cfRule>
  </conditionalFormatting>
  <conditionalFormatting sqref="AM41:CQ41">
    <cfRule type="expression" dxfId="1215" priority="2047">
      <formula>$AM$4=""</formula>
    </cfRule>
  </conditionalFormatting>
  <conditionalFormatting sqref="AL41:CQ41">
    <cfRule type="expression" dxfId="1214" priority="2048">
      <formula>$AL$4=""</formula>
    </cfRule>
  </conditionalFormatting>
  <conditionalFormatting sqref="AK41:CQ41">
    <cfRule type="expression" dxfId="1213" priority="2049">
      <formula>$AK$4=""</formula>
    </cfRule>
  </conditionalFormatting>
  <conditionalFormatting sqref="AJ41:CQ41">
    <cfRule type="expression" dxfId="1212" priority="2050">
      <formula>$AJ$4=""</formula>
    </cfRule>
  </conditionalFormatting>
  <conditionalFormatting sqref="AI41:CQ41">
    <cfRule type="expression" dxfId="1211" priority="2051">
      <formula>$AI$4=""</formula>
    </cfRule>
  </conditionalFormatting>
  <conditionalFormatting sqref="AH41:CQ41">
    <cfRule type="expression" dxfId="1210" priority="2052">
      <formula>$AH$4=""</formula>
    </cfRule>
  </conditionalFormatting>
  <conditionalFormatting sqref="AG41:CQ41">
    <cfRule type="expression" dxfId="1209" priority="2053">
      <formula>$AG$4=""</formula>
    </cfRule>
  </conditionalFormatting>
  <conditionalFormatting sqref="AF41:CQ41">
    <cfRule type="expression" dxfId="1208" priority="2054">
      <formula>$AF$4=""</formula>
    </cfRule>
  </conditionalFormatting>
  <conditionalFormatting sqref="AE41:CQ41">
    <cfRule type="expression" dxfId="1207" priority="2055">
      <formula>$AE$4=""</formula>
    </cfRule>
  </conditionalFormatting>
  <conditionalFormatting sqref="AD41:CQ41">
    <cfRule type="expression" dxfId="1206" priority="2056">
      <formula>$AD$4=""</formula>
    </cfRule>
  </conditionalFormatting>
  <conditionalFormatting sqref="AC41:CQ41">
    <cfRule type="expression" dxfId="1205" priority="2057">
      <formula>$AC$4=""</formula>
    </cfRule>
  </conditionalFormatting>
  <conditionalFormatting sqref="AB41:CQ41">
    <cfRule type="expression" dxfId="1204" priority="2058">
      <formula>$AB$4=""</formula>
    </cfRule>
  </conditionalFormatting>
  <conditionalFormatting sqref="BA41:CQ41">
    <cfRule type="expression" dxfId="1203" priority="2033">
      <formula>$BA$4=""</formula>
    </cfRule>
  </conditionalFormatting>
  <conditionalFormatting sqref="BO41:CQ41">
    <cfRule type="expression" dxfId="1202" priority="2019">
      <formula>$BO$4=""</formula>
    </cfRule>
  </conditionalFormatting>
  <conditionalFormatting sqref="BN41:CQ41">
    <cfRule type="expression" dxfId="1201" priority="2020">
      <formula>$BN$4=""</formula>
    </cfRule>
  </conditionalFormatting>
  <conditionalFormatting sqref="BM41:CQ41">
    <cfRule type="expression" dxfId="1200" priority="2021">
      <formula>$BM$4=""</formula>
    </cfRule>
  </conditionalFormatting>
  <conditionalFormatting sqref="BL41:CQ41">
    <cfRule type="expression" dxfId="1199" priority="2022">
      <formula>$BL$4=""</formula>
    </cfRule>
  </conditionalFormatting>
  <conditionalFormatting sqref="BK41:CQ41">
    <cfRule type="expression" dxfId="1198" priority="2023">
      <formula>$BK$4=""</formula>
    </cfRule>
  </conditionalFormatting>
  <conditionalFormatting sqref="BJ41:CQ41">
    <cfRule type="expression" dxfId="1197" priority="2024">
      <formula>$BJ$4=""</formula>
    </cfRule>
  </conditionalFormatting>
  <conditionalFormatting sqref="BI41:CQ41">
    <cfRule type="expression" dxfId="1196" priority="2025">
      <formula>$BI$4=""</formula>
    </cfRule>
  </conditionalFormatting>
  <conditionalFormatting sqref="BH41:CQ41">
    <cfRule type="expression" dxfId="1195" priority="2026">
      <formula>$BH$4=""</formula>
    </cfRule>
  </conditionalFormatting>
  <conditionalFormatting sqref="BG41:CQ41">
    <cfRule type="expression" dxfId="1194" priority="2027">
      <formula>$BG$4=""</formula>
    </cfRule>
  </conditionalFormatting>
  <conditionalFormatting sqref="BF41:CQ41">
    <cfRule type="expression" dxfId="1193" priority="2028">
      <formula>$BF$4=""</formula>
    </cfRule>
  </conditionalFormatting>
  <conditionalFormatting sqref="BE41:CQ41">
    <cfRule type="expression" dxfId="1192" priority="2029">
      <formula>$BE$4=""</formula>
    </cfRule>
  </conditionalFormatting>
  <conditionalFormatting sqref="BD41:CQ41">
    <cfRule type="expression" dxfId="1191" priority="2030">
      <formula>$BD$4=""</formula>
    </cfRule>
  </conditionalFormatting>
  <conditionalFormatting sqref="BB41:CQ41">
    <cfRule type="expression" dxfId="1190" priority="2032">
      <formula>$BB$4=""</formula>
    </cfRule>
  </conditionalFormatting>
  <conditionalFormatting sqref="AZ41:CQ41">
    <cfRule type="expression" dxfId="1189" priority="2034">
      <formula>$AZ$4=""</formula>
    </cfRule>
  </conditionalFormatting>
  <conditionalFormatting sqref="CD41:CQ41">
    <cfRule type="expression" dxfId="1188" priority="2004">
      <formula>$CD$4=""</formula>
    </cfRule>
  </conditionalFormatting>
  <conditionalFormatting sqref="BP41:CQ41">
    <cfRule type="expression" dxfId="1187" priority="2018">
      <formula>$BP$4=""</formula>
    </cfRule>
  </conditionalFormatting>
  <conditionalFormatting sqref="BQ41:CQ41">
    <cfRule type="expression" dxfId="1186" priority="2017">
      <formula>$BQ$4=""</formula>
    </cfRule>
  </conditionalFormatting>
  <conditionalFormatting sqref="BR41:CQ41">
    <cfRule type="expression" dxfId="1185" priority="2016">
      <formula>$BR$4=""</formula>
    </cfRule>
  </conditionalFormatting>
  <conditionalFormatting sqref="BS41:CQ41">
    <cfRule type="expression" dxfId="1184" priority="2015">
      <formula>$BS$4=""</formula>
    </cfRule>
  </conditionalFormatting>
  <conditionalFormatting sqref="BT41:CQ41">
    <cfRule type="expression" dxfId="1183" priority="2014">
      <formula>$BT$4=""</formula>
    </cfRule>
  </conditionalFormatting>
  <conditionalFormatting sqref="BU41:CQ41">
    <cfRule type="expression" dxfId="1182" priority="2013">
      <formula>$BU$4=""</formula>
    </cfRule>
  </conditionalFormatting>
  <conditionalFormatting sqref="BV41:CQ41">
    <cfRule type="expression" dxfId="1181" priority="2012">
      <formula>$BV$4=""</formula>
    </cfRule>
  </conditionalFormatting>
  <conditionalFormatting sqref="BW41:CQ41">
    <cfRule type="expression" dxfId="1180" priority="2011">
      <formula>$BW$4=""</formula>
    </cfRule>
  </conditionalFormatting>
  <conditionalFormatting sqref="BX41:CQ41">
    <cfRule type="expression" dxfId="1179" priority="2010">
      <formula>$BX$4=""</formula>
    </cfRule>
  </conditionalFormatting>
  <conditionalFormatting sqref="BY41:CQ41">
    <cfRule type="expression" dxfId="1178" priority="2009">
      <formula>$BY$4=""</formula>
    </cfRule>
  </conditionalFormatting>
  <conditionalFormatting sqref="BZ41:CQ41">
    <cfRule type="expression" dxfId="1177" priority="2008">
      <formula>$BZ$4=""</formula>
    </cfRule>
  </conditionalFormatting>
  <conditionalFormatting sqref="CA41:CQ41">
    <cfRule type="expression" dxfId="1176" priority="2007">
      <formula>$CA$4=""</formula>
    </cfRule>
  </conditionalFormatting>
  <conditionalFormatting sqref="CB41:CQ41">
    <cfRule type="expression" dxfId="1175" priority="2006">
      <formula>$CB$4=""</formula>
    </cfRule>
  </conditionalFormatting>
  <conditionalFormatting sqref="CC41:CQ41">
    <cfRule type="expression" dxfId="1174" priority="2005">
      <formula>$CC$4=""</formula>
    </cfRule>
  </conditionalFormatting>
  <conditionalFormatting sqref="BC41:CQ41">
    <cfRule type="expression" dxfId="1173" priority="2031">
      <formula>$BC$4=""</formula>
    </cfRule>
  </conditionalFormatting>
  <conditionalFormatting sqref="D42:CQ42">
    <cfRule type="expression" dxfId="1172" priority="2003">
      <formula>$D$4=""</formula>
    </cfRule>
  </conditionalFormatting>
  <conditionalFormatting sqref="E42:CQ42">
    <cfRule type="expression" dxfId="1171" priority="2002">
      <formula>$E$4=""</formula>
    </cfRule>
  </conditionalFormatting>
  <conditionalFormatting sqref="F42:CQ42">
    <cfRule type="expression" dxfId="1170" priority="2001">
      <formula>$F$4=""</formula>
    </cfRule>
  </conditionalFormatting>
  <conditionalFormatting sqref="G42:CQ42">
    <cfRule type="expression" dxfId="1169" priority="2000">
      <formula>$G$4=""</formula>
    </cfRule>
  </conditionalFormatting>
  <conditionalFormatting sqref="H42:CQ42">
    <cfRule type="expression" dxfId="1168" priority="1999">
      <formula>$H$4=""</formula>
    </cfRule>
  </conditionalFormatting>
  <conditionalFormatting sqref="I42:CQ42">
    <cfRule type="expression" dxfId="1167" priority="1998">
      <formula>$I$4=""</formula>
    </cfRule>
  </conditionalFormatting>
  <conditionalFormatting sqref="J42:CQ42">
    <cfRule type="expression" dxfId="1166" priority="1997">
      <formula>$J$4=""</formula>
    </cfRule>
  </conditionalFormatting>
  <conditionalFormatting sqref="K42:CQ42">
    <cfRule type="expression" dxfId="1165" priority="1996">
      <formula>$K$4=""</formula>
    </cfRule>
  </conditionalFormatting>
  <conditionalFormatting sqref="L42:CQ42">
    <cfRule type="expression" dxfId="1164" priority="1995">
      <formula>$L$4=""</formula>
    </cfRule>
  </conditionalFormatting>
  <conditionalFormatting sqref="M42:CQ42">
    <cfRule type="expression" dxfId="1163" priority="1994">
      <formula>$M$4=""</formula>
    </cfRule>
  </conditionalFormatting>
  <conditionalFormatting sqref="N42:CQ42">
    <cfRule type="expression" dxfId="1162" priority="1993">
      <formula>$N$4=""</formula>
    </cfRule>
  </conditionalFormatting>
  <conditionalFormatting sqref="O42:CQ42">
    <cfRule type="expression" dxfId="1161" priority="1992">
      <formula>$O$4=""</formula>
    </cfRule>
  </conditionalFormatting>
  <conditionalFormatting sqref="P42:CQ42">
    <cfRule type="expression" dxfId="1160" priority="1991">
      <formula>$P$4=""</formula>
    </cfRule>
  </conditionalFormatting>
  <conditionalFormatting sqref="Q42:CQ42">
    <cfRule type="expression" dxfId="1159" priority="1990">
      <formula>$Q$4=""</formula>
    </cfRule>
  </conditionalFormatting>
  <conditionalFormatting sqref="R42:CQ42">
    <cfRule type="expression" dxfId="1158" priority="1989">
      <formula>$R$4=""</formula>
    </cfRule>
  </conditionalFormatting>
  <conditionalFormatting sqref="S42:CQ42">
    <cfRule type="expression" dxfId="1157" priority="1988">
      <formula>$S$4=""</formula>
    </cfRule>
  </conditionalFormatting>
  <conditionalFormatting sqref="T42:CQ42">
    <cfRule type="expression" dxfId="1156" priority="1987">
      <formula>$T$4=""</formula>
    </cfRule>
  </conditionalFormatting>
  <conditionalFormatting sqref="U42:CQ42">
    <cfRule type="expression" dxfId="1155" priority="1986">
      <formula>$U$4=""</formula>
    </cfRule>
  </conditionalFormatting>
  <conditionalFormatting sqref="V42:CQ42">
    <cfRule type="expression" dxfId="1154" priority="1985">
      <formula>$V$4=""</formula>
    </cfRule>
  </conditionalFormatting>
  <conditionalFormatting sqref="W42:CQ42">
    <cfRule type="expression" dxfId="1153" priority="1984">
      <formula>$W$4=""</formula>
    </cfRule>
  </conditionalFormatting>
  <conditionalFormatting sqref="X42:CQ42">
    <cfRule type="expression" dxfId="1152" priority="1983">
      <formula>$X$4=""</formula>
    </cfRule>
  </conditionalFormatting>
  <conditionalFormatting sqref="Y42:CQ42">
    <cfRule type="expression" dxfId="1151" priority="1982">
      <formula>$Y$4=""</formula>
    </cfRule>
  </conditionalFormatting>
  <conditionalFormatting sqref="Z42:CQ42">
    <cfRule type="expression" dxfId="1150" priority="1981">
      <formula>$Z$4=""</formula>
    </cfRule>
  </conditionalFormatting>
  <conditionalFormatting sqref="AA42:CQ42">
    <cfRule type="expression" dxfId="1149" priority="1980">
      <formula>$AA$4=""</formula>
    </cfRule>
  </conditionalFormatting>
  <conditionalFormatting sqref="AY42:CQ42">
    <cfRule type="expression" dxfId="1148" priority="1956">
      <formula>$AY$4=""</formula>
    </cfRule>
  </conditionalFormatting>
  <conditionalFormatting sqref="AX42:CQ42">
    <cfRule type="expression" dxfId="1147" priority="1957">
      <formula>$AX$4=""</formula>
    </cfRule>
  </conditionalFormatting>
  <conditionalFormatting sqref="AW42:CQ42">
    <cfRule type="expression" dxfId="1146" priority="1958">
      <formula>$AW$4=""</formula>
    </cfRule>
  </conditionalFormatting>
  <conditionalFormatting sqref="AV42:CQ42">
    <cfRule type="expression" dxfId="1145" priority="1959">
      <formula>$AV$4=""</formula>
    </cfRule>
  </conditionalFormatting>
  <conditionalFormatting sqref="AU42:CQ42">
    <cfRule type="expression" dxfId="1144" priority="1960">
      <formula>$AU$4=""</formula>
    </cfRule>
  </conditionalFormatting>
  <conditionalFormatting sqref="AT42:CQ42">
    <cfRule type="expression" dxfId="1143" priority="1961">
      <formula>$AT$4=""</formula>
    </cfRule>
  </conditionalFormatting>
  <conditionalFormatting sqref="AS42:CQ42">
    <cfRule type="expression" dxfId="1142" priority="1962">
      <formula>$AS$4=""</formula>
    </cfRule>
  </conditionalFormatting>
  <conditionalFormatting sqref="AR42:CQ42">
    <cfRule type="expression" dxfId="1141" priority="1963">
      <formula>$AR$4=""</formula>
    </cfRule>
  </conditionalFormatting>
  <conditionalFormatting sqref="AQ42:CQ42">
    <cfRule type="expression" dxfId="1140" priority="1964">
      <formula>$AQ$4=""</formula>
    </cfRule>
  </conditionalFormatting>
  <conditionalFormatting sqref="AP42:CQ42">
    <cfRule type="expression" dxfId="1139" priority="1965">
      <formula>$AP$4=""</formula>
    </cfRule>
  </conditionalFormatting>
  <conditionalFormatting sqref="AO42:CQ42">
    <cfRule type="expression" dxfId="1138" priority="1966">
      <formula>$AO$4=""</formula>
    </cfRule>
  </conditionalFormatting>
  <conditionalFormatting sqref="AN42:CQ42">
    <cfRule type="expression" dxfId="1137" priority="1967">
      <formula>$AN$4=""</formula>
    </cfRule>
  </conditionalFormatting>
  <conditionalFormatting sqref="AM42:CQ42">
    <cfRule type="expression" dxfId="1136" priority="1968">
      <formula>$AM$4=""</formula>
    </cfRule>
  </conditionalFormatting>
  <conditionalFormatting sqref="AL42:CQ42">
    <cfRule type="expression" dxfId="1135" priority="1969">
      <formula>$AL$4=""</formula>
    </cfRule>
  </conditionalFormatting>
  <conditionalFormatting sqref="AK42:CQ42">
    <cfRule type="expression" dxfId="1134" priority="1970">
      <formula>$AK$4=""</formula>
    </cfRule>
  </conditionalFormatting>
  <conditionalFormatting sqref="AJ42:CQ42">
    <cfRule type="expression" dxfId="1133" priority="1971">
      <formula>$AJ$4=""</formula>
    </cfRule>
  </conditionalFormatting>
  <conditionalFormatting sqref="AI42:CQ42">
    <cfRule type="expression" dxfId="1132" priority="1972">
      <formula>$AI$4=""</formula>
    </cfRule>
  </conditionalFormatting>
  <conditionalFormatting sqref="AH42:CQ42">
    <cfRule type="expression" dxfId="1131" priority="1973">
      <formula>$AH$4=""</formula>
    </cfRule>
  </conditionalFormatting>
  <conditionalFormatting sqref="AG42:CQ42">
    <cfRule type="expression" dxfId="1130" priority="1974">
      <formula>$AG$4=""</formula>
    </cfRule>
  </conditionalFormatting>
  <conditionalFormatting sqref="AF42:CQ42">
    <cfRule type="expression" dxfId="1129" priority="1975">
      <formula>$AF$4=""</formula>
    </cfRule>
  </conditionalFormatting>
  <conditionalFormatting sqref="AE42:CQ42">
    <cfRule type="expression" dxfId="1128" priority="1976">
      <formula>$AE$4=""</formula>
    </cfRule>
  </conditionalFormatting>
  <conditionalFormatting sqref="AD42:CQ42">
    <cfRule type="expression" dxfId="1127" priority="1977">
      <formula>$AD$4=""</formula>
    </cfRule>
  </conditionalFormatting>
  <conditionalFormatting sqref="AC42:CQ42">
    <cfRule type="expression" dxfId="1126" priority="1978">
      <formula>$AC$4=""</formula>
    </cfRule>
  </conditionalFormatting>
  <conditionalFormatting sqref="AB42:CQ42">
    <cfRule type="expression" dxfId="1125" priority="1979">
      <formula>$AB$4=""</formula>
    </cfRule>
  </conditionalFormatting>
  <conditionalFormatting sqref="BA42:CQ42">
    <cfRule type="expression" dxfId="1124" priority="1954">
      <formula>$BA$4=""</formula>
    </cfRule>
  </conditionalFormatting>
  <conditionalFormatting sqref="BO42:CQ42">
    <cfRule type="expression" dxfId="1123" priority="1940">
      <formula>$BO$4=""</formula>
    </cfRule>
  </conditionalFormatting>
  <conditionalFormatting sqref="BN42:CQ42">
    <cfRule type="expression" dxfId="1122" priority="1941">
      <formula>$BN$4=""</formula>
    </cfRule>
  </conditionalFormatting>
  <conditionalFormatting sqref="BM42:CQ42">
    <cfRule type="expression" dxfId="1121" priority="1942">
      <formula>$BM$4=""</formula>
    </cfRule>
  </conditionalFormatting>
  <conditionalFormatting sqref="BL42:CQ42">
    <cfRule type="expression" dxfId="1120" priority="1943">
      <formula>$BL$4=""</formula>
    </cfRule>
  </conditionalFormatting>
  <conditionalFormatting sqref="BK42:CQ42">
    <cfRule type="expression" dxfId="1119" priority="1944">
      <formula>$BK$4=""</formula>
    </cfRule>
  </conditionalFormatting>
  <conditionalFormatting sqref="BJ42:CQ42">
    <cfRule type="expression" dxfId="1118" priority="1945">
      <formula>$BJ$4=""</formula>
    </cfRule>
  </conditionalFormatting>
  <conditionalFormatting sqref="BI42:CQ42">
    <cfRule type="expression" dxfId="1117" priority="1946">
      <formula>$BI$4=""</formula>
    </cfRule>
  </conditionalFormatting>
  <conditionalFormatting sqref="BH42:CQ42">
    <cfRule type="expression" dxfId="1116" priority="1947">
      <formula>$BH$4=""</formula>
    </cfRule>
  </conditionalFormatting>
  <conditionalFormatting sqref="BG42:CQ42">
    <cfRule type="expression" dxfId="1115" priority="1948">
      <formula>$BG$4=""</formula>
    </cfRule>
  </conditionalFormatting>
  <conditionalFormatting sqref="BF42:CQ42">
    <cfRule type="expression" dxfId="1114" priority="1949">
      <formula>$BF$4=""</formula>
    </cfRule>
  </conditionalFormatting>
  <conditionalFormatting sqref="BE42:CQ42">
    <cfRule type="expression" dxfId="1113" priority="1950">
      <formula>$BE$4=""</formula>
    </cfRule>
  </conditionalFormatting>
  <conditionalFormatting sqref="BD42:CQ42">
    <cfRule type="expression" dxfId="1112" priority="1951">
      <formula>$BD$4=""</formula>
    </cfRule>
  </conditionalFormatting>
  <conditionalFormatting sqref="BB42:CQ42">
    <cfRule type="expression" dxfId="1111" priority="1953">
      <formula>$BB$4=""</formula>
    </cfRule>
  </conditionalFormatting>
  <conditionalFormatting sqref="AZ42:CQ42">
    <cfRule type="expression" dxfId="1110" priority="1955">
      <formula>$AZ$4=""</formula>
    </cfRule>
  </conditionalFormatting>
  <conditionalFormatting sqref="CD42:CQ42">
    <cfRule type="expression" dxfId="1109" priority="1925">
      <formula>$CD$4=""</formula>
    </cfRule>
  </conditionalFormatting>
  <conditionalFormatting sqref="BP42:CQ42">
    <cfRule type="expression" dxfId="1108" priority="1939">
      <formula>$BP$4=""</formula>
    </cfRule>
  </conditionalFormatting>
  <conditionalFormatting sqref="BQ42:CQ42">
    <cfRule type="expression" dxfId="1107" priority="1938">
      <formula>$BQ$4=""</formula>
    </cfRule>
  </conditionalFormatting>
  <conditionalFormatting sqref="BR42:CQ42">
    <cfRule type="expression" dxfId="1106" priority="1937">
      <formula>$BR$4=""</formula>
    </cfRule>
  </conditionalFormatting>
  <conditionalFormatting sqref="BS42:CQ42">
    <cfRule type="expression" dxfId="1105" priority="1936">
      <formula>$BS$4=""</formula>
    </cfRule>
  </conditionalFormatting>
  <conditionalFormatting sqref="BT42:CQ42">
    <cfRule type="expression" dxfId="1104" priority="1935">
      <formula>$BT$4=""</formula>
    </cfRule>
  </conditionalFormatting>
  <conditionalFormatting sqref="BU42:CQ42">
    <cfRule type="expression" dxfId="1103" priority="1934">
      <formula>$BU$4=""</formula>
    </cfRule>
  </conditionalFormatting>
  <conditionalFormatting sqref="BV42:CQ42">
    <cfRule type="expression" dxfId="1102" priority="1933">
      <formula>$BV$4=""</formula>
    </cfRule>
  </conditionalFormatting>
  <conditionalFormatting sqref="BW42:CQ42">
    <cfRule type="expression" dxfId="1101" priority="1932">
      <formula>$BW$4=""</formula>
    </cfRule>
  </conditionalFormatting>
  <conditionalFormatting sqref="BX42:CQ42">
    <cfRule type="expression" dxfId="1100" priority="1931">
      <formula>$BX$4=""</formula>
    </cfRule>
  </conditionalFormatting>
  <conditionalFormatting sqref="BY42:CQ42">
    <cfRule type="expression" dxfId="1099" priority="1930">
      <formula>$BY$4=""</formula>
    </cfRule>
  </conditionalFormatting>
  <conditionalFormatting sqref="BZ42:CQ42">
    <cfRule type="expression" dxfId="1098" priority="1929">
      <formula>$BZ$4=""</formula>
    </cfRule>
  </conditionalFormatting>
  <conditionalFormatting sqref="CA42:CQ42">
    <cfRule type="expression" dxfId="1097" priority="1928">
      <formula>$CA$4=""</formula>
    </cfRule>
  </conditionalFormatting>
  <conditionalFormatting sqref="CB42:CQ42">
    <cfRule type="expression" dxfId="1096" priority="1927">
      <formula>$CB$4=""</formula>
    </cfRule>
  </conditionalFormatting>
  <conditionalFormatting sqref="CC42:CQ42">
    <cfRule type="expression" dxfId="1095" priority="1926">
      <formula>$CC$4=""</formula>
    </cfRule>
  </conditionalFormatting>
  <conditionalFormatting sqref="BC42:CQ42">
    <cfRule type="expression" dxfId="1094" priority="1952">
      <formula>$BC$4=""</formula>
    </cfRule>
  </conditionalFormatting>
  <conditionalFormatting sqref="D44:CQ45">
    <cfRule type="expression" dxfId="1093" priority="1924">
      <formula>$D$4=""</formula>
    </cfRule>
  </conditionalFormatting>
  <conditionalFormatting sqref="E44:CQ45">
    <cfRule type="expression" dxfId="1092" priority="1923">
      <formula>$E$4=""</formula>
    </cfRule>
  </conditionalFormatting>
  <conditionalFormatting sqref="F44:CQ45">
    <cfRule type="expression" dxfId="1091" priority="1922">
      <formula>$F$4=""</formula>
    </cfRule>
  </conditionalFormatting>
  <conditionalFormatting sqref="G44:CQ45">
    <cfRule type="expression" dxfId="1090" priority="1921">
      <formula>$G$4=""</formula>
    </cfRule>
  </conditionalFormatting>
  <conditionalFormatting sqref="H44:CQ45">
    <cfRule type="expression" dxfId="1089" priority="1920">
      <formula>$H$4=""</formula>
    </cfRule>
  </conditionalFormatting>
  <conditionalFormatting sqref="I44:CQ45">
    <cfRule type="expression" dxfId="1088" priority="1919">
      <formula>$I$4=""</formula>
    </cfRule>
  </conditionalFormatting>
  <conditionalFormatting sqref="J44:CQ45">
    <cfRule type="expression" dxfId="1087" priority="1918">
      <formula>$J$4=""</formula>
    </cfRule>
  </conditionalFormatting>
  <conditionalFormatting sqref="K44:CQ45">
    <cfRule type="expression" dxfId="1086" priority="1917">
      <formula>$K$4=""</formula>
    </cfRule>
  </conditionalFormatting>
  <conditionalFormatting sqref="L44:CQ45">
    <cfRule type="expression" dxfId="1085" priority="1916">
      <formula>$L$4=""</formula>
    </cfRule>
  </conditionalFormatting>
  <conditionalFormatting sqref="M44:CQ45">
    <cfRule type="expression" dxfId="1084" priority="1915">
      <formula>$M$4=""</formula>
    </cfRule>
  </conditionalFormatting>
  <conditionalFormatting sqref="N44:CQ45">
    <cfRule type="expression" dxfId="1083" priority="1914">
      <formula>$N$4=""</formula>
    </cfRule>
  </conditionalFormatting>
  <conditionalFormatting sqref="O44:CQ45">
    <cfRule type="expression" dxfId="1082" priority="1913">
      <formula>$O$4=""</formula>
    </cfRule>
  </conditionalFormatting>
  <conditionalFormatting sqref="P44:CQ45">
    <cfRule type="expression" dxfId="1081" priority="1912">
      <formula>$P$4=""</formula>
    </cfRule>
  </conditionalFormatting>
  <conditionalFormatting sqref="Q44:CQ45">
    <cfRule type="expression" dxfId="1080" priority="1911">
      <formula>$Q$4=""</formula>
    </cfRule>
  </conditionalFormatting>
  <conditionalFormatting sqref="R44:CQ45">
    <cfRule type="expression" dxfId="1079" priority="1910">
      <formula>$R$4=""</formula>
    </cfRule>
  </conditionalFormatting>
  <conditionalFormatting sqref="S44:CQ45">
    <cfRule type="expression" dxfId="1078" priority="1909">
      <formula>$S$4=""</formula>
    </cfRule>
  </conditionalFormatting>
  <conditionalFormatting sqref="T44:CQ45">
    <cfRule type="expression" dxfId="1077" priority="1908">
      <formula>$T$4=""</formula>
    </cfRule>
  </conditionalFormatting>
  <conditionalFormatting sqref="U44:CQ45">
    <cfRule type="expression" dxfId="1076" priority="1907">
      <formula>$U$4=""</formula>
    </cfRule>
  </conditionalFormatting>
  <conditionalFormatting sqref="V44:CQ45">
    <cfRule type="expression" dxfId="1075" priority="1906">
      <formula>$V$4=""</formula>
    </cfRule>
  </conditionalFormatting>
  <conditionalFormatting sqref="W44:CQ45">
    <cfRule type="expression" dxfId="1074" priority="1905">
      <formula>$W$4=""</formula>
    </cfRule>
  </conditionalFormatting>
  <conditionalFormatting sqref="X44:CQ45">
    <cfRule type="expression" dxfId="1073" priority="1904">
      <formula>$X$4=""</formula>
    </cfRule>
  </conditionalFormatting>
  <conditionalFormatting sqref="Y44:CQ45">
    <cfRule type="expression" dxfId="1072" priority="1903">
      <formula>$Y$4=""</formula>
    </cfRule>
  </conditionalFormatting>
  <conditionalFormatting sqref="Z44:CQ45">
    <cfRule type="expression" dxfId="1071" priority="1902">
      <formula>$Z$4=""</formula>
    </cfRule>
  </conditionalFormatting>
  <conditionalFormatting sqref="AA44:CQ45">
    <cfRule type="expression" dxfId="1070" priority="1901">
      <formula>$AA$4=""</formula>
    </cfRule>
  </conditionalFormatting>
  <conditionalFormatting sqref="AY44:CQ45">
    <cfRule type="expression" dxfId="1069" priority="1877">
      <formula>$AY$4=""</formula>
    </cfRule>
  </conditionalFormatting>
  <conditionalFormatting sqref="AX44:CQ45">
    <cfRule type="expression" dxfId="1068" priority="1878">
      <formula>$AX$4=""</formula>
    </cfRule>
  </conditionalFormatting>
  <conditionalFormatting sqref="AW44:CQ45">
    <cfRule type="expression" dxfId="1067" priority="1879">
      <formula>$AW$4=""</formula>
    </cfRule>
  </conditionalFormatting>
  <conditionalFormatting sqref="AV44:CQ45">
    <cfRule type="expression" dxfId="1066" priority="1880">
      <formula>$AV$4=""</formula>
    </cfRule>
  </conditionalFormatting>
  <conditionalFormatting sqref="AU44:CQ45">
    <cfRule type="expression" dxfId="1065" priority="1881">
      <formula>$AU$4=""</formula>
    </cfRule>
  </conditionalFormatting>
  <conditionalFormatting sqref="AT44:CQ45">
    <cfRule type="expression" dxfId="1064" priority="1882">
      <formula>$AT$4=""</formula>
    </cfRule>
  </conditionalFormatting>
  <conditionalFormatting sqref="AS44:CQ45">
    <cfRule type="expression" dxfId="1063" priority="1883">
      <formula>$AS$4=""</formula>
    </cfRule>
  </conditionalFormatting>
  <conditionalFormatting sqref="AR44:CQ45">
    <cfRule type="expression" dxfId="1062" priority="1884">
      <formula>$AR$4=""</formula>
    </cfRule>
  </conditionalFormatting>
  <conditionalFormatting sqref="AQ44:CQ45">
    <cfRule type="expression" dxfId="1061" priority="1885">
      <formula>$AQ$4=""</formula>
    </cfRule>
  </conditionalFormatting>
  <conditionalFormatting sqref="AP44:CQ45">
    <cfRule type="expression" dxfId="1060" priority="1886">
      <formula>$AP$4=""</formula>
    </cfRule>
  </conditionalFormatting>
  <conditionalFormatting sqref="AO44:CQ45">
    <cfRule type="expression" dxfId="1059" priority="1887">
      <formula>$AO$4=""</formula>
    </cfRule>
  </conditionalFormatting>
  <conditionalFormatting sqref="AN44:CQ45">
    <cfRule type="expression" dxfId="1058" priority="1888">
      <formula>$AN$4=""</formula>
    </cfRule>
  </conditionalFormatting>
  <conditionalFormatting sqref="AM44:CQ45">
    <cfRule type="expression" dxfId="1057" priority="1889">
      <formula>$AM$4=""</formula>
    </cfRule>
  </conditionalFormatting>
  <conditionalFormatting sqref="AL44:CQ45">
    <cfRule type="expression" dxfId="1056" priority="1890">
      <formula>$AL$4=""</formula>
    </cfRule>
  </conditionalFormatting>
  <conditionalFormatting sqref="AK44:CQ45">
    <cfRule type="expression" dxfId="1055" priority="1891">
      <formula>$AK$4=""</formula>
    </cfRule>
  </conditionalFormatting>
  <conditionalFormatting sqref="AJ44:CQ45">
    <cfRule type="expression" dxfId="1054" priority="1892">
      <formula>$AJ$4=""</formula>
    </cfRule>
  </conditionalFormatting>
  <conditionalFormatting sqref="AI44:CQ45">
    <cfRule type="expression" dxfId="1053" priority="1893">
      <formula>$AI$4=""</formula>
    </cfRule>
  </conditionalFormatting>
  <conditionalFormatting sqref="AH44:CQ45">
    <cfRule type="expression" dxfId="1052" priority="1894">
      <formula>$AH$4=""</formula>
    </cfRule>
  </conditionalFormatting>
  <conditionalFormatting sqref="AG44:CQ45">
    <cfRule type="expression" dxfId="1051" priority="1895">
      <formula>$AG$4=""</formula>
    </cfRule>
  </conditionalFormatting>
  <conditionalFormatting sqref="AF44:CQ45">
    <cfRule type="expression" dxfId="1050" priority="1896">
      <formula>$AF$4=""</formula>
    </cfRule>
  </conditionalFormatting>
  <conditionalFormatting sqref="AE44:CQ45">
    <cfRule type="expression" dxfId="1049" priority="1897">
      <formula>$AE$4=""</formula>
    </cfRule>
  </conditionalFormatting>
  <conditionalFormatting sqref="AD44:CQ45">
    <cfRule type="expression" dxfId="1048" priority="1898">
      <formula>$AD$4=""</formula>
    </cfRule>
  </conditionalFormatting>
  <conditionalFormatting sqref="AC44:CQ45">
    <cfRule type="expression" dxfId="1047" priority="1899">
      <formula>$AC$4=""</formula>
    </cfRule>
  </conditionalFormatting>
  <conditionalFormatting sqref="AB44:CQ45">
    <cfRule type="expression" dxfId="1046" priority="1900">
      <formula>$AB$4=""</formula>
    </cfRule>
  </conditionalFormatting>
  <conditionalFormatting sqref="BA44:CQ45">
    <cfRule type="expression" dxfId="1045" priority="1875">
      <formula>$BA$4=""</formula>
    </cfRule>
  </conditionalFormatting>
  <conditionalFormatting sqref="BO44:CQ45">
    <cfRule type="expression" dxfId="1044" priority="1861">
      <formula>$BO$4=""</formula>
    </cfRule>
  </conditionalFormatting>
  <conditionalFormatting sqref="BN44:CQ45">
    <cfRule type="expression" dxfId="1043" priority="1862">
      <formula>$BN$4=""</formula>
    </cfRule>
  </conditionalFormatting>
  <conditionalFormatting sqref="BM44:CQ45">
    <cfRule type="expression" dxfId="1042" priority="1863">
      <formula>$BM$4=""</formula>
    </cfRule>
  </conditionalFormatting>
  <conditionalFormatting sqref="BL44:CQ45">
    <cfRule type="expression" dxfId="1041" priority="1864">
      <formula>$BL$4=""</formula>
    </cfRule>
  </conditionalFormatting>
  <conditionalFormatting sqref="BK44:CQ45">
    <cfRule type="expression" dxfId="1040" priority="1865">
      <formula>$BK$4=""</formula>
    </cfRule>
  </conditionalFormatting>
  <conditionalFormatting sqref="BJ44:CQ45">
    <cfRule type="expression" dxfId="1039" priority="1866">
      <formula>$BJ$4=""</formula>
    </cfRule>
  </conditionalFormatting>
  <conditionalFormatting sqref="BI44:CQ45">
    <cfRule type="expression" dxfId="1038" priority="1867">
      <formula>$BI$4=""</formula>
    </cfRule>
  </conditionalFormatting>
  <conditionalFormatting sqref="BH44:CQ45">
    <cfRule type="expression" dxfId="1037" priority="1868">
      <formula>$BH$4=""</formula>
    </cfRule>
  </conditionalFormatting>
  <conditionalFormatting sqref="BG44:CQ45">
    <cfRule type="expression" dxfId="1036" priority="1869">
      <formula>$BG$4=""</formula>
    </cfRule>
  </conditionalFormatting>
  <conditionalFormatting sqref="BF44:CQ45">
    <cfRule type="expression" dxfId="1035" priority="1870">
      <formula>$BF$4=""</formula>
    </cfRule>
  </conditionalFormatting>
  <conditionalFormatting sqref="BE44:CQ45">
    <cfRule type="expression" dxfId="1034" priority="1871">
      <formula>$BE$4=""</formula>
    </cfRule>
  </conditionalFormatting>
  <conditionalFormatting sqref="BD44:CQ45">
    <cfRule type="expression" dxfId="1033" priority="1872">
      <formula>$BD$4=""</formula>
    </cfRule>
  </conditionalFormatting>
  <conditionalFormatting sqref="BB44:CQ45">
    <cfRule type="expression" dxfId="1032" priority="1874">
      <formula>$BB$4=""</formula>
    </cfRule>
  </conditionalFormatting>
  <conditionalFormatting sqref="AZ44:CQ45">
    <cfRule type="expression" dxfId="1031" priority="1876">
      <formula>$AZ$4=""</formula>
    </cfRule>
  </conditionalFormatting>
  <conditionalFormatting sqref="CD44:CQ45">
    <cfRule type="expression" dxfId="1030" priority="1846">
      <formula>$CD$4=""</formula>
    </cfRule>
  </conditionalFormatting>
  <conditionalFormatting sqref="BP44:CQ45">
    <cfRule type="expression" dxfId="1029" priority="1860">
      <formula>$BP$4=""</formula>
    </cfRule>
  </conditionalFormatting>
  <conditionalFormatting sqref="BQ44:CQ45">
    <cfRule type="expression" dxfId="1028" priority="1859">
      <formula>$BQ$4=""</formula>
    </cfRule>
  </conditionalFormatting>
  <conditionalFormatting sqref="BR44:CQ45">
    <cfRule type="expression" dxfId="1027" priority="1858">
      <formula>$BR$4=""</formula>
    </cfRule>
  </conditionalFormatting>
  <conditionalFormatting sqref="BS44:CQ45">
    <cfRule type="expression" dxfId="1026" priority="1857">
      <formula>$BS$4=""</formula>
    </cfRule>
  </conditionalFormatting>
  <conditionalFormatting sqref="BT44:CQ45">
    <cfRule type="expression" dxfId="1025" priority="1856">
      <formula>$BT$4=""</formula>
    </cfRule>
  </conditionalFormatting>
  <conditionalFormatting sqref="BU44:CQ45">
    <cfRule type="expression" dxfId="1024" priority="1855">
      <formula>$BU$4=""</formula>
    </cfRule>
  </conditionalFormatting>
  <conditionalFormatting sqref="BV44:CQ45">
    <cfRule type="expression" dxfId="1023" priority="1854">
      <formula>$BV$4=""</formula>
    </cfRule>
  </conditionalFormatting>
  <conditionalFormatting sqref="BW44:CQ45">
    <cfRule type="expression" dxfId="1022" priority="1853">
      <formula>$BW$4=""</formula>
    </cfRule>
  </conditionalFormatting>
  <conditionalFormatting sqref="BX44:CQ45">
    <cfRule type="expression" dxfId="1021" priority="1852">
      <formula>$BX$4=""</formula>
    </cfRule>
  </conditionalFormatting>
  <conditionalFormatting sqref="BY44:CQ45">
    <cfRule type="expression" dxfId="1020" priority="1851">
      <formula>$BY$4=""</formula>
    </cfRule>
  </conditionalFormatting>
  <conditionalFormatting sqref="BZ44:CQ45">
    <cfRule type="expression" dxfId="1019" priority="1850">
      <formula>$BZ$4=""</formula>
    </cfRule>
  </conditionalFormatting>
  <conditionalFormatting sqref="CA44:CQ45">
    <cfRule type="expression" dxfId="1018" priority="1849">
      <formula>$CA$4=""</formula>
    </cfRule>
  </conditionalFormatting>
  <conditionalFormatting sqref="CB44:CQ45">
    <cfRule type="expression" dxfId="1017" priority="1848">
      <formula>$CB$4=""</formula>
    </cfRule>
  </conditionalFormatting>
  <conditionalFormatting sqref="CC44:CQ45">
    <cfRule type="expression" dxfId="1016" priority="1847">
      <formula>$CC$4=""</formula>
    </cfRule>
  </conditionalFormatting>
  <conditionalFormatting sqref="BC44:CQ45">
    <cfRule type="expression" dxfId="1015" priority="1873">
      <formula>$BC$4=""</formula>
    </cfRule>
  </conditionalFormatting>
  <conditionalFormatting sqref="D46:CQ46">
    <cfRule type="expression" dxfId="1014" priority="1845">
      <formula>$D$4=""</formula>
    </cfRule>
  </conditionalFormatting>
  <conditionalFormatting sqref="E46:CQ46">
    <cfRule type="expression" dxfId="1013" priority="1844">
      <formula>$E$4=""</formula>
    </cfRule>
  </conditionalFormatting>
  <conditionalFormatting sqref="F46:CQ46">
    <cfRule type="expression" dxfId="1012" priority="1843">
      <formula>$F$4=""</formula>
    </cfRule>
  </conditionalFormatting>
  <conditionalFormatting sqref="G46:CQ46">
    <cfRule type="expression" dxfId="1011" priority="1842">
      <formula>$G$4=""</formula>
    </cfRule>
  </conditionalFormatting>
  <conditionalFormatting sqref="H46:CQ46">
    <cfRule type="expression" dxfId="1010" priority="1841">
      <formula>$H$4=""</formula>
    </cfRule>
  </conditionalFormatting>
  <conditionalFormatting sqref="I46:CQ46">
    <cfRule type="expression" dxfId="1009" priority="1840">
      <formula>$I$4=""</formula>
    </cfRule>
  </conditionalFormatting>
  <conditionalFormatting sqref="J46:CQ46">
    <cfRule type="expression" dxfId="1008" priority="1839">
      <formula>$J$4=""</formula>
    </cfRule>
  </conditionalFormatting>
  <conditionalFormatting sqref="K46:CQ46">
    <cfRule type="expression" dxfId="1007" priority="1838">
      <formula>$K$4=""</formula>
    </cfRule>
  </conditionalFormatting>
  <conditionalFormatting sqref="L46:CQ46">
    <cfRule type="expression" dxfId="1006" priority="1837">
      <formula>$L$4=""</formula>
    </cfRule>
  </conditionalFormatting>
  <conditionalFormatting sqref="M46:CQ46">
    <cfRule type="expression" dxfId="1005" priority="1836">
      <formula>$M$4=""</formula>
    </cfRule>
  </conditionalFormatting>
  <conditionalFormatting sqref="N46:CQ46">
    <cfRule type="expression" dxfId="1004" priority="1835">
      <formula>$N$4=""</formula>
    </cfRule>
  </conditionalFormatting>
  <conditionalFormatting sqref="O46:CQ46">
    <cfRule type="expression" dxfId="1003" priority="1834">
      <formula>$O$4=""</formula>
    </cfRule>
  </conditionalFormatting>
  <conditionalFormatting sqref="P46:CQ46">
    <cfRule type="expression" dxfId="1002" priority="1833">
      <formula>$P$4=""</formula>
    </cfRule>
  </conditionalFormatting>
  <conditionalFormatting sqref="Q46:CQ46">
    <cfRule type="expression" dxfId="1001" priority="1832">
      <formula>$Q$4=""</formula>
    </cfRule>
  </conditionalFormatting>
  <conditionalFormatting sqref="R46:CQ46">
    <cfRule type="expression" dxfId="1000" priority="1831">
      <formula>$R$4=""</formula>
    </cfRule>
  </conditionalFormatting>
  <conditionalFormatting sqref="S46:CQ46">
    <cfRule type="expression" dxfId="999" priority="1830">
      <formula>$S$4=""</formula>
    </cfRule>
  </conditionalFormatting>
  <conditionalFormatting sqref="T46:CQ46">
    <cfRule type="expression" dxfId="998" priority="1829">
      <formula>$T$4=""</formula>
    </cfRule>
  </conditionalFormatting>
  <conditionalFormatting sqref="U46:CQ46">
    <cfRule type="expression" dxfId="997" priority="1828">
      <formula>$U$4=""</formula>
    </cfRule>
  </conditionalFormatting>
  <conditionalFormatting sqref="V46:CQ46">
    <cfRule type="expression" dxfId="996" priority="1827">
      <formula>$V$4=""</formula>
    </cfRule>
  </conditionalFormatting>
  <conditionalFormatting sqref="W46:CQ46">
    <cfRule type="expression" dxfId="995" priority="1826">
      <formula>$W$4=""</formula>
    </cfRule>
  </conditionalFormatting>
  <conditionalFormatting sqref="X46:CQ46">
    <cfRule type="expression" dxfId="994" priority="1825">
      <formula>$X$4=""</formula>
    </cfRule>
  </conditionalFormatting>
  <conditionalFormatting sqref="Y46:CQ46">
    <cfRule type="expression" dxfId="993" priority="1824">
      <formula>$Y$4=""</formula>
    </cfRule>
  </conditionalFormatting>
  <conditionalFormatting sqref="Z46:CQ46">
    <cfRule type="expression" dxfId="992" priority="1823">
      <formula>$Z$4=""</formula>
    </cfRule>
  </conditionalFormatting>
  <conditionalFormatting sqref="AA46:CQ46">
    <cfRule type="expression" dxfId="991" priority="1822">
      <formula>$AA$4=""</formula>
    </cfRule>
  </conditionalFormatting>
  <conditionalFormatting sqref="AY46:CQ46">
    <cfRule type="expression" dxfId="990" priority="1798">
      <formula>$AY$4=""</formula>
    </cfRule>
  </conditionalFormatting>
  <conditionalFormatting sqref="AX46:CQ46">
    <cfRule type="expression" dxfId="989" priority="1799">
      <formula>$AX$4=""</formula>
    </cfRule>
  </conditionalFormatting>
  <conditionalFormatting sqref="AW46:CQ46">
    <cfRule type="expression" dxfId="988" priority="1800">
      <formula>$AW$4=""</formula>
    </cfRule>
  </conditionalFormatting>
  <conditionalFormatting sqref="AV46:CQ46">
    <cfRule type="expression" dxfId="987" priority="1801">
      <formula>$AV$4=""</formula>
    </cfRule>
  </conditionalFormatting>
  <conditionalFormatting sqref="AU46:CQ46">
    <cfRule type="expression" dxfId="986" priority="1802">
      <formula>$AU$4=""</formula>
    </cfRule>
  </conditionalFormatting>
  <conditionalFormatting sqref="AT46:CQ46">
    <cfRule type="expression" dxfId="985" priority="1803">
      <formula>$AT$4=""</formula>
    </cfRule>
  </conditionalFormatting>
  <conditionalFormatting sqref="AS46:CQ46">
    <cfRule type="expression" dxfId="984" priority="1804">
      <formula>$AS$4=""</formula>
    </cfRule>
  </conditionalFormatting>
  <conditionalFormatting sqref="AR46:CQ46">
    <cfRule type="expression" dxfId="983" priority="1805">
      <formula>$AR$4=""</formula>
    </cfRule>
  </conditionalFormatting>
  <conditionalFormatting sqref="AQ46:CQ46">
    <cfRule type="expression" dxfId="982" priority="1806">
      <formula>$AQ$4=""</formula>
    </cfRule>
  </conditionalFormatting>
  <conditionalFormatting sqref="AP46:CQ46">
    <cfRule type="expression" dxfId="981" priority="1807">
      <formula>$AP$4=""</formula>
    </cfRule>
  </conditionalFormatting>
  <conditionalFormatting sqref="AO46:CQ46">
    <cfRule type="expression" dxfId="980" priority="1808">
      <formula>$AO$4=""</formula>
    </cfRule>
  </conditionalFormatting>
  <conditionalFormatting sqref="AN46:CQ46">
    <cfRule type="expression" dxfId="979" priority="1809">
      <formula>$AN$4=""</formula>
    </cfRule>
  </conditionalFormatting>
  <conditionalFormatting sqref="AM46:CQ46">
    <cfRule type="expression" dxfId="978" priority="1810">
      <formula>$AM$4=""</formula>
    </cfRule>
  </conditionalFormatting>
  <conditionalFormatting sqref="AL46:CQ46">
    <cfRule type="expression" dxfId="977" priority="1811">
      <formula>$AL$4=""</formula>
    </cfRule>
  </conditionalFormatting>
  <conditionalFormatting sqref="AK46:CQ46">
    <cfRule type="expression" dxfId="976" priority="1812">
      <formula>$AK$4=""</formula>
    </cfRule>
  </conditionalFormatting>
  <conditionalFormatting sqref="AJ46:CQ46">
    <cfRule type="expression" dxfId="975" priority="1813">
      <formula>$AJ$4=""</formula>
    </cfRule>
  </conditionalFormatting>
  <conditionalFormatting sqref="AI46:CQ46">
    <cfRule type="expression" dxfId="974" priority="1814">
      <formula>$AI$4=""</formula>
    </cfRule>
  </conditionalFormatting>
  <conditionalFormatting sqref="AH46:CQ46">
    <cfRule type="expression" dxfId="973" priority="1815">
      <formula>$AH$4=""</formula>
    </cfRule>
  </conditionalFormatting>
  <conditionalFormatting sqref="AG46:CQ46">
    <cfRule type="expression" dxfId="972" priority="1816">
      <formula>$AG$4=""</formula>
    </cfRule>
  </conditionalFormatting>
  <conditionalFormatting sqref="AF46:CQ46">
    <cfRule type="expression" dxfId="971" priority="1817">
      <formula>$AF$4=""</formula>
    </cfRule>
  </conditionalFormatting>
  <conditionalFormatting sqref="AE46:CQ46">
    <cfRule type="expression" dxfId="970" priority="1818">
      <formula>$AE$4=""</formula>
    </cfRule>
  </conditionalFormatting>
  <conditionalFormatting sqref="AD46:CQ46">
    <cfRule type="expression" dxfId="969" priority="1819">
      <formula>$AD$4=""</formula>
    </cfRule>
  </conditionalFormatting>
  <conditionalFormatting sqref="AC46:CQ46">
    <cfRule type="expression" dxfId="968" priority="1820">
      <formula>$AC$4=""</formula>
    </cfRule>
  </conditionalFormatting>
  <conditionalFormatting sqref="AB46:CQ46">
    <cfRule type="expression" dxfId="967" priority="1821">
      <formula>$AB$4=""</formula>
    </cfRule>
  </conditionalFormatting>
  <conditionalFormatting sqref="BA46:CQ46">
    <cfRule type="expression" dxfId="966" priority="1796">
      <formula>$BA$4=""</formula>
    </cfRule>
  </conditionalFormatting>
  <conditionalFormatting sqref="BO46:CQ46">
    <cfRule type="expression" dxfId="965" priority="1782">
      <formula>$BO$4=""</formula>
    </cfRule>
  </conditionalFormatting>
  <conditionalFormatting sqref="BN46:CQ46">
    <cfRule type="expression" dxfId="964" priority="1783">
      <formula>$BN$4=""</formula>
    </cfRule>
  </conditionalFormatting>
  <conditionalFormatting sqref="BM46:CQ46">
    <cfRule type="expression" dxfId="963" priority="1784">
      <formula>$BM$4=""</formula>
    </cfRule>
  </conditionalFormatting>
  <conditionalFormatting sqref="BL46:CQ46">
    <cfRule type="expression" dxfId="962" priority="1785">
      <formula>$BL$4=""</formula>
    </cfRule>
  </conditionalFormatting>
  <conditionalFormatting sqref="BK46:CQ46">
    <cfRule type="expression" dxfId="961" priority="1786">
      <formula>$BK$4=""</formula>
    </cfRule>
  </conditionalFormatting>
  <conditionalFormatting sqref="BJ46:CQ46">
    <cfRule type="expression" dxfId="960" priority="1787">
      <formula>$BJ$4=""</formula>
    </cfRule>
  </conditionalFormatting>
  <conditionalFormatting sqref="BI46:CQ46">
    <cfRule type="expression" dxfId="959" priority="1788">
      <formula>$BI$4=""</formula>
    </cfRule>
  </conditionalFormatting>
  <conditionalFormatting sqref="BH46:CQ46">
    <cfRule type="expression" dxfId="958" priority="1789">
      <formula>$BH$4=""</formula>
    </cfRule>
  </conditionalFormatting>
  <conditionalFormatting sqref="BG46:CQ46">
    <cfRule type="expression" dxfId="957" priority="1790">
      <formula>$BG$4=""</formula>
    </cfRule>
  </conditionalFormatting>
  <conditionalFormatting sqref="BF46:CQ46">
    <cfRule type="expression" dxfId="956" priority="1791">
      <formula>$BF$4=""</formula>
    </cfRule>
  </conditionalFormatting>
  <conditionalFormatting sqref="BE46:CQ46">
    <cfRule type="expression" dxfId="955" priority="1792">
      <formula>$BE$4=""</formula>
    </cfRule>
  </conditionalFormatting>
  <conditionalFormatting sqref="BD46:CQ46">
    <cfRule type="expression" dxfId="954" priority="1793">
      <formula>$BD$4=""</formula>
    </cfRule>
  </conditionalFormatting>
  <conditionalFormatting sqref="BB46:CQ46">
    <cfRule type="expression" dxfId="953" priority="1795">
      <formula>$BB$4=""</formula>
    </cfRule>
  </conditionalFormatting>
  <conditionalFormatting sqref="AZ46:CQ46">
    <cfRule type="expression" dxfId="952" priority="1797">
      <formula>$AZ$4=""</formula>
    </cfRule>
  </conditionalFormatting>
  <conditionalFormatting sqref="CD46:CQ46">
    <cfRule type="expression" dxfId="951" priority="1767">
      <formula>$CD$4=""</formula>
    </cfRule>
  </conditionalFormatting>
  <conditionalFormatting sqref="BP46:CQ46">
    <cfRule type="expression" dxfId="950" priority="1781">
      <formula>$BP$4=""</formula>
    </cfRule>
  </conditionalFormatting>
  <conditionalFormatting sqref="BQ46:CQ46">
    <cfRule type="expression" dxfId="949" priority="1780">
      <formula>$BQ$4=""</formula>
    </cfRule>
  </conditionalFormatting>
  <conditionalFormatting sqref="BR46:CQ46">
    <cfRule type="expression" dxfId="948" priority="1779">
      <formula>$BR$4=""</formula>
    </cfRule>
  </conditionalFormatting>
  <conditionalFormatting sqref="BS46:CQ46">
    <cfRule type="expression" dxfId="947" priority="1778">
      <formula>$BS$4=""</formula>
    </cfRule>
  </conditionalFormatting>
  <conditionalFormatting sqref="BT46:CQ46">
    <cfRule type="expression" dxfId="946" priority="1777">
      <formula>$BT$4=""</formula>
    </cfRule>
  </conditionalFormatting>
  <conditionalFormatting sqref="BU46:CQ46">
    <cfRule type="expression" dxfId="945" priority="1776">
      <formula>$BU$4=""</formula>
    </cfRule>
  </conditionalFormatting>
  <conditionalFormatting sqref="BV46:CQ46">
    <cfRule type="expression" dxfId="944" priority="1775">
      <formula>$BV$4=""</formula>
    </cfRule>
  </conditionalFormatting>
  <conditionalFormatting sqref="BW46:CQ46">
    <cfRule type="expression" dxfId="943" priority="1774">
      <formula>$BW$4=""</formula>
    </cfRule>
  </conditionalFormatting>
  <conditionalFormatting sqref="BX46:CQ46">
    <cfRule type="expression" dxfId="942" priority="1773">
      <formula>$BX$4=""</formula>
    </cfRule>
  </conditionalFormatting>
  <conditionalFormatting sqref="BY46:CQ46">
    <cfRule type="expression" dxfId="941" priority="1772">
      <formula>$BY$4=""</formula>
    </cfRule>
  </conditionalFormatting>
  <conditionalFormatting sqref="BZ46:CQ46">
    <cfRule type="expression" dxfId="940" priority="1771">
      <formula>$BZ$4=""</formula>
    </cfRule>
  </conditionalFormatting>
  <conditionalFormatting sqref="CA46:CQ46">
    <cfRule type="expression" dxfId="939" priority="1770">
      <formula>$CA$4=""</formula>
    </cfRule>
  </conditionalFormatting>
  <conditionalFormatting sqref="CB46:CQ46">
    <cfRule type="expression" dxfId="938" priority="1769">
      <formula>$CB$4=""</formula>
    </cfRule>
  </conditionalFormatting>
  <conditionalFormatting sqref="CC46:CQ46">
    <cfRule type="expression" dxfId="937" priority="1768">
      <formula>$CC$4=""</formula>
    </cfRule>
  </conditionalFormatting>
  <conditionalFormatting sqref="BC46:CQ46">
    <cfRule type="expression" dxfId="936" priority="1794">
      <formula>$BC$4=""</formula>
    </cfRule>
  </conditionalFormatting>
  <conditionalFormatting sqref="D19:CQ19">
    <cfRule type="expression" dxfId="935" priority="1687">
      <formula>$D$4=""</formula>
    </cfRule>
  </conditionalFormatting>
  <conditionalFormatting sqref="E19:CQ19">
    <cfRule type="expression" dxfId="934" priority="1686">
      <formula>$E$4=""</formula>
    </cfRule>
  </conditionalFormatting>
  <conditionalFormatting sqref="F19:CQ19">
    <cfRule type="expression" dxfId="933" priority="1685">
      <formula>$F$4=""</formula>
    </cfRule>
  </conditionalFormatting>
  <conditionalFormatting sqref="G19:CQ19">
    <cfRule type="expression" dxfId="932" priority="1684">
      <formula>$G$4=""</formula>
    </cfRule>
  </conditionalFormatting>
  <conditionalFormatting sqref="H19:CQ19">
    <cfRule type="expression" dxfId="931" priority="1683">
      <formula>$H$4=""</formula>
    </cfRule>
  </conditionalFormatting>
  <conditionalFormatting sqref="I19:CQ19">
    <cfRule type="expression" dxfId="930" priority="1682">
      <formula>$I$4=""</formula>
    </cfRule>
  </conditionalFormatting>
  <conditionalFormatting sqref="J19:CQ19">
    <cfRule type="expression" dxfId="929" priority="1681">
      <formula>$J$4=""</formula>
    </cfRule>
  </conditionalFormatting>
  <conditionalFormatting sqref="K19:CQ19">
    <cfRule type="expression" dxfId="928" priority="1680">
      <formula>$K$4=""</formula>
    </cfRule>
  </conditionalFormatting>
  <conditionalFormatting sqref="L19:CQ19">
    <cfRule type="expression" dxfId="927" priority="1679">
      <formula>$L$4=""</formula>
    </cfRule>
  </conditionalFormatting>
  <conditionalFormatting sqref="M19:CQ19">
    <cfRule type="expression" dxfId="926" priority="1678">
      <formula>$M$4=""</formula>
    </cfRule>
  </conditionalFormatting>
  <conditionalFormatting sqref="N19:CQ19">
    <cfRule type="expression" dxfId="925" priority="1677">
      <formula>$N$4=""</formula>
    </cfRule>
  </conditionalFormatting>
  <conditionalFormatting sqref="O19:CQ19">
    <cfRule type="expression" dxfId="924" priority="1676">
      <formula>$O$4=""</formula>
    </cfRule>
  </conditionalFormatting>
  <conditionalFormatting sqref="P19:CQ19">
    <cfRule type="expression" dxfId="923" priority="1675">
      <formula>$P$4=""</formula>
    </cfRule>
  </conditionalFormatting>
  <conditionalFormatting sqref="Q19:CQ19">
    <cfRule type="expression" dxfId="922" priority="1674">
      <formula>$Q$4=""</formula>
    </cfRule>
  </conditionalFormatting>
  <conditionalFormatting sqref="R19:CQ19">
    <cfRule type="expression" dxfId="921" priority="1673">
      <formula>$R$4=""</formula>
    </cfRule>
  </conditionalFormatting>
  <conditionalFormatting sqref="S19:CQ19">
    <cfRule type="expression" dxfId="920" priority="1672">
      <formula>$S$4=""</formula>
    </cfRule>
  </conditionalFormatting>
  <conditionalFormatting sqref="T19:CQ19">
    <cfRule type="expression" dxfId="919" priority="1671">
      <formula>$T$4=""</formula>
    </cfRule>
  </conditionalFormatting>
  <conditionalFormatting sqref="U19:CQ19">
    <cfRule type="expression" dxfId="918" priority="1670">
      <formula>$U$4=""</formula>
    </cfRule>
  </conditionalFormatting>
  <conditionalFormatting sqref="V19:CQ19">
    <cfRule type="expression" dxfId="917" priority="1669">
      <formula>$V$4=""</formula>
    </cfRule>
  </conditionalFormatting>
  <conditionalFormatting sqref="W19:CQ19">
    <cfRule type="expression" dxfId="916" priority="1668">
      <formula>$W$4=""</formula>
    </cfRule>
  </conditionalFormatting>
  <conditionalFormatting sqref="X19:CQ19">
    <cfRule type="expression" dxfId="915" priority="1667">
      <formula>$X$4=""</formula>
    </cfRule>
  </conditionalFormatting>
  <conditionalFormatting sqref="Y19:CQ19">
    <cfRule type="expression" dxfId="914" priority="1666">
      <formula>$Y$4=""</formula>
    </cfRule>
  </conditionalFormatting>
  <conditionalFormatting sqref="Z19:CQ19">
    <cfRule type="expression" dxfId="913" priority="1665">
      <formula>$Z$4=""</formula>
    </cfRule>
  </conditionalFormatting>
  <conditionalFormatting sqref="AA19:CQ19">
    <cfRule type="expression" dxfId="912" priority="1664">
      <formula>$AA$4=""</formula>
    </cfRule>
  </conditionalFormatting>
  <conditionalFormatting sqref="AY19:CQ19">
    <cfRule type="expression" dxfId="911" priority="1640">
      <formula>$AY$4=""</formula>
    </cfRule>
  </conditionalFormatting>
  <conditionalFormatting sqref="AX19:CQ19">
    <cfRule type="expression" dxfId="910" priority="1641">
      <formula>$AX$4=""</formula>
    </cfRule>
  </conditionalFormatting>
  <conditionalFormatting sqref="AW19:CQ19">
    <cfRule type="expression" dxfId="909" priority="1642">
      <formula>$AW$4=""</formula>
    </cfRule>
  </conditionalFormatting>
  <conditionalFormatting sqref="AV19:CQ19">
    <cfRule type="expression" dxfId="908" priority="1643">
      <formula>$AV$4=""</formula>
    </cfRule>
  </conditionalFormatting>
  <conditionalFormatting sqref="AU19:CQ19">
    <cfRule type="expression" dxfId="907" priority="1644">
      <formula>$AU$4=""</formula>
    </cfRule>
  </conditionalFormatting>
  <conditionalFormatting sqref="AT19:CQ19">
    <cfRule type="expression" dxfId="906" priority="1645">
      <formula>$AT$4=""</formula>
    </cfRule>
  </conditionalFormatting>
  <conditionalFormatting sqref="AS19:CQ19">
    <cfRule type="expression" dxfId="905" priority="1646">
      <formula>$AS$4=""</formula>
    </cfRule>
  </conditionalFormatting>
  <conditionalFormatting sqref="AR19:CQ19">
    <cfRule type="expression" dxfId="904" priority="1647">
      <formula>$AR$4=""</formula>
    </cfRule>
  </conditionalFormatting>
  <conditionalFormatting sqref="AQ19:CQ19">
    <cfRule type="expression" dxfId="903" priority="1648">
      <formula>$AQ$4=""</formula>
    </cfRule>
  </conditionalFormatting>
  <conditionalFormatting sqref="AP19:CQ19">
    <cfRule type="expression" dxfId="902" priority="1649">
      <formula>$AP$4=""</formula>
    </cfRule>
  </conditionalFormatting>
  <conditionalFormatting sqref="AO19:CQ19">
    <cfRule type="expression" dxfId="901" priority="1650">
      <formula>$AO$4=""</formula>
    </cfRule>
  </conditionalFormatting>
  <conditionalFormatting sqref="AN19:CQ19">
    <cfRule type="expression" dxfId="900" priority="1651">
      <formula>$AN$4=""</formula>
    </cfRule>
  </conditionalFormatting>
  <conditionalFormatting sqref="AM19:CQ19">
    <cfRule type="expression" dxfId="899" priority="1652">
      <formula>$AM$4=""</formula>
    </cfRule>
  </conditionalFormatting>
  <conditionalFormatting sqref="AL19:CQ19">
    <cfRule type="expression" dxfId="898" priority="1653">
      <formula>$AL$4=""</formula>
    </cfRule>
  </conditionalFormatting>
  <conditionalFormatting sqref="AK19:CQ19">
    <cfRule type="expression" dxfId="897" priority="1654">
      <formula>$AK$4=""</formula>
    </cfRule>
  </conditionalFormatting>
  <conditionalFormatting sqref="AJ19:CQ19">
    <cfRule type="expression" dxfId="896" priority="1655">
      <formula>$AJ$4=""</formula>
    </cfRule>
  </conditionalFormatting>
  <conditionalFormatting sqref="AI19:CQ19">
    <cfRule type="expression" dxfId="895" priority="1656">
      <formula>$AI$4=""</formula>
    </cfRule>
  </conditionalFormatting>
  <conditionalFormatting sqref="AH19:CQ19">
    <cfRule type="expression" dxfId="894" priority="1657">
      <formula>$AH$4=""</formula>
    </cfRule>
  </conditionalFormatting>
  <conditionalFormatting sqref="AG19:CQ19">
    <cfRule type="expression" dxfId="893" priority="1658">
      <formula>$AG$4=""</formula>
    </cfRule>
  </conditionalFormatting>
  <conditionalFormatting sqref="AF19:CQ19">
    <cfRule type="expression" dxfId="892" priority="1659">
      <formula>$AF$4=""</formula>
    </cfRule>
  </conditionalFormatting>
  <conditionalFormatting sqref="AE19:CQ19">
    <cfRule type="expression" dxfId="891" priority="1660">
      <formula>$AE$4=""</formula>
    </cfRule>
  </conditionalFormatting>
  <conditionalFormatting sqref="AD19:CQ19">
    <cfRule type="expression" dxfId="890" priority="1661">
      <formula>$AD$4=""</formula>
    </cfRule>
  </conditionalFormatting>
  <conditionalFormatting sqref="AC19:CQ19">
    <cfRule type="expression" dxfId="889" priority="1662">
      <formula>$AC$4=""</formula>
    </cfRule>
  </conditionalFormatting>
  <conditionalFormatting sqref="AB19:CQ19">
    <cfRule type="expression" dxfId="888" priority="1663">
      <formula>$AB$4=""</formula>
    </cfRule>
  </conditionalFormatting>
  <conditionalFormatting sqref="BA19:CQ19">
    <cfRule type="expression" dxfId="887" priority="1638">
      <formula>$BA$4=""</formula>
    </cfRule>
  </conditionalFormatting>
  <conditionalFormatting sqref="BO19:CQ19">
    <cfRule type="expression" dxfId="886" priority="1624">
      <formula>$BO$4=""</formula>
    </cfRule>
  </conditionalFormatting>
  <conditionalFormatting sqref="BN19:CQ19">
    <cfRule type="expression" dxfId="885" priority="1625">
      <formula>$BN$4=""</formula>
    </cfRule>
  </conditionalFormatting>
  <conditionalFormatting sqref="BM19:CQ19">
    <cfRule type="expression" dxfId="884" priority="1626">
      <formula>$BM$4=""</formula>
    </cfRule>
  </conditionalFormatting>
  <conditionalFormatting sqref="BL19:CQ19">
    <cfRule type="expression" dxfId="883" priority="1627">
      <formula>$BL$4=""</formula>
    </cfRule>
  </conditionalFormatting>
  <conditionalFormatting sqref="BK19:CQ19">
    <cfRule type="expression" dxfId="882" priority="1628">
      <formula>$BK$4=""</formula>
    </cfRule>
  </conditionalFormatting>
  <conditionalFormatting sqref="BJ19:CQ19">
    <cfRule type="expression" dxfId="881" priority="1629">
      <formula>$BJ$4=""</formula>
    </cfRule>
  </conditionalFormatting>
  <conditionalFormatting sqref="BI19:CQ19">
    <cfRule type="expression" dxfId="880" priority="1630">
      <formula>$BI$4=""</formula>
    </cfRule>
  </conditionalFormatting>
  <conditionalFormatting sqref="BH19:CQ19">
    <cfRule type="expression" dxfId="879" priority="1631">
      <formula>$BH$4=""</formula>
    </cfRule>
  </conditionalFormatting>
  <conditionalFormatting sqref="BG19:CQ19">
    <cfRule type="expression" dxfId="878" priority="1632">
      <formula>$BG$4=""</formula>
    </cfRule>
  </conditionalFormatting>
  <conditionalFormatting sqref="BF19:CQ19">
    <cfRule type="expression" dxfId="877" priority="1633">
      <formula>$BF$4=""</formula>
    </cfRule>
  </conditionalFormatting>
  <conditionalFormatting sqref="BE19:CQ19">
    <cfRule type="expression" dxfId="876" priority="1634">
      <formula>$BE$4=""</formula>
    </cfRule>
  </conditionalFormatting>
  <conditionalFormatting sqref="BD19:CQ19">
    <cfRule type="expression" dxfId="875" priority="1635">
      <formula>$BD$4=""</formula>
    </cfRule>
  </conditionalFormatting>
  <conditionalFormatting sqref="BB19:CQ19">
    <cfRule type="expression" dxfId="874" priority="1637">
      <formula>$BB$4=""</formula>
    </cfRule>
  </conditionalFormatting>
  <conditionalFormatting sqref="AZ19:CQ19">
    <cfRule type="expression" dxfId="873" priority="1639">
      <formula>$AZ$4=""</formula>
    </cfRule>
  </conditionalFormatting>
  <conditionalFormatting sqref="CD19:CQ19">
    <cfRule type="expression" dxfId="872" priority="1609">
      <formula>$CD$4=""</formula>
    </cfRule>
  </conditionalFormatting>
  <conditionalFormatting sqref="BP19:CQ19">
    <cfRule type="expression" dxfId="871" priority="1623">
      <formula>$BP$4=""</formula>
    </cfRule>
  </conditionalFormatting>
  <conditionalFormatting sqref="BQ19:CQ19">
    <cfRule type="expression" dxfId="870" priority="1622">
      <formula>$BQ$4=""</formula>
    </cfRule>
  </conditionalFormatting>
  <conditionalFormatting sqref="BR19:CQ19">
    <cfRule type="expression" dxfId="869" priority="1621">
      <formula>$BR$4=""</formula>
    </cfRule>
  </conditionalFormatting>
  <conditionalFormatting sqref="BS19:CQ19">
    <cfRule type="expression" dxfId="868" priority="1620">
      <formula>$BS$4=""</formula>
    </cfRule>
  </conditionalFormatting>
  <conditionalFormatting sqref="BT19:CQ19">
    <cfRule type="expression" dxfId="867" priority="1619">
      <formula>$BT$4=""</formula>
    </cfRule>
  </conditionalFormatting>
  <conditionalFormatting sqref="BU19:CQ19">
    <cfRule type="expression" dxfId="866" priority="1618">
      <formula>$BU$4=""</formula>
    </cfRule>
  </conditionalFormatting>
  <conditionalFormatting sqref="BV19:CQ19">
    <cfRule type="expression" dxfId="865" priority="1617">
      <formula>$BV$4=""</formula>
    </cfRule>
  </conditionalFormatting>
  <conditionalFormatting sqref="BW19:CQ19">
    <cfRule type="expression" dxfId="864" priority="1616">
      <formula>$BW$4=""</formula>
    </cfRule>
  </conditionalFormatting>
  <conditionalFormatting sqref="BX19:CQ19">
    <cfRule type="expression" dxfId="863" priority="1615">
      <formula>$BX$4=""</formula>
    </cfRule>
  </conditionalFormatting>
  <conditionalFormatting sqref="BY19:CQ19">
    <cfRule type="expression" dxfId="862" priority="1614">
      <formula>$BY$4=""</formula>
    </cfRule>
  </conditionalFormatting>
  <conditionalFormatting sqref="BZ19:CQ19">
    <cfRule type="expression" dxfId="861" priority="1613">
      <formula>$BZ$4=""</formula>
    </cfRule>
  </conditionalFormatting>
  <conditionalFormatting sqref="CA19:CQ19">
    <cfRule type="expression" dxfId="860" priority="1612">
      <formula>$CA$4=""</formula>
    </cfRule>
  </conditionalFormatting>
  <conditionalFormatting sqref="CB19:CQ19">
    <cfRule type="expression" dxfId="859" priority="1611">
      <formula>$CB$4=""</formula>
    </cfRule>
  </conditionalFormatting>
  <conditionalFormatting sqref="CC19:CQ19">
    <cfRule type="expression" dxfId="858" priority="1610">
      <formula>$CC$4=""</formula>
    </cfRule>
  </conditionalFormatting>
  <conditionalFormatting sqref="BC19:CQ19">
    <cfRule type="expression" dxfId="857" priority="1636">
      <formula>$BC$4=""</formula>
    </cfRule>
  </conditionalFormatting>
  <conditionalFormatting sqref="D26:CQ26">
    <cfRule type="expression" dxfId="856" priority="1608">
      <formula>$D$4=""</formula>
    </cfRule>
  </conditionalFormatting>
  <conditionalFormatting sqref="E26:CQ26">
    <cfRule type="expression" dxfId="855" priority="1607">
      <formula>$E$4=""</formula>
    </cfRule>
  </conditionalFormatting>
  <conditionalFormatting sqref="F26:CQ26">
    <cfRule type="expression" dxfId="854" priority="1606">
      <formula>$F$4=""</formula>
    </cfRule>
  </conditionalFormatting>
  <conditionalFormatting sqref="G26:CQ26">
    <cfRule type="expression" dxfId="853" priority="1605">
      <formula>$G$4=""</formula>
    </cfRule>
  </conditionalFormatting>
  <conditionalFormatting sqref="H26:CQ26">
    <cfRule type="expression" dxfId="852" priority="1604">
      <formula>$H$4=""</formula>
    </cfRule>
  </conditionalFormatting>
  <conditionalFormatting sqref="I26:CQ26">
    <cfRule type="expression" dxfId="851" priority="1603">
      <formula>$I$4=""</formula>
    </cfRule>
  </conditionalFormatting>
  <conditionalFormatting sqref="J26:CQ26">
    <cfRule type="expression" dxfId="850" priority="1602">
      <formula>$J$4=""</formula>
    </cfRule>
  </conditionalFormatting>
  <conditionalFormatting sqref="K26:CQ26">
    <cfRule type="expression" dxfId="849" priority="1601">
      <formula>$K$4=""</formula>
    </cfRule>
  </conditionalFormatting>
  <conditionalFormatting sqref="L26:CQ26">
    <cfRule type="expression" dxfId="848" priority="1600">
      <formula>$L$4=""</formula>
    </cfRule>
  </conditionalFormatting>
  <conditionalFormatting sqref="M26:CQ26">
    <cfRule type="expression" dxfId="847" priority="1599">
      <formula>$M$4=""</formula>
    </cfRule>
  </conditionalFormatting>
  <conditionalFormatting sqref="N26:CQ26">
    <cfRule type="expression" dxfId="846" priority="1598">
      <formula>$N$4=""</formula>
    </cfRule>
  </conditionalFormatting>
  <conditionalFormatting sqref="O26:CQ26">
    <cfRule type="expression" dxfId="845" priority="1597">
      <formula>$O$4=""</formula>
    </cfRule>
  </conditionalFormatting>
  <conditionalFormatting sqref="P26:CQ26">
    <cfRule type="expression" dxfId="844" priority="1596">
      <formula>$P$4=""</formula>
    </cfRule>
  </conditionalFormatting>
  <conditionalFormatting sqref="Q26:CQ26">
    <cfRule type="expression" dxfId="843" priority="1595">
      <formula>$Q$4=""</formula>
    </cfRule>
  </conditionalFormatting>
  <conditionalFormatting sqref="R26:CQ26">
    <cfRule type="expression" dxfId="842" priority="1594">
      <formula>$R$4=""</formula>
    </cfRule>
  </conditionalFormatting>
  <conditionalFormatting sqref="S26:CQ26">
    <cfRule type="expression" dxfId="841" priority="1593">
      <formula>$S$4=""</formula>
    </cfRule>
  </conditionalFormatting>
  <conditionalFormatting sqref="T26:CQ26">
    <cfRule type="expression" dxfId="840" priority="1592">
      <formula>$T$4=""</formula>
    </cfRule>
  </conditionalFormatting>
  <conditionalFormatting sqref="U26:CQ26">
    <cfRule type="expression" dxfId="839" priority="1591">
      <formula>$U$4=""</formula>
    </cfRule>
  </conditionalFormatting>
  <conditionalFormatting sqref="V26:CQ26">
    <cfRule type="expression" dxfId="838" priority="1590">
      <formula>$V$4=""</formula>
    </cfRule>
  </conditionalFormatting>
  <conditionalFormatting sqref="W26:CQ26">
    <cfRule type="expression" dxfId="837" priority="1589">
      <formula>$W$4=""</formula>
    </cfRule>
  </conditionalFormatting>
  <conditionalFormatting sqref="X26:CQ26">
    <cfRule type="expression" dxfId="836" priority="1588">
      <formula>$X$4=""</formula>
    </cfRule>
  </conditionalFormatting>
  <conditionalFormatting sqref="Y26:CQ26">
    <cfRule type="expression" dxfId="835" priority="1587">
      <formula>$Y$4=""</formula>
    </cfRule>
  </conditionalFormatting>
  <conditionalFormatting sqref="Z26:CQ26">
    <cfRule type="expression" dxfId="834" priority="1586">
      <formula>$Z$4=""</formula>
    </cfRule>
  </conditionalFormatting>
  <conditionalFormatting sqref="AA26:CQ26">
    <cfRule type="expression" dxfId="833" priority="1585">
      <formula>$AA$4=""</formula>
    </cfRule>
  </conditionalFormatting>
  <conditionalFormatting sqref="AY26:CQ26">
    <cfRule type="expression" dxfId="832" priority="1561">
      <formula>$AY$4=""</formula>
    </cfRule>
  </conditionalFormatting>
  <conditionalFormatting sqref="AX26:CQ26">
    <cfRule type="expression" dxfId="831" priority="1562">
      <formula>$AX$4=""</formula>
    </cfRule>
  </conditionalFormatting>
  <conditionalFormatting sqref="AW26:CQ26">
    <cfRule type="expression" dxfId="830" priority="1563">
      <formula>$AW$4=""</formula>
    </cfRule>
  </conditionalFormatting>
  <conditionalFormatting sqref="AV26:CQ26">
    <cfRule type="expression" dxfId="829" priority="1564">
      <formula>$AV$4=""</formula>
    </cfRule>
  </conditionalFormatting>
  <conditionalFormatting sqref="AU26:CQ26">
    <cfRule type="expression" dxfId="828" priority="1565">
      <formula>$AU$4=""</formula>
    </cfRule>
  </conditionalFormatting>
  <conditionalFormatting sqref="AT26:CQ26">
    <cfRule type="expression" dxfId="827" priority="1566">
      <formula>$AT$4=""</formula>
    </cfRule>
  </conditionalFormatting>
  <conditionalFormatting sqref="AS26:CQ26">
    <cfRule type="expression" dxfId="826" priority="1567">
      <formula>$AS$4=""</formula>
    </cfRule>
  </conditionalFormatting>
  <conditionalFormatting sqref="AR26:CQ26">
    <cfRule type="expression" dxfId="825" priority="1568">
      <formula>$AR$4=""</formula>
    </cfRule>
  </conditionalFormatting>
  <conditionalFormatting sqref="AQ26:CQ26">
    <cfRule type="expression" dxfId="824" priority="1569">
      <formula>$AQ$4=""</formula>
    </cfRule>
  </conditionalFormatting>
  <conditionalFormatting sqref="AP26:CQ26">
    <cfRule type="expression" dxfId="823" priority="1570">
      <formula>$AP$4=""</formula>
    </cfRule>
  </conditionalFormatting>
  <conditionalFormatting sqref="AO26:CQ26">
    <cfRule type="expression" dxfId="822" priority="1571">
      <formula>$AO$4=""</formula>
    </cfRule>
  </conditionalFormatting>
  <conditionalFormatting sqref="AN26:CQ26">
    <cfRule type="expression" dxfId="821" priority="1572">
      <formula>$AN$4=""</formula>
    </cfRule>
  </conditionalFormatting>
  <conditionalFormatting sqref="AM26:CQ26">
    <cfRule type="expression" dxfId="820" priority="1573">
      <formula>$AM$4=""</formula>
    </cfRule>
  </conditionalFormatting>
  <conditionalFormatting sqref="AL26:CQ26">
    <cfRule type="expression" dxfId="819" priority="1574">
      <formula>$AL$4=""</formula>
    </cfRule>
  </conditionalFormatting>
  <conditionalFormatting sqref="AK26:CQ26">
    <cfRule type="expression" dxfId="818" priority="1575">
      <formula>$AK$4=""</formula>
    </cfRule>
  </conditionalFormatting>
  <conditionalFormatting sqref="AJ26:CQ26">
    <cfRule type="expression" dxfId="817" priority="1576">
      <formula>$AJ$4=""</formula>
    </cfRule>
  </conditionalFormatting>
  <conditionalFormatting sqref="AI26:CQ26">
    <cfRule type="expression" dxfId="816" priority="1577">
      <formula>$AI$4=""</formula>
    </cfRule>
  </conditionalFormatting>
  <conditionalFormatting sqref="AH26:CQ26">
    <cfRule type="expression" dxfId="815" priority="1578">
      <formula>$AH$4=""</formula>
    </cfRule>
  </conditionalFormatting>
  <conditionalFormatting sqref="AG26:CQ26">
    <cfRule type="expression" dxfId="814" priority="1579">
      <formula>$AG$4=""</formula>
    </cfRule>
  </conditionalFormatting>
  <conditionalFormatting sqref="AF26:CQ26">
    <cfRule type="expression" dxfId="813" priority="1580">
      <formula>$AF$4=""</formula>
    </cfRule>
  </conditionalFormatting>
  <conditionalFormatting sqref="AE26:CQ26">
    <cfRule type="expression" dxfId="812" priority="1581">
      <formula>$AE$4=""</formula>
    </cfRule>
  </conditionalFormatting>
  <conditionalFormatting sqref="AD26:CQ26">
    <cfRule type="expression" dxfId="811" priority="1582">
      <formula>$AD$4=""</formula>
    </cfRule>
  </conditionalFormatting>
  <conditionalFormatting sqref="AC26:CQ26">
    <cfRule type="expression" dxfId="810" priority="1583">
      <formula>$AC$4=""</formula>
    </cfRule>
  </conditionalFormatting>
  <conditionalFormatting sqref="AB26:CQ26">
    <cfRule type="expression" dxfId="809" priority="1584">
      <formula>$AB$4=""</formula>
    </cfRule>
  </conditionalFormatting>
  <conditionalFormatting sqref="BA26:CQ26">
    <cfRule type="expression" dxfId="808" priority="1559">
      <formula>$BA$4=""</formula>
    </cfRule>
  </conditionalFormatting>
  <conditionalFormatting sqref="BO26:CQ26">
    <cfRule type="expression" dxfId="807" priority="1545">
      <formula>$BO$4=""</formula>
    </cfRule>
  </conditionalFormatting>
  <conditionalFormatting sqref="BN26:CQ26">
    <cfRule type="expression" dxfId="806" priority="1546">
      <formula>$BN$4=""</formula>
    </cfRule>
  </conditionalFormatting>
  <conditionalFormatting sqref="BM26:CQ26">
    <cfRule type="expression" dxfId="805" priority="1547">
      <formula>$BM$4=""</formula>
    </cfRule>
  </conditionalFormatting>
  <conditionalFormatting sqref="BL26:CQ26">
    <cfRule type="expression" dxfId="804" priority="1548">
      <formula>$BL$4=""</formula>
    </cfRule>
  </conditionalFormatting>
  <conditionalFormatting sqref="BK26:CQ26">
    <cfRule type="expression" dxfId="803" priority="1549">
      <formula>$BK$4=""</formula>
    </cfRule>
  </conditionalFormatting>
  <conditionalFormatting sqref="BJ26:CQ26">
    <cfRule type="expression" dxfId="802" priority="1550">
      <formula>$BJ$4=""</formula>
    </cfRule>
  </conditionalFormatting>
  <conditionalFormatting sqref="BI26:CQ26">
    <cfRule type="expression" dxfId="801" priority="1551">
      <formula>$BI$4=""</formula>
    </cfRule>
  </conditionalFormatting>
  <conditionalFormatting sqref="BH26:CQ26">
    <cfRule type="expression" dxfId="800" priority="1552">
      <formula>$BH$4=""</formula>
    </cfRule>
  </conditionalFormatting>
  <conditionalFormatting sqref="BG26:CQ26">
    <cfRule type="expression" dxfId="799" priority="1553">
      <formula>$BG$4=""</formula>
    </cfRule>
  </conditionalFormatting>
  <conditionalFormatting sqref="BF26:CQ26">
    <cfRule type="expression" dxfId="798" priority="1554">
      <formula>$BF$4=""</formula>
    </cfRule>
  </conditionalFormatting>
  <conditionalFormatting sqref="BE26:CQ26">
    <cfRule type="expression" dxfId="797" priority="1555">
      <formula>$BE$4=""</formula>
    </cfRule>
  </conditionalFormatting>
  <conditionalFormatting sqref="BD26:CQ26">
    <cfRule type="expression" dxfId="796" priority="1556">
      <formula>$BD$4=""</formula>
    </cfRule>
  </conditionalFormatting>
  <conditionalFormatting sqref="BB26:CQ26">
    <cfRule type="expression" dxfId="795" priority="1558">
      <formula>$BB$4=""</formula>
    </cfRule>
  </conditionalFormatting>
  <conditionalFormatting sqref="AZ26:CQ26">
    <cfRule type="expression" dxfId="794" priority="1560">
      <formula>$AZ$4=""</formula>
    </cfRule>
  </conditionalFormatting>
  <conditionalFormatting sqref="CD26:CQ26">
    <cfRule type="expression" dxfId="793" priority="1530">
      <formula>$CD$4=""</formula>
    </cfRule>
  </conditionalFormatting>
  <conditionalFormatting sqref="BP26:CQ26">
    <cfRule type="expression" dxfId="792" priority="1544">
      <formula>$BP$4=""</formula>
    </cfRule>
  </conditionalFormatting>
  <conditionalFormatting sqref="BQ26:CQ26">
    <cfRule type="expression" dxfId="791" priority="1543">
      <formula>$BQ$4=""</formula>
    </cfRule>
  </conditionalFormatting>
  <conditionalFormatting sqref="BR26:CQ26">
    <cfRule type="expression" dxfId="790" priority="1542">
      <formula>$BR$4=""</formula>
    </cfRule>
  </conditionalFormatting>
  <conditionalFormatting sqref="BS26:CQ26">
    <cfRule type="expression" dxfId="789" priority="1541">
      <formula>$BS$4=""</formula>
    </cfRule>
  </conditionalFormatting>
  <conditionalFormatting sqref="BT26:CQ26">
    <cfRule type="expression" dxfId="788" priority="1540">
      <formula>$BT$4=""</formula>
    </cfRule>
  </conditionalFormatting>
  <conditionalFormatting sqref="BU26:CQ26">
    <cfRule type="expression" dxfId="787" priority="1539">
      <formula>$BU$4=""</formula>
    </cfRule>
  </conditionalFormatting>
  <conditionalFormatting sqref="BV26:CQ26">
    <cfRule type="expression" dxfId="786" priority="1538">
      <formula>$BV$4=""</formula>
    </cfRule>
  </conditionalFormatting>
  <conditionalFormatting sqref="BW26:CQ26">
    <cfRule type="expression" dxfId="785" priority="1537">
      <formula>$BW$4=""</formula>
    </cfRule>
  </conditionalFormatting>
  <conditionalFormatting sqref="BX26:CQ26">
    <cfRule type="expression" dxfId="784" priority="1536">
      <formula>$BX$4=""</formula>
    </cfRule>
  </conditionalFormatting>
  <conditionalFormatting sqref="BY26:CQ26">
    <cfRule type="expression" dxfId="783" priority="1535">
      <formula>$BY$4=""</formula>
    </cfRule>
  </conditionalFormatting>
  <conditionalFormatting sqref="BZ26:CQ26">
    <cfRule type="expression" dxfId="782" priority="1534">
      <formula>$BZ$4=""</formula>
    </cfRule>
  </conditionalFormatting>
  <conditionalFormatting sqref="CA26:CQ26">
    <cfRule type="expression" dxfId="781" priority="1533">
      <formula>$CA$4=""</formula>
    </cfRule>
  </conditionalFormatting>
  <conditionalFormatting sqref="CB26:CQ26">
    <cfRule type="expression" dxfId="780" priority="1532">
      <formula>$CB$4=""</formula>
    </cfRule>
  </conditionalFormatting>
  <conditionalFormatting sqref="CC26:CQ26">
    <cfRule type="expression" dxfId="779" priority="1531">
      <formula>$CC$4=""</formula>
    </cfRule>
  </conditionalFormatting>
  <conditionalFormatting sqref="BC26:CQ26">
    <cfRule type="expression" dxfId="778" priority="1557">
      <formula>$BC$4=""</formula>
    </cfRule>
  </conditionalFormatting>
  <conditionalFormatting sqref="D32:CQ32">
    <cfRule type="expression" dxfId="777" priority="1450">
      <formula>$D$4=""</formula>
    </cfRule>
  </conditionalFormatting>
  <conditionalFormatting sqref="E32:CQ32">
    <cfRule type="expression" dxfId="776" priority="1449">
      <formula>$E$4=""</formula>
    </cfRule>
  </conditionalFormatting>
  <conditionalFormatting sqref="F32:CQ32">
    <cfRule type="expression" dxfId="775" priority="1448">
      <formula>$F$4=""</formula>
    </cfRule>
  </conditionalFormatting>
  <conditionalFormatting sqref="G32:CQ32">
    <cfRule type="expression" dxfId="774" priority="1447">
      <formula>$G$4=""</formula>
    </cfRule>
  </conditionalFormatting>
  <conditionalFormatting sqref="H32:CQ32">
    <cfRule type="expression" dxfId="773" priority="1446">
      <formula>$H$4=""</formula>
    </cfRule>
  </conditionalFormatting>
  <conditionalFormatting sqref="I32:CQ32">
    <cfRule type="expression" dxfId="772" priority="1445">
      <formula>$I$4=""</formula>
    </cfRule>
  </conditionalFormatting>
  <conditionalFormatting sqref="J32:CQ32">
    <cfRule type="expression" dxfId="771" priority="1444">
      <formula>$J$4=""</formula>
    </cfRule>
  </conditionalFormatting>
  <conditionalFormatting sqref="K32:CQ32">
    <cfRule type="expression" dxfId="770" priority="1443">
      <formula>$K$4=""</formula>
    </cfRule>
  </conditionalFormatting>
  <conditionalFormatting sqref="L32:CQ32">
    <cfRule type="expression" dxfId="769" priority="1442">
      <formula>$L$4=""</formula>
    </cfRule>
  </conditionalFormatting>
  <conditionalFormatting sqref="M32:CQ32">
    <cfRule type="expression" dxfId="768" priority="1441">
      <formula>$M$4=""</formula>
    </cfRule>
  </conditionalFormatting>
  <conditionalFormatting sqref="N32:CQ32">
    <cfRule type="expression" dxfId="767" priority="1440">
      <formula>$N$4=""</formula>
    </cfRule>
  </conditionalFormatting>
  <conditionalFormatting sqref="O32:CQ32">
    <cfRule type="expression" dxfId="766" priority="1439">
      <formula>$O$4=""</formula>
    </cfRule>
  </conditionalFormatting>
  <conditionalFormatting sqref="P32:CQ32">
    <cfRule type="expression" dxfId="765" priority="1438">
      <formula>$P$4=""</formula>
    </cfRule>
  </conditionalFormatting>
  <conditionalFormatting sqref="Q32:CQ32">
    <cfRule type="expression" dxfId="764" priority="1437">
      <formula>$Q$4=""</formula>
    </cfRule>
  </conditionalFormatting>
  <conditionalFormatting sqref="R32:CQ32">
    <cfRule type="expression" dxfId="763" priority="1436">
      <formula>$R$4=""</formula>
    </cfRule>
  </conditionalFormatting>
  <conditionalFormatting sqref="S32:CQ32">
    <cfRule type="expression" dxfId="762" priority="1435">
      <formula>$S$4=""</formula>
    </cfRule>
  </conditionalFormatting>
  <conditionalFormatting sqref="T32:CQ32">
    <cfRule type="expression" dxfId="761" priority="1434">
      <formula>$T$4=""</formula>
    </cfRule>
  </conditionalFormatting>
  <conditionalFormatting sqref="U32:CQ32">
    <cfRule type="expression" dxfId="760" priority="1433">
      <formula>$U$4=""</formula>
    </cfRule>
  </conditionalFormatting>
  <conditionalFormatting sqref="V32:CQ32">
    <cfRule type="expression" dxfId="759" priority="1432">
      <formula>$V$4=""</formula>
    </cfRule>
  </conditionalFormatting>
  <conditionalFormatting sqref="W32:CQ32">
    <cfRule type="expression" dxfId="758" priority="1431">
      <formula>$W$4=""</formula>
    </cfRule>
  </conditionalFormatting>
  <conditionalFormatting sqref="X32:CQ32">
    <cfRule type="expression" dxfId="757" priority="1430">
      <formula>$X$4=""</formula>
    </cfRule>
  </conditionalFormatting>
  <conditionalFormatting sqref="Y32:CQ32">
    <cfRule type="expression" dxfId="756" priority="1429">
      <formula>$Y$4=""</formula>
    </cfRule>
  </conditionalFormatting>
  <conditionalFormatting sqref="Z32:CQ32">
    <cfRule type="expression" dxfId="755" priority="1428">
      <formula>$Z$4=""</formula>
    </cfRule>
  </conditionalFormatting>
  <conditionalFormatting sqref="AA32:CQ32">
    <cfRule type="expression" dxfId="754" priority="1427">
      <formula>$AA$4=""</formula>
    </cfRule>
  </conditionalFormatting>
  <conditionalFormatting sqref="AY32:CQ32">
    <cfRule type="expression" dxfId="753" priority="1403">
      <formula>$AY$4=""</formula>
    </cfRule>
  </conditionalFormatting>
  <conditionalFormatting sqref="AX32:CQ32">
    <cfRule type="expression" dxfId="752" priority="1404">
      <formula>$AX$4=""</formula>
    </cfRule>
  </conditionalFormatting>
  <conditionalFormatting sqref="AW32:CQ32">
    <cfRule type="expression" dxfId="751" priority="1405">
      <formula>$AW$4=""</formula>
    </cfRule>
  </conditionalFormatting>
  <conditionalFormatting sqref="AV32:CQ32">
    <cfRule type="expression" dxfId="750" priority="1406">
      <formula>$AV$4=""</formula>
    </cfRule>
  </conditionalFormatting>
  <conditionalFormatting sqref="AU32:CQ32">
    <cfRule type="expression" dxfId="749" priority="1407">
      <formula>$AU$4=""</formula>
    </cfRule>
  </conditionalFormatting>
  <conditionalFormatting sqref="AT32:CQ32">
    <cfRule type="expression" dxfId="748" priority="1408">
      <formula>$AT$4=""</formula>
    </cfRule>
  </conditionalFormatting>
  <conditionalFormatting sqref="AS32:CQ32">
    <cfRule type="expression" dxfId="747" priority="1409">
      <formula>$AS$4=""</formula>
    </cfRule>
  </conditionalFormatting>
  <conditionalFormatting sqref="AR32:CQ32">
    <cfRule type="expression" dxfId="746" priority="1410">
      <formula>$AR$4=""</formula>
    </cfRule>
  </conditionalFormatting>
  <conditionalFormatting sqref="AQ32:CQ32">
    <cfRule type="expression" dxfId="745" priority="1411">
      <formula>$AQ$4=""</formula>
    </cfRule>
  </conditionalFormatting>
  <conditionalFormatting sqref="AP32:CQ32">
    <cfRule type="expression" dxfId="744" priority="1412">
      <formula>$AP$4=""</formula>
    </cfRule>
  </conditionalFormatting>
  <conditionalFormatting sqref="AO32:CQ32">
    <cfRule type="expression" dxfId="743" priority="1413">
      <formula>$AO$4=""</formula>
    </cfRule>
  </conditionalFormatting>
  <conditionalFormatting sqref="AN32:CQ32">
    <cfRule type="expression" dxfId="742" priority="1414">
      <formula>$AN$4=""</formula>
    </cfRule>
  </conditionalFormatting>
  <conditionalFormatting sqref="AM32:CQ32">
    <cfRule type="expression" dxfId="741" priority="1415">
      <formula>$AM$4=""</formula>
    </cfRule>
  </conditionalFormatting>
  <conditionalFormatting sqref="AL32:CQ32">
    <cfRule type="expression" dxfId="740" priority="1416">
      <formula>$AL$4=""</formula>
    </cfRule>
  </conditionalFormatting>
  <conditionalFormatting sqref="AK32:CQ32">
    <cfRule type="expression" dxfId="739" priority="1417">
      <formula>$AK$4=""</formula>
    </cfRule>
  </conditionalFormatting>
  <conditionalFormatting sqref="AJ32:CQ32">
    <cfRule type="expression" dxfId="738" priority="1418">
      <formula>$AJ$4=""</formula>
    </cfRule>
  </conditionalFormatting>
  <conditionalFormatting sqref="AI32:CQ32">
    <cfRule type="expression" dxfId="737" priority="1419">
      <formula>$AI$4=""</formula>
    </cfRule>
  </conditionalFormatting>
  <conditionalFormatting sqref="AH32:CQ32">
    <cfRule type="expression" dxfId="736" priority="1420">
      <formula>$AH$4=""</formula>
    </cfRule>
  </conditionalFormatting>
  <conditionalFormatting sqref="AG32:CQ32">
    <cfRule type="expression" dxfId="735" priority="1421">
      <formula>$AG$4=""</formula>
    </cfRule>
  </conditionalFormatting>
  <conditionalFormatting sqref="AF32:CQ32">
    <cfRule type="expression" dxfId="734" priority="1422">
      <formula>$AF$4=""</formula>
    </cfRule>
  </conditionalFormatting>
  <conditionalFormatting sqref="AE32:CQ32">
    <cfRule type="expression" dxfId="733" priority="1423">
      <formula>$AE$4=""</formula>
    </cfRule>
  </conditionalFormatting>
  <conditionalFormatting sqref="AD32:CQ32">
    <cfRule type="expression" dxfId="732" priority="1424">
      <formula>$AD$4=""</formula>
    </cfRule>
  </conditionalFormatting>
  <conditionalFormatting sqref="AC32:CQ32">
    <cfRule type="expression" dxfId="731" priority="1425">
      <formula>$AC$4=""</formula>
    </cfRule>
  </conditionalFormatting>
  <conditionalFormatting sqref="AB32:CQ32">
    <cfRule type="expression" dxfId="730" priority="1426">
      <formula>$AB$4=""</formula>
    </cfRule>
  </conditionalFormatting>
  <conditionalFormatting sqref="BA32:CQ32">
    <cfRule type="expression" dxfId="729" priority="1401">
      <formula>$BA$4=""</formula>
    </cfRule>
  </conditionalFormatting>
  <conditionalFormatting sqref="BO32:CQ32">
    <cfRule type="expression" dxfId="728" priority="1387">
      <formula>$BO$4=""</formula>
    </cfRule>
  </conditionalFormatting>
  <conditionalFormatting sqref="BN32:CQ32">
    <cfRule type="expression" dxfId="727" priority="1388">
      <formula>$BN$4=""</formula>
    </cfRule>
  </conditionalFormatting>
  <conditionalFormatting sqref="BM32:CQ32">
    <cfRule type="expression" dxfId="726" priority="1389">
      <formula>$BM$4=""</formula>
    </cfRule>
  </conditionalFormatting>
  <conditionalFormatting sqref="BL32:CQ32">
    <cfRule type="expression" dxfId="725" priority="1390">
      <formula>$BL$4=""</formula>
    </cfRule>
  </conditionalFormatting>
  <conditionalFormatting sqref="BK32:CQ32">
    <cfRule type="expression" dxfId="724" priority="1391">
      <formula>$BK$4=""</formula>
    </cfRule>
  </conditionalFormatting>
  <conditionalFormatting sqref="BJ32:CQ32">
    <cfRule type="expression" dxfId="723" priority="1392">
      <formula>$BJ$4=""</formula>
    </cfRule>
  </conditionalFormatting>
  <conditionalFormatting sqref="BI32:CQ32">
    <cfRule type="expression" dxfId="722" priority="1393">
      <formula>$BI$4=""</formula>
    </cfRule>
  </conditionalFormatting>
  <conditionalFormatting sqref="BH32:CQ32">
    <cfRule type="expression" dxfId="721" priority="1394">
      <formula>$BH$4=""</formula>
    </cfRule>
  </conditionalFormatting>
  <conditionalFormatting sqref="BG32:CQ32">
    <cfRule type="expression" dxfId="720" priority="1395">
      <formula>$BG$4=""</formula>
    </cfRule>
  </conditionalFormatting>
  <conditionalFormatting sqref="BF32:CQ32">
    <cfRule type="expression" dxfId="719" priority="1396">
      <formula>$BF$4=""</formula>
    </cfRule>
  </conditionalFormatting>
  <conditionalFormatting sqref="BE32:CQ32">
    <cfRule type="expression" dxfId="718" priority="1397">
      <formula>$BE$4=""</formula>
    </cfRule>
  </conditionalFormatting>
  <conditionalFormatting sqref="BD32:CQ32">
    <cfRule type="expression" dxfId="717" priority="1398">
      <formula>$BD$4=""</formula>
    </cfRule>
  </conditionalFormatting>
  <conditionalFormatting sqref="BB32:CQ32">
    <cfRule type="expression" dxfId="716" priority="1400">
      <formula>$BB$4=""</formula>
    </cfRule>
  </conditionalFormatting>
  <conditionalFormatting sqref="AZ32:CQ32">
    <cfRule type="expression" dxfId="715" priority="1402">
      <formula>$AZ$4=""</formula>
    </cfRule>
  </conditionalFormatting>
  <conditionalFormatting sqref="CD32:CQ32">
    <cfRule type="expression" dxfId="714" priority="1372">
      <formula>$CD$4=""</formula>
    </cfRule>
  </conditionalFormatting>
  <conditionalFormatting sqref="BP32:CQ32">
    <cfRule type="expression" dxfId="713" priority="1386">
      <formula>$BP$4=""</formula>
    </cfRule>
  </conditionalFormatting>
  <conditionalFormatting sqref="BQ32:CQ32">
    <cfRule type="expression" dxfId="712" priority="1385">
      <formula>$BQ$4=""</formula>
    </cfRule>
  </conditionalFormatting>
  <conditionalFormatting sqref="BR32:CQ32">
    <cfRule type="expression" dxfId="711" priority="1384">
      <formula>$BR$4=""</formula>
    </cfRule>
  </conditionalFormatting>
  <conditionalFormatting sqref="BS32:CQ32">
    <cfRule type="expression" dxfId="710" priority="1383">
      <formula>$BS$4=""</formula>
    </cfRule>
  </conditionalFormatting>
  <conditionalFormatting sqref="BT32:CQ32">
    <cfRule type="expression" dxfId="709" priority="1382">
      <formula>$BT$4=""</formula>
    </cfRule>
  </conditionalFormatting>
  <conditionalFormatting sqref="BU32:CQ32">
    <cfRule type="expression" dxfId="708" priority="1381">
      <formula>$BU$4=""</formula>
    </cfRule>
  </conditionalFormatting>
  <conditionalFormatting sqref="BV32:CQ32">
    <cfRule type="expression" dxfId="707" priority="1380">
      <formula>$BV$4=""</formula>
    </cfRule>
  </conditionalFormatting>
  <conditionalFormatting sqref="BW32:CQ32">
    <cfRule type="expression" dxfId="706" priority="1379">
      <formula>$BW$4=""</formula>
    </cfRule>
  </conditionalFormatting>
  <conditionalFormatting sqref="BX32:CQ32">
    <cfRule type="expression" dxfId="705" priority="1378">
      <formula>$BX$4=""</formula>
    </cfRule>
  </conditionalFormatting>
  <conditionalFormatting sqref="BY32:CQ32">
    <cfRule type="expression" dxfId="704" priority="1377">
      <formula>$BY$4=""</formula>
    </cfRule>
  </conditionalFormatting>
  <conditionalFormatting sqref="BZ32:CQ32">
    <cfRule type="expression" dxfId="703" priority="1376">
      <formula>$BZ$4=""</formula>
    </cfRule>
  </conditionalFormatting>
  <conditionalFormatting sqref="CA32:CQ32">
    <cfRule type="expression" dxfId="702" priority="1375">
      <formula>$CA$4=""</formula>
    </cfRule>
  </conditionalFormatting>
  <conditionalFormatting sqref="CB32:CQ32">
    <cfRule type="expression" dxfId="701" priority="1374">
      <formula>$CB$4=""</formula>
    </cfRule>
  </conditionalFormatting>
  <conditionalFormatting sqref="CC32:CQ32">
    <cfRule type="expression" dxfId="700" priority="1373">
      <formula>$CC$4=""</formula>
    </cfRule>
  </conditionalFormatting>
  <conditionalFormatting sqref="BC32:CQ32">
    <cfRule type="expression" dxfId="699" priority="1399">
      <formula>$BC$4=""</formula>
    </cfRule>
  </conditionalFormatting>
  <conditionalFormatting sqref="D43:CQ43">
    <cfRule type="expression" dxfId="698" priority="1371">
      <formula>$D$4=""</formula>
    </cfRule>
  </conditionalFormatting>
  <conditionalFormatting sqref="E43:CQ43">
    <cfRule type="expression" dxfId="697" priority="1370">
      <formula>$E$4=""</formula>
    </cfRule>
  </conditionalFormatting>
  <conditionalFormatting sqref="F43:CQ43">
    <cfRule type="expression" dxfId="696" priority="1369">
      <formula>$F$4=""</formula>
    </cfRule>
  </conditionalFormatting>
  <conditionalFormatting sqref="G43:CQ43">
    <cfRule type="expression" dxfId="695" priority="1368">
      <formula>$G$4=""</formula>
    </cfRule>
  </conditionalFormatting>
  <conditionalFormatting sqref="H43:CQ43">
    <cfRule type="expression" dxfId="694" priority="1367">
      <formula>$H$4=""</formula>
    </cfRule>
  </conditionalFormatting>
  <conditionalFormatting sqref="I43:CQ43">
    <cfRule type="expression" dxfId="693" priority="1366">
      <formula>$I$4=""</formula>
    </cfRule>
  </conditionalFormatting>
  <conditionalFormatting sqref="J43:CQ43">
    <cfRule type="expression" dxfId="692" priority="1365">
      <formula>$J$4=""</formula>
    </cfRule>
  </conditionalFormatting>
  <conditionalFormatting sqref="K43:CQ43">
    <cfRule type="expression" dxfId="691" priority="1364">
      <formula>$K$4=""</formula>
    </cfRule>
  </conditionalFormatting>
  <conditionalFormatting sqref="L43:CQ43">
    <cfRule type="expression" dxfId="690" priority="1363">
      <formula>$L$4=""</formula>
    </cfRule>
  </conditionalFormatting>
  <conditionalFormatting sqref="M43:CQ43">
    <cfRule type="expression" dxfId="689" priority="1362">
      <formula>$M$4=""</formula>
    </cfRule>
  </conditionalFormatting>
  <conditionalFormatting sqref="N43:CQ43">
    <cfRule type="expression" dxfId="688" priority="1361">
      <formula>$N$4=""</formula>
    </cfRule>
  </conditionalFormatting>
  <conditionalFormatting sqref="O43:CQ43">
    <cfRule type="expression" dxfId="687" priority="1360">
      <formula>$O$4=""</formula>
    </cfRule>
  </conditionalFormatting>
  <conditionalFormatting sqref="P43:CQ43">
    <cfRule type="expression" dxfId="686" priority="1359">
      <formula>$P$4=""</formula>
    </cfRule>
  </conditionalFormatting>
  <conditionalFormatting sqref="Q43:CQ43">
    <cfRule type="expression" dxfId="685" priority="1358">
      <formula>$Q$4=""</formula>
    </cfRule>
  </conditionalFormatting>
  <conditionalFormatting sqref="R43:CQ43">
    <cfRule type="expression" dxfId="684" priority="1357">
      <formula>$R$4=""</formula>
    </cfRule>
  </conditionalFormatting>
  <conditionalFormatting sqref="S43:CQ43">
    <cfRule type="expression" dxfId="683" priority="1356">
      <formula>$S$4=""</formula>
    </cfRule>
  </conditionalFormatting>
  <conditionalFormatting sqref="T43:CQ43">
    <cfRule type="expression" dxfId="682" priority="1355">
      <formula>$T$4=""</formula>
    </cfRule>
  </conditionalFormatting>
  <conditionalFormatting sqref="U43:CQ43">
    <cfRule type="expression" dxfId="681" priority="1354">
      <formula>$U$4=""</formula>
    </cfRule>
  </conditionalFormatting>
  <conditionalFormatting sqref="V43:CQ43">
    <cfRule type="expression" dxfId="680" priority="1353">
      <formula>$V$4=""</formula>
    </cfRule>
  </conditionalFormatting>
  <conditionalFormatting sqref="W43:CQ43">
    <cfRule type="expression" dxfId="679" priority="1352">
      <formula>$W$4=""</formula>
    </cfRule>
  </conditionalFormatting>
  <conditionalFormatting sqref="X43:CQ43">
    <cfRule type="expression" dxfId="678" priority="1351">
      <formula>$X$4=""</formula>
    </cfRule>
  </conditionalFormatting>
  <conditionalFormatting sqref="Y43:CQ43">
    <cfRule type="expression" dxfId="677" priority="1350">
      <formula>$Y$4=""</formula>
    </cfRule>
  </conditionalFormatting>
  <conditionalFormatting sqref="Z43:CQ43">
    <cfRule type="expression" dxfId="676" priority="1349">
      <formula>$Z$4=""</formula>
    </cfRule>
  </conditionalFormatting>
  <conditionalFormatting sqref="AA43:CQ43">
    <cfRule type="expression" dxfId="675" priority="1348">
      <formula>$AA$4=""</formula>
    </cfRule>
  </conditionalFormatting>
  <conditionalFormatting sqref="AY43:CQ43">
    <cfRule type="expression" dxfId="674" priority="1324">
      <formula>$AY$4=""</formula>
    </cfRule>
  </conditionalFormatting>
  <conditionalFormatting sqref="AX43:CQ43">
    <cfRule type="expression" dxfId="673" priority="1325">
      <formula>$AX$4=""</formula>
    </cfRule>
  </conditionalFormatting>
  <conditionalFormatting sqref="AW43:CQ43">
    <cfRule type="expression" dxfId="672" priority="1326">
      <formula>$AW$4=""</formula>
    </cfRule>
  </conditionalFormatting>
  <conditionalFormatting sqref="AV43:CQ43">
    <cfRule type="expression" dxfId="671" priority="1327">
      <formula>$AV$4=""</formula>
    </cfRule>
  </conditionalFormatting>
  <conditionalFormatting sqref="AU43:CQ43">
    <cfRule type="expression" dxfId="670" priority="1328">
      <formula>$AU$4=""</formula>
    </cfRule>
  </conditionalFormatting>
  <conditionalFormatting sqref="AT43:CQ43">
    <cfRule type="expression" dxfId="669" priority="1329">
      <formula>$AT$4=""</formula>
    </cfRule>
  </conditionalFormatting>
  <conditionalFormatting sqref="AS43:CQ43">
    <cfRule type="expression" dxfId="668" priority="1330">
      <formula>$AS$4=""</formula>
    </cfRule>
  </conditionalFormatting>
  <conditionalFormatting sqref="AR43:CQ43">
    <cfRule type="expression" dxfId="667" priority="1331">
      <formula>$AR$4=""</formula>
    </cfRule>
  </conditionalFormatting>
  <conditionalFormatting sqref="AQ43:CQ43">
    <cfRule type="expression" dxfId="666" priority="1332">
      <formula>$AQ$4=""</formula>
    </cfRule>
  </conditionalFormatting>
  <conditionalFormatting sqref="AP43:CQ43">
    <cfRule type="expression" dxfId="665" priority="1333">
      <formula>$AP$4=""</formula>
    </cfRule>
  </conditionalFormatting>
  <conditionalFormatting sqref="AO43:CQ43">
    <cfRule type="expression" dxfId="664" priority="1334">
      <formula>$AO$4=""</formula>
    </cfRule>
  </conditionalFormatting>
  <conditionalFormatting sqref="AN43:CQ43">
    <cfRule type="expression" dxfId="663" priority="1335">
      <formula>$AN$4=""</formula>
    </cfRule>
  </conditionalFormatting>
  <conditionalFormatting sqref="AM43:CQ43">
    <cfRule type="expression" dxfId="662" priority="1336">
      <formula>$AM$4=""</formula>
    </cfRule>
  </conditionalFormatting>
  <conditionalFormatting sqref="AL43:CQ43">
    <cfRule type="expression" dxfId="661" priority="1337">
      <formula>$AL$4=""</formula>
    </cfRule>
  </conditionalFormatting>
  <conditionalFormatting sqref="AK43:CQ43">
    <cfRule type="expression" dxfId="660" priority="1338">
      <formula>$AK$4=""</formula>
    </cfRule>
  </conditionalFormatting>
  <conditionalFormatting sqref="AJ43:CQ43">
    <cfRule type="expression" dxfId="659" priority="1339">
      <formula>$AJ$4=""</formula>
    </cfRule>
  </conditionalFormatting>
  <conditionalFormatting sqref="AI43:CQ43">
    <cfRule type="expression" dxfId="658" priority="1340">
      <formula>$AI$4=""</formula>
    </cfRule>
  </conditionalFormatting>
  <conditionalFormatting sqref="AH43:CQ43">
    <cfRule type="expression" dxfId="657" priority="1341">
      <formula>$AH$4=""</formula>
    </cfRule>
  </conditionalFormatting>
  <conditionalFormatting sqref="AG43:CQ43">
    <cfRule type="expression" dxfId="656" priority="1342">
      <formula>$AG$4=""</formula>
    </cfRule>
  </conditionalFormatting>
  <conditionalFormatting sqref="AF43:CQ43">
    <cfRule type="expression" dxfId="655" priority="1343">
      <formula>$AF$4=""</formula>
    </cfRule>
  </conditionalFormatting>
  <conditionalFormatting sqref="AE43:CQ43">
    <cfRule type="expression" dxfId="654" priority="1344">
      <formula>$AE$4=""</formula>
    </cfRule>
  </conditionalFormatting>
  <conditionalFormatting sqref="AD43:CQ43">
    <cfRule type="expression" dxfId="653" priority="1345">
      <formula>$AD$4=""</formula>
    </cfRule>
  </conditionalFormatting>
  <conditionalFormatting sqref="AC43:CQ43">
    <cfRule type="expression" dxfId="652" priority="1346">
      <formula>$AC$4=""</formula>
    </cfRule>
  </conditionalFormatting>
  <conditionalFormatting sqref="AB43:CQ43">
    <cfRule type="expression" dxfId="651" priority="1347">
      <formula>$AB$4=""</formula>
    </cfRule>
  </conditionalFormatting>
  <conditionalFormatting sqref="BA43:CQ43">
    <cfRule type="expression" dxfId="650" priority="1322">
      <formula>$BA$4=""</formula>
    </cfRule>
  </conditionalFormatting>
  <conditionalFormatting sqref="BO43:CQ43">
    <cfRule type="expression" dxfId="649" priority="1308">
      <formula>$BO$4=""</formula>
    </cfRule>
  </conditionalFormatting>
  <conditionalFormatting sqref="BN43:CQ43">
    <cfRule type="expression" dxfId="648" priority="1309">
      <formula>$BN$4=""</formula>
    </cfRule>
  </conditionalFormatting>
  <conditionalFormatting sqref="BM43:CQ43">
    <cfRule type="expression" dxfId="647" priority="1310">
      <formula>$BM$4=""</formula>
    </cfRule>
  </conditionalFormatting>
  <conditionalFormatting sqref="BL43:CQ43">
    <cfRule type="expression" dxfId="646" priority="1311">
      <formula>$BL$4=""</formula>
    </cfRule>
  </conditionalFormatting>
  <conditionalFormatting sqref="BK43:CQ43">
    <cfRule type="expression" dxfId="645" priority="1312">
      <formula>$BK$4=""</formula>
    </cfRule>
  </conditionalFormatting>
  <conditionalFormatting sqref="BJ43:CQ43">
    <cfRule type="expression" dxfId="644" priority="1313">
      <formula>$BJ$4=""</formula>
    </cfRule>
  </conditionalFormatting>
  <conditionalFormatting sqref="BI43:CQ43">
    <cfRule type="expression" dxfId="643" priority="1314">
      <formula>$BI$4=""</formula>
    </cfRule>
  </conditionalFormatting>
  <conditionalFormatting sqref="BH43:CQ43">
    <cfRule type="expression" dxfId="642" priority="1315">
      <formula>$BH$4=""</formula>
    </cfRule>
  </conditionalFormatting>
  <conditionalFormatting sqref="BG43:CQ43">
    <cfRule type="expression" dxfId="641" priority="1316">
      <formula>$BG$4=""</formula>
    </cfRule>
  </conditionalFormatting>
  <conditionalFormatting sqref="BF43:CQ43">
    <cfRule type="expression" dxfId="640" priority="1317">
      <formula>$BF$4=""</formula>
    </cfRule>
  </conditionalFormatting>
  <conditionalFormatting sqref="BE43:CQ43">
    <cfRule type="expression" dxfId="639" priority="1318">
      <formula>$BE$4=""</formula>
    </cfRule>
  </conditionalFormatting>
  <conditionalFormatting sqref="BD43:CQ43">
    <cfRule type="expression" dxfId="638" priority="1319">
      <formula>$BD$4=""</formula>
    </cfRule>
  </conditionalFormatting>
  <conditionalFormatting sqref="BB43:CQ43">
    <cfRule type="expression" dxfId="637" priority="1321">
      <formula>$BB$4=""</formula>
    </cfRule>
  </conditionalFormatting>
  <conditionalFormatting sqref="AZ43:CQ43">
    <cfRule type="expression" dxfId="636" priority="1323">
      <formula>$AZ$4=""</formula>
    </cfRule>
  </conditionalFormatting>
  <conditionalFormatting sqref="CD43:CQ43">
    <cfRule type="expression" dxfId="635" priority="1293">
      <formula>$CD$4=""</formula>
    </cfRule>
  </conditionalFormatting>
  <conditionalFormatting sqref="BP43:CQ43">
    <cfRule type="expression" dxfId="634" priority="1307">
      <formula>$BP$4=""</formula>
    </cfRule>
  </conditionalFormatting>
  <conditionalFormatting sqref="BQ43:CQ43">
    <cfRule type="expression" dxfId="633" priority="1306">
      <formula>$BQ$4=""</formula>
    </cfRule>
  </conditionalFormatting>
  <conditionalFormatting sqref="BR43:CQ43">
    <cfRule type="expression" dxfId="632" priority="1305">
      <formula>$BR$4=""</formula>
    </cfRule>
  </conditionalFormatting>
  <conditionalFormatting sqref="BS43:CQ43">
    <cfRule type="expression" dxfId="631" priority="1304">
      <formula>$BS$4=""</formula>
    </cfRule>
  </conditionalFormatting>
  <conditionalFormatting sqref="BT43:CQ43">
    <cfRule type="expression" dxfId="630" priority="1303">
      <formula>$BT$4=""</formula>
    </cfRule>
  </conditionalFormatting>
  <conditionalFormatting sqref="BU43:CQ43">
    <cfRule type="expression" dxfId="629" priority="1302">
      <formula>$BU$4=""</formula>
    </cfRule>
  </conditionalFormatting>
  <conditionalFormatting sqref="BV43:CQ43">
    <cfRule type="expression" dxfId="628" priority="1301">
      <formula>$BV$4=""</formula>
    </cfRule>
  </conditionalFormatting>
  <conditionalFormatting sqref="BW43:CQ43">
    <cfRule type="expression" dxfId="627" priority="1300">
      <formula>$BW$4=""</formula>
    </cfRule>
  </conditionalFormatting>
  <conditionalFormatting sqref="BX43:CQ43">
    <cfRule type="expression" dxfId="626" priority="1299">
      <formula>$BX$4=""</formula>
    </cfRule>
  </conditionalFormatting>
  <conditionalFormatting sqref="BY43:CQ43">
    <cfRule type="expression" dxfId="625" priority="1298">
      <formula>$BY$4=""</formula>
    </cfRule>
  </conditionalFormatting>
  <conditionalFormatting sqref="BZ43:CQ43">
    <cfRule type="expression" dxfId="624" priority="1297">
      <formula>$BZ$4=""</formula>
    </cfRule>
  </conditionalFormatting>
  <conditionalFormatting sqref="CA43:CQ43">
    <cfRule type="expression" dxfId="623" priority="1296">
      <formula>$CA$4=""</formula>
    </cfRule>
  </conditionalFormatting>
  <conditionalFormatting sqref="CB43:CQ43">
    <cfRule type="expression" dxfId="622" priority="1295">
      <formula>$CB$4=""</formula>
    </cfRule>
  </conditionalFormatting>
  <conditionalFormatting sqref="CC43:CQ43">
    <cfRule type="expression" dxfId="621" priority="1294">
      <formula>$CC$4=""</formula>
    </cfRule>
  </conditionalFormatting>
  <conditionalFormatting sqref="BC43:CQ43">
    <cfRule type="expression" dxfId="620" priority="1320">
      <formula>$BC$4=""</formula>
    </cfRule>
  </conditionalFormatting>
  <conditionalFormatting sqref="D48:CQ48">
    <cfRule type="expression" dxfId="619" priority="1292">
      <formula>$D$4=""</formula>
    </cfRule>
  </conditionalFormatting>
  <conditionalFormatting sqref="E48:CQ48">
    <cfRule type="expression" dxfId="618" priority="1291">
      <formula>$E$4=""</formula>
    </cfRule>
  </conditionalFormatting>
  <conditionalFormatting sqref="F48:CQ48">
    <cfRule type="expression" dxfId="617" priority="1290">
      <formula>$F$4=""</formula>
    </cfRule>
  </conditionalFormatting>
  <conditionalFormatting sqref="G48:CQ48">
    <cfRule type="expression" dxfId="616" priority="1289">
      <formula>$G$4=""</formula>
    </cfRule>
  </conditionalFormatting>
  <conditionalFormatting sqref="H48:CQ48">
    <cfRule type="expression" dxfId="615" priority="1288">
      <formula>$H$4=""</formula>
    </cfRule>
  </conditionalFormatting>
  <conditionalFormatting sqref="I48:CQ48">
    <cfRule type="expression" dxfId="614" priority="1287">
      <formula>$I$4=""</formula>
    </cfRule>
  </conditionalFormatting>
  <conditionalFormatting sqref="J48:CQ48">
    <cfRule type="expression" dxfId="613" priority="1286">
      <formula>$J$4=""</formula>
    </cfRule>
  </conditionalFormatting>
  <conditionalFormatting sqref="K48:CQ48">
    <cfRule type="expression" dxfId="612" priority="1285">
      <formula>$K$4=""</formula>
    </cfRule>
  </conditionalFormatting>
  <conditionalFormatting sqref="L48:CQ48">
    <cfRule type="expression" dxfId="611" priority="1284">
      <formula>$L$4=""</formula>
    </cfRule>
  </conditionalFormatting>
  <conditionalFormatting sqref="M48:CQ48">
    <cfRule type="expression" dxfId="610" priority="1283">
      <formula>$M$4=""</formula>
    </cfRule>
  </conditionalFormatting>
  <conditionalFormatting sqref="N48:CQ48">
    <cfRule type="expression" dxfId="609" priority="1282">
      <formula>$N$4=""</formula>
    </cfRule>
  </conditionalFormatting>
  <conditionalFormatting sqref="O48:CQ48">
    <cfRule type="expression" dxfId="608" priority="1281">
      <formula>$O$4=""</formula>
    </cfRule>
  </conditionalFormatting>
  <conditionalFormatting sqref="P48:CQ48">
    <cfRule type="expression" dxfId="607" priority="1280">
      <formula>$P$4=""</formula>
    </cfRule>
  </conditionalFormatting>
  <conditionalFormatting sqref="Q48:CQ48">
    <cfRule type="expression" dxfId="606" priority="1279">
      <formula>$Q$4=""</formula>
    </cfRule>
  </conditionalFormatting>
  <conditionalFormatting sqref="R48:CQ48">
    <cfRule type="expression" dxfId="605" priority="1278">
      <formula>$R$4=""</formula>
    </cfRule>
  </conditionalFormatting>
  <conditionalFormatting sqref="S48:CQ48">
    <cfRule type="expression" dxfId="604" priority="1277">
      <formula>$S$4=""</formula>
    </cfRule>
  </conditionalFormatting>
  <conditionalFormatting sqref="T48:CQ48">
    <cfRule type="expression" dxfId="603" priority="1276">
      <formula>$T$4=""</formula>
    </cfRule>
  </conditionalFormatting>
  <conditionalFormatting sqref="U48:CQ48">
    <cfRule type="expression" dxfId="602" priority="1275">
      <formula>$U$4=""</formula>
    </cfRule>
  </conditionalFormatting>
  <conditionalFormatting sqref="V48:CQ48">
    <cfRule type="expression" dxfId="601" priority="1274">
      <formula>$V$4=""</formula>
    </cfRule>
  </conditionalFormatting>
  <conditionalFormatting sqref="W48:CQ48">
    <cfRule type="expression" dxfId="600" priority="1273">
      <formula>$W$4=""</formula>
    </cfRule>
  </conditionalFormatting>
  <conditionalFormatting sqref="X48:CQ48">
    <cfRule type="expression" dxfId="599" priority="1272">
      <formula>$X$4=""</formula>
    </cfRule>
  </conditionalFormatting>
  <conditionalFormatting sqref="Y48:CQ48">
    <cfRule type="expression" dxfId="598" priority="1271">
      <formula>$Y$4=""</formula>
    </cfRule>
  </conditionalFormatting>
  <conditionalFormatting sqref="Z48:CQ48">
    <cfRule type="expression" dxfId="597" priority="1270">
      <formula>$Z$4=""</formula>
    </cfRule>
  </conditionalFormatting>
  <conditionalFormatting sqref="AA48:CQ48">
    <cfRule type="expression" dxfId="596" priority="1269">
      <formula>$AA$4=""</formula>
    </cfRule>
  </conditionalFormatting>
  <conditionalFormatting sqref="AY48:CQ48">
    <cfRule type="expression" dxfId="595" priority="1245">
      <formula>$AY$4=""</formula>
    </cfRule>
  </conditionalFormatting>
  <conditionalFormatting sqref="AX48:CQ48">
    <cfRule type="expression" dxfId="594" priority="1246">
      <formula>$AX$4=""</formula>
    </cfRule>
  </conditionalFormatting>
  <conditionalFormatting sqref="AW48:CQ48">
    <cfRule type="expression" dxfId="593" priority="1247">
      <formula>$AW$4=""</formula>
    </cfRule>
  </conditionalFormatting>
  <conditionalFormatting sqref="AV48:CQ48">
    <cfRule type="expression" dxfId="592" priority="1248">
      <formula>$AV$4=""</formula>
    </cfRule>
  </conditionalFormatting>
  <conditionalFormatting sqref="AU48:CQ48">
    <cfRule type="expression" dxfId="591" priority="1249">
      <formula>$AU$4=""</formula>
    </cfRule>
  </conditionalFormatting>
  <conditionalFormatting sqref="AT48:CQ48">
    <cfRule type="expression" dxfId="590" priority="1250">
      <formula>$AT$4=""</formula>
    </cfRule>
  </conditionalFormatting>
  <conditionalFormatting sqref="AS48:CQ48">
    <cfRule type="expression" dxfId="589" priority="1251">
      <formula>$AS$4=""</formula>
    </cfRule>
  </conditionalFormatting>
  <conditionalFormatting sqref="AR48:CQ48">
    <cfRule type="expression" dxfId="588" priority="1252">
      <formula>$AR$4=""</formula>
    </cfRule>
  </conditionalFormatting>
  <conditionalFormatting sqref="AQ48:CQ48">
    <cfRule type="expression" dxfId="587" priority="1253">
      <formula>$AQ$4=""</formula>
    </cfRule>
  </conditionalFormatting>
  <conditionalFormatting sqref="AP48:CQ48">
    <cfRule type="expression" dxfId="586" priority="1254">
      <formula>$AP$4=""</formula>
    </cfRule>
  </conditionalFormatting>
  <conditionalFormatting sqref="AO48:CQ48">
    <cfRule type="expression" dxfId="585" priority="1255">
      <formula>$AO$4=""</formula>
    </cfRule>
  </conditionalFormatting>
  <conditionalFormatting sqref="AN48:CQ48">
    <cfRule type="expression" dxfId="584" priority="1256">
      <formula>$AN$4=""</formula>
    </cfRule>
  </conditionalFormatting>
  <conditionalFormatting sqref="AM48:CQ48">
    <cfRule type="expression" dxfId="583" priority="1257">
      <formula>$AM$4=""</formula>
    </cfRule>
  </conditionalFormatting>
  <conditionalFormatting sqref="AL48:CQ48">
    <cfRule type="expression" dxfId="582" priority="1258">
      <formula>$AL$4=""</formula>
    </cfRule>
  </conditionalFormatting>
  <conditionalFormatting sqref="AK48:CQ48">
    <cfRule type="expression" dxfId="581" priority="1259">
      <formula>$AK$4=""</formula>
    </cfRule>
  </conditionalFormatting>
  <conditionalFormatting sqref="AJ48:CQ48">
    <cfRule type="expression" dxfId="580" priority="1260">
      <formula>$AJ$4=""</formula>
    </cfRule>
  </conditionalFormatting>
  <conditionalFormatting sqref="AI48:CQ48">
    <cfRule type="expression" dxfId="579" priority="1261">
      <formula>$AI$4=""</formula>
    </cfRule>
  </conditionalFormatting>
  <conditionalFormatting sqref="AH48:CQ48">
    <cfRule type="expression" dxfId="578" priority="1262">
      <formula>$AH$4=""</formula>
    </cfRule>
  </conditionalFormatting>
  <conditionalFormatting sqref="AG48:CQ48">
    <cfRule type="expression" dxfId="577" priority="1263">
      <formula>$AG$4=""</formula>
    </cfRule>
  </conditionalFormatting>
  <conditionalFormatting sqref="AF48:CQ48">
    <cfRule type="expression" dxfId="576" priority="1264">
      <formula>$AF$4=""</formula>
    </cfRule>
  </conditionalFormatting>
  <conditionalFormatting sqref="AE48:CQ48">
    <cfRule type="expression" dxfId="575" priority="1265">
      <formula>$AE$4=""</formula>
    </cfRule>
  </conditionalFormatting>
  <conditionalFormatting sqref="AD48:CQ48">
    <cfRule type="expression" dxfId="574" priority="1266">
      <formula>$AD$4=""</formula>
    </cfRule>
  </conditionalFormatting>
  <conditionalFormatting sqref="AC48:CQ48">
    <cfRule type="expression" dxfId="573" priority="1267">
      <formula>$AC$4=""</formula>
    </cfRule>
  </conditionalFormatting>
  <conditionalFormatting sqref="AB48:CQ48">
    <cfRule type="expression" dxfId="572" priority="1268">
      <formula>$AB$4=""</formula>
    </cfRule>
  </conditionalFormatting>
  <conditionalFormatting sqref="BA48:CQ48">
    <cfRule type="expression" dxfId="571" priority="1243">
      <formula>$BA$4=""</formula>
    </cfRule>
  </conditionalFormatting>
  <conditionalFormatting sqref="BO48:CQ48">
    <cfRule type="expression" dxfId="570" priority="1229">
      <formula>$BO$4=""</formula>
    </cfRule>
  </conditionalFormatting>
  <conditionalFormatting sqref="BN48:CQ48">
    <cfRule type="expression" dxfId="569" priority="1230">
      <formula>$BN$4=""</formula>
    </cfRule>
  </conditionalFormatting>
  <conditionalFormatting sqref="BM48:CQ48">
    <cfRule type="expression" dxfId="568" priority="1231">
      <formula>$BM$4=""</formula>
    </cfRule>
  </conditionalFormatting>
  <conditionalFormatting sqref="BL48:CQ48">
    <cfRule type="expression" dxfId="567" priority="1232">
      <formula>$BL$4=""</formula>
    </cfRule>
  </conditionalFormatting>
  <conditionalFormatting sqref="BK48:CQ48">
    <cfRule type="expression" dxfId="566" priority="1233">
      <formula>$BK$4=""</formula>
    </cfRule>
  </conditionalFormatting>
  <conditionalFormatting sqref="BJ48:CQ48">
    <cfRule type="expression" dxfId="565" priority="1234">
      <formula>$BJ$4=""</formula>
    </cfRule>
  </conditionalFormatting>
  <conditionalFormatting sqref="BI48:CQ48">
    <cfRule type="expression" dxfId="564" priority="1235">
      <formula>$BI$4=""</formula>
    </cfRule>
  </conditionalFormatting>
  <conditionalFormatting sqref="BH48:CQ48">
    <cfRule type="expression" dxfId="563" priority="1236">
      <formula>$BH$4=""</formula>
    </cfRule>
  </conditionalFormatting>
  <conditionalFormatting sqref="BG48:CQ48">
    <cfRule type="expression" dxfId="562" priority="1237">
      <formula>$BG$4=""</formula>
    </cfRule>
  </conditionalFormatting>
  <conditionalFormatting sqref="BF48:CQ48">
    <cfRule type="expression" dxfId="561" priority="1238">
      <formula>$BF$4=""</formula>
    </cfRule>
  </conditionalFormatting>
  <conditionalFormatting sqref="BE48:CQ48">
    <cfRule type="expression" dxfId="560" priority="1239">
      <formula>$BE$4=""</formula>
    </cfRule>
  </conditionalFormatting>
  <conditionalFormatting sqref="BD48:CQ48">
    <cfRule type="expression" dxfId="559" priority="1240">
      <formula>$BD$4=""</formula>
    </cfRule>
  </conditionalFormatting>
  <conditionalFormatting sqref="BB48:CQ48">
    <cfRule type="expression" dxfId="558" priority="1242">
      <formula>$BB$4=""</formula>
    </cfRule>
  </conditionalFormatting>
  <conditionalFormatting sqref="AZ48:CQ48">
    <cfRule type="expression" dxfId="557" priority="1244">
      <formula>$AZ$4=""</formula>
    </cfRule>
  </conditionalFormatting>
  <conditionalFormatting sqref="CD48:CQ48">
    <cfRule type="expression" dxfId="556" priority="1214">
      <formula>$CD$4=""</formula>
    </cfRule>
  </conditionalFormatting>
  <conditionalFormatting sqref="BP48:CQ48">
    <cfRule type="expression" dxfId="555" priority="1228">
      <formula>$BP$4=""</formula>
    </cfRule>
  </conditionalFormatting>
  <conditionalFormatting sqref="BQ48:CQ48">
    <cfRule type="expression" dxfId="554" priority="1227">
      <formula>$BQ$4=""</formula>
    </cfRule>
  </conditionalFormatting>
  <conditionalFormatting sqref="BR48:CQ48">
    <cfRule type="expression" dxfId="553" priority="1226">
      <formula>$BR$4=""</formula>
    </cfRule>
  </conditionalFormatting>
  <conditionalFormatting sqref="BS48:CQ48">
    <cfRule type="expression" dxfId="552" priority="1225">
      <formula>$BS$4=""</formula>
    </cfRule>
  </conditionalFormatting>
  <conditionalFormatting sqref="BT48:CQ48">
    <cfRule type="expression" dxfId="551" priority="1224">
      <formula>$BT$4=""</formula>
    </cfRule>
  </conditionalFormatting>
  <conditionalFormatting sqref="BU48:CQ48">
    <cfRule type="expression" dxfId="550" priority="1223">
      <formula>$BU$4=""</formula>
    </cfRule>
  </conditionalFormatting>
  <conditionalFormatting sqref="BV48:CQ48">
    <cfRule type="expression" dxfId="549" priority="1222">
      <formula>$BV$4=""</formula>
    </cfRule>
  </conditionalFormatting>
  <conditionalFormatting sqref="BW48:CQ48">
    <cfRule type="expression" dxfId="548" priority="1221">
      <formula>$BW$4=""</formula>
    </cfRule>
  </conditionalFormatting>
  <conditionalFormatting sqref="BX48:CQ48">
    <cfRule type="expression" dxfId="547" priority="1220">
      <formula>$BX$4=""</formula>
    </cfRule>
  </conditionalFormatting>
  <conditionalFormatting sqref="BY48:CQ48">
    <cfRule type="expression" dxfId="546" priority="1219">
      <formula>$BY$4=""</formula>
    </cfRule>
  </conditionalFormatting>
  <conditionalFormatting sqref="BZ48:CQ48">
    <cfRule type="expression" dxfId="545" priority="1218">
      <formula>$BZ$4=""</formula>
    </cfRule>
  </conditionalFormatting>
  <conditionalFormatting sqref="CA48:CQ48">
    <cfRule type="expression" dxfId="544" priority="1217">
      <formula>$CA$4=""</formula>
    </cfRule>
  </conditionalFormatting>
  <conditionalFormatting sqref="CB48:CQ48">
    <cfRule type="expression" dxfId="543" priority="1216">
      <formula>$CB$4=""</formula>
    </cfRule>
  </conditionalFormatting>
  <conditionalFormatting sqref="CC48:CQ48">
    <cfRule type="expression" dxfId="542" priority="1215">
      <formula>$CC$4=""</formula>
    </cfRule>
  </conditionalFormatting>
  <conditionalFormatting sqref="BC48:CQ48">
    <cfRule type="expression" dxfId="541" priority="1241">
      <formula>$BC$4=""</formula>
    </cfRule>
  </conditionalFormatting>
  <conditionalFormatting sqref="D4:CQ4">
    <cfRule type="expression" dxfId="540" priority="1213">
      <formula>$D$4=""</formula>
    </cfRule>
  </conditionalFormatting>
  <conditionalFormatting sqref="D9:CQ9">
    <cfRule type="expression" dxfId="539" priority="1133">
      <formula>$D$4=""</formula>
    </cfRule>
  </conditionalFormatting>
  <conditionalFormatting sqref="E9:CQ9">
    <cfRule type="expression" dxfId="538" priority="1132">
      <formula>$E$4=""</formula>
    </cfRule>
  </conditionalFormatting>
  <conditionalFormatting sqref="F9:CQ9">
    <cfRule type="expression" dxfId="537" priority="1131">
      <formula>$F$4=""</formula>
    </cfRule>
  </conditionalFormatting>
  <conditionalFormatting sqref="G9:CQ9">
    <cfRule type="expression" dxfId="536" priority="1130">
      <formula>$G$4=""</formula>
    </cfRule>
  </conditionalFormatting>
  <conditionalFormatting sqref="H9:CQ9">
    <cfRule type="expression" dxfId="535" priority="1129">
      <formula>$H$4=""</formula>
    </cfRule>
  </conditionalFormatting>
  <conditionalFormatting sqref="I9:CQ9">
    <cfRule type="expression" dxfId="534" priority="1128">
      <formula>$I$4=""</formula>
    </cfRule>
  </conditionalFormatting>
  <conditionalFormatting sqref="J9:CQ9">
    <cfRule type="expression" dxfId="533" priority="1127">
      <formula>$J$4=""</formula>
    </cfRule>
  </conditionalFormatting>
  <conditionalFormatting sqref="K9:CQ9">
    <cfRule type="expression" dxfId="532" priority="1126">
      <formula>$K$4=""</formula>
    </cfRule>
  </conditionalFormatting>
  <conditionalFormatting sqref="L9:CQ9">
    <cfRule type="expression" dxfId="531" priority="1125">
      <formula>$L$4=""</formula>
    </cfRule>
  </conditionalFormatting>
  <conditionalFormatting sqref="M9:CQ9">
    <cfRule type="expression" dxfId="530" priority="1124">
      <formula>$M$4=""</formula>
    </cfRule>
  </conditionalFormatting>
  <conditionalFormatting sqref="N9:CQ9">
    <cfRule type="expression" dxfId="529" priority="1123">
      <formula>$N$4=""</formula>
    </cfRule>
  </conditionalFormatting>
  <conditionalFormatting sqref="O9:CQ9">
    <cfRule type="expression" dxfId="528" priority="1122">
      <formula>$O$4=""</formula>
    </cfRule>
  </conditionalFormatting>
  <conditionalFormatting sqref="P9:CQ9">
    <cfRule type="expression" dxfId="527" priority="1121">
      <formula>$P$4=""</formula>
    </cfRule>
  </conditionalFormatting>
  <conditionalFormatting sqref="Q9:CQ9">
    <cfRule type="expression" dxfId="526" priority="1120">
      <formula>$Q$4=""</formula>
    </cfRule>
  </conditionalFormatting>
  <conditionalFormatting sqref="R9:CQ9">
    <cfRule type="expression" dxfId="525" priority="1119">
      <formula>$R$4=""</formula>
    </cfRule>
  </conditionalFormatting>
  <conditionalFormatting sqref="S9:CQ9">
    <cfRule type="expression" dxfId="524" priority="1118">
      <formula>$S$4=""</formula>
    </cfRule>
  </conditionalFormatting>
  <conditionalFormatting sqref="T9:CQ9">
    <cfRule type="expression" dxfId="523" priority="1117">
      <formula>$T$4=""</formula>
    </cfRule>
  </conditionalFormatting>
  <conditionalFormatting sqref="U9:CQ9">
    <cfRule type="expression" dxfId="522" priority="1116">
      <formula>$U$4=""</formula>
    </cfRule>
  </conditionalFormatting>
  <conditionalFormatting sqref="V9:CQ9">
    <cfRule type="expression" dxfId="521" priority="1115">
      <formula>$V$4=""</formula>
    </cfRule>
  </conditionalFormatting>
  <conditionalFormatting sqref="W9:CQ9">
    <cfRule type="expression" dxfId="520" priority="1114">
      <formula>$W$4=""</formula>
    </cfRule>
  </conditionalFormatting>
  <conditionalFormatting sqref="X9:CQ9">
    <cfRule type="expression" dxfId="519" priority="1113">
      <formula>$X$4=""</formula>
    </cfRule>
  </conditionalFormatting>
  <conditionalFormatting sqref="Y9:CQ9">
    <cfRule type="expression" dxfId="518" priority="1112">
      <formula>$Y$4=""</formula>
    </cfRule>
  </conditionalFormatting>
  <conditionalFormatting sqref="Z9:CQ9">
    <cfRule type="expression" dxfId="517" priority="1111">
      <formula>$Z$4=""</formula>
    </cfRule>
  </conditionalFormatting>
  <conditionalFormatting sqref="AA9:CQ9">
    <cfRule type="expression" dxfId="516" priority="1110">
      <formula>$AA$4=""</formula>
    </cfRule>
  </conditionalFormatting>
  <conditionalFormatting sqref="AY9:CQ9">
    <cfRule type="expression" dxfId="515" priority="1086">
      <formula>$AY$4=""</formula>
    </cfRule>
  </conditionalFormatting>
  <conditionalFormatting sqref="AX9:CQ9">
    <cfRule type="expression" dxfId="514" priority="1087">
      <formula>$AX$4=""</formula>
    </cfRule>
  </conditionalFormatting>
  <conditionalFormatting sqref="AW9:CQ9">
    <cfRule type="expression" dxfId="513" priority="1088">
      <formula>$AW$4=""</formula>
    </cfRule>
  </conditionalFormatting>
  <conditionalFormatting sqref="AV9:CQ9">
    <cfRule type="expression" dxfId="512" priority="1089">
      <formula>$AV$4=""</formula>
    </cfRule>
  </conditionalFormatting>
  <conditionalFormatting sqref="AU9:CQ9">
    <cfRule type="expression" dxfId="511" priority="1090">
      <formula>$AU$4=""</formula>
    </cfRule>
  </conditionalFormatting>
  <conditionalFormatting sqref="AT9:CQ9">
    <cfRule type="expression" dxfId="510" priority="1091">
      <formula>$AT$4=""</formula>
    </cfRule>
  </conditionalFormatting>
  <conditionalFormatting sqref="AS9:CQ9">
    <cfRule type="expression" dxfId="509" priority="1092">
      <formula>$AS$4=""</formula>
    </cfRule>
  </conditionalFormatting>
  <conditionalFormatting sqref="AR9:CQ9">
    <cfRule type="expression" dxfId="508" priority="1093">
      <formula>$AR$4=""</formula>
    </cfRule>
  </conditionalFormatting>
  <conditionalFormatting sqref="AQ9:CQ9">
    <cfRule type="expression" dxfId="507" priority="1094">
      <formula>$AQ$4=""</formula>
    </cfRule>
  </conditionalFormatting>
  <conditionalFormatting sqref="AP9:CQ9">
    <cfRule type="expression" dxfId="506" priority="1095">
      <formula>$AP$4=""</formula>
    </cfRule>
  </conditionalFormatting>
  <conditionalFormatting sqref="AO9:CQ9">
    <cfRule type="expression" dxfId="505" priority="1096">
      <formula>$AO$4=""</formula>
    </cfRule>
  </conditionalFormatting>
  <conditionalFormatting sqref="AN9:CQ9">
    <cfRule type="expression" dxfId="504" priority="1097">
      <formula>$AN$4=""</formula>
    </cfRule>
  </conditionalFormatting>
  <conditionalFormatting sqref="AM9:CQ9">
    <cfRule type="expression" dxfId="503" priority="1098">
      <formula>$AM$4=""</formula>
    </cfRule>
  </conditionalFormatting>
  <conditionalFormatting sqref="AL9:CQ9">
    <cfRule type="expression" dxfId="502" priority="1099">
      <formula>$AL$4=""</formula>
    </cfRule>
  </conditionalFormatting>
  <conditionalFormatting sqref="AK9:CQ9">
    <cfRule type="expression" dxfId="501" priority="1100">
      <formula>$AK$4=""</formula>
    </cfRule>
  </conditionalFormatting>
  <conditionalFormatting sqref="AJ9:CQ9">
    <cfRule type="expression" dxfId="500" priority="1101">
      <formula>$AJ$4=""</formula>
    </cfRule>
  </conditionalFormatting>
  <conditionalFormatting sqref="AI9:CQ9">
    <cfRule type="expression" dxfId="499" priority="1102">
      <formula>$AI$4=""</formula>
    </cfRule>
  </conditionalFormatting>
  <conditionalFormatting sqref="AH9:CQ9">
    <cfRule type="expression" dxfId="498" priority="1103">
      <formula>$AH$4=""</formula>
    </cfRule>
  </conditionalFormatting>
  <conditionalFormatting sqref="AG9:CQ9">
    <cfRule type="expression" dxfId="497" priority="1104">
      <formula>$AG$4=""</formula>
    </cfRule>
  </conditionalFormatting>
  <conditionalFormatting sqref="AF9:CQ9">
    <cfRule type="expression" dxfId="496" priority="1105">
      <formula>$AF$4=""</formula>
    </cfRule>
  </conditionalFormatting>
  <conditionalFormatting sqref="AE9:CQ9">
    <cfRule type="expression" dxfId="495" priority="1106">
      <formula>$AE$4=""</formula>
    </cfRule>
  </conditionalFormatting>
  <conditionalFormatting sqref="AD9:CQ9">
    <cfRule type="expression" dxfId="494" priority="1107">
      <formula>$AD$4=""</formula>
    </cfRule>
  </conditionalFormatting>
  <conditionalFormatting sqref="AC9:CQ9">
    <cfRule type="expression" dxfId="493" priority="1108">
      <formula>$AC$4=""</formula>
    </cfRule>
  </conditionalFormatting>
  <conditionalFormatting sqref="AB9:CQ9">
    <cfRule type="expression" dxfId="492" priority="1109">
      <formula>$AB$4=""</formula>
    </cfRule>
  </conditionalFormatting>
  <conditionalFormatting sqref="BA9:CQ9">
    <cfRule type="expression" dxfId="491" priority="1084">
      <formula>$BA$4=""</formula>
    </cfRule>
  </conditionalFormatting>
  <conditionalFormatting sqref="BO9:CQ9">
    <cfRule type="expression" dxfId="490" priority="1070">
      <formula>$BO$4=""</formula>
    </cfRule>
  </conditionalFormatting>
  <conditionalFormatting sqref="BN9:CQ9">
    <cfRule type="expression" dxfId="489" priority="1071">
      <formula>$BN$4=""</formula>
    </cfRule>
  </conditionalFormatting>
  <conditionalFormatting sqref="BM9:CQ9">
    <cfRule type="expression" dxfId="488" priority="1072">
      <formula>$BM$4=""</formula>
    </cfRule>
  </conditionalFormatting>
  <conditionalFormatting sqref="BL9:CQ9">
    <cfRule type="expression" dxfId="487" priority="1073">
      <formula>$BL$4=""</formula>
    </cfRule>
  </conditionalFormatting>
  <conditionalFormatting sqref="BK9:CQ9">
    <cfRule type="expression" dxfId="486" priority="1074">
      <formula>$BK$4=""</formula>
    </cfRule>
  </conditionalFormatting>
  <conditionalFormatting sqref="BJ9:CQ9">
    <cfRule type="expression" dxfId="485" priority="1075">
      <formula>$BJ$4=""</formula>
    </cfRule>
  </conditionalFormatting>
  <conditionalFormatting sqref="BI9:CQ9">
    <cfRule type="expression" dxfId="484" priority="1076">
      <formula>$BI$4=""</formula>
    </cfRule>
  </conditionalFormatting>
  <conditionalFormatting sqref="BH9:CQ9">
    <cfRule type="expression" dxfId="483" priority="1077">
      <formula>$BH$4=""</formula>
    </cfRule>
  </conditionalFormatting>
  <conditionalFormatting sqref="BG9:CQ9">
    <cfRule type="expression" dxfId="482" priority="1078">
      <formula>$BG$4=""</formula>
    </cfRule>
  </conditionalFormatting>
  <conditionalFormatting sqref="BF9:CQ9">
    <cfRule type="expression" dxfId="481" priority="1079">
      <formula>$BF$4=""</formula>
    </cfRule>
  </conditionalFormatting>
  <conditionalFormatting sqref="BE9:CQ9">
    <cfRule type="expression" dxfId="480" priority="1080">
      <formula>$BE$4=""</formula>
    </cfRule>
  </conditionalFormatting>
  <conditionalFormatting sqref="BD9:CQ9">
    <cfRule type="expression" dxfId="479" priority="1081">
      <formula>$BD$4=""</formula>
    </cfRule>
  </conditionalFormatting>
  <conditionalFormatting sqref="BB9:CQ9">
    <cfRule type="expression" dxfId="478" priority="1083">
      <formula>$BB$4=""</formula>
    </cfRule>
  </conditionalFormatting>
  <conditionalFormatting sqref="AZ9:CQ9">
    <cfRule type="expression" dxfId="477" priority="1085">
      <formula>$AZ$4=""</formula>
    </cfRule>
  </conditionalFormatting>
  <conditionalFormatting sqref="CD9:CQ9">
    <cfRule type="expression" dxfId="476" priority="1055">
      <formula>$CD$4=""</formula>
    </cfRule>
  </conditionalFormatting>
  <conditionalFormatting sqref="BP9:CQ9">
    <cfRule type="expression" dxfId="475" priority="1069">
      <formula>$BP$4=""</formula>
    </cfRule>
  </conditionalFormatting>
  <conditionalFormatting sqref="BQ9:CQ9">
    <cfRule type="expression" dxfId="474" priority="1068">
      <formula>$BQ$4=""</formula>
    </cfRule>
  </conditionalFormatting>
  <conditionalFormatting sqref="BR9:CQ9">
    <cfRule type="expression" dxfId="473" priority="1067">
      <formula>$BR$4=""</formula>
    </cfRule>
  </conditionalFormatting>
  <conditionalFormatting sqref="BS9:CQ9">
    <cfRule type="expression" dxfId="472" priority="1066">
      <formula>$BS$4=""</formula>
    </cfRule>
  </conditionalFormatting>
  <conditionalFormatting sqref="BT9:CQ9">
    <cfRule type="expression" dxfId="471" priority="1065">
      <formula>$BT$4=""</formula>
    </cfRule>
  </conditionalFormatting>
  <conditionalFormatting sqref="BU9:CQ9">
    <cfRule type="expression" dxfId="470" priority="1064">
      <formula>$BU$4=""</formula>
    </cfRule>
  </conditionalFormatting>
  <conditionalFormatting sqref="BV9:CQ9">
    <cfRule type="expression" dxfId="469" priority="1063">
      <formula>$BV$4=""</formula>
    </cfRule>
  </conditionalFormatting>
  <conditionalFormatting sqref="BW9:CQ9">
    <cfRule type="expression" dxfId="468" priority="1062">
      <formula>$BW$4=""</formula>
    </cfRule>
  </conditionalFormatting>
  <conditionalFormatting sqref="BX9:CQ9">
    <cfRule type="expression" dxfId="467" priority="1061">
      <formula>$BX$4=""</formula>
    </cfRule>
  </conditionalFormatting>
  <conditionalFormatting sqref="BY9:CQ9">
    <cfRule type="expression" dxfId="466" priority="1060">
      <formula>$BY$4=""</formula>
    </cfRule>
  </conditionalFormatting>
  <conditionalFormatting sqref="BZ9:CQ9">
    <cfRule type="expression" dxfId="465" priority="1059">
      <formula>$BZ$4=""</formula>
    </cfRule>
  </conditionalFormatting>
  <conditionalFormatting sqref="CA9:CQ9">
    <cfRule type="expression" dxfId="464" priority="1058">
      <formula>$CA$4=""</formula>
    </cfRule>
  </conditionalFormatting>
  <conditionalFormatting sqref="CB9:CQ9">
    <cfRule type="expression" dxfId="463" priority="1057">
      <formula>$CB$4=""</formula>
    </cfRule>
  </conditionalFormatting>
  <conditionalFormatting sqref="CC9:CQ9">
    <cfRule type="expression" dxfId="462" priority="1056">
      <formula>$CC$4=""</formula>
    </cfRule>
  </conditionalFormatting>
  <conditionalFormatting sqref="BC9:CQ9">
    <cfRule type="expression" dxfId="461" priority="1082">
      <formula>$BC$4=""</formula>
    </cfRule>
  </conditionalFormatting>
  <conditionalFormatting sqref="CT18">
    <cfRule type="expression" dxfId="460" priority="818">
      <formula>$CD$4=""</formula>
    </cfRule>
  </conditionalFormatting>
  <conditionalFormatting sqref="CR18:CT18">
    <cfRule type="expression" dxfId="459" priority="829">
      <formula>$BS$4=""</formula>
    </cfRule>
  </conditionalFormatting>
  <conditionalFormatting sqref="CR18:CT18">
    <cfRule type="expression" dxfId="458" priority="828">
      <formula>$BT$4=""</formula>
    </cfRule>
  </conditionalFormatting>
  <conditionalFormatting sqref="CR18:CT18">
    <cfRule type="expression" dxfId="457" priority="827">
      <formula>$BU$4=""</formula>
    </cfRule>
  </conditionalFormatting>
  <conditionalFormatting sqref="CR18:CT18">
    <cfRule type="expression" dxfId="456" priority="826">
      <formula>$BV$4=""</formula>
    </cfRule>
  </conditionalFormatting>
  <conditionalFormatting sqref="CR18:CT18">
    <cfRule type="expression" dxfId="455" priority="825">
      <formula>$BW$4=""</formula>
    </cfRule>
  </conditionalFormatting>
  <conditionalFormatting sqref="CR18:CT18">
    <cfRule type="expression" dxfId="454" priority="824">
      <formula>$BX$4=""</formula>
    </cfRule>
  </conditionalFormatting>
  <conditionalFormatting sqref="CR18:CT18">
    <cfRule type="expression" dxfId="453" priority="823">
      <formula>$BY$4=""</formula>
    </cfRule>
  </conditionalFormatting>
  <conditionalFormatting sqref="CR18:CT18">
    <cfRule type="expression" dxfId="452" priority="822">
      <formula>$BZ$4=""</formula>
    </cfRule>
  </conditionalFormatting>
  <conditionalFormatting sqref="CR18:CT18">
    <cfRule type="expression" dxfId="451" priority="821">
      <formula>$CA$4=""</formula>
    </cfRule>
  </conditionalFormatting>
  <conditionalFormatting sqref="CR18:CT18">
    <cfRule type="expression" dxfId="450" priority="820">
      <formula>$CB$4=""</formula>
    </cfRule>
  </conditionalFormatting>
  <conditionalFormatting sqref="CS18:CT18">
    <cfRule type="expression" dxfId="449" priority="819">
      <formula>$CC$4=""</formula>
    </cfRule>
  </conditionalFormatting>
  <conditionalFormatting sqref="CR18:CT18">
    <cfRule type="expression" dxfId="448" priority="896">
      <formula>$D$4=""</formula>
    </cfRule>
  </conditionalFormatting>
  <conditionalFormatting sqref="CR18:CT18">
    <cfRule type="expression" dxfId="447" priority="895">
      <formula>$E$4=""</formula>
    </cfRule>
  </conditionalFormatting>
  <conditionalFormatting sqref="CR18:CT18">
    <cfRule type="expression" dxfId="446" priority="894">
      <formula>$F$4=""</formula>
    </cfRule>
  </conditionalFormatting>
  <conditionalFormatting sqref="CR18:CT18">
    <cfRule type="expression" dxfId="445" priority="893">
      <formula>$G$4=""</formula>
    </cfRule>
  </conditionalFormatting>
  <conditionalFormatting sqref="CR18:CT18">
    <cfRule type="expression" dxfId="444" priority="892">
      <formula>$H$4=""</formula>
    </cfRule>
  </conditionalFormatting>
  <conditionalFormatting sqref="CR18:CT18">
    <cfRule type="expression" dxfId="443" priority="891">
      <formula>$I$4=""</formula>
    </cfRule>
  </conditionalFormatting>
  <conditionalFormatting sqref="CR18:CT18">
    <cfRule type="expression" dxfId="442" priority="890">
      <formula>$J$4=""</formula>
    </cfRule>
  </conditionalFormatting>
  <conditionalFormatting sqref="CR18:CT18">
    <cfRule type="expression" dxfId="441" priority="889">
      <formula>$K$4=""</formula>
    </cfRule>
  </conditionalFormatting>
  <conditionalFormatting sqref="CR18:CT18">
    <cfRule type="expression" dxfId="440" priority="888">
      <formula>$L$4=""</formula>
    </cfRule>
  </conditionalFormatting>
  <conditionalFormatting sqref="CR18:CT18">
    <cfRule type="expression" dxfId="439" priority="887">
      <formula>$M$4=""</formula>
    </cfRule>
  </conditionalFormatting>
  <conditionalFormatting sqref="CR18:CT18">
    <cfRule type="expression" dxfId="438" priority="886">
      <formula>$N$4=""</formula>
    </cfRule>
  </conditionalFormatting>
  <conditionalFormatting sqref="CR18:CT18">
    <cfRule type="expression" dxfId="437" priority="885">
      <formula>$O$4=""</formula>
    </cfRule>
  </conditionalFormatting>
  <conditionalFormatting sqref="CR18:CT18">
    <cfRule type="expression" dxfId="436" priority="884">
      <formula>$P$4=""</formula>
    </cfRule>
  </conditionalFormatting>
  <conditionalFormatting sqref="CR18:CT18">
    <cfRule type="expression" dxfId="435" priority="883">
      <formula>$Q$4=""</formula>
    </cfRule>
  </conditionalFormatting>
  <conditionalFormatting sqref="CR18:CT18">
    <cfRule type="expression" dxfId="434" priority="882">
      <formula>$R$4=""</formula>
    </cfRule>
  </conditionalFormatting>
  <conditionalFormatting sqref="CR18:CT18">
    <cfRule type="expression" dxfId="433" priority="881">
      <formula>$S$4=""</formula>
    </cfRule>
  </conditionalFormatting>
  <conditionalFormatting sqref="CR18:CT18">
    <cfRule type="expression" dxfId="432" priority="880">
      <formula>$T$4=""</formula>
    </cfRule>
  </conditionalFormatting>
  <conditionalFormatting sqref="CR18:CT18">
    <cfRule type="expression" dxfId="431" priority="879">
      <formula>$U$4=""</formula>
    </cfRule>
  </conditionalFormatting>
  <conditionalFormatting sqref="CR18:CT18">
    <cfRule type="expression" dxfId="430" priority="878">
      <formula>$V$4=""</formula>
    </cfRule>
  </conditionalFormatting>
  <conditionalFormatting sqref="CR18:CT18">
    <cfRule type="expression" dxfId="429" priority="877">
      <formula>$W$4=""</formula>
    </cfRule>
  </conditionalFormatting>
  <conditionalFormatting sqref="CR18:CT18">
    <cfRule type="expression" dxfId="428" priority="876">
      <formula>$X$4=""</formula>
    </cfRule>
  </conditionalFormatting>
  <conditionalFormatting sqref="CR18:CT18">
    <cfRule type="expression" dxfId="427" priority="875">
      <formula>$Y$4=""</formula>
    </cfRule>
  </conditionalFormatting>
  <conditionalFormatting sqref="CR18:CT18">
    <cfRule type="expression" dxfId="426" priority="874">
      <formula>$Z$4=""</formula>
    </cfRule>
  </conditionalFormatting>
  <conditionalFormatting sqref="CR18:CT18">
    <cfRule type="expression" dxfId="425" priority="873">
      <formula>$AA$4=""</formula>
    </cfRule>
  </conditionalFormatting>
  <conditionalFormatting sqref="CR18:CT18">
    <cfRule type="expression" dxfId="424" priority="849">
      <formula>$AY$4=""</formula>
    </cfRule>
  </conditionalFormatting>
  <conditionalFormatting sqref="CR18:CT18">
    <cfRule type="expression" dxfId="423" priority="850">
      <formula>$AX$4=""</formula>
    </cfRule>
  </conditionalFormatting>
  <conditionalFormatting sqref="CR18:CT18">
    <cfRule type="expression" dxfId="422" priority="851">
      <formula>$AW$4=""</formula>
    </cfRule>
  </conditionalFormatting>
  <conditionalFormatting sqref="CR18:CT18">
    <cfRule type="expression" dxfId="421" priority="852">
      <formula>$AV$4=""</formula>
    </cfRule>
  </conditionalFormatting>
  <conditionalFormatting sqref="CR18:CT18">
    <cfRule type="expression" dxfId="420" priority="853">
      <formula>$AU$4=""</formula>
    </cfRule>
  </conditionalFormatting>
  <conditionalFormatting sqref="CR18:CT18">
    <cfRule type="expression" dxfId="419" priority="854">
      <formula>$AT$4=""</formula>
    </cfRule>
  </conditionalFormatting>
  <conditionalFormatting sqref="CR18:CT18">
    <cfRule type="expression" dxfId="418" priority="855">
      <formula>$AS$4=""</formula>
    </cfRule>
  </conditionalFormatting>
  <conditionalFormatting sqref="CR18:CT18">
    <cfRule type="expression" dxfId="417" priority="856">
      <formula>$AR$4=""</formula>
    </cfRule>
  </conditionalFormatting>
  <conditionalFormatting sqref="CR18:CT18">
    <cfRule type="expression" dxfId="416" priority="857">
      <formula>$AQ$4=""</formula>
    </cfRule>
  </conditionalFormatting>
  <conditionalFormatting sqref="CR18:CT18">
    <cfRule type="expression" dxfId="415" priority="858">
      <formula>$AP$4=""</formula>
    </cfRule>
  </conditionalFormatting>
  <conditionalFormatting sqref="CR18:CT18">
    <cfRule type="expression" dxfId="414" priority="859">
      <formula>$AO$4=""</formula>
    </cfRule>
  </conditionalFormatting>
  <conditionalFormatting sqref="CR18:CT18">
    <cfRule type="expression" dxfId="413" priority="860">
      <formula>$AN$4=""</formula>
    </cfRule>
  </conditionalFormatting>
  <conditionalFormatting sqref="CR18:CT18">
    <cfRule type="expression" dxfId="412" priority="861">
      <formula>$AM$4=""</formula>
    </cfRule>
  </conditionalFormatting>
  <conditionalFormatting sqref="CR18:CT18">
    <cfRule type="expression" dxfId="411" priority="862">
      <formula>$AL$4=""</formula>
    </cfRule>
  </conditionalFormatting>
  <conditionalFormatting sqref="CR18:CT18">
    <cfRule type="expression" dxfId="410" priority="863">
      <formula>$AK$4=""</formula>
    </cfRule>
  </conditionalFormatting>
  <conditionalFormatting sqref="CR18:CT18">
    <cfRule type="expression" dxfId="409" priority="864">
      <formula>$AJ$4=""</formula>
    </cfRule>
  </conditionalFormatting>
  <conditionalFormatting sqref="CR18:CT18">
    <cfRule type="expression" dxfId="408" priority="865">
      <formula>$AI$4=""</formula>
    </cfRule>
  </conditionalFormatting>
  <conditionalFormatting sqref="CR18:CT18">
    <cfRule type="expression" dxfId="407" priority="866">
      <formula>$AH$4=""</formula>
    </cfRule>
  </conditionalFormatting>
  <conditionalFormatting sqref="CR18:CT18">
    <cfRule type="expression" dxfId="406" priority="867">
      <formula>$AG$4=""</formula>
    </cfRule>
  </conditionalFormatting>
  <conditionalFormatting sqref="CR18:CT18">
    <cfRule type="expression" dxfId="405" priority="868">
      <formula>$AF$4=""</formula>
    </cfRule>
  </conditionalFormatting>
  <conditionalFormatting sqref="CR18:CT18">
    <cfRule type="expression" dxfId="404" priority="869">
      <formula>$AE$4=""</formula>
    </cfRule>
  </conditionalFormatting>
  <conditionalFormatting sqref="CR18:CT18">
    <cfRule type="expression" dxfId="403" priority="870">
      <formula>$AD$4=""</formula>
    </cfRule>
  </conditionalFormatting>
  <conditionalFormatting sqref="CR18:CT18">
    <cfRule type="expression" dxfId="402" priority="871">
      <formula>$AC$4=""</formula>
    </cfRule>
  </conditionalFormatting>
  <conditionalFormatting sqref="CR18:CT18">
    <cfRule type="expression" dxfId="401" priority="872">
      <formula>$AB$4=""</formula>
    </cfRule>
  </conditionalFormatting>
  <conditionalFormatting sqref="CR18:CT18">
    <cfRule type="expression" dxfId="400" priority="847">
      <formula>$BA$4=""</formula>
    </cfRule>
  </conditionalFormatting>
  <conditionalFormatting sqref="CR18:CT18">
    <cfRule type="expression" dxfId="399" priority="833">
      <formula>$BO$4=""</formula>
    </cfRule>
  </conditionalFormatting>
  <conditionalFormatting sqref="CR18:CT18">
    <cfRule type="expression" dxfId="398" priority="834">
      <formula>$BN$4=""</formula>
    </cfRule>
  </conditionalFormatting>
  <conditionalFormatting sqref="CR18:CT18">
    <cfRule type="expression" dxfId="397" priority="835">
      <formula>$BM$4=""</formula>
    </cfRule>
  </conditionalFormatting>
  <conditionalFormatting sqref="CR18:CT18">
    <cfRule type="expression" dxfId="396" priority="836">
      <formula>$BL$4=""</formula>
    </cfRule>
  </conditionalFormatting>
  <conditionalFormatting sqref="CR18:CT18">
    <cfRule type="expression" dxfId="395" priority="837">
      <formula>$BK$4=""</formula>
    </cfRule>
  </conditionalFormatting>
  <conditionalFormatting sqref="CR18:CT18">
    <cfRule type="expression" dxfId="394" priority="838">
      <formula>$BJ$4=""</formula>
    </cfRule>
  </conditionalFormatting>
  <conditionalFormatting sqref="CR18:CT18">
    <cfRule type="expression" dxfId="393" priority="839">
      <formula>$BI$4=""</formula>
    </cfRule>
  </conditionalFormatting>
  <conditionalFormatting sqref="CR18:CT18">
    <cfRule type="expression" dxfId="392" priority="840">
      <formula>$BH$4=""</formula>
    </cfRule>
  </conditionalFormatting>
  <conditionalFormatting sqref="CR18:CT18">
    <cfRule type="expression" dxfId="391" priority="841">
      <formula>$BG$4=""</formula>
    </cfRule>
  </conditionalFormatting>
  <conditionalFormatting sqref="CR18:CT18">
    <cfRule type="expression" dxfId="390" priority="842">
      <formula>$BF$4=""</formula>
    </cfRule>
  </conditionalFormatting>
  <conditionalFormatting sqref="CR18:CT18">
    <cfRule type="expression" dxfId="389" priority="843">
      <formula>$BE$4=""</formula>
    </cfRule>
  </conditionalFormatting>
  <conditionalFormatting sqref="CR18:CT18">
    <cfRule type="expression" dxfId="388" priority="844">
      <formula>$BD$4=""</formula>
    </cfRule>
  </conditionalFormatting>
  <conditionalFormatting sqref="CR18:CT18">
    <cfRule type="expression" dxfId="387" priority="846">
      <formula>$BB$4=""</formula>
    </cfRule>
  </conditionalFormatting>
  <conditionalFormatting sqref="CR18:CT18">
    <cfRule type="expression" dxfId="386" priority="848">
      <formula>$AZ$4=""</formula>
    </cfRule>
  </conditionalFormatting>
  <conditionalFormatting sqref="CR18:CT18">
    <cfRule type="expression" dxfId="385" priority="832">
      <formula>$BP$4=""</formula>
    </cfRule>
  </conditionalFormatting>
  <conditionalFormatting sqref="CR18:CT18">
    <cfRule type="expression" dxfId="384" priority="831">
      <formula>$BQ$4=""</formula>
    </cfRule>
  </conditionalFormatting>
  <conditionalFormatting sqref="CR18:CT18">
    <cfRule type="expression" dxfId="383" priority="830">
      <formula>$BR$4=""</formula>
    </cfRule>
  </conditionalFormatting>
  <conditionalFormatting sqref="CR18:CT18">
    <cfRule type="expression" dxfId="382" priority="845">
      <formula>$BC$4=""</formula>
    </cfRule>
  </conditionalFormatting>
  <conditionalFormatting sqref="D18:CQ18">
    <cfRule type="expression" dxfId="381" priority="817">
      <formula>$D$4=""</formula>
    </cfRule>
  </conditionalFormatting>
  <conditionalFormatting sqref="E18:CQ18">
    <cfRule type="expression" dxfId="380" priority="816">
      <formula>$E$4=""</formula>
    </cfRule>
  </conditionalFormatting>
  <conditionalFormatting sqref="F18:CQ18">
    <cfRule type="expression" dxfId="379" priority="815">
      <formula>$F$4=""</formula>
    </cfRule>
  </conditionalFormatting>
  <conditionalFormatting sqref="G18:CQ18">
    <cfRule type="expression" dxfId="378" priority="814">
      <formula>$G$4=""</formula>
    </cfRule>
  </conditionalFormatting>
  <conditionalFormatting sqref="H18:CQ18">
    <cfRule type="expression" dxfId="377" priority="813">
      <formula>$H$4=""</formula>
    </cfRule>
  </conditionalFormatting>
  <conditionalFormatting sqref="I18:CQ18">
    <cfRule type="expression" dxfId="376" priority="812">
      <formula>$I$4=""</formula>
    </cfRule>
  </conditionalFormatting>
  <conditionalFormatting sqref="J18:CQ18">
    <cfRule type="expression" dxfId="375" priority="811">
      <formula>$J$4=""</formula>
    </cfRule>
  </conditionalFormatting>
  <conditionalFormatting sqref="K18:CQ18">
    <cfRule type="expression" dxfId="374" priority="810">
      <formula>$K$4=""</formula>
    </cfRule>
  </conditionalFormatting>
  <conditionalFormatting sqref="L18:CQ18">
    <cfRule type="expression" dxfId="373" priority="809">
      <formula>$L$4=""</formula>
    </cfRule>
  </conditionalFormatting>
  <conditionalFormatting sqref="M18:CQ18">
    <cfRule type="expression" dxfId="372" priority="808">
      <formula>$M$4=""</formula>
    </cfRule>
  </conditionalFormatting>
  <conditionalFormatting sqref="N18:CQ18">
    <cfRule type="expression" dxfId="371" priority="807">
      <formula>$N$4=""</formula>
    </cfRule>
  </conditionalFormatting>
  <conditionalFormatting sqref="O18:CQ18">
    <cfRule type="expression" dxfId="370" priority="806">
      <formula>$O$4=""</formula>
    </cfRule>
  </conditionalFormatting>
  <conditionalFormatting sqref="P18:CQ18">
    <cfRule type="expression" dxfId="369" priority="805">
      <formula>$P$4=""</formula>
    </cfRule>
  </conditionalFormatting>
  <conditionalFormatting sqref="Q18:CQ18">
    <cfRule type="expression" dxfId="368" priority="804">
      <formula>$Q$4=""</formula>
    </cfRule>
  </conditionalFormatting>
  <conditionalFormatting sqref="R18:CQ18">
    <cfRule type="expression" dxfId="367" priority="803">
      <formula>$R$4=""</formula>
    </cfRule>
  </conditionalFormatting>
  <conditionalFormatting sqref="S18:CQ18">
    <cfRule type="expression" dxfId="366" priority="802">
      <formula>$S$4=""</formula>
    </cfRule>
  </conditionalFormatting>
  <conditionalFormatting sqref="T18:CQ18">
    <cfRule type="expression" dxfId="365" priority="801">
      <formula>$T$4=""</formula>
    </cfRule>
  </conditionalFormatting>
  <conditionalFormatting sqref="U18:CQ18">
    <cfRule type="expression" dxfId="364" priority="800">
      <formula>$U$4=""</formula>
    </cfRule>
  </conditionalFormatting>
  <conditionalFormatting sqref="V18:CQ18">
    <cfRule type="expression" dxfId="363" priority="799">
      <formula>$V$4=""</formula>
    </cfRule>
  </conditionalFormatting>
  <conditionalFormatting sqref="W18:CQ18">
    <cfRule type="expression" dxfId="362" priority="798">
      <formula>$W$4=""</formula>
    </cfRule>
  </conditionalFormatting>
  <conditionalFormatting sqref="X18:CQ18">
    <cfRule type="expression" dxfId="361" priority="797">
      <formula>$X$4=""</formula>
    </cfRule>
  </conditionalFormatting>
  <conditionalFormatting sqref="Y18:CQ18">
    <cfRule type="expression" dxfId="360" priority="796">
      <formula>$Y$4=""</formula>
    </cfRule>
  </conditionalFormatting>
  <conditionalFormatting sqref="Z18:CQ18">
    <cfRule type="expression" dxfId="359" priority="795">
      <formula>$Z$4=""</formula>
    </cfRule>
  </conditionalFormatting>
  <conditionalFormatting sqref="AA18:CQ18">
    <cfRule type="expression" dxfId="358" priority="794">
      <formula>$AA$4=""</formula>
    </cfRule>
  </conditionalFormatting>
  <conditionalFormatting sqref="AY18:CQ18">
    <cfRule type="expression" dxfId="357" priority="770">
      <formula>$AY$4=""</formula>
    </cfRule>
  </conditionalFormatting>
  <conditionalFormatting sqref="AX18:CQ18">
    <cfRule type="expression" dxfId="356" priority="771">
      <formula>$AX$4=""</formula>
    </cfRule>
  </conditionalFormatting>
  <conditionalFormatting sqref="AW18:CQ18">
    <cfRule type="expression" dxfId="355" priority="772">
      <formula>$AW$4=""</formula>
    </cfRule>
  </conditionalFormatting>
  <conditionalFormatting sqref="AV18:CQ18">
    <cfRule type="expression" dxfId="354" priority="773">
      <formula>$AV$4=""</formula>
    </cfRule>
  </conditionalFormatting>
  <conditionalFormatting sqref="AU18:CQ18">
    <cfRule type="expression" dxfId="353" priority="774">
      <formula>$AU$4=""</formula>
    </cfRule>
  </conditionalFormatting>
  <conditionalFormatting sqref="AT18:CQ18">
    <cfRule type="expression" dxfId="352" priority="775">
      <formula>$AT$4=""</formula>
    </cfRule>
  </conditionalFormatting>
  <conditionalFormatting sqref="AS18:CQ18">
    <cfRule type="expression" dxfId="351" priority="776">
      <formula>$AS$4=""</formula>
    </cfRule>
  </conditionalFormatting>
  <conditionalFormatting sqref="AR18:CQ18">
    <cfRule type="expression" dxfId="350" priority="777">
      <formula>$AR$4=""</formula>
    </cfRule>
  </conditionalFormatting>
  <conditionalFormatting sqref="AQ18:CQ18">
    <cfRule type="expression" dxfId="349" priority="778">
      <formula>$AQ$4=""</formula>
    </cfRule>
  </conditionalFormatting>
  <conditionalFormatting sqref="AP18:CQ18">
    <cfRule type="expression" dxfId="348" priority="779">
      <formula>$AP$4=""</formula>
    </cfRule>
  </conditionalFormatting>
  <conditionalFormatting sqref="AO18:CQ18">
    <cfRule type="expression" dxfId="347" priority="780">
      <formula>$AO$4=""</formula>
    </cfRule>
  </conditionalFormatting>
  <conditionalFormatting sqref="AN18:CQ18">
    <cfRule type="expression" dxfId="346" priority="781">
      <formula>$AN$4=""</formula>
    </cfRule>
  </conditionalFormatting>
  <conditionalFormatting sqref="AM18:CQ18">
    <cfRule type="expression" dxfId="345" priority="782">
      <formula>$AM$4=""</formula>
    </cfRule>
  </conditionalFormatting>
  <conditionalFormatting sqref="AL18:CQ18">
    <cfRule type="expression" dxfId="344" priority="783">
      <formula>$AL$4=""</formula>
    </cfRule>
  </conditionalFormatting>
  <conditionalFormatting sqref="AK18:CQ18">
    <cfRule type="expression" dxfId="343" priority="784">
      <formula>$AK$4=""</formula>
    </cfRule>
  </conditionalFormatting>
  <conditionalFormatting sqref="AJ18:CQ18">
    <cfRule type="expression" dxfId="342" priority="785">
      <formula>$AJ$4=""</formula>
    </cfRule>
  </conditionalFormatting>
  <conditionalFormatting sqref="AI18:CQ18">
    <cfRule type="expression" dxfId="341" priority="786">
      <formula>$AI$4=""</formula>
    </cfRule>
  </conditionalFormatting>
  <conditionalFormatting sqref="AH18:CQ18">
    <cfRule type="expression" dxfId="340" priority="787">
      <formula>$AH$4=""</formula>
    </cfRule>
  </conditionalFormatting>
  <conditionalFormatting sqref="AG18:CQ18">
    <cfRule type="expression" dxfId="339" priority="788">
      <formula>$AG$4=""</formula>
    </cfRule>
  </conditionalFormatting>
  <conditionalFormatting sqref="AF18:CQ18">
    <cfRule type="expression" dxfId="338" priority="789">
      <formula>$AF$4=""</formula>
    </cfRule>
  </conditionalFormatting>
  <conditionalFormatting sqref="AE18:CQ18">
    <cfRule type="expression" dxfId="337" priority="790">
      <formula>$AE$4=""</formula>
    </cfRule>
  </conditionalFormatting>
  <conditionalFormatting sqref="AD18:CQ18">
    <cfRule type="expression" dxfId="336" priority="791">
      <formula>$AD$4=""</formula>
    </cfRule>
  </conditionalFormatting>
  <conditionalFormatting sqref="AC18:CQ18">
    <cfRule type="expression" dxfId="335" priority="792">
      <formula>$AC$4=""</formula>
    </cfRule>
  </conditionalFormatting>
  <conditionalFormatting sqref="AB18:CQ18">
    <cfRule type="expression" dxfId="334" priority="793">
      <formula>$AB$4=""</formula>
    </cfRule>
  </conditionalFormatting>
  <conditionalFormatting sqref="BA18:CQ18">
    <cfRule type="expression" dxfId="333" priority="768">
      <formula>$BA$4=""</formula>
    </cfRule>
  </conditionalFormatting>
  <conditionalFormatting sqref="BO18:CQ18">
    <cfRule type="expression" dxfId="332" priority="754">
      <formula>$BO$4=""</formula>
    </cfRule>
  </conditionalFormatting>
  <conditionalFormatting sqref="BN18:CQ18">
    <cfRule type="expression" dxfId="331" priority="755">
      <formula>$BN$4=""</formula>
    </cfRule>
  </conditionalFormatting>
  <conditionalFormatting sqref="BM18:CQ18">
    <cfRule type="expression" dxfId="330" priority="756">
      <formula>$BM$4=""</formula>
    </cfRule>
  </conditionalFormatting>
  <conditionalFormatting sqref="BL18:CQ18">
    <cfRule type="expression" dxfId="329" priority="757">
      <formula>$BL$4=""</formula>
    </cfRule>
  </conditionalFormatting>
  <conditionalFormatting sqref="BK18:CQ18">
    <cfRule type="expression" dxfId="328" priority="758">
      <formula>$BK$4=""</formula>
    </cfRule>
  </conditionalFormatting>
  <conditionalFormatting sqref="BJ18:CQ18">
    <cfRule type="expression" dxfId="327" priority="759">
      <formula>$BJ$4=""</formula>
    </cfRule>
  </conditionalFormatting>
  <conditionalFormatting sqref="BI18:CQ18">
    <cfRule type="expression" dxfId="326" priority="760">
      <formula>$BI$4=""</formula>
    </cfRule>
  </conditionalFormatting>
  <conditionalFormatting sqref="BH18:CQ18">
    <cfRule type="expression" dxfId="325" priority="761">
      <formula>$BH$4=""</formula>
    </cfRule>
  </conditionalFormatting>
  <conditionalFormatting sqref="BG18:CQ18">
    <cfRule type="expression" dxfId="324" priority="762">
      <formula>$BG$4=""</formula>
    </cfRule>
  </conditionalFormatting>
  <conditionalFormatting sqref="BF18:CQ18">
    <cfRule type="expression" dxfId="323" priority="763">
      <formula>$BF$4=""</formula>
    </cfRule>
  </conditionalFormatting>
  <conditionalFormatting sqref="BE18:CQ18">
    <cfRule type="expression" dxfId="322" priority="764">
      <formula>$BE$4=""</formula>
    </cfRule>
  </conditionalFormatting>
  <conditionalFormatting sqref="BD18:CQ18">
    <cfRule type="expression" dxfId="321" priority="765">
      <formula>$BD$4=""</formula>
    </cfRule>
  </conditionalFormatting>
  <conditionalFormatting sqref="BB18:CQ18">
    <cfRule type="expression" dxfId="320" priority="767">
      <formula>$BB$4=""</formula>
    </cfRule>
  </conditionalFormatting>
  <conditionalFormatting sqref="AZ18:CQ18">
    <cfRule type="expression" dxfId="319" priority="769">
      <formula>$AZ$4=""</formula>
    </cfRule>
  </conditionalFormatting>
  <conditionalFormatting sqref="CD18:CQ18">
    <cfRule type="expression" dxfId="318" priority="739">
      <formula>$CD$4=""</formula>
    </cfRule>
  </conditionalFormatting>
  <conditionalFormatting sqref="BP18:CQ18">
    <cfRule type="expression" dxfId="317" priority="753">
      <formula>$BP$4=""</formula>
    </cfRule>
  </conditionalFormatting>
  <conditionalFormatting sqref="BQ18:CQ18">
    <cfRule type="expression" dxfId="316" priority="752">
      <formula>$BQ$4=""</formula>
    </cfRule>
  </conditionalFormatting>
  <conditionalFormatting sqref="BR18:CQ18">
    <cfRule type="expression" dxfId="315" priority="751">
      <formula>$BR$4=""</formula>
    </cfRule>
  </conditionalFormatting>
  <conditionalFormatting sqref="BS18:CQ18">
    <cfRule type="expression" dxfId="314" priority="750">
      <formula>$BS$4=""</formula>
    </cfRule>
  </conditionalFormatting>
  <conditionalFormatting sqref="BT18:CQ18">
    <cfRule type="expression" dxfId="313" priority="749">
      <formula>$BT$4=""</formula>
    </cfRule>
  </conditionalFormatting>
  <conditionalFormatting sqref="BU18:CQ18">
    <cfRule type="expression" dxfId="312" priority="748">
      <formula>$BU$4=""</formula>
    </cfRule>
  </conditionalFormatting>
  <conditionalFormatting sqref="BV18:CQ18">
    <cfRule type="expression" dxfId="311" priority="747">
      <formula>$BV$4=""</formula>
    </cfRule>
  </conditionalFormatting>
  <conditionalFormatting sqref="BW18:CQ18">
    <cfRule type="expression" dxfId="310" priority="746">
      <formula>$BW$4=""</formula>
    </cfRule>
  </conditionalFormatting>
  <conditionalFormatting sqref="BX18:CQ18">
    <cfRule type="expression" dxfId="309" priority="745">
      <formula>$BX$4=""</formula>
    </cfRule>
  </conditionalFormatting>
  <conditionalFormatting sqref="BY18:CQ18">
    <cfRule type="expression" dxfId="308" priority="744">
      <formula>$BY$4=""</formula>
    </cfRule>
  </conditionalFormatting>
  <conditionalFormatting sqref="BZ18:CQ18">
    <cfRule type="expression" dxfId="307" priority="743">
      <formula>$BZ$4=""</formula>
    </cfRule>
  </conditionalFormatting>
  <conditionalFormatting sqref="CA18:CQ18">
    <cfRule type="expression" dxfId="306" priority="742">
      <formula>$CA$4=""</formula>
    </cfRule>
  </conditionalFormatting>
  <conditionalFormatting sqref="CB18:CQ18">
    <cfRule type="expression" dxfId="305" priority="741">
      <formula>$CB$4=""</formula>
    </cfRule>
  </conditionalFormatting>
  <conditionalFormatting sqref="CC18:CQ18">
    <cfRule type="expression" dxfId="304" priority="740">
      <formula>$CC$4=""</formula>
    </cfRule>
  </conditionalFormatting>
  <conditionalFormatting sqref="BC18:CQ18">
    <cfRule type="expression" dxfId="303" priority="766">
      <formula>$BC$4=""</formula>
    </cfRule>
  </conditionalFormatting>
  <conditionalFormatting sqref="CR8:CT8">
    <cfRule type="expression" dxfId="302" priority="738">
      <formula>$D$4=""</formula>
    </cfRule>
  </conditionalFormatting>
  <conditionalFormatting sqref="CR8:CT8">
    <cfRule type="expression" dxfId="301" priority="737">
      <formula>$E$4=""</formula>
    </cfRule>
  </conditionalFormatting>
  <conditionalFormatting sqref="CR8:CT8">
    <cfRule type="expression" dxfId="300" priority="736">
      <formula>$F$4=""</formula>
    </cfRule>
  </conditionalFormatting>
  <conditionalFormatting sqref="CR8:CT8">
    <cfRule type="expression" dxfId="299" priority="735">
      <formula>$G$4=""</formula>
    </cfRule>
  </conditionalFormatting>
  <conditionalFormatting sqref="CR8:CT8">
    <cfRule type="expression" dxfId="298" priority="734">
      <formula>$H$4=""</formula>
    </cfRule>
  </conditionalFormatting>
  <conditionalFormatting sqref="CR8:CT8">
    <cfRule type="expression" dxfId="297" priority="733">
      <formula>$I$4=""</formula>
    </cfRule>
  </conditionalFormatting>
  <conditionalFormatting sqref="CR8:CT8">
    <cfRule type="expression" dxfId="296" priority="732">
      <formula>$J$4=""</formula>
    </cfRule>
  </conditionalFormatting>
  <conditionalFormatting sqref="CR8:CT8">
    <cfRule type="expression" dxfId="295" priority="731">
      <formula>$K$4=""</formula>
    </cfRule>
  </conditionalFormatting>
  <conditionalFormatting sqref="CR8:CT8">
    <cfRule type="expression" dxfId="294" priority="730">
      <formula>$L$4=""</formula>
    </cfRule>
  </conditionalFormatting>
  <conditionalFormatting sqref="CR8:CT8">
    <cfRule type="expression" dxfId="293" priority="729">
      <formula>$M$4=""</formula>
    </cfRule>
  </conditionalFormatting>
  <conditionalFormatting sqref="CR8:CT8">
    <cfRule type="expression" dxfId="292" priority="728">
      <formula>$N$4=""</formula>
    </cfRule>
  </conditionalFormatting>
  <conditionalFormatting sqref="CR8:CT8">
    <cfRule type="expression" dxfId="291" priority="727">
      <formula>$O$4=""</formula>
    </cfRule>
  </conditionalFormatting>
  <conditionalFormatting sqref="CR8:CT8">
    <cfRule type="expression" dxfId="290" priority="726">
      <formula>$P$4=""</formula>
    </cfRule>
  </conditionalFormatting>
  <conditionalFormatting sqref="CR8:CT8">
    <cfRule type="expression" dxfId="289" priority="725">
      <formula>$Q$4=""</formula>
    </cfRule>
  </conditionalFormatting>
  <conditionalFormatting sqref="CR8:CT8">
    <cfRule type="expression" dxfId="288" priority="724">
      <formula>$R$4=""</formula>
    </cfRule>
  </conditionalFormatting>
  <conditionalFormatting sqref="CR8:CT8">
    <cfRule type="expression" dxfId="287" priority="723">
      <formula>$S$4=""</formula>
    </cfRule>
  </conditionalFormatting>
  <conditionalFormatting sqref="CR8:CT8">
    <cfRule type="expression" dxfId="286" priority="722">
      <formula>$T$4=""</formula>
    </cfRule>
  </conditionalFormatting>
  <conditionalFormatting sqref="CR8:CT8">
    <cfRule type="expression" dxfId="285" priority="721">
      <formula>$U$4=""</formula>
    </cfRule>
  </conditionalFormatting>
  <conditionalFormatting sqref="CR8:CT8">
    <cfRule type="expression" dxfId="284" priority="720">
      <formula>$V$4=""</formula>
    </cfRule>
  </conditionalFormatting>
  <conditionalFormatting sqref="CR8:CT8">
    <cfRule type="expression" dxfId="283" priority="719">
      <formula>$W$4=""</formula>
    </cfRule>
  </conditionalFormatting>
  <conditionalFormatting sqref="CR8:CT8">
    <cfRule type="expression" dxfId="282" priority="718">
      <formula>$X$4=""</formula>
    </cfRule>
  </conditionalFormatting>
  <conditionalFormatting sqref="CR8:CT8">
    <cfRule type="expression" dxfId="281" priority="717">
      <formula>$Y$4=""</formula>
    </cfRule>
  </conditionalFormatting>
  <conditionalFormatting sqref="CR8:CT8">
    <cfRule type="expression" dxfId="280" priority="716">
      <formula>$Z$4=""</formula>
    </cfRule>
  </conditionalFormatting>
  <conditionalFormatting sqref="CR8:CT8">
    <cfRule type="expression" dxfId="279" priority="715">
      <formula>$AA$4=""</formula>
    </cfRule>
  </conditionalFormatting>
  <conditionalFormatting sqref="CR8:CT8">
    <cfRule type="expression" dxfId="278" priority="691">
      <formula>$AY$4=""</formula>
    </cfRule>
  </conditionalFormatting>
  <conditionalFormatting sqref="CR8:CT8">
    <cfRule type="expression" dxfId="277" priority="692">
      <formula>$AX$4=""</formula>
    </cfRule>
  </conditionalFormatting>
  <conditionalFormatting sqref="CR8:CT8">
    <cfRule type="expression" dxfId="276" priority="693">
      <formula>$AW$4=""</formula>
    </cfRule>
  </conditionalFormatting>
  <conditionalFormatting sqref="CR8:CT8">
    <cfRule type="expression" dxfId="275" priority="694">
      <formula>$AV$4=""</formula>
    </cfRule>
  </conditionalFormatting>
  <conditionalFormatting sqref="CR8:CT8">
    <cfRule type="expression" dxfId="274" priority="695">
      <formula>$AU$4=""</formula>
    </cfRule>
  </conditionalFormatting>
  <conditionalFormatting sqref="CR8:CT8">
    <cfRule type="expression" dxfId="273" priority="696">
      <formula>$AT$4=""</formula>
    </cfRule>
  </conditionalFormatting>
  <conditionalFormatting sqref="CR8:CT8">
    <cfRule type="expression" dxfId="272" priority="697">
      <formula>$AS$4=""</formula>
    </cfRule>
  </conditionalFormatting>
  <conditionalFormatting sqref="CR8:CT8">
    <cfRule type="expression" dxfId="271" priority="698">
      <formula>$AR$4=""</formula>
    </cfRule>
  </conditionalFormatting>
  <conditionalFormatting sqref="CR8:CT8">
    <cfRule type="expression" dxfId="270" priority="699">
      <formula>$AQ$4=""</formula>
    </cfRule>
  </conditionalFormatting>
  <conditionalFormatting sqref="CR8:CT8">
    <cfRule type="expression" dxfId="269" priority="700">
      <formula>$AP$4=""</formula>
    </cfRule>
  </conditionalFormatting>
  <conditionalFormatting sqref="CR8:CT8">
    <cfRule type="expression" dxfId="268" priority="701">
      <formula>$AO$4=""</formula>
    </cfRule>
  </conditionalFormatting>
  <conditionalFormatting sqref="CR8:CT8">
    <cfRule type="expression" dxfId="267" priority="702">
      <formula>$AN$4=""</formula>
    </cfRule>
  </conditionalFormatting>
  <conditionalFormatting sqref="CR8:CT8">
    <cfRule type="expression" dxfId="266" priority="703">
      <formula>$AM$4=""</formula>
    </cfRule>
  </conditionalFormatting>
  <conditionalFormatting sqref="CR8:CT8">
    <cfRule type="expression" dxfId="265" priority="704">
      <formula>$AL$4=""</formula>
    </cfRule>
  </conditionalFormatting>
  <conditionalFormatting sqref="CR8:CT8">
    <cfRule type="expression" dxfId="264" priority="705">
      <formula>$AK$4=""</formula>
    </cfRule>
  </conditionalFormatting>
  <conditionalFormatting sqref="CR8:CT8">
    <cfRule type="expression" dxfId="263" priority="706">
      <formula>$AJ$4=""</formula>
    </cfRule>
  </conditionalFormatting>
  <conditionalFormatting sqref="CR8:CT8">
    <cfRule type="expression" dxfId="262" priority="707">
      <formula>$AI$4=""</formula>
    </cfRule>
  </conditionalFormatting>
  <conditionalFormatting sqref="CR8:CT8">
    <cfRule type="expression" dxfId="261" priority="708">
      <formula>$AH$4=""</formula>
    </cfRule>
  </conditionalFormatting>
  <conditionalFormatting sqref="CR8:CT8">
    <cfRule type="expression" dxfId="260" priority="709">
      <formula>$AG$4=""</formula>
    </cfRule>
  </conditionalFormatting>
  <conditionalFormatting sqref="CR8:CT8">
    <cfRule type="expression" dxfId="259" priority="710">
      <formula>$AF$4=""</formula>
    </cfRule>
  </conditionalFormatting>
  <conditionalFormatting sqref="CR8:CT8">
    <cfRule type="expression" dxfId="258" priority="711">
      <formula>$AE$4=""</formula>
    </cfRule>
  </conditionalFormatting>
  <conditionalFormatting sqref="CR8:CT8">
    <cfRule type="expression" dxfId="257" priority="712">
      <formula>$AD$4=""</formula>
    </cfRule>
  </conditionalFormatting>
  <conditionalFormatting sqref="CR8:CT8">
    <cfRule type="expression" dxfId="256" priority="713">
      <formula>$AC$4=""</formula>
    </cfRule>
  </conditionalFormatting>
  <conditionalFormatting sqref="CR8:CT8">
    <cfRule type="expression" dxfId="255" priority="714">
      <formula>$AB$4=""</formula>
    </cfRule>
  </conditionalFormatting>
  <conditionalFormatting sqref="CR8:CT8">
    <cfRule type="expression" dxfId="254" priority="689">
      <formula>$BA$4=""</formula>
    </cfRule>
  </conditionalFormatting>
  <conditionalFormatting sqref="CR8:CT8">
    <cfRule type="expression" dxfId="253" priority="675">
      <formula>$BO$4=""</formula>
    </cfRule>
  </conditionalFormatting>
  <conditionalFormatting sqref="CR8:CT8">
    <cfRule type="expression" dxfId="252" priority="676">
      <formula>$BN$4=""</formula>
    </cfRule>
  </conditionalFormatting>
  <conditionalFormatting sqref="CR8:CT8">
    <cfRule type="expression" dxfId="251" priority="677">
      <formula>$BM$4=""</formula>
    </cfRule>
  </conditionalFormatting>
  <conditionalFormatting sqref="CR8:CT8">
    <cfRule type="expression" dxfId="250" priority="678">
      <formula>$BL$4=""</formula>
    </cfRule>
  </conditionalFormatting>
  <conditionalFormatting sqref="CR8:CT8">
    <cfRule type="expression" dxfId="249" priority="679">
      <formula>$BK$4=""</formula>
    </cfRule>
  </conditionalFormatting>
  <conditionalFormatting sqref="CR8:CT8">
    <cfRule type="expression" dxfId="248" priority="680">
      <formula>$BJ$4=""</formula>
    </cfRule>
  </conditionalFormatting>
  <conditionalFormatting sqref="CR8:CT8">
    <cfRule type="expression" dxfId="247" priority="681">
      <formula>$BI$4=""</formula>
    </cfRule>
  </conditionalFormatting>
  <conditionalFormatting sqref="CR8:CT8">
    <cfRule type="expression" dxfId="246" priority="682">
      <formula>$BH$4=""</formula>
    </cfRule>
  </conditionalFormatting>
  <conditionalFormatting sqref="CR8:CT8">
    <cfRule type="expression" dxfId="245" priority="683">
      <formula>$BG$4=""</formula>
    </cfRule>
  </conditionalFormatting>
  <conditionalFormatting sqref="CR8:CT8">
    <cfRule type="expression" dxfId="244" priority="684">
      <formula>$BF$4=""</formula>
    </cfRule>
  </conditionalFormatting>
  <conditionalFormatting sqref="CR8:CT8">
    <cfRule type="expression" dxfId="243" priority="685">
      <formula>$BE$4=""</formula>
    </cfRule>
  </conditionalFormatting>
  <conditionalFormatting sqref="CR8:CT8">
    <cfRule type="expression" dxfId="242" priority="686">
      <formula>$BD$4=""</formula>
    </cfRule>
  </conditionalFormatting>
  <conditionalFormatting sqref="CR8:CT8">
    <cfRule type="expression" dxfId="241" priority="688">
      <formula>$BB$4=""</formula>
    </cfRule>
  </conditionalFormatting>
  <conditionalFormatting sqref="CR8:CT8">
    <cfRule type="expression" dxfId="240" priority="690">
      <formula>$AZ$4=""</formula>
    </cfRule>
  </conditionalFormatting>
  <conditionalFormatting sqref="CT8">
    <cfRule type="expression" dxfId="239" priority="660">
      <formula>$CD$4=""</formula>
    </cfRule>
  </conditionalFormatting>
  <conditionalFormatting sqref="CR8:CT8">
    <cfRule type="expression" dxfId="238" priority="674">
      <formula>$BP$4=""</formula>
    </cfRule>
  </conditionalFormatting>
  <conditionalFormatting sqref="CR8:CT8">
    <cfRule type="expression" dxfId="237" priority="673">
      <formula>$BQ$4=""</formula>
    </cfRule>
  </conditionalFormatting>
  <conditionalFormatting sqref="CR8:CT8">
    <cfRule type="expression" dxfId="236" priority="672">
      <formula>$BR$4=""</formula>
    </cfRule>
  </conditionalFormatting>
  <conditionalFormatting sqref="CR8:CT8">
    <cfRule type="expression" dxfId="235" priority="671">
      <formula>$BS$4=""</formula>
    </cfRule>
  </conditionalFormatting>
  <conditionalFormatting sqref="CR8:CT8">
    <cfRule type="expression" dxfId="234" priority="670">
      <formula>$BT$4=""</formula>
    </cfRule>
  </conditionalFormatting>
  <conditionalFormatting sqref="CR8:CT8">
    <cfRule type="expression" dxfId="233" priority="669">
      <formula>$BU$4=""</formula>
    </cfRule>
  </conditionalFormatting>
  <conditionalFormatting sqref="CR8:CT8">
    <cfRule type="expression" dxfId="232" priority="668">
      <formula>$BV$4=""</formula>
    </cfRule>
  </conditionalFormatting>
  <conditionalFormatting sqref="CR8:CT8">
    <cfRule type="expression" dxfId="231" priority="667">
      <formula>$BW$4=""</formula>
    </cfRule>
  </conditionalFormatting>
  <conditionalFormatting sqref="CR8:CT8">
    <cfRule type="expression" dxfId="230" priority="666">
      <formula>$BX$4=""</formula>
    </cfRule>
  </conditionalFormatting>
  <conditionalFormatting sqref="CR8:CT8">
    <cfRule type="expression" dxfId="229" priority="665">
      <formula>$BY$4=""</formula>
    </cfRule>
  </conditionalFormatting>
  <conditionalFormatting sqref="CR8:CT8">
    <cfRule type="expression" dxfId="228" priority="664">
      <formula>$BZ$4=""</formula>
    </cfRule>
  </conditionalFormatting>
  <conditionalFormatting sqref="CR8:CT8">
    <cfRule type="expression" dxfId="227" priority="663">
      <formula>$CA$4=""</formula>
    </cfRule>
  </conditionalFormatting>
  <conditionalFormatting sqref="CR8:CT8">
    <cfRule type="expression" dxfId="226" priority="662">
      <formula>$CB$4=""</formula>
    </cfRule>
  </conditionalFormatting>
  <conditionalFormatting sqref="CS8:CT8">
    <cfRule type="expression" dxfId="225" priority="661">
      <formula>$CC$4=""</formula>
    </cfRule>
  </conditionalFormatting>
  <conditionalFormatting sqref="CR8:CT8">
    <cfRule type="expression" dxfId="224" priority="687">
      <formula>$BC$4=""</formula>
    </cfRule>
  </conditionalFormatting>
  <conditionalFormatting sqref="D8:CQ8">
    <cfRule type="expression" dxfId="223" priority="659">
      <formula>$D$4=""</formula>
    </cfRule>
  </conditionalFormatting>
  <conditionalFormatting sqref="E8:CQ8">
    <cfRule type="expression" dxfId="222" priority="658">
      <formula>$E$4=""</formula>
    </cfRule>
  </conditionalFormatting>
  <conditionalFormatting sqref="F8:CQ8">
    <cfRule type="expression" dxfId="221" priority="657">
      <formula>$F$4=""</formula>
    </cfRule>
  </conditionalFormatting>
  <conditionalFormatting sqref="G8:CQ8">
    <cfRule type="expression" dxfId="220" priority="656">
      <formula>$G$4=""</formula>
    </cfRule>
  </conditionalFormatting>
  <conditionalFormatting sqref="H8:CQ8">
    <cfRule type="expression" dxfId="219" priority="655">
      <formula>$H$4=""</formula>
    </cfRule>
  </conditionalFormatting>
  <conditionalFormatting sqref="I8:CQ8">
    <cfRule type="expression" dxfId="218" priority="654">
      <formula>$I$4=""</formula>
    </cfRule>
  </conditionalFormatting>
  <conditionalFormatting sqref="J8:CQ8">
    <cfRule type="expression" dxfId="217" priority="653">
      <formula>$J$4=""</formula>
    </cfRule>
  </conditionalFormatting>
  <conditionalFormatting sqref="K8:CQ8">
    <cfRule type="expression" dxfId="216" priority="652">
      <formula>$K$4=""</formula>
    </cfRule>
  </conditionalFormatting>
  <conditionalFormatting sqref="L8:CQ8">
    <cfRule type="expression" dxfId="215" priority="651">
      <formula>$L$4=""</formula>
    </cfRule>
  </conditionalFormatting>
  <conditionalFormatting sqref="M8:CQ8">
    <cfRule type="expression" dxfId="214" priority="650">
      <formula>$M$4=""</formula>
    </cfRule>
  </conditionalFormatting>
  <conditionalFormatting sqref="N8:CQ8">
    <cfRule type="expression" dxfId="213" priority="649">
      <formula>$N$4=""</formula>
    </cfRule>
  </conditionalFormatting>
  <conditionalFormatting sqref="O8:CQ8">
    <cfRule type="expression" dxfId="212" priority="648">
      <formula>$O$4=""</formula>
    </cfRule>
  </conditionalFormatting>
  <conditionalFormatting sqref="P8:CQ8">
    <cfRule type="expression" dxfId="211" priority="647">
      <formula>$P$4=""</formula>
    </cfRule>
  </conditionalFormatting>
  <conditionalFormatting sqref="Q8:CQ8">
    <cfRule type="expression" dxfId="210" priority="646">
      <formula>$Q$4=""</formula>
    </cfRule>
  </conditionalFormatting>
  <conditionalFormatting sqref="R8:CQ8">
    <cfRule type="expression" dxfId="209" priority="645">
      <formula>$R$4=""</formula>
    </cfRule>
  </conditionalFormatting>
  <conditionalFormatting sqref="S8:CQ8">
    <cfRule type="expression" dxfId="208" priority="644">
      <formula>$S$4=""</formula>
    </cfRule>
  </conditionalFormatting>
  <conditionalFormatting sqref="T8:CQ8">
    <cfRule type="expression" dxfId="207" priority="643">
      <formula>$T$4=""</formula>
    </cfRule>
  </conditionalFormatting>
  <conditionalFormatting sqref="U8:CQ8">
    <cfRule type="expression" dxfId="206" priority="642">
      <formula>$U$4=""</formula>
    </cfRule>
  </conditionalFormatting>
  <conditionalFormatting sqref="V8:CQ8">
    <cfRule type="expression" dxfId="205" priority="641">
      <formula>$V$4=""</formula>
    </cfRule>
  </conditionalFormatting>
  <conditionalFormatting sqref="W8:CQ8">
    <cfRule type="expression" dxfId="204" priority="640">
      <formula>$W$4=""</formula>
    </cfRule>
  </conditionalFormatting>
  <conditionalFormatting sqref="X8:CQ8">
    <cfRule type="expression" dxfId="203" priority="639">
      <formula>$X$4=""</formula>
    </cfRule>
  </conditionalFormatting>
  <conditionalFormatting sqref="Y8:CQ8">
    <cfRule type="expression" dxfId="202" priority="638">
      <formula>$Y$4=""</formula>
    </cfRule>
  </conditionalFormatting>
  <conditionalFormatting sqref="Z8:CQ8">
    <cfRule type="expression" dxfId="201" priority="637">
      <formula>$Z$4=""</formula>
    </cfRule>
  </conditionalFormatting>
  <conditionalFormatting sqref="AA8:CQ8">
    <cfRule type="expression" dxfId="200" priority="636">
      <formula>$AA$4=""</formula>
    </cfRule>
  </conditionalFormatting>
  <conditionalFormatting sqref="AY8:CQ8">
    <cfRule type="expression" dxfId="199" priority="612">
      <formula>$AY$4=""</formula>
    </cfRule>
  </conditionalFormatting>
  <conditionalFormatting sqref="AX8:CQ8">
    <cfRule type="expression" dxfId="198" priority="613">
      <formula>$AX$4=""</formula>
    </cfRule>
  </conditionalFormatting>
  <conditionalFormatting sqref="AW8:CQ8">
    <cfRule type="expression" dxfId="197" priority="614">
      <formula>$AW$4=""</formula>
    </cfRule>
  </conditionalFormatting>
  <conditionalFormatting sqref="AV8:CQ8">
    <cfRule type="expression" dxfId="196" priority="615">
      <formula>$AV$4=""</formula>
    </cfRule>
  </conditionalFormatting>
  <conditionalFormatting sqref="AU8:CQ8">
    <cfRule type="expression" dxfId="195" priority="616">
      <formula>$AU$4=""</formula>
    </cfRule>
  </conditionalFormatting>
  <conditionalFormatting sqref="AT8:CQ8">
    <cfRule type="expression" dxfId="194" priority="617">
      <formula>$AT$4=""</formula>
    </cfRule>
  </conditionalFormatting>
  <conditionalFormatting sqref="AS8:CQ8">
    <cfRule type="expression" dxfId="193" priority="618">
      <formula>$AS$4=""</formula>
    </cfRule>
  </conditionalFormatting>
  <conditionalFormatting sqref="AR8:CQ8">
    <cfRule type="expression" dxfId="192" priority="619">
      <formula>$AR$4=""</formula>
    </cfRule>
  </conditionalFormatting>
  <conditionalFormatting sqref="AQ8:CQ8">
    <cfRule type="expression" dxfId="191" priority="620">
      <formula>$AQ$4=""</formula>
    </cfRule>
  </conditionalFormatting>
  <conditionalFormatting sqref="AP8:CQ8">
    <cfRule type="expression" dxfId="190" priority="621">
      <formula>$AP$4=""</formula>
    </cfRule>
  </conditionalFormatting>
  <conditionalFormatting sqref="AO8:CQ8">
    <cfRule type="expression" dxfId="189" priority="622">
      <formula>$AO$4=""</formula>
    </cfRule>
  </conditionalFormatting>
  <conditionalFormatting sqref="AN8:CQ8">
    <cfRule type="expression" dxfId="188" priority="623">
      <formula>$AN$4=""</formula>
    </cfRule>
  </conditionalFormatting>
  <conditionalFormatting sqref="AM8:CQ8">
    <cfRule type="expression" dxfId="187" priority="624">
      <formula>$AM$4=""</formula>
    </cfRule>
  </conditionalFormatting>
  <conditionalFormatting sqref="AL8:CQ8">
    <cfRule type="expression" dxfId="186" priority="625">
      <formula>$AL$4=""</formula>
    </cfRule>
  </conditionalFormatting>
  <conditionalFormatting sqref="AK8:CQ8">
    <cfRule type="expression" dxfId="185" priority="626">
      <formula>$AK$4=""</formula>
    </cfRule>
  </conditionalFormatting>
  <conditionalFormatting sqref="AJ8:CQ8">
    <cfRule type="expression" dxfId="184" priority="627">
      <formula>$AJ$4=""</formula>
    </cfRule>
  </conditionalFormatting>
  <conditionalFormatting sqref="AI8:CQ8">
    <cfRule type="expression" dxfId="183" priority="628">
      <formula>$AI$4=""</formula>
    </cfRule>
  </conditionalFormatting>
  <conditionalFormatting sqref="AH8:CQ8">
    <cfRule type="expression" dxfId="182" priority="629">
      <formula>$AH$4=""</formula>
    </cfRule>
  </conditionalFormatting>
  <conditionalFormatting sqref="AG8:CQ8">
    <cfRule type="expression" dxfId="181" priority="630">
      <formula>$AG$4=""</formula>
    </cfRule>
  </conditionalFormatting>
  <conditionalFormatting sqref="AF8:CQ8">
    <cfRule type="expression" dxfId="180" priority="631">
      <formula>$AF$4=""</formula>
    </cfRule>
  </conditionalFormatting>
  <conditionalFormatting sqref="AE8:CQ8">
    <cfRule type="expression" dxfId="179" priority="632">
      <formula>$AE$4=""</formula>
    </cfRule>
  </conditionalFormatting>
  <conditionalFormatting sqref="AD8:CQ8">
    <cfRule type="expression" dxfId="178" priority="633">
      <formula>$AD$4=""</formula>
    </cfRule>
  </conditionalFormatting>
  <conditionalFormatting sqref="AC8:CQ8">
    <cfRule type="expression" dxfId="177" priority="634">
      <formula>$AC$4=""</formula>
    </cfRule>
  </conditionalFormatting>
  <conditionalFormatting sqref="AB8:CQ8">
    <cfRule type="expression" dxfId="176" priority="635">
      <formula>$AB$4=""</formula>
    </cfRule>
  </conditionalFormatting>
  <conditionalFormatting sqref="BA8:CQ8">
    <cfRule type="expression" dxfId="175" priority="610">
      <formula>$BA$4=""</formula>
    </cfRule>
  </conditionalFormatting>
  <conditionalFormatting sqref="BO8:CQ8">
    <cfRule type="expression" dxfId="174" priority="596">
      <formula>$BO$4=""</formula>
    </cfRule>
  </conditionalFormatting>
  <conditionalFormatting sqref="BN8:CQ8">
    <cfRule type="expression" dxfId="173" priority="597">
      <formula>$BN$4=""</formula>
    </cfRule>
  </conditionalFormatting>
  <conditionalFormatting sqref="BM8:CQ8">
    <cfRule type="expression" dxfId="172" priority="598">
      <formula>$BM$4=""</formula>
    </cfRule>
  </conditionalFormatting>
  <conditionalFormatting sqref="BL8:CQ8">
    <cfRule type="expression" dxfId="171" priority="599">
      <formula>$BL$4=""</formula>
    </cfRule>
  </conditionalFormatting>
  <conditionalFormatting sqref="BK8:CQ8">
    <cfRule type="expression" dxfId="170" priority="600">
      <formula>$BK$4=""</formula>
    </cfRule>
  </conditionalFormatting>
  <conditionalFormatting sqref="BJ8:CQ8">
    <cfRule type="expression" dxfId="169" priority="601">
      <formula>$BJ$4=""</formula>
    </cfRule>
  </conditionalFormatting>
  <conditionalFormatting sqref="BI8:CQ8">
    <cfRule type="expression" dxfId="168" priority="602">
      <formula>$BI$4=""</formula>
    </cfRule>
  </conditionalFormatting>
  <conditionalFormatting sqref="BH8:CQ8">
    <cfRule type="expression" dxfId="167" priority="603">
      <formula>$BH$4=""</formula>
    </cfRule>
  </conditionalFormatting>
  <conditionalFormatting sqref="BG8:CQ8">
    <cfRule type="expression" dxfId="166" priority="604">
      <formula>$BG$4=""</formula>
    </cfRule>
  </conditionalFormatting>
  <conditionalFormatting sqref="BF8:CQ8">
    <cfRule type="expression" dxfId="165" priority="605">
      <formula>$BF$4=""</formula>
    </cfRule>
  </conditionalFormatting>
  <conditionalFormatting sqref="BE8:CQ8">
    <cfRule type="expression" dxfId="164" priority="606">
      <formula>$BE$4=""</formula>
    </cfRule>
  </conditionalFormatting>
  <conditionalFormatting sqref="BD8:CQ8">
    <cfRule type="expression" dxfId="163" priority="607">
      <formula>$BD$4=""</formula>
    </cfRule>
  </conditionalFormatting>
  <conditionalFormatting sqref="BB8:CQ8">
    <cfRule type="expression" dxfId="162" priority="609">
      <formula>$BB$4=""</formula>
    </cfRule>
  </conditionalFormatting>
  <conditionalFormatting sqref="AZ8:CQ8">
    <cfRule type="expression" dxfId="161" priority="611">
      <formula>$AZ$4=""</formula>
    </cfRule>
  </conditionalFormatting>
  <conditionalFormatting sqref="CD8:CQ8">
    <cfRule type="expression" dxfId="160" priority="581">
      <formula>$CD$4=""</formula>
    </cfRule>
  </conditionalFormatting>
  <conditionalFormatting sqref="BP8:CQ8">
    <cfRule type="expression" dxfId="159" priority="595">
      <formula>$BP$4=""</formula>
    </cfRule>
  </conditionalFormatting>
  <conditionalFormatting sqref="BQ8:CQ8">
    <cfRule type="expression" dxfId="158" priority="594">
      <formula>$BQ$4=""</formula>
    </cfRule>
  </conditionalFormatting>
  <conditionalFormatting sqref="BR8:CQ8">
    <cfRule type="expression" dxfId="157" priority="593">
      <formula>$BR$4=""</formula>
    </cfRule>
  </conditionalFormatting>
  <conditionalFormatting sqref="BS8:CQ8">
    <cfRule type="expression" dxfId="156" priority="592">
      <formula>$BS$4=""</formula>
    </cfRule>
  </conditionalFormatting>
  <conditionalFormatting sqref="BT8:CQ8">
    <cfRule type="expression" dxfId="155" priority="591">
      <formula>$BT$4=""</formula>
    </cfRule>
  </conditionalFormatting>
  <conditionalFormatting sqref="BU8:CQ8">
    <cfRule type="expression" dxfId="154" priority="590">
      <formula>$BU$4=""</formula>
    </cfRule>
  </conditionalFormatting>
  <conditionalFormatting sqref="BV8:CQ8">
    <cfRule type="expression" dxfId="153" priority="589">
      <formula>$BV$4=""</formula>
    </cfRule>
  </conditionalFormatting>
  <conditionalFormatting sqref="BW8:CQ8">
    <cfRule type="expression" dxfId="152" priority="588">
      <formula>$BW$4=""</formula>
    </cfRule>
  </conditionalFormatting>
  <conditionalFormatting sqref="BX8:CQ8">
    <cfRule type="expression" dxfId="151" priority="587">
      <formula>$BX$4=""</formula>
    </cfRule>
  </conditionalFormatting>
  <conditionalFormatting sqref="BY8:CQ8">
    <cfRule type="expression" dxfId="150" priority="586">
      <formula>$BY$4=""</formula>
    </cfRule>
  </conditionalFormatting>
  <conditionalFormatting sqref="BZ8:CQ8">
    <cfRule type="expression" dxfId="149" priority="585">
      <formula>$BZ$4=""</formula>
    </cfRule>
  </conditionalFormatting>
  <conditionalFormatting sqref="CA8:CQ8">
    <cfRule type="expression" dxfId="148" priority="584">
      <formula>$CA$4=""</formula>
    </cfRule>
  </conditionalFormatting>
  <conditionalFormatting sqref="CB8:CQ8">
    <cfRule type="expression" dxfId="147" priority="583">
      <formula>$CB$4=""</formula>
    </cfRule>
  </conditionalFormatting>
  <conditionalFormatting sqref="CC8:CQ8">
    <cfRule type="expression" dxfId="146" priority="582">
      <formula>$CC$4=""</formula>
    </cfRule>
  </conditionalFormatting>
  <conditionalFormatting sqref="BC8:CQ8">
    <cfRule type="expression" dxfId="145" priority="608">
      <formula>$BC$4=""</formula>
    </cfRule>
  </conditionalFormatting>
  <conditionalFormatting sqref="D11:BQ11">
    <cfRule type="expression" dxfId="144" priority="145">
      <formula>$D$4=""</formula>
    </cfRule>
  </conditionalFormatting>
  <conditionalFormatting sqref="E11:BQ11">
    <cfRule type="expression" dxfId="143" priority="144">
      <formula>$E$4=""</formula>
    </cfRule>
  </conditionalFormatting>
  <conditionalFormatting sqref="F11:BQ11">
    <cfRule type="expression" dxfId="142" priority="143">
      <formula>$F$4=""</formula>
    </cfRule>
  </conditionalFormatting>
  <conditionalFormatting sqref="G11:BQ11">
    <cfRule type="expression" dxfId="141" priority="142">
      <formula>$G$4=""</formula>
    </cfRule>
  </conditionalFormatting>
  <conditionalFormatting sqref="H11:BQ11">
    <cfRule type="expression" dxfId="140" priority="141">
      <formula>$H$4=""</formula>
    </cfRule>
  </conditionalFormatting>
  <conditionalFormatting sqref="I11:BQ11">
    <cfRule type="expression" dxfId="139" priority="140">
      <formula>$I$4=""</formula>
    </cfRule>
  </conditionalFormatting>
  <conditionalFormatting sqref="J11:BQ11">
    <cfRule type="expression" dxfId="138" priority="139">
      <formula>$J$4=""</formula>
    </cfRule>
  </conditionalFormatting>
  <conditionalFormatting sqref="K11:BQ11">
    <cfRule type="expression" dxfId="137" priority="138">
      <formula>$K$4=""</formula>
    </cfRule>
  </conditionalFormatting>
  <conditionalFormatting sqref="L11:BQ11">
    <cfRule type="expression" dxfId="136" priority="137">
      <formula>$L$4=""</formula>
    </cfRule>
  </conditionalFormatting>
  <conditionalFormatting sqref="M11:BQ11">
    <cfRule type="expression" dxfId="135" priority="136">
      <formula>$M$4=""</formula>
    </cfRule>
  </conditionalFormatting>
  <conditionalFormatting sqref="N11:BQ11">
    <cfRule type="expression" dxfId="134" priority="135">
      <formula>$N$4=""</formula>
    </cfRule>
  </conditionalFormatting>
  <conditionalFormatting sqref="O11:BQ11">
    <cfRule type="expression" dxfId="133" priority="134">
      <formula>$O$4=""</formula>
    </cfRule>
  </conditionalFormatting>
  <conditionalFormatting sqref="P11:BQ11">
    <cfRule type="expression" dxfId="132" priority="133">
      <formula>$P$4=""</formula>
    </cfRule>
  </conditionalFormatting>
  <conditionalFormatting sqref="Q11:BQ11">
    <cfRule type="expression" dxfId="131" priority="132">
      <formula>$Q$4=""</formula>
    </cfRule>
  </conditionalFormatting>
  <conditionalFormatting sqref="R11:BQ11">
    <cfRule type="expression" dxfId="130" priority="131">
      <formula>$R$4=""</formula>
    </cfRule>
  </conditionalFormatting>
  <conditionalFormatting sqref="S11:BQ11">
    <cfRule type="expression" dxfId="129" priority="130">
      <formula>$S$4=""</formula>
    </cfRule>
  </conditionalFormatting>
  <conditionalFormatting sqref="T11:BQ11">
    <cfRule type="expression" dxfId="128" priority="129">
      <formula>$T$4=""</formula>
    </cfRule>
  </conditionalFormatting>
  <conditionalFormatting sqref="U11:BQ11">
    <cfRule type="expression" dxfId="127" priority="128">
      <formula>$U$4=""</formula>
    </cfRule>
  </conditionalFormatting>
  <conditionalFormatting sqref="V11:BQ11">
    <cfRule type="expression" dxfId="126" priority="127">
      <formula>$V$4=""</formula>
    </cfRule>
  </conditionalFormatting>
  <conditionalFormatting sqref="W11:BQ11">
    <cfRule type="expression" dxfId="125" priority="126">
      <formula>$W$4=""</formula>
    </cfRule>
  </conditionalFormatting>
  <conditionalFormatting sqref="X11:BQ11">
    <cfRule type="expression" dxfId="124" priority="125">
      <formula>$X$4=""</formula>
    </cfRule>
  </conditionalFormatting>
  <conditionalFormatting sqref="Y11:BQ11">
    <cfRule type="expression" dxfId="123" priority="124">
      <formula>$Y$4=""</formula>
    </cfRule>
  </conditionalFormatting>
  <conditionalFormatting sqref="Z11:BQ11">
    <cfRule type="expression" dxfId="122" priority="123">
      <formula>$Z$4=""</formula>
    </cfRule>
  </conditionalFormatting>
  <conditionalFormatting sqref="AA11:BQ11">
    <cfRule type="expression" dxfId="121" priority="122">
      <formula>$AA$4=""</formula>
    </cfRule>
  </conditionalFormatting>
  <conditionalFormatting sqref="AY11:BQ11">
    <cfRule type="expression" dxfId="120" priority="98">
      <formula>$AY$4=""</formula>
    </cfRule>
  </conditionalFormatting>
  <conditionalFormatting sqref="AX11:BQ11">
    <cfRule type="expression" dxfId="119" priority="99">
      <formula>$AX$4=""</formula>
    </cfRule>
  </conditionalFormatting>
  <conditionalFormatting sqref="AW11:BQ11">
    <cfRule type="expression" dxfId="118" priority="100">
      <formula>$AW$4=""</formula>
    </cfRule>
  </conditionalFormatting>
  <conditionalFormatting sqref="AV11:BQ11">
    <cfRule type="expression" dxfId="117" priority="101">
      <formula>$AV$4=""</formula>
    </cfRule>
  </conditionalFormatting>
  <conditionalFormatting sqref="AU11:BQ11">
    <cfRule type="expression" dxfId="116" priority="102">
      <formula>$AU$4=""</formula>
    </cfRule>
  </conditionalFormatting>
  <conditionalFormatting sqref="AT11:BQ11">
    <cfRule type="expression" dxfId="115" priority="103">
      <formula>$AT$4=""</formula>
    </cfRule>
  </conditionalFormatting>
  <conditionalFormatting sqref="AS11:BQ11">
    <cfRule type="expression" dxfId="114" priority="104">
      <formula>$AS$4=""</formula>
    </cfRule>
  </conditionalFormatting>
  <conditionalFormatting sqref="AR11:BQ11">
    <cfRule type="expression" dxfId="113" priority="105">
      <formula>$AR$4=""</formula>
    </cfRule>
  </conditionalFormatting>
  <conditionalFormatting sqref="AQ11:BQ11">
    <cfRule type="expression" dxfId="112" priority="106">
      <formula>$AQ$4=""</formula>
    </cfRule>
  </conditionalFormatting>
  <conditionalFormatting sqref="AP11:BQ11">
    <cfRule type="expression" dxfId="111" priority="107">
      <formula>$AP$4=""</formula>
    </cfRule>
  </conditionalFormatting>
  <conditionalFormatting sqref="AO11:BQ11">
    <cfRule type="expression" dxfId="110" priority="108">
      <formula>$AO$4=""</formula>
    </cfRule>
  </conditionalFormatting>
  <conditionalFormatting sqref="AN11:BQ11">
    <cfRule type="expression" dxfId="109" priority="109">
      <formula>$AN$4=""</formula>
    </cfRule>
  </conditionalFormatting>
  <conditionalFormatting sqref="AM11:BQ11">
    <cfRule type="expression" dxfId="108" priority="110">
      <formula>$AM$4=""</formula>
    </cfRule>
  </conditionalFormatting>
  <conditionalFormatting sqref="AL11:BQ11">
    <cfRule type="expression" dxfId="107" priority="111">
      <formula>$AL$4=""</formula>
    </cfRule>
  </conditionalFormatting>
  <conditionalFormatting sqref="AK11:BQ11">
    <cfRule type="expression" dxfId="106" priority="112">
      <formula>$AK$4=""</formula>
    </cfRule>
  </conditionalFormatting>
  <conditionalFormatting sqref="AJ11:BQ11">
    <cfRule type="expression" dxfId="105" priority="113">
      <formula>$AJ$4=""</formula>
    </cfRule>
  </conditionalFormatting>
  <conditionalFormatting sqref="AI11:BQ11">
    <cfRule type="expression" dxfId="104" priority="114">
      <formula>$AI$4=""</formula>
    </cfRule>
  </conditionalFormatting>
  <conditionalFormatting sqref="AH11:BQ11">
    <cfRule type="expression" dxfId="103" priority="115">
      <formula>$AH$4=""</formula>
    </cfRule>
  </conditionalFormatting>
  <conditionalFormatting sqref="AG11:BQ11">
    <cfRule type="expression" dxfId="102" priority="116">
      <formula>$AG$4=""</formula>
    </cfRule>
  </conditionalFormatting>
  <conditionalFormatting sqref="AF11:BQ11">
    <cfRule type="expression" dxfId="101" priority="117">
      <formula>$AF$4=""</formula>
    </cfRule>
  </conditionalFormatting>
  <conditionalFormatting sqref="AE11:BQ11">
    <cfRule type="expression" dxfId="100" priority="118">
      <formula>$AE$4=""</formula>
    </cfRule>
  </conditionalFormatting>
  <conditionalFormatting sqref="AD11:BQ11">
    <cfRule type="expression" dxfId="99" priority="119">
      <formula>$AD$4=""</formula>
    </cfRule>
  </conditionalFormatting>
  <conditionalFormatting sqref="AC11:BQ11">
    <cfRule type="expression" dxfId="98" priority="120">
      <formula>$AC$4=""</formula>
    </cfRule>
  </conditionalFormatting>
  <conditionalFormatting sqref="AB11:BQ11">
    <cfRule type="expression" dxfId="97" priority="121">
      <formula>$AB$4=""</formula>
    </cfRule>
  </conditionalFormatting>
  <conditionalFormatting sqref="BA11:BQ11">
    <cfRule type="expression" dxfId="96" priority="96">
      <formula>$BA$4=""</formula>
    </cfRule>
  </conditionalFormatting>
  <conditionalFormatting sqref="BO11:BQ11">
    <cfRule type="expression" dxfId="95" priority="82">
      <formula>$BO$4=""</formula>
    </cfRule>
  </conditionalFormatting>
  <conditionalFormatting sqref="BN11:BQ11">
    <cfRule type="expression" dxfId="94" priority="83">
      <formula>$BN$4=""</formula>
    </cfRule>
  </conditionalFormatting>
  <conditionalFormatting sqref="BM11:BQ11">
    <cfRule type="expression" dxfId="93" priority="84">
      <formula>$BM$4=""</formula>
    </cfRule>
  </conditionalFormatting>
  <conditionalFormatting sqref="BL11:BQ11">
    <cfRule type="expression" dxfId="92" priority="85">
      <formula>$BL$4=""</formula>
    </cfRule>
  </conditionalFormatting>
  <conditionalFormatting sqref="BK11:BQ11">
    <cfRule type="expression" dxfId="91" priority="86">
      <formula>$BK$4=""</formula>
    </cfRule>
  </conditionalFormatting>
  <conditionalFormatting sqref="BJ11:BQ11">
    <cfRule type="expression" dxfId="90" priority="87">
      <formula>$BJ$4=""</formula>
    </cfRule>
  </conditionalFormatting>
  <conditionalFormatting sqref="BI11:BQ11">
    <cfRule type="expression" dxfId="89" priority="88">
      <formula>$BI$4=""</formula>
    </cfRule>
  </conditionalFormatting>
  <conditionalFormatting sqref="BH11:BQ11">
    <cfRule type="expression" dxfId="88" priority="89">
      <formula>$BH$4=""</formula>
    </cfRule>
  </conditionalFormatting>
  <conditionalFormatting sqref="BG11:BQ11">
    <cfRule type="expression" dxfId="87" priority="90">
      <formula>$BG$4=""</formula>
    </cfRule>
  </conditionalFormatting>
  <conditionalFormatting sqref="BF11:BQ11">
    <cfRule type="expression" dxfId="86" priority="91">
      <formula>$BF$4=""</formula>
    </cfRule>
  </conditionalFormatting>
  <conditionalFormatting sqref="BE11:BQ11">
    <cfRule type="expression" dxfId="85" priority="92">
      <formula>$BE$4=""</formula>
    </cfRule>
  </conditionalFormatting>
  <conditionalFormatting sqref="BD11:BQ11">
    <cfRule type="expression" dxfId="84" priority="93">
      <formula>$BD$4=""</formula>
    </cfRule>
  </conditionalFormatting>
  <conditionalFormatting sqref="BB11:BQ11">
    <cfRule type="expression" dxfId="83" priority="95">
      <formula>$BB$4=""</formula>
    </cfRule>
  </conditionalFormatting>
  <conditionalFormatting sqref="AZ11:BQ11">
    <cfRule type="expression" dxfId="82" priority="97">
      <formula>$AZ$4=""</formula>
    </cfRule>
  </conditionalFormatting>
  <conditionalFormatting sqref="BP11:BQ11">
    <cfRule type="expression" dxfId="81" priority="81">
      <formula>$BP$4=""</formula>
    </cfRule>
  </conditionalFormatting>
  <conditionalFormatting sqref="BQ11">
    <cfRule type="expression" dxfId="80" priority="80">
      <formula>$BQ$4=""</formula>
    </cfRule>
  </conditionalFormatting>
  <conditionalFormatting sqref="BC11:BQ11">
    <cfRule type="expression" dxfId="79" priority="94">
      <formula>$BC$4=""</formula>
    </cfRule>
  </conditionalFormatting>
  <conditionalFormatting sqref="BR11:CQ11">
    <cfRule type="expression" dxfId="78" priority="79">
      <formula>$D$4=""</formula>
    </cfRule>
  </conditionalFormatting>
  <conditionalFormatting sqref="BR11:CQ11">
    <cfRule type="expression" dxfId="77" priority="78">
      <formula>$E$4=""</formula>
    </cfRule>
  </conditionalFormatting>
  <conditionalFormatting sqref="BR11:CQ11">
    <cfRule type="expression" dxfId="76" priority="77">
      <formula>$F$4=""</formula>
    </cfRule>
  </conditionalFormatting>
  <conditionalFormatting sqref="BR11:CQ11">
    <cfRule type="expression" dxfId="75" priority="76">
      <formula>$G$4=""</formula>
    </cfRule>
  </conditionalFormatting>
  <conditionalFormatting sqref="BR11:CQ11">
    <cfRule type="expression" dxfId="74" priority="75">
      <formula>$H$4=""</formula>
    </cfRule>
  </conditionalFormatting>
  <conditionalFormatting sqref="BR11:CQ11">
    <cfRule type="expression" dxfId="73" priority="74">
      <formula>$I$4=""</formula>
    </cfRule>
  </conditionalFormatting>
  <conditionalFormatting sqref="BR11:CQ11">
    <cfRule type="expression" dxfId="72" priority="73">
      <formula>$J$4=""</formula>
    </cfRule>
  </conditionalFormatting>
  <conditionalFormatting sqref="BR11:CQ11">
    <cfRule type="expression" dxfId="71" priority="72">
      <formula>$K$4=""</formula>
    </cfRule>
  </conditionalFormatting>
  <conditionalFormatting sqref="BR11:CQ11">
    <cfRule type="expression" dxfId="70" priority="71">
      <formula>$L$4=""</formula>
    </cfRule>
  </conditionalFormatting>
  <conditionalFormatting sqref="BR11:CQ11">
    <cfRule type="expression" dxfId="69" priority="70">
      <formula>$M$4=""</formula>
    </cfRule>
  </conditionalFormatting>
  <conditionalFormatting sqref="BR11:CQ11">
    <cfRule type="expression" dxfId="68" priority="69">
      <formula>$N$4=""</formula>
    </cfRule>
  </conditionalFormatting>
  <conditionalFormatting sqref="BR11:CQ11">
    <cfRule type="expression" dxfId="67" priority="68">
      <formula>$O$4=""</formula>
    </cfRule>
  </conditionalFormatting>
  <conditionalFormatting sqref="BR11:CQ11">
    <cfRule type="expression" dxfId="66" priority="67">
      <formula>$P$4=""</formula>
    </cfRule>
  </conditionalFormatting>
  <conditionalFormatting sqref="BR11:CQ11">
    <cfRule type="expression" dxfId="65" priority="66">
      <formula>$Q$4=""</formula>
    </cfRule>
  </conditionalFormatting>
  <conditionalFormatting sqref="BR11:CQ11">
    <cfRule type="expression" dxfId="64" priority="65">
      <formula>$R$4=""</formula>
    </cfRule>
  </conditionalFormatting>
  <conditionalFormatting sqref="BR11:CQ11">
    <cfRule type="expression" dxfId="63" priority="64">
      <formula>$S$4=""</formula>
    </cfRule>
  </conditionalFormatting>
  <conditionalFormatting sqref="BR11:CQ11">
    <cfRule type="expression" dxfId="62" priority="63">
      <formula>$T$4=""</formula>
    </cfRule>
  </conditionalFormatting>
  <conditionalFormatting sqref="BR11:CQ11">
    <cfRule type="expression" dxfId="61" priority="62">
      <formula>$U$4=""</formula>
    </cfRule>
  </conditionalFormatting>
  <conditionalFormatting sqref="BR11:CQ11">
    <cfRule type="expression" dxfId="60" priority="61">
      <formula>$V$4=""</formula>
    </cfRule>
  </conditionalFormatting>
  <conditionalFormatting sqref="BR11:CQ11">
    <cfRule type="expression" dxfId="59" priority="60">
      <formula>$W$4=""</formula>
    </cfRule>
  </conditionalFormatting>
  <conditionalFormatting sqref="BR11:CQ11">
    <cfRule type="expression" dxfId="58" priority="59">
      <formula>$X$4=""</formula>
    </cfRule>
  </conditionalFormatting>
  <conditionalFormatting sqref="BR11:CQ11">
    <cfRule type="expression" dxfId="57" priority="58">
      <formula>$Y$4=""</formula>
    </cfRule>
  </conditionalFormatting>
  <conditionalFormatting sqref="BR11:CQ11">
    <cfRule type="expression" dxfId="56" priority="57">
      <formula>$Z$4=""</formula>
    </cfRule>
  </conditionalFormatting>
  <conditionalFormatting sqref="BR11:CQ11">
    <cfRule type="expression" dxfId="55" priority="56">
      <formula>$AA$4=""</formula>
    </cfRule>
  </conditionalFormatting>
  <conditionalFormatting sqref="BR11:CQ11">
    <cfRule type="expression" dxfId="54" priority="32">
      <formula>$AY$4=""</formula>
    </cfRule>
  </conditionalFormatting>
  <conditionalFormatting sqref="BR11:CQ11">
    <cfRule type="expression" dxfId="53" priority="33">
      <formula>$AX$4=""</formula>
    </cfRule>
  </conditionalFormatting>
  <conditionalFormatting sqref="BR11:CQ11">
    <cfRule type="expression" dxfId="52" priority="34">
      <formula>$AW$4=""</formula>
    </cfRule>
  </conditionalFormatting>
  <conditionalFormatting sqref="BR11:CQ11">
    <cfRule type="expression" dxfId="51" priority="35">
      <formula>$AV$4=""</formula>
    </cfRule>
  </conditionalFormatting>
  <conditionalFormatting sqref="BR11:CQ11">
    <cfRule type="expression" dxfId="50" priority="36">
      <formula>$AU$4=""</formula>
    </cfRule>
  </conditionalFormatting>
  <conditionalFormatting sqref="BR11:CQ11">
    <cfRule type="expression" dxfId="49" priority="37">
      <formula>$AT$4=""</formula>
    </cfRule>
  </conditionalFormatting>
  <conditionalFormatting sqref="BR11:CQ11">
    <cfRule type="expression" dxfId="48" priority="38">
      <formula>$AS$4=""</formula>
    </cfRule>
  </conditionalFormatting>
  <conditionalFormatting sqref="BR11:CQ11">
    <cfRule type="expression" dxfId="47" priority="39">
      <formula>$AR$4=""</formula>
    </cfRule>
  </conditionalFormatting>
  <conditionalFormatting sqref="BR11:CQ11">
    <cfRule type="expression" dxfId="46" priority="40">
      <formula>$AQ$4=""</formula>
    </cfRule>
  </conditionalFormatting>
  <conditionalFormatting sqref="BR11:CQ11">
    <cfRule type="expression" dxfId="45" priority="41">
      <formula>$AP$4=""</formula>
    </cfRule>
  </conditionalFormatting>
  <conditionalFormatting sqref="BR11:CQ11">
    <cfRule type="expression" dxfId="44" priority="42">
      <formula>$AO$4=""</formula>
    </cfRule>
  </conditionalFormatting>
  <conditionalFormatting sqref="BR11:CQ11">
    <cfRule type="expression" dxfId="43" priority="43">
      <formula>$AN$4=""</formula>
    </cfRule>
  </conditionalFormatting>
  <conditionalFormatting sqref="BR11:CQ11">
    <cfRule type="expression" dxfId="42" priority="44">
      <formula>$AM$4=""</formula>
    </cfRule>
  </conditionalFormatting>
  <conditionalFormatting sqref="BR11:CQ11">
    <cfRule type="expression" dxfId="41" priority="45">
      <formula>$AL$4=""</formula>
    </cfRule>
  </conditionalFormatting>
  <conditionalFormatting sqref="BR11:CQ11">
    <cfRule type="expression" dxfId="40" priority="46">
      <formula>$AK$4=""</formula>
    </cfRule>
  </conditionalFormatting>
  <conditionalFormatting sqref="BR11:CQ11">
    <cfRule type="expression" dxfId="39" priority="47">
      <formula>$AJ$4=""</formula>
    </cfRule>
  </conditionalFormatting>
  <conditionalFormatting sqref="BR11:CQ11">
    <cfRule type="expression" dxfId="38" priority="48">
      <formula>$AI$4=""</formula>
    </cfRule>
  </conditionalFormatting>
  <conditionalFormatting sqref="BR11:CQ11">
    <cfRule type="expression" dxfId="37" priority="49">
      <formula>$AH$4=""</formula>
    </cfRule>
  </conditionalFormatting>
  <conditionalFormatting sqref="BR11:CQ11">
    <cfRule type="expression" dxfId="36" priority="50">
      <formula>$AG$4=""</formula>
    </cfRule>
  </conditionalFormatting>
  <conditionalFormatting sqref="BR11:CQ11">
    <cfRule type="expression" dxfId="35" priority="51">
      <formula>$AF$4=""</formula>
    </cfRule>
  </conditionalFormatting>
  <conditionalFormatting sqref="BR11:CQ11">
    <cfRule type="expression" dxfId="34" priority="52">
      <formula>$AE$4=""</formula>
    </cfRule>
  </conditionalFormatting>
  <conditionalFormatting sqref="BR11:CQ11">
    <cfRule type="expression" dxfId="33" priority="53">
      <formula>$AD$4=""</formula>
    </cfRule>
  </conditionalFormatting>
  <conditionalFormatting sqref="BR11:CQ11">
    <cfRule type="expression" dxfId="32" priority="54">
      <formula>$AC$4=""</formula>
    </cfRule>
  </conditionalFormatting>
  <conditionalFormatting sqref="BR11:CQ11">
    <cfRule type="expression" dxfId="31" priority="55">
      <formula>$AB$4=""</formula>
    </cfRule>
  </conditionalFormatting>
  <conditionalFormatting sqref="BR11:CQ11">
    <cfRule type="expression" dxfId="30" priority="30">
      <formula>$BA$4=""</formula>
    </cfRule>
  </conditionalFormatting>
  <conditionalFormatting sqref="BR11:CQ11">
    <cfRule type="expression" dxfId="29" priority="16">
      <formula>$BO$4=""</formula>
    </cfRule>
  </conditionalFormatting>
  <conditionalFormatting sqref="BR11:CQ11">
    <cfRule type="expression" dxfId="28" priority="17">
      <formula>$BN$4=""</formula>
    </cfRule>
  </conditionalFormatting>
  <conditionalFormatting sqref="BR11:CQ11">
    <cfRule type="expression" dxfId="27" priority="18">
      <formula>$BM$4=""</formula>
    </cfRule>
  </conditionalFormatting>
  <conditionalFormatting sqref="BR11:CQ11">
    <cfRule type="expression" dxfId="26" priority="19">
      <formula>$BL$4=""</formula>
    </cfRule>
  </conditionalFormatting>
  <conditionalFormatting sqref="BR11:CQ11">
    <cfRule type="expression" dxfId="25" priority="20">
      <formula>$BK$4=""</formula>
    </cfRule>
  </conditionalFormatting>
  <conditionalFormatting sqref="BR11:CQ11">
    <cfRule type="expression" dxfId="24" priority="21">
      <formula>$BJ$4=""</formula>
    </cfRule>
  </conditionalFormatting>
  <conditionalFormatting sqref="BR11:CQ11">
    <cfRule type="expression" dxfId="23" priority="22">
      <formula>$BI$4=""</formula>
    </cfRule>
  </conditionalFormatting>
  <conditionalFormatting sqref="BR11:CQ11">
    <cfRule type="expression" dxfId="22" priority="23">
      <formula>$BH$4=""</formula>
    </cfRule>
  </conditionalFormatting>
  <conditionalFormatting sqref="BR11:CQ11">
    <cfRule type="expression" dxfId="21" priority="24">
      <formula>$BG$4=""</formula>
    </cfRule>
  </conditionalFormatting>
  <conditionalFormatting sqref="BR11:CQ11">
    <cfRule type="expression" dxfId="20" priority="25">
      <formula>$BF$4=""</formula>
    </cfRule>
  </conditionalFormatting>
  <conditionalFormatting sqref="BR11:CQ11">
    <cfRule type="expression" dxfId="19" priority="26">
      <formula>$BE$4=""</formula>
    </cfRule>
  </conditionalFormatting>
  <conditionalFormatting sqref="BR11:CQ11">
    <cfRule type="expression" dxfId="18" priority="27">
      <formula>$BD$4=""</formula>
    </cfRule>
  </conditionalFormatting>
  <conditionalFormatting sqref="BR11:CQ11">
    <cfRule type="expression" dxfId="17" priority="29">
      <formula>$BB$4=""</formula>
    </cfRule>
  </conditionalFormatting>
  <conditionalFormatting sqref="BR11:CQ11">
    <cfRule type="expression" dxfId="16" priority="31">
      <formula>$AZ$4=""</formula>
    </cfRule>
  </conditionalFormatting>
  <conditionalFormatting sqref="CD11:CQ11">
    <cfRule type="expression" dxfId="15" priority="1">
      <formula>$CD$4=""</formula>
    </cfRule>
  </conditionalFormatting>
  <conditionalFormatting sqref="BR11:CQ11">
    <cfRule type="expression" dxfId="14" priority="15">
      <formula>$BP$4=""</formula>
    </cfRule>
  </conditionalFormatting>
  <conditionalFormatting sqref="BR11:CQ11">
    <cfRule type="expression" dxfId="13" priority="14">
      <formula>$BQ$4=""</formula>
    </cfRule>
  </conditionalFormatting>
  <conditionalFormatting sqref="BR11:CQ11">
    <cfRule type="expression" dxfId="12" priority="13">
      <formula>$BR$4=""</formula>
    </cfRule>
  </conditionalFormatting>
  <conditionalFormatting sqref="BS11:CQ11">
    <cfRule type="expression" dxfId="11" priority="12">
      <formula>$BS$4=""</formula>
    </cfRule>
  </conditionalFormatting>
  <conditionalFormatting sqref="BT11:CQ11">
    <cfRule type="expression" dxfId="10" priority="11">
      <formula>$BT$4=""</formula>
    </cfRule>
  </conditionalFormatting>
  <conditionalFormatting sqref="BU11:CQ11">
    <cfRule type="expression" dxfId="9" priority="10">
      <formula>$BU$4=""</formula>
    </cfRule>
  </conditionalFormatting>
  <conditionalFormatting sqref="BV11:CQ11">
    <cfRule type="expression" dxfId="8" priority="9">
      <formula>$BV$4=""</formula>
    </cfRule>
  </conditionalFormatting>
  <conditionalFormatting sqref="BW11:CQ11">
    <cfRule type="expression" dxfId="7" priority="8">
      <formula>$BW$4=""</formula>
    </cfRule>
  </conditionalFormatting>
  <conditionalFormatting sqref="BX11:CQ11">
    <cfRule type="expression" dxfId="6" priority="7">
      <formula>$BX$4=""</formula>
    </cfRule>
  </conditionalFormatting>
  <conditionalFormatting sqref="BY11:CQ11">
    <cfRule type="expression" dxfId="5" priority="6">
      <formula>$BY$4=""</formula>
    </cfRule>
  </conditionalFormatting>
  <conditionalFormatting sqref="BZ11:CQ11">
    <cfRule type="expression" dxfId="4" priority="5">
      <formula>$BZ$4=""</formula>
    </cfRule>
  </conditionalFormatting>
  <conditionalFormatting sqref="CA11:CQ11">
    <cfRule type="expression" dxfId="3" priority="4">
      <formula>$CA$4=""</formula>
    </cfRule>
  </conditionalFormatting>
  <conditionalFormatting sqref="CB11:CQ11">
    <cfRule type="expression" dxfId="2" priority="3">
      <formula>$CB$4=""</formula>
    </cfRule>
  </conditionalFormatting>
  <conditionalFormatting sqref="CC11:CQ11">
    <cfRule type="expression" dxfId="1" priority="2">
      <formula>$CC$4=""</formula>
    </cfRule>
  </conditionalFormatting>
  <conditionalFormatting sqref="BR11:CQ11">
    <cfRule type="expression" dxfId="0" priority="28">
      <formula>$BC$4=""</formula>
    </cfRule>
  </conditionalFormatting>
  <pageMargins left="0.75" right="0.75" top="0.5" bottom="0.5" header="0" footer="0.25"/>
  <pageSetup scale="45" fitToWidth="2" fitToHeight="2" orientation="landscape" r:id="rId1"/>
  <headerFooter alignWithMargins="0">
    <oddFooter>&amp;C&amp;10Page &amp;P&amp;R&amp;10&amp;Z&amp;F</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5">
    <tabColor theme="1"/>
  </sheetPr>
  <dimension ref="A1:D12"/>
  <sheetViews>
    <sheetView workbookViewId="0">
      <selection activeCell="B137" sqref="B137"/>
    </sheetView>
  </sheetViews>
  <sheetFormatPr defaultRowHeight="15.75"/>
  <cols>
    <col min="1" max="1" width="14.875" customWidth="1"/>
    <col min="2" max="2" width="11.25" customWidth="1"/>
    <col min="3" max="3" width="10.875" customWidth="1"/>
    <col min="4" max="4" width="44" bestFit="1" customWidth="1"/>
  </cols>
  <sheetData>
    <row r="1" spans="1:4" ht="25.5" thickTop="1" thickBot="1">
      <c r="A1" s="397" t="s">
        <v>264</v>
      </c>
      <c r="B1" s="398" t="s">
        <v>265</v>
      </c>
      <c r="C1" s="399" t="s">
        <v>268</v>
      </c>
      <c r="D1" s="400" t="s">
        <v>266</v>
      </c>
    </row>
    <row r="2" spans="1:4" ht="75" customHeight="1" thickTop="1">
      <c r="A2" s="401" t="s">
        <v>270</v>
      </c>
      <c r="B2" s="402">
        <v>42808</v>
      </c>
      <c r="C2" s="403" t="s">
        <v>267</v>
      </c>
      <c r="D2" s="404" t="s">
        <v>269</v>
      </c>
    </row>
    <row r="3" spans="1:4">
      <c r="A3" s="401" t="s">
        <v>271</v>
      </c>
      <c r="B3" s="402">
        <v>42814</v>
      </c>
      <c r="C3" s="403" t="s">
        <v>267</v>
      </c>
      <c r="D3" s="404" t="s">
        <v>272</v>
      </c>
    </row>
    <row r="4" spans="1:4" ht="24">
      <c r="A4" s="401" t="s">
        <v>271</v>
      </c>
      <c r="B4" s="402">
        <v>42815</v>
      </c>
      <c r="C4" s="403" t="s">
        <v>267</v>
      </c>
      <c r="D4" s="404" t="s">
        <v>273</v>
      </c>
    </row>
    <row r="5" spans="1:4" ht="24">
      <c r="A5" s="401" t="s">
        <v>271</v>
      </c>
      <c r="B5" s="402">
        <v>42825</v>
      </c>
      <c r="C5" s="403" t="s">
        <v>267</v>
      </c>
      <c r="D5" s="404" t="s">
        <v>274</v>
      </c>
    </row>
    <row r="6" spans="1:4" ht="36">
      <c r="A6" s="401" t="s">
        <v>285</v>
      </c>
      <c r="B6" s="402">
        <v>42913</v>
      </c>
      <c r="C6" s="403" t="s">
        <v>267</v>
      </c>
      <c r="D6" s="404" t="s">
        <v>286</v>
      </c>
    </row>
    <row r="7" spans="1:4" ht="24">
      <c r="A7" s="401" t="s">
        <v>288</v>
      </c>
      <c r="B7" s="402">
        <v>42976</v>
      </c>
      <c r="C7" s="403" t="s">
        <v>267</v>
      </c>
      <c r="D7" s="404" t="s">
        <v>289</v>
      </c>
    </row>
    <row r="8" spans="1:4" ht="24">
      <c r="A8" s="401" t="s">
        <v>290</v>
      </c>
      <c r="B8" s="402">
        <v>42990</v>
      </c>
      <c r="C8" s="403" t="s">
        <v>267</v>
      </c>
      <c r="D8" s="404" t="s">
        <v>291</v>
      </c>
    </row>
    <row r="9" spans="1:4" ht="24">
      <c r="A9" s="401" t="s">
        <v>336</v>
      </c>
      <c r="B9" s="402">
        <v>43089</v>
      </c>
      <c r="C9" s="403" t="s">
        <v>267</v>
      </c>
      <c r="D9" s="404" t="s">
        <v>292</v>
      </c>
    </row>
    <row r="10" spans="1:4">
      <c r="A10" s="401" t="s">
        <v>337</v>
      </c>
      <c r="B10" s="402">
        <v>43217</v>
      </c>
      <c r="C10" s="403" t="s">
        <v>267</v>
      </c>
      <c r="D10" s="404" t="s">
        <v>338</v>
      </c>
    </row>
    <row r="11" spans="1:4" ht="60">
      <c r="A11" s="401" t="s">
        <v>362</v>
      </c>
      <c r="B11" s="402">
        <v>43599</v>
      </c>
      <c r="C11" s="403" t="s">
        <v>358</v>
      </c>
      <c r="D11" s="404" t="s">
        <v>363</v>
      </c>
    </row>
    <row r="12" spans="1:4" ht="36">
      <c r="A12" s="401" t="s">
        <v>364</v>
      </c>
      <c r="B12" s="402">
        <v>43684</v>
      </c>
      <c r="C12" s="403" t="s">
        <v>358</v>
      </c>
      <c r="D12" s="404" t="s">
        <v>365</v>
      </c>
    </row>
  </sheetData>
  <sheetProtection algorithmName="SHA-512" hashValue="SS2DvksIQAMMPkrOf/t6NIwCveQbACcbG9Bk8dVWXa8z+ydHiPqSXV+HMBYb3ordP2DQcqIjVklJf+6ckyuO4g==" saltValue="7icpr+nL5VaJPJWuwo+F5g==" spinCount="100000"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O148"/>
  <sheetViews>
    <sheetView topLeftCell="A103" zoomScale="80" zoomScaleNormal="80" workbookViewId="0">
      <pane xSplit="1" topLeftCell="B1" activePane="topRight" state="frozenSplit"/>
      <selection activeCell="B137" sqref="B137"/>
      <selection pane="topRight" activeCell="B137" sqref="B137"/>
    </sheetView>
  </sheetViews>
  <sheetFormatPr defaultColWidth="9" defaultRowHeight="12.75"/>
  <cols>
    <col min="1" max="1" width="53.125" style="66" bestFit="1" customWidth="1"/>
    <col min="2" max="2" width="8.125" style="66" customWidth="1"/>
    <col min="3" max="3" width="9.75" style="66" customWidth="1"/>
    <col min="4" max="4" width="8.375" style="66" customWidth="1"/>
    <col min="5" max="5" width="8.5" style="66" customWidth="1"/>
    <col min="6" max="6" width="9.875" style="66" customWidth="1"/>
    <col min="7" max="7" width="9.375" style="66" customWidth="1"/>
    <col min="8" max="8" width="13.25" style="66" bestFit="1" customWidth="1"/>
    <col min="9" max="9" width="9.125" style="66" bestFit="1" customWidth="1"/>
    <col min="10" max="10" width="7.375" style="66" customWidth="1"/>
    <col min="11" max="11" width="7.25" style="66" bestFit="1" customWidth="1"/>
    <col min="12" max="12" width="7.125" style="66" customWidth="1"/>
    <col min="13" max="13" width="7.125" style="66" bestFit="1" customWidth="1"/>
    <col min="14" max="14" width="7.125" style="67" bestFit="1" customWidth="1"/>
    <col min="15" max="15" width="7.375" style="66" customWidth="1"/>
    <col min="16" max="21" width="7.125" style="66" bestFit="1" customWidth="1"/>
    <col min="22" max="41" width="6.875" style="66" customWidth="1"/>
    <col min="42" max="16384" width="9" style="66"/>
  </cols>
  <sheetData>
    <row r="1" spans="1:14">
      <c r="L1" s="67"/>
      <c r="N1" s="66"/>
    </row>
    <row r="2" spans="1:14">
      <c r="N2" s="66"/>
    </row>
    <row r="3" spans="1:14" ht="36.75" customHeight="1">
      <c r="A3" s="68" t="s">
        <v>20</v>
      </c>
      <c r="N3" s="66"/>
    </row>
    <row r="4" spans="1:14">
      <c r="A4" s="69" t="s">
        <v>19</v>
      </c>
      <c r="C4" s="66" t="s">
        <v>278</v>
      </c>
      <c r="D4" s="66" t="s">
        <v>121</v>
      </c>
      <c r="N4" s="66"/>
    </row>
    <row r="5" spans="1:14">
      <c r="A5" s="70" t="s">
        <v>18</v>
      </c>
      <c r="C5" s="66" t="s">
        <v>279</v>
      </c>
      <c r="D5" s="66" t="s">
        <v>73</v>
      </c>
      <c r="N5" s="66"/>
    </row>
    <row r="6" spans="1:14">
      <c r="A6" s="70" t="s">
        <v>359</v>
      </c>
      <c r="C6" s="66" t="s">
        <v>280</v>
      </c>
      <c r="N6" s="66"/>
    </row>
    <row r="7" spans="1:14">
      <c r="A7" s="71" t="s">
        <v>111</v>
      </c>
      <c r="C7" s="66" t="s">
        <v>0</v>
      </c>
      <c r="N7" s="66"/>
    </row>
    <row r="8" spans="1:14">
      <c r="C8" s="72"/>
      <c r="F8" s="73"/>
    </row>
    <row r="9" spans="1:14">
      <c r="A9" s="74" t="s">
        <v>95</v>
      </c>
      <c r="C9" s="75"/>
      <c r="F9" s="67"/>
      <c r="G9" s="67"/>
    </row>
    <row r="10" spans="1:14">
      <c r="A10" s="76" t="s">
        <v>126</v>
      </c>
      <c r="G10" s="67"/>
    </row>
    <row r="11" spans="1:14">
      <c r="A11" s="77" t="s">
        <v>57</v>
      </c>
    </row>
    <row r="12" spans="1:14">
      <c r="A12" s="77" t="s">
        <v>88</v>
      </c>
    </row>
    <row r="13" spans="1:14">
      <c r="A13" s="77" t="s">
        <v>127</v>
      </c>
    </row>
    <row r="14" spans="1:14">
      <c r="A14" s="77" t="s">
        <v>140</v>
      </c>
    </row>
    <row r="15" spans="1:14">
      <c r="A15" s="77" t="s">
        <v>141</v>
      </c>
    </row>
    <row r="16" spans="1:14">
      <c r="A16" s="77" t="s">
        <v>128</v>
      </c>
    </row>
    <row r="17" spans="1:7">
      <c r="A17" s="77" t="s">
        <v>361</v>
      </c>
    </row>
    <row r="18" spans="1:7">
      <c r="A18" s="384" t="s">
        <v>89</v>
      </c>
    </row>
    <row r="19" spans="1:7">
      <c r="A19" s="385" t="s">
        <v>0</v>
      </c>
    </row>
    <row r="21" spans="1:7" ht="38.25">
      <c r="A21" s="74" t="s">
        <v>101</v>
      </c>
      <c r="B21" s="78" t="s">
        <v>77</v>
      </c>
      <c r="C21" s="78" t="s">
        <v>78</v>
      </c>
      <c r="D21" s="79" t="s">
        <v>21</v>
      </c>
      <c r="E21" s="80" t="s">
        <v>124</v>
      </c>
      <c r="F21" s="80" t="s">
        <v>125</v>
      </c>
    </row>
    <row r="22" spans="1:7">
      <c r="A22" s="70" t="s">
        <v>34</v>
      </c>
      <c r="B22" s="460">
        <v>31</v>
      </c>
      <c r="C22" s="460">
        <v>29</v>
      </c>
      <c r="D22" s="424">
        <v>20</v>
      </c>
      <c r="E22" s="461">
        <v>1.5E-3</v>
      </c>
      <c r="F22" s="461">
        <v>1.5E-3</v>
      </c>
      <c r="G22" s="87"/>
    </row>
    <row r="23" spans="1:7">
      <c r="A23" s="70" t="s">
        <v>1</v>
      </c>
      <c r="B23" s="460">
        <v>26</v>
      </c>
      <c r="C23" s="460">
        <v>27</v>
      </c>
      <c r="D23" s="424">
        <v>20</v>
      </c>
      <c r="E23" s="425">
        <v>1.5E-3</v>
      </c>
      <c r="F23" s="425">
        <v>1.5E-3</v>
      </c>
      <c r="G23" s="87"/>
    </row>
    <row r="24" spans="1:7">
      <c r="A24" s="70" t="s">
        <v>2</v>
      </c>
      <c r="B24" s="460">
        <v>38</v>
      </c>
      <c r="C24" s="460">
        <v>33</v>
      </c>
      <c r="D24" s="424">
        <v>20</v>
      </c>
      <c r="E24" s="425">
        <v>1.5E-3</v>
      </c>
      <c r="F24" s="425">
        <v>1.5E-3</v>
      </c>
      <c r="G24" s="87"/>
    </row>
    <row r="25" spans="1:7">
      <c r="A25" s="70" t="s">
        <v>3</v>
      </c>
      <c r="B25" s="460">
        <v>24</v>
      </c>
      <c r="C25" s="460">
        <v>25</v>
      </c>
      <c r="D25" s="424">
        <v>15</v>
      </c>
      <c r="E25" s="425">
        <v>1.5E-3</v>
      </c>
      <c r="F25" s="425">
        <v>1.5E-3</v>
      </c>
      <c r="G25" s="87"/>
    </row>
    <row r="26" spans="1:7">
      <c r="A26" s="70" t="s">
        <v>256</v>
      </c>
      <c r="B26" s="460">
        <v>22</v>
      </c>
      <c r="C26" s="460">
        <v>22</v>
      </c>
      <c r="D26" s="424">
        <v>5</v>
      </c>
      <c r="E26" s="425">
        <v>1.5E-3</v>
      </c>
      <c r="F26" s="425">
        <v>1.5E-3</v>
      </c>
      <c r="G26" s="87"/>
    </row>
    <row r="27" spans="1:7">
      <c r="A27" s="70" t="s">
        <v>339</v>
      </c>
      <c r="B27" s="460">
        <v>48</v>
      </c>
      <c r="C27" s="460">
        <v>41</v>
      </c>
      <c r="D27" s="424">
        <v>20</v>
      </c>
      <c r="E27" s="425">
        <v>1.2482409999999999E-2</v>
      </c>
      <c r="F27" s="425">
        <v>1.1662509999999999E-2</v>
      </c>
      <c r="G27" s="87"/>
    </row>
    <row r="28" spans="1:7">
      <c r="A28" s="70" t="s">
        <v>4</v>
      </c>
      <c r="B28" s="460">
        <v>30</v>
      </c>
      <c r="C28" s="460">
        <v>39</v>
      </c>
      <c r="D28" s="424">
        <v>15</v>
      </c>
      <c r="E28" s="425">
        <v>1.7394119999999999E-2</v>
      </c>
      <c r="F28" s="425">
        <v>1.523483E-2</v>
      </c>
      <c r="G28" s="87"/>
    </row>
    <row r="29" spans="1:7">
      <c r="A29" s="70" t="s">
        <v>5</v>
      </c>
      <c r="B29" s="460">
        <v>62</v>
      </c>
      <c r="C29" s="460">
        <v>53</v>
      </c>
      <c r="D29" s="424">
        <v>15</v>
      </c>
      <c r="E29" s="425">
        <v>1.5E-3</v>
      </c>
      <c r="F29" s="425">
        <v>1.5E-3</v>
      </c>
      <c r="G29" s="87"/>
    </row>
    <row r="30" spans="1:7">
      <c r="A30" s="70" t="s">
        <v>340</v>
      </c>
      <c r="B30" s="460">
        <v>57</v>
      </c>
      <c r="C30" s="460">
        <v>60</v>
      </c>
      <c r="D30" s="424">
        <v>15</v>
      </c>
      <c r="E30" s="425">
        <v>1.2482409999999999E-2</v>
      </c>
      <c r="F30" s="425">
        <v>1.1662509999999999E-2</v>
      </c>
      <c r="G30" s="87"/>
    </row>
    <row r="31" spans="1:7">
      <c r="A31" s="70" t="s">
        <v>6</v>
      </c>
      <c r="B31" s="460">
        <v>31</v>
      </c>
      <c r="C31" s="460">
        <v>40</v>
      </c>
      <c r="D31" s="424">
        <v>20</v>
      </c>
      <c r="E31" s="425">
        <v>1.7394119999999999E-2</v>
      </c>
      <c r="F31" s="425">
        <v>1.523483E-2</v>
      </c>
      <c r="G31" s="87"/>
    </row>
    <row r="32" spans="1:7">
      <c r="A32" s="70" t="s">
        <v>7</v>
      </c>
      <c r="B32" s="460">
        <v>48</v>
      </c>
      <c r="C32" s="460">
        <v>44</v>
      </c>
      <c r="D32" s="424">
        <v>20</v>
      </c>
      <c r="E32" s="425">
        <v>1.5E-3</v>
      </c>
      <c r="F32" s="425">
        <v>1.5E-3</v>
      </c>
      <c r="G32" s="87"/>
    </row>
    <row r="33" spans="1:7">
      <c r="A33" s="70" t="s">
        <v>341</v>
      </c>
      <c r="B33" s="460">
        <v>49</v>
      </c>
      <c r="C33" s="460">
        <v>46</v>
      </c>
      <c r="D33" s="424">
        <v>20</v>
      </c>
      <c r="E33" s="425">
        <v>1.2482409999999999E-2</v>
      </c>
      <c r="F33" s="425">
        <v>1.1662509999999999E-2</v>
      </c>
      <c r="G33" s="87"/>
    </row>
    <row r="34" spans="1:7">
      <c r="A34" s="70" t="s">
        <v>35</v>
      </c>
      <c r="B34" s="460">
        <v>49</v>
      </c>
      <c r="C34" s="460"/>
      <c r="D34" s="424">
        <v>20</v>
      </c>
      <c r="E34" s="425">
        <v>1.2482409999999999E-2</v>
      </c>
      <c r="F34" s="425"/>
      <c r="G34" s="87"/>
    </row>
    <row r="35" spans="1:7">
      <c r="A35" s="70" t="s">
        <v>8</v>
      </c>
      <c r="B35" s="460">
        <v>46</v>
      </c>
      <c r="C35" s="460"/>
      <c r="D35" s="424">
        <v>15</v>
      </c>
      <c r="E35" s="426">
        <v>1.7394119999999999E-2</v>
      </c>
      <c r="F35" s="426"/>
      <c r="G35" s="87"/>
    </row>
    <row r="36" spans="1:7">
      <c r="A36" s="70" t="s">
        <v>9</v>
      </c>
      <c r="B36" s="460">
        <v>49</v>
      </c>
      <c r="C36" s="460"/>
      <c r="D36" s="424">
        <v>15</v>
      </c>
      <c r="E36" s="426">
        <v>1.2482409999999999E-2</v>
      </c>
      <c r="F36" s="426"/>
      <c r="G36" s="87"/>
    </row>
    <row r="37" spans="1:7">
      <c r="A37" s="70" t="s">
        <v>342</v>
      </c>
      <c r="B37" s="460">
        <v>48</v>
      </c>
      <c r="C37" s="460"/>
      <c r="D37" s="424">
        <v>15</v>
      </c>
      <c r="E37" s="425">
        <v>1.2482409999999999E-2</v>
      </c>
      <c r="F37" s="425"/>
      <c r="G37" s="87"/>
    </row>
    <row r="38" spans="1:7">
      <c r="A38" s="70" t="s">
        <v>10</v>
      </c>
      <c r="B38" s="460">
        <v>50</v>
      </c>
      <c r="C38" s="460"/>
      <c r="D38" s="424">
        <v>20</v>
      </c>
      <c r="E38" s="425">
        <v>1.2482409999999999E-2</v>
      </c>
      <c r="F38" s="425"/>
      <c r="G38" s="87"/>
    </row>
    <row r="39" spans="1:7">
      <c r="A39" s="70" t="s">
        <v>11</v>
      </c>
      <c r="B39" s="460">
        <v>36</v>
      </c>
      <c r="C39" s="460"/>
      <c r="D39" s="424">
        <v>20</v>
      </c>
      <c r="E39" s="426">
        <v>1.7394119999999999E-2</v>
      </c>
      <c r="F39" s="426"/>
      <c r="G39" s="87"/>
    </row>
    <row r="40" spans="1:7">
      <c r="A40" s="70" t="s">
        <v>343</v>
      </c>
      <c r="B40" s="460">
        <v>45</v>
      </c>
      <c r="C40" s="460"/>
      <c r="D40" s="424">
        <v>20</v>
      </c>
      <c r="E40" s="425">
        <v>1.2482409999999999E-2</v>
      </c>
      <c r="F40" s="425"/>
      <c r="G40" s="87"/>
    </row>
    <row r="41" spans="1:7">
      <c r="A41" s="70" t="s">
        <v>36</v>
      </c>
      <c r="B41" s="460">
        <v>18</v>
      </c>
      <c r="C41" s="460">
        <v>15</v>
      </c>
      <c r="D41" s="424">
        <v>7</v>
      </c>
      <c r="E41" s="426">
        <v>1.7394119999999999E-2</v>
      </c>
      <c r="F41" s="426">
        <v>1.523483E-2</v>
      </c>
      <c r="G41" s="87"/>
    </row>
    <row r="42" spans="1:7">
      <c r="A42" s="70" t="s">
        <v>12</v>
      </c>
      <c r="B42" s="460">
        <v>36</v>
      </c>
      <c r="C42" s="460">
        <v>41</v>
      </c>
      <c r="D42" s="424">
        <v>39</v>
      </c>
      <c r="E42" s="425">
        <v>1.2482409999999999E-2</v>
      </c>
      <c r="F42" s="425">
        <v>1.1662509999999999E-2</v>
      </c>
    </row>
    <row r="43" spans="1:7">
      <c r="A43" s="70" t="s">
        <v>13</v>
      </c>
      <c r="B43" s="460">
        <v>15</v>
      </c>
      <c r="C43" s="460">
        <v>20</v>
      </c>
      <c r="D43" s="424">
        <v>7</v>
      </c>
      <c r="E43" s="426">
        <v>1.7394119999999999E-2</v>
      </c>
      <c r="F43" s="426">
        <v>1.523483E-2</v>
      </c>
    </row>
    <row r="44" spans="1:7">
      <c r="A44" s="70" t="s">
        <v>14</v>
      </c>
      <c r="B44" s="460">
        <v>12</v>
      </c>
      <c r="C44" s="460">
        <v>16</v>
      </c>
      <c r="D44" s="424">
        <v>5</v>
      </c>
      <c r="E44" s="425">
        <v>6.3949999999999996E-3</v>
      </c>
      <c r="F44" s="425">
        <v>6.3949999999999996E-3</v>
      </c>
    </row>
    <row r="45" spans="1:7">
      <c r="A45" s="70" t="s">
        <v>15</v>
      </c>
      <c r="B45" s="460">
        <v>22</v>
      </c>
      <c r="C45" s="460">
        <v>16</v>
      </c>
      <c r="D45" s="424">
        <v>5</v>
      </c>
      <c r="E45" s="426">
        <v>1.7394119999999999E-2</v>
      </c>
      <c r="F45" s="426">
        <v>1.523483E-2</v>
      </c>
    </row>
    <row r="46" spans="1:7">
      <c r="A46" s="70" t="s">
        <v>16</v>
      </c>
      <c r="B46" s="460">
        <v>10</v>
      </c>
      <c r="C46" s="460">
        <v>18</v>
      </c>
      <c r="D46" s="424">
        <v>7</v>
      </c>
      <c r="E46" s="426">
        <v>1.7394119999999999E-2</v>
      </c>
      <c r="F46" s="426">
        <v>1.523483E-2</v>
      </c>
    </row>
    <row r="47" spans="1:7">
      <c r="A47" s="70" t="s">
        <v>17</v>
      </c>
      <c r="B47" s="460">
        <v>25</v>
      </c>
      <c r="C47" s="460">
        <v>25</v>
      </c>
      <c r="D47" s="424">
        <v>7</v>
      </c>
      <c r="E47" s="426">
        <v>1.7394119999999999E-2</v>
      </c>
      <c r="F47" s="426">
        <v>1.523483E-2</v>
      </c>
    </row>
    <row r="48" spans="1:7">
      <c r="A48" s="70" t="s">
        <v>360</v>
      </c>
      <c r="B48" s="460">
        <v>15</v>
      </c>
      <c r="C48" s="460">
        <v>15</v>
      </c>
      <c r="D48" s="424">
        <v>10</v>
      </c>
      <c r="E48" s="426">
        <v>1.7394119999999999E-2</v>
      </c>
      <c r="F48" s="426">
        <v>1.523483E-2</v>
      </c>
    </row>
    <row r="49" spans="1:41">
      <c r="A49" s="70" t="s">
        <v>142</v>
      </c>
      <c r="B49" s="462">
        <v>4</v>
      </c>
      <c r="C49" s="462">
        <v>4</v>
      </c>
      <c r="D49" s="427">
        <v>5</v>
      </c>
      <c r="E49" s="426">
        <v>1.7394119999999999E-2</v>
      </c>
      <c r="F49" s="426">
        <v>1.523483E-2</v>
      </c>
    </row>
    <row r="50" spans="1:41">
      <c r="A50" s="70" t="s">
        <v>206</v>
      </c>
      <c r="B50" s="462">
        <v>10</v>
      </c>
      <c r="C50" s="462">
        <v>10</v>
      </c>
      <c r="D50" s="427">
        <v>5</v>
      </c>
      <c r="E50" s="426">
        <v>1.7394119999999999E-2</v>
      </c>
      <c r="F50" s="426">
        <v>1.523483E-2</v>
      </c>
    </row>
    <row r="51" spans="1:41" ht="13.5" thickBot="1">
      <c r="A51" s="70" t="s">
        <v>90</v>
      </c>
      <c r="B51" s="462">
        <v>5</v>
      </c>
      <c r="C51" s="462">
        <v>5</v>
      </c>
      <c r="D51" s="424">
        <v>5</v>
      </c>
      <c r="E51" s="425">
        <v>1.7394119999999999E-2</v>
      </c>
      <c r="F51" s="425">
        <v>1.523483E-2</v>
      </c>
    </row>
    <row r="52" spans="1:41">
      <c r="A52" s="447" t="str">
        <f>Inputs!M20</f>
        <v xml:space="preserve">  Gas Transmission Facilities</v>
      </c>
      <c r="B52" s="483">
        <f ca="1">IF($A$52=0,B23,OFFSET(B21,MATCH($A$52,$A$22:$A$51,0),,,))</f>
        <v>49</v>
      </c>
      <c r="C52" s="448">
        <f t="shared" ref="C52:D52" ca="1" si="0">IF($A$52=0,C23,OFFSET(C21,MATCH($A$52,$A$22:$A$51,0),,,))</f>
        <v>0</v>
      </c>
      <c r="D52" s="448">
        <f t="shared" ca="1" si="0"/>
        <v>15</v>
      </c>
      <c r="E52" s="449">
        <f ca="1">IF(ISBLANK(Company),E23,IF(OR(Company=$A$4,Company=$A$6),OFFSET(E21,MATCH($A$52,$A$22:$A$51,0),,,),OFFSET(F21,MATCH($A$52,$A$22:$A$51,0),,,)))</f>
        <v>1.2482409999999999E-2</v>
      </c>
      <c r="F52" s="428"/>
      <c r="G52" s="429" t="s">
        <v>346</v>
      </c>
    </row>
    <row r="53" spans="1:41">
      <c r="A53" s="81" t="s">
        <v>79</v>
      </c>
      <c r="B53" s="463" t="s">
        <v>344</v>
      </c>
      <c r="C53" s="430"/>
      <c r="D53" s="431"/>
      <c r="E53" s="432"/>
    </row>
    <row r="54" spans="1:41">
      <c r="A54" s="82"/>
      <c r="B54" s="464" t="s">
        <v>345</v>
      </c>
      <c r="C54" s="433"/>
      <c r="D54" s="433"/>
      <c r="E54" s="434"/>
    </row>
    <row r="55" spans="1:41" ht="13.5" thickBot="1"/>
    <row r="56" spans="1:41">
      <c r="A56" s="83" t="s">
        <v>31</v>
      </c>
      <c r="B56" s="84" t="s">
        <v>76</v>
      </c>
      <c r="C56" s="84" t="s">
        <v>74</v>
      </c>
      <c r="D56" s="85" t="s">
        <v>75</v>
      </c>
    </row>
    <row r="57" spans="1:41">
      <c r="A57" s="86" t="s">
        <v>251</v>
      </c>
      <c r="B57" s="450">
        <f>(1-StateIncomeTax)*21%</f>
        <v>0.19949999999999998</v>
      </c>
      <c r="C57" s="465" t="s">
        <v>293</v>
      </c>
      <c r="D57" s="435">
        <v>43087</v>
      </c>
      <c r="E57" s="436" t="s">
        <v>347</v>
      </c>
      <c r="F57" s="437"/>
      <c r="G57" s="437"/>
      <c r="H57" s="437"/>
      <c r="I57" s="437"/>
      <c r="J57" s="437"/>
      <c r="K57" s="437"/>
      <c r="L57" s="437"/>
      <c r="M57" s="437"/>
      <c r="N57" s="87"/>
      <c r="O57" s="87"/>
      <c r="P57" s="87"/>
      <c r="Q57" s="87"/>
      <c r="R57" s="87"/>
      <c r="S57" s="87"/>
    </row>
    <row r="58" spans="1:41" ht="13.5" thickBot="1">
      <c r="A58" s="395" t="s">
        <v>252</v>
      </c>
      <c r="B58" s="438">
        <v>0.05</v>
      </c>
      <c r="C58" s="466" t="s">
        <v>253</v>
      </c>
      <c r="D58" s="439">
        <v>42797</v>
      </c>
      <c r="E58" s="436"/>
      <c r="F58" s="437"/>
      <c r="G58" s="437"/>
      <c r="H58" s="437"/>
      <c r="I58" s="437"/>
      <c r="J58" s="437"/>
      <c r="K58" s="437"/>
      <c r="L58" s="437"/>
      <c r="M58" s="437"/>
      <c r="N58" s="87"/>
      <c r="O58" s="87"/>
      <c r="P58" s="87"/>
      <c r="Q58" s="87"/>
      <c r="R58" s="87"/>
      <c r="S58" s="87"/>
    </row>
    <row r="59" spans="1:41">
      <c r="D59" s="436"/>
      <c r="E59" s="436"/>
      <c r="F59" s="437"/>
      <c r="G59" s="437"/>
      <c r="H59" s="437"/>
      <c r="I59" s="437"/>
      <c r="J59" s="437"/>
      <c r="K59" s="437"/>
      <c r="L59" s="437"/>
      <c r="M59" s="437"/>
      <c r="N59" s="88"/>
      <c r="O59" s="87"/>
      <c r="P59" s="87"/>
      <c r="Q59" s="87"/>
      <c r="R59" s="87"/>
      <c r="S59" s="87"/>
    </row>
    <row r="60" spans="1:41">
      <c r="A60" s="89" t="s">
        <v>29</v>
      </c>
      <c r="B60" s="467" t="s">
        <v>348</v>
      </c>
      <c r="C60" s="420"/>
      <c r="D60" s="420"/>
      <c r="E60" s="420"/>
      <c r="F60" s="420"/>
      <c r="G60" s="420"/>
      <c r="H60" s="420"/>
      <c r="I60" s="420"/>
      <c r="J60" s="420"/>
      <c r="K60" s="420"/>
      <c r="L60" s="420"/>
      <c r="M60" s="420"/>
      <c r="N60" s="421"/>
      <c r="O60" s="420"/>
      <c r="P60" s="420"/>
      <c r="Q60" s="420"/>
      <c r="R60" s="420"/>
      <c r="S60" s="420"/>
      <c r="T60" s="420"/>
      <c r="U60" s="420"/>
      <c r="V60" s="420"/>
      <c r="W60" s="420"/>
      <c r="X60" s="420"/>
      <c r="Y60" s="420"/>
      <c r="Z60" s="420"/>
      <c r="AA60" s="420"/>
      <c r="AB60" s="420"/>
      <c r="AC60" s="420"/>
      <c r="AD60" s="420"/>
      <c r="AE60" s="420"/>
      <c r="AF60" s="420"/>
      <c r="AG60" s="420"/>
      <c r="AH60" s="420"/>
      <c r="AI60" s="420"/>
      <c r="AJ60" s="420"/>
      <c r="AK60" s="420"/>
      <c r="AL60" s="420"/>
      <c r="AM60" s="420"/>
      <c r="AN60" s="420"/>
      <c r="AO60" s="420"/>
    </row>
    <row r="61" spans="1:41">
      <c r="A61" s="422" t="s">
        <v>30</v>
      </c>
      <c r="B61" s="419" t="s">
        <v>294</v>
      </c>
      <c r="C61" s="419" t="s">
        <v>295</v>
      </c>
      <c r="D61" s="419" t="s">
        <v>296</v>
      </c>
      <c r="E61" s="419" t="s">
        <v>297</v>
      </c>
      <c r="F61" s="419" t="s">
        <v>298</v>
      </c>
      <c r="G61" s="419" t="s">
        <v>299</v>
      </c>
      <c r="H61" s="419" t="s">
        <v>300</v>
      </c>
      <c r="I61" s="419" t="s">
        <v>301</v>
      </c>
      <c r="J61" s="419" t="s">
        <v>302</v>
      </c>
      <c r="K61" s="419" t="s">
        <v>303</v>
      </c>
      <c r="L61" s="419" t="s">
        <v>304</v>
      </c>
      <c r="M61" s="419" t="s">
        <v>305</v>
      </c>
      <c r="N61" s="419" t="s">
        <v>306</v>
      </c>
      <c r="O61" s="419" t="s">
        <v>307</v>
      </c>
      <c r="P61" s="419" t="s">
        <v>308</v>
      </c>
      <c r="Q61" s="419" t="s">
        <v>309</v>
      </c>
      <c r="R61" s="419" t="s">
        <v>310</v>
      </c>
      <c r="S61" s="419" t="s">
        <v>311</v>
      </c>
      <c r="T61" s="419" t="s">
        <v>312</v>
      </c>
      <c r="U61" s="419" t="s">
        <v>313</v>
      </c>
      <c r="V61" s="419" t="s">
        <v>314</v>
      </c>
      <c r="W61" s="419" t="s">
        <v>315</v>
      </c>
      <c r="X61" s="419" t="s">
        <v>316</v>
      </c>
      <c r="Y61" s="419" t="s">
        <v>317</v>
      </c>
      <c r="Z61" s="419" t="s">
        <v>318</v>
      </c>
      <c r="AA61" s="419" t="s">
        <v>319</v>
      </c>
      <c r="AB61" s="419" t="s">
        <v>320</v>
      </c>
      <c r="AC61" s="419" t="s">
        <v>321</v>
      </c>
      <c r="AD61" s="419" t="s">
        <v>322</v>
      </c>
      <c r="AE61" s="419" t="s">
        <v>323</v>
      </c>
      <c r="AF61" s="419" t="s">
        <v>324</v>
      </c>
      <c r="AG61" s="419" t="s">
        <v>325</v>
      </c>
      <c r="AH61" s="419" t="s">
        <v>326</v>
      </c>
      <c r="AI61" s="419" t="s">
        <v>327</v>
      </c>
      <c r="AJ61" s="419" t="s">
        <v>328</v>
      </c>
      <c r="AK61" s="419" t="s">
        <v>329</v>
      </c>
      <c r="AL61" s="419" t="s">
        <v>330</v>
      </c>
      <c r="AM61" s="419" t="s">
        <v>331</v>
      </c>
      <c r="AN61" s="419" t="s">
        <v>332</v>
      </c>
      <c r="AO61" s="419" t="s">
        <v>333</v>
      </c>
    </row>
    <row r="62" spans="1:41">
      <c r="A62" s="420">
        <v>3</v>
      </c>
      <c r="B62" s="423">
        <v>0.33329999999999999</v>
      </c>
      <c r="C62" s="423">
        <v>0.44450000000000001</v>
      </c>
      <c r="D62" s="423">
        <v>0.14810000000000001</v>
      </c>
      <c r="E62" s="423">
        <v>7.4099999999999999E-2</v>
      </c>
      <c r="F62" s="423"/>
      <c r="G62" s="423"/>
      <c r="H62" s="423"/>
      <c r="I62" s="423"/>
      <c r="J62" s="423"/>
      <c r="K62" s="423"/>
      <c r="L62" s="423"/>
      <c r="M62" s="423"/>
      <c r="N62" s="423"/>
      <c r="O62" s="423"/>
      <c r="P62" s="423"/>
      <c r="Q62" s="423"/>
      <c r="R62" s="423"/>
      <c r="S62" s="423"/>
      <c r="T62" s="423"/>
      <c r="U62" s="423"/>
      <c r="V62" s="423"/>
      <c r="W62" s="423"/>
      <c r="X62" s="423"/>
      <c r="Y62" s="423"/>
      <c r="Z62" s="423"/>
      <c r="AA62" s="423"/>
      <c r="AB62" s="423"/>
      <c r="AC62" s="423"/>
      <c r="AD62" s="423"/>
      <c r="AE62" s="423"/>
      <c r="AF62" s="423"/>
      <c r="AG62" s="423"/>
      <c r="AH62" s="423"/>
      <c r="AI62" s="423"/>
      <c r="AJ62" s="423"/>
      <c r="AK62" s="423"/>
      <c r="AL62" s="423"/>
      <c r="AM62" s="423"/>
      <c r="AN62" s="423"/>
      <c r="AO62" s="423"/>
    </row>
    <row r="63" spans="1:41">
      <c r="A63" s="420">
        <v>5</v>
      </c>
      <c r="B63" s="423">
        <v>0.2</v>
      </c>
      <c r="C63" s="423">
        <v>0.32</v>
      </c>
      <c r="D63" s="423">
        <v>0.192</v>
      </c>
      <c r="E63" s="423">
        <v>0.1152</v>
      </c>
      <c r="F63" s="423">
        <v>0.1152</v>
      </c>
      <c r="G63" s="423">
        <v>5.7599999999999998E-2</v>
      </c>
      <c r="H63" s="423"/>
      <c r="I63" s="423"/>
      <c r="J63" s="423"/>
      <c r="K63" s="423"/>
      <c r="L63" s="423"/>
      <c r="M63" s="423"/>
      <c r="N63" s="423"/>
      <c r="O63" s="423"/>
      <c r="P63" s="423"/>
      <c r="Q63" s="423"/>
      <c r="R63" s="423"/>
      <c r="S63" s="423"/>
      <c r="T63" s="423"/>
      <c r="U63" s="423"/>
      <c r="V63" s="423"/>
      <c r="W63" s="423"/>
      <c r="X63" s="423"/>
      <c r="Y63" s="423"/>
      <c r="Z63" s="423"/>
      <c r="AA63" s="423"/>
      <c r="AB63" s="423"/>
      <c r="AC63" s="423"/>
      <c r="AD63" s="423"/>
      <c r="AE63" s="423"/>
      <c r="AF63" s="423"/>
      <c r="AG63" s="423"/>
      <c r="AH63" s="423"/>
      <c r="AI63" s="423"/>
      <c r="AJ63" s="423"/>
      <c r="AK63" s="423"/>
      <c r="AL63" s="423"/>
      <c r="AM63" s="423"/>
      <c r="AN63" s="423"/>
      <c r="AO63" s="423"/>
    </row>
    <row r="64" spans="1:41">
      <c r="A64" s="420">
        <v>7</v>
      </c>
      <c r="B64" s="423">
        <v>0.1429</v>
      </c>
      <c r="C64" s="423">
        <v>0.24490000000000001</v>
      </c>
      <c r="D64" s="423">
        <v>0.1749</v>
      </c>
      <c r="E64" s="423">
        <v>0.1249</v>
      </c>
      <c r="F64" s="423">
        <v>8.9300000000000004E-2</v>
      </c>
      <c r="G64" s="423">
        <v>8.9200000000000002E-2</v>
      </c>
      <c r="H64" s="423">
        <v>8.9300000000000004E-2</v>
      </c>
      <c r="I64" s="423">
        <v>4.4600000000000001E-2</v>
      </c>
      <c r="J64" s="423"/>
      <c r="K64" s="423"/>
      <c r="L64" s="423"/>
      <c r="M64" s="423"/>
      <c r="N64" s="423"/>
      <c r="O64" s="423"/>
      <c r="P64" s="423"/>
      <c r="Q64" s="423"/>
      <c r="R64" s="423"/>
      <c r="S64" s="423"/>
      <c r="T64" s="423"/>
      <c r="U64" s="423"/>
      <c r="V64" s="423"/>
      <c r="W64" s="423"/>
      <c r="X64" s="423"/>
      <c r="Y64" s="423"/>
      <c r="Z64" s="423"/>
      <c r="AA64" s="423"/>
      <c r="AB64" s="423"/>
      <c r="AC64" s="423"/>
      <c r="AD64" s="423"/>
      <c r="AE64" s="423"/>
      <c r="AF64" s="423"/>
      <c r="AG64" s="423"/>
      <c r="AH64" s="423"/>
      <c r="AI64" s="423"/>
      <c r="AJ64" s="423"/>
      <c r="AK64" s="423"/>
      <c r="AL64" s="423"/>
      <c r="AM64" s="423"/>
      <c r="AN64" s="423"/>
      <c r="AO64" s="423"/>
    </row>
    <row r="65" spans="1:41">
      <c r="A65" s="420">
        <v>10</v>
      </c>
      <c r="B65" s="423">
        <v>0.1</v>
      </c>
      <c r="C65" s="423">
        <v>0.18</v>
      </c>
      <c r="D65" s="423">
        <v>0.14400000000000002</v>
      </c>
      <c r="E65" s="423">
        <v>0.1152</v>
      </c>
      <c r="F65" s="423">
        <v>9.2200000000000004E-2</v>
      </c>
      <c r="G65" s="423">
        <v>7.3700000000000002E-2</v>
      </c>
      <c r="H65" s="423">
        <v>6.5500000000000003E-2</v>
      </c>
      <c r="I65" s="423">
        <v>6.5500000000000003E-2</v>
      </c>
      <c r="J65" s="423">
        <v>6.5600000000000006E-2</v>
      </c>
      <c r="K65" s="423">
        <v>6.5500000000000003E-2</v>
      </c>
      <c r="L65" s="423">
        <v>3.2800000000000003E-2</v>
      </c>
      <c r="M65" s="423"/>
      <c r="N65" s="423"/>
      <c r="O65" s="423"/>
      <c r="P65" s="423"/>
      <c r="Q65" s="423"/>
      <c r="R65" s="423"/>
      <c r="S65" s="423"/>
      <c r="T65" s="423"/>
      <c r="U65" s="423"/>
      <c r="V65" s="423"/>
      <c r="W65" s="423"/>
      <c r="X65" s="423"/>
      <c r="Y65" s="423"/>
      <c r="Z65" s="423"/>
      <c r="AA65" s="423"/>
      <c r="AB65" s="423"/>
      <c r="AC65" s="423"/>
      <c r="AD65" s="423"/>
      <c r="AE65" s="423"/>
      <c r="AF65" s="423"/>
      <c r="AG65" s="423"/>
      <c r="AH65" s="423"/>
      <c r="AI65" s="423"/>
      <c r="AJ65" s="423"/>
      <c r="AK65" s="423"/>
      <c r="AL65" s="423"/>
      <c r="AM65" s="423"/>
      <c r="AN65" s="423"/>
      <c r="AO65" s="423"/>
    </row>
    <row r="66" spans="1:41">
      <c r="A66" s="420">
        <v>15</v>
      </c>
      <c r="B66" s="423">
        <v>0.05</v>
      </c>
      <c r="C66" s="423">
        <v>9.5000000000000001E-2</v>
      </c>
      <c r="D66" s="423">
        <v>8.5500000000000007E-2</v>
      </c>
      <c r="E66" s="423">
        <v>7.6999999999999999E-2</v>
      </c>
      <c r="F66" s="423">
        <v>6.93E-2</v>
      </c>
      <c r="G66" s="423">
        <v>6.2300000000000001E-2</v>
      </c>
      <c r="H66" s="423">
        <v>5.9000000000000004E-2</v>
      </c>
      <c r="I66" s="423">
        <v>5.9000000000000004E-2</v>
      </c>
      <c r="J66" s="423">
        <v>5.91E-2</v>
      </c>
      <c r="K66" s="423">
        <v>5.9000000000000004E-2</v>
      </c>
      <c r="L66" s="423">
        <v>5.91E-2</v>
      </c>
      <c r="M66" s="423">
        <v>5.9000000000000004E-2</v>
      </c>
      <c r="N66" s="423">
        <v>5.91E-2</v>
      </c>
      <c r="O66" s="423">
        <v>5.9000000000000004E-2</v>
      </c>
      <c r="P66" s="423">
        <v>5.91E-2</v>
      </c>
      <c r="Q66" s="423">
        <v>2.9500000000000002E-2</v>
      </c>
      <c r="R66" s="423"/>
      <c r="S66" s="423"/>
      <c r="T66" s="423"/>
      <c r="U66" s="423"/>
      <c r="V66" s="423"/>
      <c r="W66" s="423"/>
      <c r="X66" s="423"/>
      <c r="Y66" s="423"/>
      <c r="Z66" s="423"/>
      <c r="AA66" s="423"/>
      <c r="AB66" s="423"/>
      <c r="AC66" s="423"/>
      <c r="AD66" s="423"/>
      <c r="AE66" s="423"/>
      <c r="AF66" s="423"/>
      <c r="AG66" s="423"/>
      <c r="AH66" s="423"/>
      <c r="AI66" s="423"/>
      <c r="AJ66" s="423"/>
      <c r="AK66" s="423"/>
      <c r="AL66" s="423"/>
      <c r="AM66" s="423"/>
      <c r="AN66" s="423"/>
      <c r="AO66" s="423"/>
    </row>
    <row r="67" spans="1:41">
      <c r="A67" s="420">
        <v>20</v>
      </c>
      <c r="B67" s="423">
        <v>3.7499999999999999E-2</v>
      </c>
      <c r="C67" s="423">
        <v>7.2190000000000004E-2</v>
      </c>
      <c r="D67" s="423">
        <v>6.6769999999999996E-2</v>
      </c>
      <c r="E67" s="423">
        <v>6.1769999999999999E-2</v>
      </c>
      <c r="F67" s="423">
        <v>5.713E-2</v>
      </c>
      <c r="G67" s="423">
        <v>5.2850000000000001E-2</v>
      </c>
      <c r="H67" s="423">
        <v>4.888E-2</v>
      </c>
      <c r="I67" s="423">
        <v>4.5220000000000003E-2</v>
      </c>
      <c r="J67" s="423">
        <v>4.462E-2</v>
      </c>
      <c r="K67" s="423">
        <v>4.4609999999999997E-2</v>
      </c>
      <c r="L67" s="423">
        <v>4.462E-2</v>
      </c>
      <c r="M67" s="423">
        <v>4.4609999999999997E-2</v>
      </c>
      <c r="N67" s="423">
        <v>4.462E-2</v>
      </c>
      <c r="O67" s="423">
        <v>4.4609999999999997E-2</v>
      </c>
      <c r="P67" s="423">
        <v>4.462E-2</v>
      </c>
      <c r="Q67" s="423">
        <v>4.4609999999999997E-2</v>
      </c>
      <c r="R67" s="423">
        <v>4.462E-2</v>
      </c>
      <c r="S67" s="423">
        <v>4.4609999999999997E-2</v>
      </c>
      <c r="T67" s="423">
        <v>4.462E-2</v>
      </c>
      <c r="U67" s="423">
        <v>4.4609999999999997E-2</v>
      </c>
      <c r="V67" s="423">
        <v>2.231E-2</v>
      </c>
      <c r="W67" s="423"/>
      <c r="X67" s="423"/>
      <c r="Y67" s="423"/>
      <c r="Z67" s="423"/>
      <c r="AA67" s="423"/>
      <c r="AB67" s="423"/>
      <c r="AC67" s="423"/>
      <c r="AD67" s="423"/>
      <c r="AE67" s="423"/>
      <c r="AF67" s="423"/>
      <c r="AG67" s="423"/>
      <c r="AH67" s="423"/>
      <c r="AI67" s="423"/>
      <c r="AJ67" s="423"/>
      <c r="AK67" s="423"/>
      <c r="AL67" s="423"/>
      <c r="AM67" s="423"/>
      <c r="AN67" s="423"/>
      <c r="AO67" s="423"/>
    </row>
    <row r="68" spans="1:41">
      <c r="A68" s="420">
        <v>39</v>
      </c>
      <c r="B68" s="423">
        <v>1.282051282051282E-2</v>
      </c>
      <c r="C68" s="423">
        <v>2.564102564102564E-2</v>
      </c>
      <c r="D68" s="423">
        <v>2.564102564102564E-2</v>
      </c>
      <c r="E68" s="423">
        <v>2.564102564102564E-2</v>
      </c>
      <c r="F68" s="423">
        <v>2.564102564102564E-2</v>
      </c>
      <c r="G68" s="423">
        <v>2.564102564102564E-2</v>
      </c>
      <c r="H68" s="423">
        <v>2.564102564102564E-2</v>
      </c>
      <c r="I68" s="423">
        <v>2.564102564102564E-2</v>
      </c>
      <c r="J68" s="423">
        <v>2.564102564102564E-2</v>
      </c>
      <c r="K68" s="423">
        <v>2.564102564102564E-2</v>
      </c>
      <c r="L68" s="423">
        <v>2.564102564102564E-2</v>
      </c>
      <c r="M68" s="423">
        <v>2.564102564102564E-2</v>
      </c>
      <c r="N68" s="423">
        <v>2.564102564102564E-2</v>
      </c>
      <c r="O68" s="423">
        <v>2.564102564102564E-2</v>
      </c>
      <c r="P68" s="423">
        <v>2.564102564102564E-2</v>
      </c>
      <c r="Q68" s="423">
        <v>2.564102564102564E-2</v>
      </c>
      <c r="R68" s="423">
        <v>2.564102564102564E-2</v>
      </c>
      <c r="S68" s="423">
        <v>2.564102564102564E-2</v>
      </c>
      <c r="T68" s="423">
        <v>2.564102564102564E-2</v>
      </c>
      <c r="U68" s="423">
        <v>2.564102564102564E-2</v>
      </c>
      <c r="V68" s="423">
        <v>2.564102564102564E-2</v>
      </c>
      <c r="W68" s="423">
        <v>2.564102564102564E-2</v>
      </c>
      <c r="X68" s="423">
        <v>2.564102564102564E-2</v>
      </c>
      <c r="Y68" s="423">
        <v>2.564102564102564E-2</v>
      </c>
      <c r="Z68" s="423">
        <v>2.564102564102564E-2</v>
      </c>
      <c r="AA68" s="423">
        <v>2.564102564102564E-2</v>
      </c>
      <c r="AB68" s="423">
        <v>2.564102564102564E-2</v>
      </c>
      <c r="AC68" s="423">
        <v>2.564102564102564E-2</v>
      </c>
      <c r="AD68" s="423">
        <v>2.564102564102564E-2</v>
      </c>
      <c r="AE68" s="423">
        <v>2.564102564102564E-2</v>
      </c>
      <c r="AF68" s="423">
        <v>2.564102564102564E-2</v>
      </c>
      <c r="AG68" s="423">
        <v>2.564102564102564E-2</v>
      </c>
      <c r="AH68" s="423">
        <v>2.564102564102564E-2</v>
      </c>
      <c r="AI68" s="423">
        <v>2.564102564102564E-2</v>
      </c>
      <c r="AJ68" s="423">
        <v>2.564102564102564E-2</v>
      </c>
      <c r="AK68" s="423">
        <v>2.564102564102564E-2</v>
      </c>
      <c r="AL68" s="423">
        <v>2.564102564102564E-2</v>
      </c>
      <c r="AM68" s="423">
        <v>2.564102564102564E-2</v>
      </c>
      <c r="AN68" s="423">
        <v>2.564102564102564E-2</v>
      </c>
      <c r="AO68" s="423">
        <v>1.282051282051282E-2</v>
      </c>
    </row>
    <row r="69" spans="1:41">
      <c r="A69" s="87"/>
      <c r="B69" s="61"/>
      <c r="C69" s="61"/>
      <c r="D69" s="61"/>
      <c r="E69" s="61"/>
      <c r="F69" s="61"/>
      <c r="G69" s="61"/>
      <c r="H69" s="61"/>
      <c r="I69" s="61"/>
      <c r="J69" s="61"/>
      <c r="K69" s="61"/>
      <c r="L69" s="61"/>
      <c r="M69" s="61"/>
      <c r="N69" s="61"/>
      <c r="O69" s="61"/>
      <c r="P69" s="61"/>
      <c r="Q69" s="61"/>
      <c r="R69" s="61"/>
      <c r="S69" s="61"/>
      <c r="T69" s="61"/>
      <c r="U69" s="61"/>
      <c r="V69" s="61"/>
      <c r="W69" s="61"/>
      <c r="X69" s="61"/>
      <c r="Y69" s="61"/>
      <c r="Z69" s="61"/>
      <c r="AA69" s="61"/>
      <c r="AB69" s="61"/>
      <c r="AC69" s="61"/>
      <c r="AD69" s="61"/>
      <c r="AE69" s="61"/>
      <c r="AF69" s="61"/>
      <c r="AG69" s="61"/>
      <c r="AH69" s="61"/>
      <c r="AI69" s="61"/>
      <c r="AJ69" s="61"/>
      <c r="AK69" s="61"/>
      <c r="AL69" s="61"/>
      <c r="AM69" s="61"/>
      <c r="AN69" s="61"/>
      <c r="AO69" s="61"/>
    </row>
    <row r="70" spans="1:41" ht="13.5" thickBot="1">
      <c r="A70" s="87" t="s">
        <v>335</v>
      </c>
      <c r="B70" s="418">
        <v>2</v>
      </c>
      <c r="C70" s="451">
        <f>B70+1</f>
        <v>3</v>
      </c>
      <c r="D70" s="451">
        <f t="shared" ref="D70:AH70" si="1">C70+1</f>
        <v>4</v>
      </c>
      <c r="E70" s="451">
        <f t="shared" si="1"/>
        <v>5</v>
      </c>
      <c r="F70" s="451">
        <f t="shared" si="1"/>
        <v>6</v>
      </c>
      <c r="G70" s="451">
        <f t="shared" si="1"/>
        <v>7</v>
      </c>
      <c r="H70" s="451">
        <f t="shared" si="1"/>
        <v>8</v>
      </c>
      <c r="I70" s="451">
        <f t="shared" si="1"/>
        <v>9</v>
      </c>
      <c r="J70" s="451">
        <f t="shared" si="1"/>
        <v>10</v>
      </c>
      <c r="K70" s="451">
        <f t="shared" si="1"/>
        <v>11</v>
      </c>
      <c r="L70" s="451">
        <f t="shared" si="1"/>
        <v>12</v>
      </c>
      <c r="M70" s="451">
        <f t="shared" si="1"/>
        <v>13</v>
      </c>
      <c r="N70" s="451">
        <f t="shared" si="1"/>
        <v>14</v>
      </c>
      <c r="O70" s="451">
        <f t="shared" si="1"/>
        <v>15</v>
      </c>
      <c r="P70" s="451">
        <f t="shared" si="1"/>
        <v>16</v>
      </c>
      <c r="Q70" s="451">
        <f t="shared" si="1"/>
        <v>17</v>
      </c>
      <c r="R70" s="451">
        <f t="shared" si="1"/>
        <v>18</v>
      </c>
      <c r="S70" s="451">
        <f t="shared" si="1"/>
        <v>19</v>
      </c>
      <c r="T70" s="451">
        <f t="shared" si="1"/>
        <v>20</v>
      </c>
      <c r="U70" s="451">
        <f t="shared" si="1"/>
        <v>21</v>
      </c>
      <c r="V70" s="451">
        <f t="shared" si="1"/>
        <v>22</v>
      </c>
      <c r="W70" s="451">
        <f t="shared" si="1"/>
        <v>23</v>
      </c>
      <c r="X70" s="451">
        <f t="shared" si="1"/>
        <v>24</v>
      </c>
      <c r="Y70" s="451">
        <f t="shared" si="1"/>
        <v>25</v>
      </c>
      <c r="Z70" s="451">
        <f t="shared" si="1"/>
        <v>26</v>
      </c>
      <c r="AA70" s="451">
        <f t="shared" si="1"/>
        <v>27</v>
      </c>
      <c r="AB70" s="451">
        <f t="shared" si="1"/>
        <v>28</v>
      </c>
      <c r="AC70" s="451">
        <f t="shared" si="1"/>
        <v>29</v>
      </c>
      <c r="AD70" s="451">
        <f t="shared" si="1"/>
        <v>30</v>
      </c>
      <c r="AE70" s="451">
        <f t="shared" si="1"/>
        <v>31</v>
      </c>
      <c r="AF70" s="451">
        <f t="shared" si="1"/>
        <v>32</v>
      </c>
      <c r="AG70" s="451">
        <f t="shared" si="1"/>
        <v>33</v>
      </c>
      <c r="AH70" s="451">
        <f t="shared" si="1"/>
        <v>34</v>
      </c>
      <c r="AI70" s="451">
        <f t="shared" ref="AI70:AO70" si="2">AH70+1</f>
        <v>35</v>
      </c>
      <c r="AJ70" s="451">
        <f t="shared" si="2"/>
        <v>36</v>
      </c>
      <c r="AK70" s="451">
        <f t="shared" si="2"/>
        <v>37</v>
      </c>
      <c r="AL70" s="451">
        <f t="shared" si="2"/>
        <v>38</v>
      </c>
      <c r="AM70" s="451">
        <f t="shared" si="2"/>
        <v>39</v>
      </c>
      <c r="AN70" s="451">
        <f t="shared" si="2"/>
        <v>40</v>
      </c>
      <c r="AO70" s="451">
        <f t="shared" si="2"/>
        <v>41</v>
      </c>
    </row>
    <row r="71" spans="1:41" ht="13.5" thickBot="1">
      <c r="A71" s="87" t="s">
        <v>334</v>
      </c>
      <c r="B71" s="452">
        <f t="shared" ref="B71:AH71" ca="1" si="3">VLOOKUP($D$52,$A$62:$AO$68,B70)</f>
        <v>0.05</v>
      </c>
      <c r="C71" s="453">
        <f t="shared" ca="1" si="3"/>
        <v>9.5000000000000001E-2</v>
      </c>
      <c r="D71" s="453">
        <f t="shared" ca="1" si="3"/>
        <v>8.5500000000000007E-2</v>
      </c>
      <c r="E71" s="453">
        <f t="shared" ca="1" si="3"/>
        <v>7.6999999999999999E-2</v>
      </c>
      <c r="F71" s="453">
        <f t="shared" ca="1" si="3"/>
        <v>6.93E-2</v>
      </c>
      <c r="G71" s="453">
        <f t="shared" ca="1" si="3"/>
        <v>6.2300000000000001E-2</v>
      </c>
      <c r="H71" s="453">
        <f t="shared" ca="1" si="3"/>
        <v>5.9000000000000004E-2</v>
      </c>
      <c r="I71" s="453">
        <f t="shared" ca="1" si="3"/>
        <v>5.9000000000000004E-2</v>
      </c>
      <c r="J71" s="453">
        <f t="shared" ca="1" si="3"/>
        <v>5.91E-2</v>
      </c>
      <c r="K71" s="453">
        <f t="shared" ca="1" si="3"/>
        <v>5.9000000000000004E-2</v>
      </c>
      <c r="L71" s="453">
        <f t="shared" ca="1" si="3"/>
        <v>5.91E-2</v>
      </c>
      <c r="M71" s="453">
        <f t="shared" ca="1" si="3"/>
        <v>5.9000000000000004E-2</v>
      </c>
      <c r="N71" s="453">
        <f t="shared" ca="1" si="3"/>
        <v>5.91E-2</v>
      </c>
      <c r="O71" s="453">
        <f t="shared" ca="1" si="3"/>
        <v>5.9000000000000004E-2</v>
      </c>
      <c r="P71" s="453">
        <f t="shared" ca="1" si="3"/>
        <v>5.91E-2</v>
      </c>
      <c r="Q71" s="453">
        <f t="shared" ca="1" si="3"/>
        <v>2.9500000000000002E-2</v>
      </c>
      <c r="R71" s="453">
        <f t="shared" ca="1" si="3"/>
        <v>0</v>
      </c>
      <c r="S71" s="453">
        <f t="shared" ca="1" si="3"/>
        <v>0</v>
      </c>
      <c r="T71" s="453">
        <f t="shared" ca="1" si="3"/>
        <v>0</v>
      </c>
      <c r="U71" s="453">
        <f t="shared" ca="1" si="3"/>
        <v>0</v>
      </c>
      <c r="V71" s="453">
        <f t="shared" ca="1" si="3"/>
        <v>0</v>
      </c>
      <c r="W71" s="453">
        <f t="shared" ca="1" si="3"/>
        <v>0</v>
      </c>
      <c r="X71" s="453">
        <f t="shared" ca="1" si="3"/>
        <v>0</v>
      </c>
      <c r="Y71" s="453">
        <f t="shared" ca="1" si="3"/>
        <v>0</v>
      </c>
      <c r="Z71" s="453">
        <f t="shared" ca="1" si="3"/>
        <v>0</v>
      </c>
      <c r="AA71" s="453">
        <f t="shared" ca="1" si="3"/>
        <v>0</v>
      </c>
      <c r="AB71" s="453">
        <f t="shared" ca="1" si="3"/>
        <v>0</v>
      </c>
      <c r="AC71" s="453">
        <f t="shared" ca="1" si="3"/>
        <v>0</v>
      </c>
      <c r="AD71" s="453">
        <f t="shared" ca="1" si="3"/>
        <v>0</v>
      </c>
      <c r="AE71" s="453">
        <f t="shared" ca="1" si="3"/>
        <v>0</v>
      </c>
      <c r="AF71" s="453">
        <f t="shared" ca="1" si="3"/>
        <v>0</v>
      </c>
      <c r="AG71" s="453">
        <f t="shared" ca="1" si="3"/>
        <v>0</v>
      </c>
      <c r="AH71" s="453">
        <f t="shared" ca="1" si="3"/>
        <v>0</v>
      </c>
      <c r="AI71" s="453">
        <f t="shared" ref="AI71:AO71" ca="1" si="4">VLOOKUP($D$52,$A$62:$AO$68,AI70)</f>
        <v>0</v>
      </c>
      <c r="AJ71" s="453">
        <f t="shared" ca="1" si="4"/>
        <v>0</v>
      </c>
      <c r="AK71" s="453">
        <f t="shared" ca="1" si="4"/>
        <v>0</v>
      </c>
      <c r="AL71" s="453">
        <f t="shared" ca="1" si="4"/>
        <v>0</v>
      </c>
      <c r="AM71" s="453">
        <f t="shared" ca="1" si="4"/>
        <v>0</v>
      </c>
      <c r="AN71" s="453">
        <f t="shared" ca="1" si="4"/>
        <v>0</v>
      </c>
      <c r="AO71" s="454">
        <f t="shared" ca="1" si="4"/>
        <v>0</v>
      </c>
    </row>
    <row r="72" spans="1:41">
      <c r="A72" s="87"/>
      <c r="B72" s="61"/>
      <c r="C72" s="61"/>
      <c r="D72" s="61"/>
      <c r="E72" s="61"/>
      <c r="F72" s="61"/>
      <c r="G72" s="61"/>
      <c r="H72" s="61"/>
      <c r="I72" s="61"/>
      <c r="J72" s="61"/>
      <c r="K72" s="61"/>
      <c r="L72" s="61"/>
      <c r="M72" s="61"/>
      <c r="N72" s="61"/>
      <c r="O72" s="61"/>
      <c r="P72" s="61"/>
      <c r="Q72" s="61"/>
      <c r="R72" s="61"/>
      <c r="S72" s="61"/>
      <c r="T72" s="61"/>
      <c r="U72" s="61"/>
      <c r="V72" s="61"/>
      <c r="W72" s="61"/>
      <c r="X72" s="61"/>
      <c r="Y72" s="61"/>
      <c r="Z72" s="61"/>
      <c r="AA72" s="61"/>
      <c r="AB72" s="61"/>
      <c r="AC72" s="61"/>
      <c r="AD72" s="61"/>
      <c r="AE72" s="61"/>
      <c r="AF72" s="61"/>
      <c r="AG72" s="61"/>
      <c r="AH72" s="61"/>
      <c r="AI72" s="61"/>
      <c r="AJ72" s="61"/>
      <c r="AK72" s="61"/>
      <c r="AL72" s="61"/>
      <c r="AM72" s="61"/>
      <c r="AN72" s="61"/>
      <c r="AO72" s="61"/>
    </row>
    <row r="73" spans="1:41" ht="67.5" customHeight="1">
      <c r="A73" s="91" t="s">
        <v>143</v>
      </c>
      <c r="B73" s="92" t="s">
        <v>83</v>
      </c>
      <c r="C73" s="93" t="s">
        <v>80</v>
      </c>
      <c r="D73" s="94"/>
      <c r="E73" s="62"/>
      <c r="F73" s="62"/>
      <c r="G73" s="62"/>
      <c r="H73" s="62"/>
      <c r="I73" s="94"/>
      <c r="J73" s="94"/>
      <c r="K73" s="94"/>
      <c r="L73" s="94"/>
      <c r="M73" s="94"/>
      <c r="N73" s="94"/>
      <c r="O73" s="94"/>
      <c r="P73" s="94"/>
      <c r="Q73" s="94"/>
      <c r="R73" s="95"/>
      <c r="S73" s="94"/>
      <c r="T73" s="94"/>
      <c r="U73" s="94"/>
      <c r="V73" s="94"/>
      <c r="W73" s="94"/>
      <c r="X73" s="94"/>
      <c r="Y73" s="94"/>
      <c r="Z73" s="94"/>
      <c r="AA73" s="94"/>
    </row>
    <row r="74" spans="1:41">
      <c r="A74" s="96" t="s">
        <v>22</v>
      </c>
      <c r="B74" s="97">
        <v>0</v>
      </c>
      <c r="C74" s="98">
        <v>0</v>
      </c>
      <c r="D74" s="440"/>
      <c r="E74" s="62"/>
      <c r="F74" s="62"/>
      <c r="G74" s="62"/>
      <c r="H74" s="62"/>
      <c r="I74" s="94"/>
      <c r="J74" s="440"/>
      <c r="K74" s="94"/>
      <c r="L74" s="440"/>
      <c r="M74" s="440"/>
      <c r="N74" s="440"/>
      <c r="O74" s="440"/>
      <c r="P74" s="440"/>
      <c r="Q74" s="440"/>
      <c r="R74" s="441"/>
      <c r="S74" s="440"/>
      <c r="T74" s="440"/>
      <c r="U74" s="440"/>
      <c r="V74" s="440"/>
      <c r="W74" s="440"/>
      <c r="X74" s="440"/>
      <c r="Y74" s="440"/>
      <c r="Z74" s="440"/>
      <c r="AA74" s="440"/>
      <c r="AB74" s="99"/>
      <c r="AC74" s="99"/>
      <c r="AD74" s="99"/>
      <c r="AE74" s="99"/>
      <c r="AF74" s="99"/>
      <c r="AG74" s="99"/>
      <c r="AH74" s="99"/>
      <c r="AI74" s="99"/>
      <c r="AJ74" s="99"/>
      <c r="AK74" s="99"/>
      <c r="AL74" s="99"/>
      <c r="AM74" s="99"/>
      <c r="AN74" s="99"/>
      <c r="AO74" s="99"/>
    </row>
    <row r="75" spans="1:41">
      <c r="A75" s="100" t="s">
        <v>60</v>
      </c>
      <c r="B75" s="101" t="s">
        <v>82</v>
      </c>
      <c r="C75" s="102" t="s">
        <v>82</v>
      </c>
      <c r="D75" s="440"/>
      <c r="E75" s="62"/>
      <c r="F75" s="62"/>
      <c r="G75" s="62"/>
      <c r="H75" s="62"/>
      <c r="I75" s="103"/>
      <c r="J75" s="442"/>
      <c r="K75" s="94"/>
      <c r="L75" s="440"/>
      <c r="M75" s="440"/>
      <c r="N75" s="440"/>
      <c r="O75" s="440"/>
      <c r="P75" s="440"/>
      <c r="Q75" s="440"/>
      <c r="R75" s="441"/>
      <c r="S75" s="440"/>
      <c r="T75" s="440"/>
      <c r="U75" s="440"/>
      <c r="V75" s="440"/>
      <c r="W75" s="440"/>
      <c r="X75" s="440"/>
      <c r="Y75" s="440"/>
      <c r="Z75" s="440"/>
      <c r="AA75" s="440"/>
      <c r="AB75" s="99"/>
      <c r="AC75" s="99"/>
      <c r="AD75" s="99"/>
      <c r="AE75" s="99"/>
      <c r="AF75" s="99"/>
      <c r="AG75" s="99"/>
      <c r="AH75" s="99"/>
      <c r="AI75" s="99"/>
      <c r="AJ75" s="99"/>
      <c r="AK75" s="99"/>
      <c r="AL75" s="99"/>
      <c r="AM75" s="99"/>
      <c r="AN75" s="99"/>
      <c r="AO75" s="99"/>
    </row>
    <row r="76" spans="1:41">
      <c r="A76" s="104" t="s">
        <v>205</v>
      </c>
      <c r="B76" s="101">
        <v>679.86730769230769</v>
      </c>
      <c r="C76" s="102">
        <v>15.807227770000969</v>
      </c>
      <c r="D76" s="443"/>
      <c r="E76" s="443"/>
      <c r="F76" s="443"/>
      <c r="G76" s="443"/>
      <c r="H76" s="62"/>
      <c r="I76" s="103"/>
      <c r="J76" s="442"/>
      <c r="K76" s="444"/>
      <c r="L76" s="443"/>
      <c r="M76" s="443"/>
      <c r="N76" s="443"/>
      <c r="O76" s="443"/>
      <c r="P76" s="443"/>
      <c r="Q76" s="443"/>
      <c r="R76" s="443"/>
      <c r="S76" s="443"/>
      <c r="T76" s="443"/>
      <c r="U76" s="443"/>
      <c r="V76" s="443"/>
      <c r="W76" s="443"/>
      <c r="X76" s="443"/>
      <c r="Y76" s="443"/>
      <c r="Z76" s="443"/>
      <c r="AA76" s="443"/>
      <c r="AB76" s="99"/>
      <c r="AC76" s="99"/>
      <c r="AD76" s="99"/>
      <c r="AE76" s="99"/>
      <c r="AF76" s="99"/>
      <c r="AG76" s="99"/>
      <c r="AH76" s="99"/>
      <c r="AI76" s="99"/>
      <c r="AJ76" s="99"/>
      <c r="AK76" s="99"/>
      <c r="AL76" s="99"/>
      <c r="AM76" s="99"/>
      <c r="AN76" s="99"/>
      <c r="AO76" s="99"/>
    </row>
    <row r="77" spans="1:41">
      <c r="A77" s="104" t="s">
        <v>59</v>
      </c>
      <c r="B77" s="101" t="s">
        <v>82</v>
      </c>
      <c r="C77" s="102" t="s">
        <v>82</v>
      </c>
      <c r="D77" s="443"/>
      <c r="E77" s="443"/>
      <c r="F77" s="443"/>
      <c r="G77" s="443"/>
      <c r="H77" s="62"/>
      <c r="I77" s="103"/>
      <c r="J77" s="442"/>
      <c r="K77" s="444"/>
      <c r="L77" s="443"/>
      <c r="M77" s="443"/>
      <c r="N77" s="443"/>
      <c r="O77" s="443"/>
      <c r="P77" s="443"/>
      <c r="Q77" s="443"/>
      <c r="R77" s="443"/>
      <c r="S77" s="443"/>
      <c r="T77" s="443"/>
      <c r="U77" s="443"/>
      <c r="V77" s="443"/>
      <c r="W77" s="443"/>
      <c r="X77" s="443"/>
      <c r="Y77" s="443"/>
      <c r="Z77" s="443"/>
      <c r="AA77" s="443"/>
      <c r="AB77" s="99"/>
      <c r="AC77" s="99"/>
      <c r="AD77" s="99"/>
      <c r="AE77" s="99"/>
      <c r="AF77" s="99"/>
      <c r="AG77" s="99"/>
      <c r="AH77" s="99"/>
      <c r="AI77" s="99"/>
      <c r="AJ77" s="99"/>
      <c r="AK77" s="99"/>
      <c r="AL77" s="99"/>
      <c r="AM77" s="99"/>
      <c r="AN77" s="99"/>
      <c r="AO77" s="99"/>
    </row>
    <row r="78" spans="1:41">
      <c r="A78" s="105" t="s">
        <v>61</v>
      </c>
      <c r="B78" s="101" t="s">
        <v>82</v>
      </c>
      <c r="C78" s="102" t="s">
        <v>82</v>
      </c>
      <c r="D78" s="443"/>
      <c r="E78" s="443"/>
      <c r="F78" s="443"/>
      <c r="G78" s="443"/>
      <c r="H78" s="62"/>
      <c r="I78" s="103"/>
      <c r="J78" s="442"/>
      <c r="K78" s="444"/>
      <c r="L78" s="443"/>
      <c r="M78" s="443"/>
      <c r="N78" s="443"/>
      <c r="O78" s="443"/>
      <c r="P78" s="443"/>
      <c r="Q78" s="443"/>
      <c r="R78" s="443"/>
      <c r="S78" s="443"/>
      <c r="T78" s="443"/>
      <c r="U78" s="443"/>
      <c r="V78" s="443"/>
      <c r="W78" s="443"/>
      <c r="X78" s="443"/>
      <c r="Y78" s="443"/>
      <c r="Z78" s="443"/>
      <c r="AA78" s="443"/>
      <c r="AB78" s="99"/>
      <c r="AC78" s="99"/>
      <c r="AD78" s="99"/>
      <c r="AE78" s="99"/>
      <c r="AF78" s="99"/>
      <c r="AG78" s="99"/>
      <c r="AH78" s="99"/>
      <c r="AI78" s="99"/>
      <c r="AJ78" s="99"/>
      <c r="AK78" s="99"/>
      <c r="AL78" s="99"/>
      <c r="AM78" s="99"/>
      <c r="AN78" s="99"/>
      <c r="AO78" s="99"/>
    </row>
    <row r="79" spans="1:41">
      <c r="A79" s="100" t="s">
        <v>23</v>
      </c>
      <c r="B79" s="101">
        <v>179.53653846153847</v>
      </c>
      <c r="C79" s="102">
        <v>3.9591112899992162</v>
      </c>
      <c r="D79" s="443"/>
      <c r="E79" s="443"/>
      <c r="F79" s="443"/>
      <c r="G79" s="443"/>
      <c r="H79" s="62"/>
      <c r="I79" s="103"/>
      <c r="J79" s="442"/>
      <c r="K79" s="444"/>
      <c r="L79" s="443"/>
      <c r="M79" s="443"/>
      <c r="N79" s="443"/>
      <c r="O79" s="443"/>
      <c r="P79" s="443"/>
      <c r="Q79" s="443"/>
      <c r="R79" s="443"/>
      <c r="S79" s="443"/>
      <c r="T79" s="443"/>
      <c r="U79" s="443"/>
      <c r="V79" s="443"/>
      <c r="W79" s="443"/>
      <c r="X79" s="443"/>
      <c r="Y79" s="443"/>
      <c r="Z79" s="443"/>
      <c r="AA79" s="443"/>
      <c r="AB79" s="99"/>
      <c r="AC79" s="99"/>
      <c r="AD79" s="99"/>
      <c r="AE79" s="99"/>
      <c r="AF79" s="99"/>
      <c r="AG79" s="99"/>
      <c r="AH79" s="99"/>
      <c r="AI79" s="99"/>
      <c r="AJ79" s="99"/>
      <c r="AK79" s="99"/>
      <c r="AL79" s="99"/>
      <c r="AM79" s="99"/>
      <c r="AN79" s="99"/>
      <c r="AO79" s="99"/>
    </row>
    <row r="80" spans="1:41">
      <c r="A80" s="100" t="s">
        <v>25</v>
      </c>
      <c r="B80" s="101">
        <v>175.44807692307691</v>
      </c>
      <c r="C80" s="102">
        <v>3.7599241899999534</v>
      </c>
      <c r="D80" s="443"/>
      <c r="E80" s="443"/>
      <c r="F80" s="443"/>
      <c r="G80" s="443"/>
      <c r="H80" s="62"/>
      <c r="I80" s="103"/>
      <c r="J80" s="442"/>
      <c r="K80" s="444"/>
      <c r="L80" s="443"/>
      <c r="M80" s="443"/>
      <c r="N80" s="443"/>
      <c r="O80" s="443"/>
      <c r="P80" s="443"/>
      <c r="Q80" s="443"/>
      <c r="R80" s="443"/>
      <c r="S80" s="443"/>
      <c r="T80" s="443"/>
      <c r="U80" s="443"/>
      <c r="V80" s="443"/>
      <c r="W80" s="443"/>
      <c r="X80" s="443"/>
      <c r="Y80" s="443"/>
      <c r="Z80" s="443"/>
      <c r="AA80" s="443"/>
      <c r="AB80" s="99"/>
      <c r="AC80" s="99"/>
      <c r="AD80" s="99"/>
      <c r="AE80" s="99"/>
      <c r="AF80" s="99"/>
      <c r="AG80" s="99"/>
      <c r="AH80" s="99"/>
      <c r="AI80" s="99"/>
      <c r="AJ80" s="99"/>
      <c r="AK80" s="99"/>
      <c r="AL80" s="99"/>
      <c r="AM80" s="99"/>
      <c r="AN80" s="99"/>
      <c r="AO80" s="99"/>
    </row>
    <row r="81" spans="1:41">
      <c r="A81" s="100" t="s">
        <v>26</v>
      </c>
      <c r="B81" s="101">
        <v>226.26730769230767</v>
      </c>
      <c r="C81" s="102">
        <v>5.2364839800004157</v>
      </c>
      <c r="D81" s="443"/>
      <c r="E81" s="443"/>
      <c r="F81" s="443"/>
      <c r="G81" s="443"/>
      <c r="H81" s="62"/>
      <c r="I81" s="103"/>
      <c r="J81" s="442"/>
      <c r="K81" s="444"/>
      <c r="L81" s="443"/>
      <c r="M81" s="443"/>
      <c r="N81" s="443"/>
      <c r="O81" s="443"/>
      <c r="P81" s="443"/>
      <c r="Q81" s="443"/>
      <c r="R81" s="443"/>
      <c r="S81" s="443"/>
      <c r="T81" s="443"/>
      <c r="U81" s="443"/>
      <c r="V81" s="443"/>
      <c r="W81" s="443"/>
      <c r="X81" s="443"/>
      <c r="Y81" s="443"/>
      <c r="Z81" s="443"/>
      <c r="AA81" s="443"/>
      <c r="AB81" s="99"/>
      <c r="AC81" s="99"/>
      <c r="AD81" s="99"/>
      <c r="AE81" s="99"/>
      <c r="AF81" s="99"/>
      <c r="AG81" s="99"/>
      <c r="AH81" s="99"/>
      <c r="AI81" s="99"/>
      <c r="AJ81" s="99"/>
      <c r="AK81" s="99"/>
      <c r="AL81" s="99"/>
      <c r="AM81" s="99"/>
      <c r="AN81" s="99"/>
      <c r="AO81" s="99"/>
    </row>
    <row r="82" spans="1:41">
      <c r="A82" s="100" t="s">
        <v>27</v>
      </c>
      <c r="B82" s="101">
        <v>328.26153846153841</v>
      </c>
      <c r="C82" s="102">
        <v>6.4249646399989278</v>
      </c>
      <c r="D82" s="443"/>
      <c r="E82" s="443"/>
      <c r="F82" s="443"/>
      <c r="G82" s="443"/>
      <c r="H82" s="62"/>
      <c r="I82" s="103"/>
      <c r="J82" s="442"/>
      <c r="K82" s="444"/>
      <c r="L82" s="443"/>
      <c r="M82" s="443"/>
      <c r="N82" s="443"/>
      <c r="O82" s="443"/>
      <c r="P82" s="443"/>
      <c r="Q82" s="443"/>
      <c r="R82" s="443"/>
      <c r="S82" s="443"/>
      <c r="T82" s="443"/>
      <c r="U82" s="443"/>
      <c r="V82" s="443"/>
      <c r="W82" s="443"/>
      <c r="X82" s="443"/>
      <c r="Y82" s="443"/>
      <c r="Z82" s="443"/>
      <c r="AA82" s="443"/>
      <c r="AB82" s="99"/>
      <c r="AC82" s="99"/>
      <c r="AD82" s="99"/>
      <c r="AE82" s="99"/>
      <c r="AF82" s="99"/>
      <c r="AG82" s="99"/>
      <c r="AH82" s="99"/>
      <c r="AI82" s="99"/>
      <c r="AJ82" s="99"/>
      <c r="AK82" s="99"/>
      <c r="AL82" s="99"/>
      <c r="AM82" s="99"/>
      <c r="AN82" s="99"/>
      <c r="AO82" s="99"/>
    </row>
    <row r="83" spans="1:41">
      <c r="A83" s="100" t="s">
        <v>28</v>
      </c>
      <c r="B83" s="101">
        <v>236.14038461538462</v>
      </c>
      <c r="C83" s="102">
        <v>5.0744861300021782</v>
      </c>
      <c r="D83" s="66" t="s">
        <v>100</v>
      </c>
      <c r="E83" s="443"/>
      <c r="F83" s="443"/>
      <c r="G83" s="443"/>
      <c r="H83" s="62"/>
      <c r="I83" s="103"/>
      <c r="J83" s="442"/>
      <c r="K83" s="444"/>
      <c r="L83" s="443"/>
      <c r="M83" s="443"/>
      <c r="N83" s="443"/>
      <c r="O83" s="443"/>
      <c r="P83" s="443"/>
      <c r="Q83" s="443"/>
      <c r="R83" s="443"/>
      <c r="S83" s="443"/>
      <c r="T83" s="443"/>
      <c r="U83" s="443"/>
      <c r="V83" s="443"/>
      <c r="W83" s="443"/>
      <c r="X83" s="443"/>
      <c r="Y83" s="443"/>
      <c r="Z83" s="443"/>
      <c r="AA83" s="443"/>
      <c r="AB83" s="99"/>
      <c r="AC83" s="99"/>
      <c r="AD83" s="99"/>
      <c r="AE83" s="99"/>
      <c r="AF83" s="99"/>
      <c r="AG83" s="99"/>
      <c r="AH83" s="99"/>
      <c r="AI83" s="99"/>
      <c r="AJ83" s="99"/>
      <c r="AK83" s="99"/>
      <c r="AL83" s="99"/>
      <c r="AM83" s="99"/>
      <c r="AN83" s="99"/>
      <c r="AO83" s="99"/>
    </row>
    <row r="84" spans="1:41">
      <c r="A84" s="104" t="s">
        <v>117</v>
      </c>
      <c r="B84" s="101">
        <v>422.50576923076926</v>
      </c>
      <c r="C84" s="102">
        <v>7.4433503799969243</v>
      </c>
      <c r="D84" s="66" t="s">
        <v>100</v>
      </c>
      <c r="E84" s="443"/>
      <c r="F84" s="443"/>
      <c r="G84" s="443"/>
      <c r="H84" s="62"/>
      <c r="I84" s="103"/>
      <c r="J84" s="442"/>
      <c r="K84" s="444"/>
      <c r="L84" s="443"/>
      <c r="M84" s="443"/>
      <c r="N84" s="443"/>
      <c r="O84" s="443"/>
      <c r="P84" s="443"/>
      <c r="Q84" s="443"/>
      <c r="R84" s="443"/>
      <c r="S84" s="443"/>
      <c r="T84" s="443"/>
      <c r="U84" s="443"/>
      <c r="V84" s="443"/>
      <c r="W84" s="443"/>
      <c r="X84" s="443"/>
      <c r="Y84" s="443"/>
      <c r="Z84" s="443"/>
      <c r="AA84" s="443"/>
      <c r="AB84" s="99"/>
      <c r="AC84" s="99"/>
      <c r="AD84" s="99"/>
      <c r="AE84" s="99"/>
      <c r="AF84" s="99"/>
      <c r="AG84" s="99"/>
      <c r="AH84" s="99"/>
      <c r="AI84" s="99"/>
      <c r="AJ84" s="99"/>
      <c r="AK84" s="99"/>
      <c r="AL84" s="99"/>
      <c r="AM84" s="99"/>
      <c r="AN84" s="99"/>
      <c r="AO84" s="99"/>
    </row>
    <row r="85" spans="1:41">
      <c r="A85" s="104" t="s">
        <v>93</v>
      </c>
      <c r="B85" s="101"/>
      <c r="C85" s="102" t="s">
        <v>82</v>
      </c>
      <c r="D85" s="443"/>
      <c r="E85" s="443"/>
      <c r="F85" s="443"/>
      <c r="G85" s="443"/>
      <c r="H85" s="62"/>
      <c r="I85" s="103"/>
      <c r="J85" s="442"/>
      <c r="K85" s="444"/>
      <c r="L85" s="443"/>
      <c r="M85" s="443"/>
      <c r="N85" s="443"/>
      <c r="O85" s="443"/>
      <c r="P85" s="443"/>
      <c r="Q85" s="443"/>
      <c r="R85" s="443"/>
      <c r="S85" s="443"/>
      <c r="T85" s="443"/>
      <c r="U85" s="443"/>
      <c r="V85" s="443"/>
      <c r="W85" s="443"/>
      <c r="X85" s="443"/>
      <c r="Y85" s="443"/>
      <c r="Z85" s="443"/>
      <c r="AA85" s="443"/>
      <c r="AB85" s="99"/>
      <c r="AC85" s="99"/>
      <c r="AD85" s="99"/>
      <c r="AE85" s="99"/>
      <c r="AF85" s="99"/>
      <c r="AG85" s="99"/>
      <c r="AH85" s="99"/>
      <c r="AI85" s="99"/>
      <c r="AJ85" s="99"/>
      <c r="AK85" s="99"/>
      <c r="AL85" s="99"/>
      <c r="AM85" s="99"/>
      <c r="AN85" s="99"/>
      <c r="AO85" s="99"/>
    </row>
    <row r="86" spans="1:41">
      <c r="A86" s="105" t="s">
        <v>94</v>
      </c>
      <c r="B86" s="101"/>
      <c r="C86" s="102" t="s">
        <v>82</v>
      </c>
      <c r="D86" s="443"/>
      <c r="E86" s="443"/>
      <c r="F86" s="443"/>
      <c r="G86" s="443"/>
      <c r="H86" s="62"/>
      <c r="I86" s="103"/>
      <c r="J86" s="442"/>
      <c r="K86" s="444"/>
      <c r="L86" s="443"/>
      <c r="M86" s="443"/>
      <c r="N86" s="443"/>
      <c r="O86" s="443"/>
      <c r="P86" s="443"/>
      <c r="Q86" s="443"/>
      <c r="R86" s="443"/>
      <c r="S86" s="443"/>
      <c r="T86" s="443"/>
      <c r="U86" s="443"/>
      <c r="V86" s="443"/>
      <c r="W86" s="443"/>
      <c r="X86" s="443"/>
      <c r="Y86" s="443"/>
      <c r="Z86" s="443"/>
      <c r="AA86" s="443"/>
      <c r="AB86" s="99"/>
      <c r="AC86" s="99"/>
      <c r="AD86" s="99"/>
      <c r="AE86" s="99"/>
      <c r="AF86" s="99"/>
      <c r="AG86" s="99"/>
      <c r="AH86" s="99"/>
      <c r="AI86" s="99"/>
      <c r="AJ86" s="99"/>
      <c r="AK86" s="99"/>
      <c r="AL86" s="99"/>
      <c r="AM86" s="99"/>
      <c r="AN86" s="99"/>
      <c r="AO86" s="99"/>
    </row>
    <row r="87" spans="1:41">
      <c r="A87" s="105" t="s">
        <v>96</v>
      </c>
      <c r="B87" s="101"/>
      <c r="C87" s="102" t="s">
        <v>82</v>
      </c>
      <c r="D87" s="443"/>
      <c r="E87" s="443"/>
      <c r="F87" s="443"/>
      <c r="G87" s="443"/>
      <c r="H87" s="62"/>
      <c r="I87" s="103"/>
      <c r="J87" s="442"/>
      <c r="K87" s="444"/>
      <c r="L87" s="443"/>
      <c r="M87" s="443"/>
      <c r="N87" s="443"/>
      <c r="O87" s="443"/>
      <c r="P87" s="443"/>
      <c r="Q87" s="443"/>
      <c r="R87" s="443"/>
      <c r="S87" s="443"/>
      <c r="T87" s="443"/>
      <c r="U87" s="443"/>
      <c r="V87" s="443"/>
      <c r="W87" s="443"/>
      <c r="X87" s="443"/>
      <c r="Y87" s="443"/>
      <c r="Z87" s="443"/>
      <c r="AA87" s="443"/>
      <c r="AB87" s="99"/>
      <c r="AC87" s="99"/>
      <c r="AD87" s="99"/>
      <c r="AE87" s="99"/>
      <c r="AF87" s="99"/>
      <c r="AG87" s="99"/>
      <c r="AH87" s="99"/>
      <c r="AI87" s="99"/>
      <c r="AJ87" s="99"/>
      <c r="AK87" s="99"/>
      <c r="AL87" s="99"/>
      <c r="AM87" s="99"/>
      <c r="AN87" s="99"/>
      <c r="AO87" s="99"/>
    </row>
    <row r="88" spans="1:41">
      <c r="A88" s="105" t="s">
        <v>97</v>
      </c>
      <c r="B88" s="101"/>
      <c r="C88" s="102" t="s">
        <v>82</v>
      </c>
      <c r="D88" s="443"/>
      <c r="E88" s="443"/>
      <c r="F88" s="443"/>
      <c r="G88" s="443"/>
      <c r="H88" s="62"/>
      <c r="I88" s="103"/>
      <c r="J88" s="442"/>
      <c r="K88" s="444"/>
      <c r="L88" s="443"/>
      <c r="M88" s="443"/>
      <c r="N88" s="443"/>
      <c r="O88" s="443"/>
      <c r="P88" s="443"/>
      <c r="Q88" s="443"/>
      <c r="R88" s="443"/>
      <c r="S88" s="443"/>
      <c r="T88" s="443"/>
      <c r="U88" s="443"/>
      <c r="V88" s="443"/>
      <c r="W88" s="443"/>
      <c r="X88" s="443"/>
      <c r="Y88" s="443"/>
      <c r="Z88" s="443"/>
      <c r="AA88" s="443"/>
      <c r="AB88" s="99"/>
      <c r="AC88" s="99"/>
      <c r="AD88" s="99"/>
      <c r="AE88" s="99"/>
      <c r="AF88" s="99"/>
      <c r="AG88" s="99"/>
      <c r="AH88" s="99"/>
      <c r="AI88" s="99"/>
      <c r="AJ88" s="99"/>
      <c r="AK88" s="99"/>
      <c r="AL88" s="99"/>
      <c r="AM88" s="99"/>
      <c r="AN88" s="99"/>
      <c r="AO88" s="99"/>
    </row>
    <row r="89" spans="1:41">
      <c r="A89" s="105" t="s">
        <v>98</v>
      </c>
      <c r="B89" s="101"/>
      <c r="C89" s="102" t="s">
        <v>82</v>
      </c>
      <c r="D89" s="443"/>
      <c r="E89" s="443"/>
      <c r="F89" s="443"/>
      <c r="G89" s="443"/>
      <c r="H89" s="62"/>
      <c r="I89" s="103"/>
      <c r="J89" s="442"/>
      <c r="K89" s="444"/>
      <c r="L89" s="443"/>
      <c r="M89" s="443"/>
      <c r="N89" s="443"/>
      <c r="O89" s="443"/>
      <c r="P89" s="443"/>
      <c r="Q89" s="443"/>
      <c r="R89" s="443"/>
      <c r="S89" s="443"/>
      <c r="T89" s="443"/>
      <c r="U89" s="443"/>
      <c r="V89" s="443"/>
      <c r="W89" s="443"/>
      <c r="X89" s="443"/>
      <c r="Y89" s="443"/>
      <c r="Z89" s="443"/>
      <c r="AA89" s="443"/>
      <c r="AB89" s="99"/>
      <c r="AC89" s="99"/>
      <c r="AD89" s="99"/>
      <c r="AE89" s="99"/>
      <c r="AF89" s="99"/>
      <c r="AG89" s="99"/>
      <c r="AH89" s="99"/>
      <c r="AI89" s="99"/>
      <c r="AJ89" s="99"/>
      <c r="AK89" s="99"/>
      <c r="AL89" s="99"/>
      <c r="AM89" s="99"/>
      <c r="AN89" s="99"/>
      <c r="AO89" s="99"/>
    </row>
    <row r="90" spans="1:41">
      <c r="A90" s="100" t="s">
        <v>99</v>
      </c>
      <c r="B90" s="101"/>
      <c r="C90" s="102" t="s">
        <v>82</v>
      </c>
      <c r="D90" s="443"/>
      <c r="E90" s="443"/>
      <c r="F90" s="443"/>
      <c r="G90" s="443"/>
      <c r="H90" s="62"/>
      <c r="I90" s="103"/>
      <c r="J90" s="442"/>
      <c r="K90" s="444"/>
      <c r="L90" s="443"/>
      <c r="M90" s="443"/>
      <c r="N90" s="443"/>
      <c r="O90" s="443"/>
      <c r="P90" s="443"/>
      <c r="Q90" s="443"/>
      <c r="R90" s="443"/>
      <c r="S90" s="443"/>
      <c r="T90" s="443"/>
      <c r="U90" s="443"/>
      <c r="V90" s="443"/>
      <c r="W90" s="443"/>
      <c r="X90" s="443"/>
      <c r="Y90" s="443"/>
      <c r="Z90" s="443"/>
      <c r="AA90" s="443"/>
      <c r="AB90" s="99"/>
      <c r="AC90" s="99"/>
      <c r="AD90" s="99"/>
      <c r="AE90" s="99"/>
      <c r="AF90" s="99"/>
      <c r="AG90" s="99"/>
      <c r="AH90" s="99"/>
      <c r="AI90" s="99"/>
      <c r="AJ90" s="99"/>
      <c r="AK90" s="99"/>
      <c r="AL90" s="99"/>
      <c r="AM90" s="99"/>
      <c r="AN90" s="99"/>
      <c r="AO90" s="99"/>
    </row>
    <row r="91" spans="1:41">
      <c r="A91" s="100" t="s">
        <v>24</v>
      </c>
      <c r="B91" s="101">
        <v>162.53076923076921</v>
      </c>
      <c r="C91" s="102" t="s">
        <v>82</v>
      </c>
      <c r="D91" s="443"/>
      <c r="E91" s="443"/>
      <c r="F91" s="443"/>
      <c r="G91" s="443"/>
      <c r="H91" s="62"/>
      <c r="I91" s="103"/>
      <c r="J91" s="442"/>
      <c r="K91" s="444"/>
      <c r="L91" s="443"/>
      <c r="M91" s="443"/>
      <c r="N91" s="443"/>
      <c r="O91" s="443"/>
      <c r="P91" s="443"/>
      <c r="Q91" s="443"/>
      <c r="R91" s="443"/>
      <c r="S91" s="443"/>
      <c r="T91" s="443"/>
      <c r="U91" s="443"/>
      <c r="V91" s="443"/>
      <c r="W91" s="443"/>
      <c r="X91" s="443"/>
      <c r="Y91" s="443"/>
      <c r="Z91" s="443"/>
      <c r="AA91" s="443"/>
      <c r="AB91" s="99"/>
      <c r="AC91" s="99"/>
      <c r="AD91" s="99"/>
      <c r="AE91" s="99"/>
      <c r="AF91" s="99"/>
      <c r="AG91" s="99"/>
      <c r="AH91" s="99"/>
      <c r="AI91" s="99"/>
      <c r="AJ91" s="99"/>
      <c r="AK91" s="99"/>
      <c r="AL91" s="99"/>
      <c r="AM91" s="99"/>
      <c r="AN91" s="99"/>
      <c r="AO91" s="99"/>
    </row>
    <row r="92" spans="1:41">
      <c r="A92" s="100" t="s">
        <v>62</v>
      </c>
      <c r="B92" s="101" t="s">
        <v>82</v>
      </c>
      <c r="C92" s="102" t="s">
        <v>82</v>
      </c>
      <c r="D92" s="443"/>
      <c r="E92" s="443"/>
      <c r="F92" s="443"/>
      <c r="G92" s="443"/>
      <c r="H92" s="62"/>
      <c r="I92" s="103"/>
      <c r="J92" s="442"/>
      <c r="K92" s="444"/>
      <c r="L92" s="443"/>
      <c r="M92" s="443"/>
      <c r="N92" s="443"/>
      <c r="O92" s="443"/>
      <c r="P92" s="443"/>
      <c r="Q92" s="443"/>
      <c r="R92" s="443"/>
      <c r="S92" s="443"/>
      <c r="T92" s="443"/>
      <c r="U92" s="443"/>
      <c r="V92" s="443"/>
      <c r="W92" s="443"/>
      <c r="X92" s="443"/>
      <c r="Y92" s="443"/>
      <c r="Z92" s="443"/>
      <c r="AA92" s="443"/>
      <c r="AB92" s="99"/>
      <c r="AC92" s="99"/>
      <c r="AD92" s="99"/>
      <c r="AE92" s="99"/>
      <c r="AF92" s="99"/>
      <c r="AG92" s="99"/>
      <c r="AH92" s="99"/>
      <c r="AI92" s="99"/>
      <c r="AJ92" s="99"/>
      <c r="AK92" s="99"/>
      <c r="AL92" s="99"/>
      <c r="AM92" s="99"/>
      <c r="AN92" s="99"/>
      <c r="AO92" s="99"/>
    </row>
    <row r="93" spans="1:41">
      <c r="A93" s="100" t="s">
        <v>37</v>
      </c>
      <c r="B93" s="101" t="s">
        <v>82</v>
      </c>
      <c r="C93" s="102" t="s">
        <v>82</v>
      </c>
      <c r="D93" s="443"/>
      <c r="E93" s="443"/>
      <c r="F93" s="443"/>
      <c r="G93" s="443"/>
      <c r="H93" s="62"/>
      <c r="I93" s="103"/>
      <c r="J93" s="442"/>
      <c r="K93" s="444"/>
      <c r="L93" s="443"/>
      <c r="M93" s="443"/>
      <c r="N93" s="443"/>
      <c r="O93" s="443"/>
      <c r="P93" s="443"/>
      <c r="Q93" s="443"/>
      <c r="R93" s="443"/>
      <c r="S93" s="443"/>
      <c r="T93" s="443"/>
      <c r="U93" s="443"/>
      <c r="V93" s="443"/>
      <c r="W93" s="443"/>
      <c r="X93" s="443"/>
      <c r="Y93" s="443"/>
      <c r="Z93" s="443"/>
      <c r="AA93" s="443"/>
      <c r="AB93" s="99"/>
      <c r="AC93" s="99"/>
      <c r="AD93" s="99"/>
      <c r="AE93" s="99"/>
      <c r="AF93" s="99"/>
      <c r="AG93" s="99"/>
      <c r="AH93" s="99"/>
      <c r="AI93" s="99"/>
      <c r="AJ93" s="99"/>
      <c r="AK93" s="99"/>
      <c r="AL93" s="99"/>
      <c r="AM93" s="99"/>
      <c r="AN93" s="99"/>
      <c r="AO93" s="99"/>
    </row>
    <row r="94" spans="1:41">
      <c r="A94" s="104" t="s">
        <v>38</v>
      </c>
      <c r="B94" s="101" t="s">
        <v>82</v>
      </c>
      <c r="C94" s="102" t="s">
        <v>82</v>
      </c>
      <c r="D94" s="443"/>
      <c r="E94" s="443"/>
      <c r="F94" s="443"/>
      <c r="G94" s="443"/>
      <c r="H94" s="62"/>
      <c r="I94" s="103"/>
      <c r="J94" s="442"/>
      <c r="K94" s="444"/>
      <c r="L94" s="443"/>
      <c r="M94" s="443"/>
      <c r="N94" s="443"/>
      <c r="O94" s="443"/>
      <c r="P94" s="443"/>
      <c r="Q94" s="443"/>
      <c r="R94" s="443"/>
      <c r="S94" s="443"/>
      <c r="T94" s="443"/>
      <c r="U94" s="443"/>
      <c r="V94" s="443"/>
      <c r="W94" s="443"/>
      <c r="X94" s="443"/>
      <c r="Y94" s="443"/>
      <c r="Z94" s="443"/>
      <c r="AA94" s="443"/>
      <c r="AB94" s="99"/>
      <c r="AC94" s="99"/>
      <c r="AD94" s="99"/>
      <c r="AE94" s="99"/>
      <c r="AF94" s="99"/>
      <c r="AG94" s="99"/>
      <c r="AH94" s="99"/>
      <c r="AI94" s="99"/>
      <c r="AJ94" s="99"/>
      <c r="AK94" s="99"/>
      <c r="AL94" s="99"/>
      <c r="AM94" s="99"/>
      <c r="AN94" s="99"/>
      <c r="AO94" s="99"/>
    </row>
    <row r="95" spans="1:41">
      <c r="A95" s="100" t="s">
        <v>92</v>
      </c>
      <c r="B95" s="101"/>
      <c r="C95" s="102" t="s">
        <v>82</v>
      </c>
      <c r="D95" s="443"/>
      <c r="E95" s="443"/>
      <c r="F95" s="443"/>
      <c r="G95" s="443"/>
      <c r="H95" s="62"/>
      <c r="I95" s="103"/>
      <c r="J95" s="442"/>
      <c r="K95" s="444"/>
      <c r="L95" s="443"/>
      <c r="M95" s="443"/>
      <c r="N95" s="443"/>
      <c r="O95" s="443"/>
      <c r="P95" s="443"/>
      <c r="Q95" s="443"/>
      <c r="R95" s="443"/>
      <c r="S95" s="443"/>
      <c r="T95" s="443"/>
      <c r="U95" s="443"/>
      <c r="V95" s="443"/>
      <c r="W95" s="443"/>
      <c r="X95" s="443"/>
      <c r="Y95" s="443"/>
      <c r="Z95" s="443"/>
      <c r="AA95" s="443"/>
      <c r="AB95" s="99"/>
      <c r="AC95" s="99"/>
      <c r="AD95" s="99"/>
      <c r="AE95" s="99"/>
      <c r="AF95" s="99"/>
      <c r="AG95" s="99"/>
      <c r="AH95" s="99"/>
      <c r="AI95" s="99"/>
      <c r="AJ95" s="99"/>
      <c r="AK95" s="99"/>
      <c r="AL95" s="99"/>
      <c r="AM95" s="99"/>
      <c r="AN95" s="99"/>
      <c r="AO95" s="99"/>
    </row>
    <row r="96" spans="1:41">
      <c r="A96" s="100" t="s">
        <v>39</v>
      </c>
      <c r="B96" s="101" t="s">
        <v>82</v>
      </c>
      <c r="C96" s="102" t="s">
        <v>82</v>
      </c>
      <c r="D96" s="443"/>
      <c r="E96" s="443"/>
      <c r="F96" s="443"/>
      <c r="G96" s="443"/>
      <c r="H96" s="62"/>
      <c r="I96" s="103"/>
      <c r="J96" s="442"/>
      <c r="K96" s="444"/>
      <c r="L96" s="443"/>
      <c r="M96" s="443"/>
      <c r="N96" s="443"/>
      <c r="O96" s="443"/>
      <c r="P96" s="440"/>
      <c r="Q96" s="443"/>
      <c r="R96" s="443"/>
      <c r="S96" s="443"/>
      <c r="T96" s="443"/>
      <c r="U96" s="443"/>
      <c r="V96" s="443"/>
      <c r="W96" s="443"/>
      <c r="X96" s="443"/>
      <c r="Y96" s="443"/>
      <c r="Z96" s="443"/>
      <c r="AA96" s="443"/>
      <c r="AB96" s="99"/>
      <c r="AC96" s="99"/>
      <c r="AD96" s="99"/>
      <c r="AE96" s="99"/>
      <c r="AF96" s="99"/>
      <c r="AG96" s="99"/>
      <c r="AH96" s="99"/>
      <c r="AI96" s="99"/>
      <c r="AJ96" s="99"/>
      <c r="AK96" s="99"/>
      <c r="AL96" s="99"/>
      <c r="AM96" s="99"/>
      <c r="AN96" s="99"/>
      <c r="AO96" s="99"/>
    </row>
    <row r="97" spans="1:41">
      <c r="A97" s="100" t="s">
        <v>63</v>
      </c>
      <c r="B97" s="101" t="s">
        <v>82</v>
      </c>
      <c r="C97" s="102" t="s">
        <v>82</v>
      </c>
      <c r="D97" s="440"/>
      <c r="E97" s="440"/>
      <c r="F97" s="440"/>
      <c r="G97" s="440"/>
      <c r="H97" s="62"/>
      <c r="I97" s="103"/>
      <c r="J97" s="442"/>
      <c r="K97" s="94"/>
      <c r="L97" s="440"/>
      <c r="M97" s="440"/>
      <c r="N97" s="440"/>
      <c r="O97" s="440"/>
      <c r="P97" s="440"/>
      <c r="Q97" s="443"/>
      <c r="R97" s="443"/>
      <c r="S97" s="443"/>
      <c r="T97" s="443"/>
      <c r="U97" s="443"/>
      <c r="V97" s="443"/>
      <c r="W97" s="443"/>
      <c r="X97" s="443"/>
      <c r="Y97" s="443"/>
      <c r="Z97" s="443"/>
      <c r="AA97" s="443"/>
      <c r="AB97" s="99"/>
      <c r="AC97" s="99"/>
      <c r="AD97" s="99"/>
      <c r="AE97" s="99"/>
      <c r="AF97" s="99"/>
      <c r="AG97" s="99"/>
      <c r="AH97" s="99"/>
      <c r="AI97" s="99"/>
      <c r="AJ97" s="99"/>
      <c r="AK97" s="99"/>
      <c r="AL97" s="99"/>
      <c r="AM97" s="99"/>
      <c r="AN97" s="99"/>
      <c r="AO97" s="99"/>
    </row>
    <row r="98" spans="1:41">
      <c r="A98" s="100" t="s">
        <v>40</v>
      </c>
      <c r="B98" s="101"/>
      <c r="C98" s="102"/>
      <c r="D98" s="440"/>
      <c r="E98" s="440"/>
      <c r="F98" s="440"/>
      <c r="G98" s="440"/>
      <c r="H98" s="62"/>
      <c r="I98" s="103"/>
      <c r="J98" s="442"/>
      <c r="K98" s="94"/>
      <c r="L98" s="440"/>
      <c r="M98" s="440"/>
      <c r="N98" s="440"/>
      <c r="O98" s="440"/>
      <c r="P98" s="440"/>
      <c r="Q98" s="443"/>
      <c r="R98" s="443"/>
      <c r="S98" s="443"/>
      <c r="T98" s="443"/>
      <c r="U98" s="443"/>
      <c r="V98" s="443"/>
      <c r="W98" s="443"/>
      <c r="X98" s="443"/>
      <c r="Y98" s="443"/>
      <c r="Z98" s="443"/>
      <c r="AA98" s="443"/>
      <c r="AB98" s="99"/>
      <c r="AC98" s="99"/>
      <c r="AD98" s="99"/>
      <c r="AE98" s="99"/>
      <c r="AF98" s="99"/>
      <c r="AG98" s="99"/>
      <c r="AH98" s="99"/>
      <c r="AI98" s="99"/>
      <c r="AJ98" s="99"/>
      <c r="AK98" s="99"/>
      <c r="AL98" s="99"/>
      <c r="AM98" s="99"/>
      <c r="AN98" s="99"/>
      <c r="AO98" s="99"/>
    </row>
    <row r="99" spans="1:41">
      <c r="A99" s="100" t="s">
        <v>41</v>
      </c>
      <c r="B99" s="101"/>
      <c r="C99" s="102"/>
      <c r="D99" s="443"/>
      <c r="E99" s="443"/>
      <c r="F99" s="443"/>
      <c r="G99" s="443"/>
      <c r="H99" s="62"/>
      <c r="I99" s="103"/>
      <c r="J99" s="442"/>
      <c r="K99" s="444"/>
      <c r="L99" s="443"/>
      <c r="M99" s="443"/>
      <c r="N99" s="443"/>
      <c r="O99" s="443"/>
      <c r="P99" s="443"/>
      <c r="Q99" s="443"/>
      <c r="R99" s="443"/>
      <c r="S99" s="443"/>
      <c r="T99" s="443"/>
      <c r="U99" s="443"/>
      <c r="V99" s="443"/>
      <c r="W99" s="443"/>
      <c r="X99" s="443"/>
      <c r="Y99" s="443"/>
      <c r="Z99" s="443"/>
      <c r="AA99" s="443"/>
      <c r="AB99" s="99"/>
      <c r="AC99" s="99"/>
      <c r="AD99" s="99"/>
      <c r="AE99" s="99"/>
      <c r="AF99" s="99"/>
      <c r="AG99" s="99"/>
      <c r="AH99" s="99"/>
      <c r="AI99" s="99"/>
      <c r="AJ99" s="99"/>
      <c r="AK99" s="99"/>
      <c r="AL99" s="99"/>
      <c r="AM99" s="99"/>
      <c r="AN99" s="99"/>
      <c r="AO99" s="99"/>
    </row>
    <row r="100" spans="1:41">
      <c r="A100" s="100" t="s">
        <v>42</v>
      </c>
      <c r="B100" s="101">
        <v>55.155769230769238</v>
      </c>
      <c r="C100" s="102">
        <v>2.0128480000019522</v>
      </c>
      <c r="D100" s="443"/>
      <c r="E100" s="443"/>
      <c r="F100" s="443"/>
      <c r="G100" s="443"/>
      <c r="H100" s="62"/>
      <c r="I100" s="103"/>
      <c r="J100" s="442"/>
      <c r="K100" s="444"/>
      <c r="L100" s="443"/>
      <c r="M100" s="443"/>
      <c r="N100" s="443"/>
      <c r="O100" s="443"/>
      <c r="P100" s="443"/>
      <c r="Q100" s="443"/>
      <c r="R100" s="443"/>
      <c r="S100" s="443"/>
      <c r="T100" s="443"/>
      <c r="U100" s="443"/>
      <c r="V100" s="443"/>
      <c r="W100" s="443"/>
      <c r="X100" s="443"/>
      <c r="Y100" s="443"/>
      <c r="Z100" s="443"/>
      <c r="AA100" s="443"/>
      <c r="AB100" s="99"/>
      <c r="AC100" s="99"/>
      <c r="AD100" s="99"/>
      <c r="AE100" s="99"/>
      <c r="AF100" s="99"/>
      <c r="AG100" s="99"/>
      <c r="AH100" s="99"/>
      <c r="AI100" s="99"/>
      <c r="AJ100" s="99"/>
      <c r="AK100" s="99"/>
      <c r="AL100" s="99"/>
      <c r="AM100" s="99"/>
      <c r="AN100" s="99"/>
      <c r="AO100" s="99"/>
    </row>
    <row r="101" spans="1:41">
      <c r="A101" s="100" t="s">
        <v>91</v>
      </c>
      <c r="B101" s="101"/>
      <c r="C101" s="102" t="s">
        <v>82</v>
      </c>
      <c r="D101" s="443"/>
      <c r="E101" s="443"/>
      <c r="F101" s="443"/>
      <c r="G101" s="443"/>
      <c r="H101" s="62"/>
      <c r="I101" s="103"/>
      <c r="J101" s="442"/>
      <c r="K101" s="444"/>
      <c r="L101" s="443"/>
      <c r="M101" s="443"/>
      <c r="N101" s="443"/>
      <c r="O101" s="443"/>
      <c r="P101" s="443"/>
      <c r="Q101" s="443"/>
      <c r="R101" s="443"/>
      <c r="S101" s="443"/>
      <c r="T101" s="443"/>
      <c r="U101" s="443"/>
      <c r="V101" s="443"/>
      <c r="W101" s="443"/>
      <c r="X101" s="443"/>
      <c r="Y101" s="443"/>
      <c r="Z101" s="443"/>
      <c r="AA101" s="443"/>
      <c r="AB101" s="99"/>
      <c r="AC101" s="99"/>
      <c r="AD101" s="99"/>
      <c r="AE101" s="99"/>
      <c r="AF101" s="99"/>
      <c r="AG101" s="99"/>
      <c r="AH101" s="99"/>
      <c r="AI101" s="99"/>
      <c r="AJ101" s="99"/>
      <c r="AK101" s="99"/>
      <c r="AL101" s="99"/>
      <c r="AM101" s="99"/>
      <c r="AN101" s="99"/>
      <c r="AO101" s="99"/>
    </row>
    <row r="102" spans="1:41">
      <c r="A102" s="100" t="s">
        <v>43</v>
      </c>
      <c r="B102" s="101"/>
      <c r="C102" s="102" t="s">
        <v>82</v>
      </c>
      <c r="D102" s="443"/>
      <c r="E102" s="443"/>
      <c r="F102" s="443"/>
      <c r="G102" s="443"/>
      <c r="H102" s="62"/>
      <c r="I102" s="103"/>
      <c r="J102" s="442"/>
      <c r="K102" s="444"/>
      <c r="L102" s="443"/>
      <c r="M102" s="443"/>
      <c r="N102" s="443"/>
      <c r="O102" s="443"/>
      <c r="P102" s="443"/>
      <c r="Q102" s="443"/>
      <c r="R102" s="443"/>
      <c r="S102" s="443"/>
      <c r="T102" s="443"/>
      <c r="U102" s="443"/>
      <c r="V102" s="443"/>
      <c r="W102" s="443"/>
      <c r="X102" s="443"/>
      <c r="Y102" s="443"/>
      <c r="Z102" s="443"/>
      <c r="AA102" s="443"/>
      <c r="AB102" s="99"/>
      <c r="AC102" s="99"/>
      <c r="AD102" s="99"/>
      <c r="AE102" s="99"/>
      <c r="AF102" s="99"/>
      <c r="AG102" s="99"/>
      <c r="AH102" s="99"/>
      <c r="AI102" s="99"/>
      <c r="AJ102" s="99"/>
      <c r="AK102" s="99"/>
      <c r="AL102" s="99"/>
      <c r="AM102" s="99"/>
      <c r="AN102" s="99"/>
      <c r="AO102" s="99"/>
    </row>
    <row r="103" spans="1:41">
      <c r="A103" s="100" t="s">
        <v>44</v>
      </c>
      <c r="B103" s="101"/>
      <c r="C103" s="102" t="s">
        <v>82</v>
      </c>
      <c r="D103" s="443"/>
      <c r="E103" s="443"/>
      <c r="F103" s="443"/>
      <c r="G103" s="443"/>
      <c r="H103" s="62"/>
      <c r="I103" s="103"/>
      <c r="J103" s="442"/>
      <c r="K103" s="444"/>
      <c r="L103" s="443"/>
      <c r="M103" s="443"/>
      <c r="N103" s="443"/>
      <c r="O103" s="443"/>
      <c r="P103" s="443"/>
      <c r="Q103" s="443"/>
      <c r="R103" s="443"/>
      <c r="S103" s="443"/>
      <c r="T103" s="443"/>
      <c r="U103" s="443"/>
      <c r="V103" s="443"/>
      <c r="W103" s="443"/>
      <c r="X103" s="443"/>
      <c r="Y103" s="443"/>
      <c r="Z103" s="443"/>
      <c r="AA103" s="443"/>
      <c r="AB103" s="99"/>
      <c r="AC103" s="99"/>
      <c r="AD103" s="99"/>
      <c r="AE103" s="99"/>
      <c r="AF103" s="99"/>
      <c r="AG103" s="99"/>
      <c r="AH103" s="99"/>
      <c r="AI103" s="99"/>
      <c r="AJ103" s="99"/>
      <c r="AK103" s="99"/>
      <c r="AL103" s="99"/>
      <c r="AM103" s="99"/>
      <c r="AN103" s="99"/>
      <c r="AO103" s="99"/>
    </row>
    <row r="104" spans="1:41">
      <c r="A104" s="104" t="s">
        <v>45</v>
      </c>
      <c r="B104" s="101"/>
      <c r="C104" s="102" t="s">
        <v>82</v>
      </c>
      <c r="D104" s="443"/>
      <c r="E104" s="443"/>
      <c r="F104" s="443"/>
      <c r="G104" s="443"/>
      <c r="H104" s="62"/>
      <c r="I104" s="103"/>
      <c r="J104" s="442"/>
      <c r="K104" s="444"/>
      <c r="L104" s="443"/>
      <c r="M104" s="443"/>
      <c r="N104" s="443"/>
      <c r="O104" s="443"/>
      <c r="P104" s="443"/>
      <c r="Q104" s="443"/>
      <c r="R104" s="443"/>
      <c r="S104" s="443"/>
      <c r="T104" s="443"/>
      <c r="U104" s="443"/>
      <c r="V104" s="443"/>
      <c r="W104" s="443"/>
      <c r="X104" s="443"/>
      <c r="Y104" s="443"/>
      <c r="Z104" s="443"/>
      <c r="AA104" s="443"/>
      <c r="AB104" s="99"/>
      <c r="AC104" s="99"/>
      <c r="AD104" s="99"/>
      <c r="AE104" s="99"/>
      <c r="AF104" s="99"/>
      <c r="AG104" s="99"/>
      <c r="AH104" s="99"/>
      <c r="AI104" s="99"/>
      <c r="AJ104" s="99"/>
      <c r="AK104" s="99"/>
      <c r="AL104" s="99"/>
      <c r="AM104" s="99"/>
      <c r="AN104" s="99"/>
      <c r="AO104" s="99"/>
    </row>
    <row r="105" spans="1:41">
      <c r="A105" s="100" t="s">
        <v>46</v>
      </c>
      <c r="B105" s="101"/>
      <c r="C105" s="102" t="s">
        <v>82</v>
      </c>
      <c r="D105" s="443"/>
      <c r="E105" s="443"/>
      <c r="F105" s="443"/>
      <c r="G105" s="443"/>
      <c r="H105" s="62"/>
      <c r="I105" s="103"/>
      <c r="J105" s="442"/>
      <c r="K105" s="444"/>
      <c r="L105" s="443"/>
      <c r="M105" s="443"/>
      <c r="N105" s="443"/>
      <c r="O105" s="443"/>
      <c r="P105" s="443"/>
      <c r="Q105" s="443"/>
      <c r="R105" s="443"/>
      <c r="S105" s="443"/>
      <c r="T105" s="443"/>
      <c r="U105" s="443"/>
      <c r="V105" s="443"/>
      <c r="W105" s="443"/>
      <c r="X105" s="443"/>
      <c r="Y105" s="443"/>
      <c r="Z105" s="443"/>
      <c r="AA105" s="443"/>
      <c r="AB105" s="99"/>
      <c r="AC105" s="99"/>
      <c r="AD105" s="99"/>
      <c r="AE105" s="99"/>
      <c r="AF105" s="99"/>
      <c r="AG105" s="99"/>
      <c r="AH105" s="99"/>
      <c r="AI105" s="99"/>
      <c r="AJ105" s="99"/>
      <c r="AK105" s="99"/>
      <c r="AL105" s="99"/>
      <c r="AM105" s="99"/>
      <c r="AN105" s="99"/>
      <c r="AO105" s="99"/>
    </row>
    <row r="106" spans="1:41">
      <c r="A106" s="100" t="s">
        <v>47</v>
      </c>
      <c r="B106" s="101"/>
      <c r="C106" s="102" t="s">
        <v>82</v>
      </c>
      <c r="D106" s="443"/>
      <c r="E106" s="443"/>
      <c r="F106" s="443"/>
      <c r="G106" s="443"/>
      <c r="H106" s="62"/>
      <c r="I106" s="103"/>
      <c r="J106" s="442"/>
      <c r="K106" s="444"/>
      <c r="L106" s="443"/>
      <c r="M106" s="443"/>
      <c r="N106" s="443"/>
      <c r="O106" s="443"/>
      <c r="P106" s="443"/>
      <c r="Q106" s="443"/>
      <c r="R106" s="443"/>
      <c r="S106" s="443"/>
      <c r="T106" s="443"/>
      <c r="U106" s="443"/>
      <c r="V106" s="443"/>
      <c r="W106" s="443"/>
      <c r="X106" s="443"/>
      <c r="Y106" s="443"/>
      <c r="Z106" s="443"/>
      <c r="AA106" s="443"/>
      <c r="AB106" s="99"/>
      <c r="AC106" s="99"/>
      <c r="AD106" s="99"/>
      <c r="AE106" s="99"/>
      <c r="AF106" s="99"/>
      <c r="AG106" s="99"/>
      <c r="AH106" s="99"/>
      <c r="AI106" s="99"/>
      <c r="AJ106" s="99"/>
      <c r="AK106" s="99"/>
      <c r="AL106" s="99"/>
      <c r="AM106" s="99"/>
      <c r="AN106" s="99"/>
      <c r="AO106" s="99"/>
    </row>
    <row r="107" spans="1:41">
      <c r="A107" s="100" t="s">
        <v>48</v>
      </c>
      <c r="B107" s="101" t="s">
        <v>82</v>
      </c>
      <c r="C107" s="102" t="s">
        <v>82</v>
      </c>
      <c r="D107" s="443"/>
      <c r="E107" s="443"/>
      <c r="F107" s="443"/>
      <c r="G107" s="443"/>
      <c r="H107" s="62"/>
      <c r="I107" s="103"/>
      <c r="J107" s="442"/>
      <c r="K107" s="444"/>
      <c r="L107" s="443"/>
      <c r="M107" s="443"/>
      <c r="N107" s="443"/>
      <c r="O107" s="443"/>
      <c r="P107" s="443"/>
      <c r="Q107" s="443"/>
      <c r="R107" s="443"/>
      <c r="S107" s="443"/>
      <c r="T107" s="443"/>
      <c r="U107" s="443"/>
      <c r="V107" s="443"/>
      <c r="W107" s="443"/>
      <c r="X107" s="443"/>
      <c r="Y107" s="443"/>
      <c r="Z107" s="443"/>
      <c r="AA107" s="443"/>
      <c r="AB107" s="99"/>
      <c r="AC107" s="99"/>
      <c r="AD107" s="99"/>
      <c r="AE107" s="99"/>
      <c r="AF107" s="99"/>
      <c r="AG107" s="99"/>
      <c r="AH107" s="99"/>
      <c r="AI107" s="99"/>
      <c r="AJ107" s="99"/>
      <c r="AK107" s="99"/>
      <c r="AL107" s="99"/>
      <c r="AM107" s="99"/>
      <c r="AN107" s="99"/>
      <c r="AO107" s="99"/>
    </row>
    <row r="108" spans="1:41">
      <c r="A108" s="100" t="s">
        <v>64</v>
      </c>
      <c r="B108" s="101" t="s">
        <v>82</v>
      </c>
      <c r="C108" s="102" t="s">
        <v>82</v>
      </c>
      <c r="D108" s="443"/>
      <c r="E108" s="443"/>
      <c r="F108" s="443"/>
      <c r="G108" s="443"/>
      <c r="H108" s="62"/>
      <c r="I108" s="103"/>
      <c r="J108" s="442"/>
      <c r="K108" s="444"/>
      <c r="L108" s="443"/>
      <c r="M108" s="443"/>
      <c r="N108" s="443"/>
      <c r="O108" s="443"/>
      <c r="P108" s="443"/>
      <c r="Q108" s="443"/>
      <c r="R108" s="443"/>
      <c r="S108" s="443"/>
      <c r="T108" s="443"/>
      <c r="U108" s="443"/>
      <c r="V108" s="443"/>
      <c r="W108" s="443"/>
      <c r="X108" s="443"/>
      <c r="Y108" s="443"/>
      <c r="Z108" s="443"/>
      <c r="AA108" s="443"/>
      <c r="AB108" s="99"/>
      <c r="AC108" s="99"/>
      <c r="AD108" s="99"/>
      <c r="AE108" s="99"/>
      <c r="AF108" s="99"/>
      <c r="AG108" s="99"/>
      <c r="AH108" s="99"/>
      <c r="AI108" s="99"/>
      <c r="AJ108" s="99"/>
      <c r="AK108" s="99"/>
      <c r="AL108" s="99"/>
      <c r="AM108" s="99"/>
      <c r="AN108" s="99"/>
      <c r="AO108" s="99"/>
    </row>
    <row r="109" spans="1:41">
      <c r="A109" s="100" t="s">
        <v>49</v>
      </c>
      <c r="B109" s="101">
        <v>223.8942307692308</v>
      </c>
      <c r="C109" s="102">
        <v>5.6161252400015202</v>
      </c>
      <c r="D109" s="443"/>
      <c r="E109" s="443"/>
      <c r="F109" s="443"/>
      <c r="G109" s="443"/>
      <c r="H109" s="62"/>
      <c r="I109" s="103"/>
      <c r="J109" s="442"/>
      <c r="K109" s="444"/>
      <c r="L109" s="443"/>
      <c r="M109" s="443"/>
      <c r="N109" s="443"/>
      <c r="O109" s="443"/>
      <c r="P109" s="443"/>
      <c r="Q109" s="443"/>
      <c r="R109" s="443"/>
      <c r="S109" s="443"/>
      <c r="T109" s="443"/>
      <c r="U109" s="443"/>
      <c r="V109" s="443"/>
      <c r="W109" s="443"/>
      <c r="X109" s="443"/>
      <c r="Y109" s="443"/>
      <c r="Z109" s="443"/>
      <c r="AA109" s="443"/>
      <c r="AB109" s="99"/>
      <c r="AC109" s="99"/>
      <c r="AD109" s="99"/>
      <c r="AE109" s="99"/>
      <c r="AF109" s="99"/>
      <c r="AG109" s="99"/>
      <c r="AH109" s="99"/>
      <c r="AI109" s="99"/>
      <c r="AJ109" s="99"/>
      <c r="AK109" s="99"/>
      <c r="AL109" s="99"/>
      <c r="AM109" s="99"/>
      <c r="AN109" s="99"/>
      <c r="AO109" s="99"/>
    </row>
    <row r="110" spans="1:41">
      <c r="A110" s="100" t="s">
        <v>50</v>
      </c>
      <c r="B110" s="101">
        <v>389.18461538461531</v>
      </c>
      <c r="C110" s="102">
        <v>6.6978646999981404</v>
      </c>
      <c r="D110" s="443"/>
      <c r="E110" s="443"/>
      <c r="F110" s="443"/>
      <c r="G110" s="443"/>
      <c r="H110" s="62"/>
      <c r="I110" s="103"/>
      <c r="J110" s="442"/>
      <c r="K110" s="444"/>
      <c r="L110" s="443"/>
      <c r="M110" s="443"/>
      <c r="N110" s="443"/>
      <c r="O110" s="443"/>
      <c r="P110" s="443"/>
      <c r="Q110" s="443"/>
      <c r="R110" s="443"/>
      <c r="S110" s="443"/>
      <c r="T110" s="443"/>
      <c r="U110" s="443"/>
      <c r="V110" s="443"/>
      <c r="W110" s="443"/>
      <c r="X110" s="443"/>
      <c r="Y110" s="443"/>
      <c r="Z110" s="443"/>
      <c r="AA110" s="443"/>
      <c r="AB110" s="99"/>
      <c r="AC110" s="99"/>
      <c r="AD110" s="99"/>
      <c r="AE110" s="99"/>
      <c r="AF110" s="99"/>
      <c r="AG110" s="99"/>
      <c r="AH110" s="99"/>
      <c r="AI110" s="99"/>
      <c r="AJ110" s="99"/>
      <c r="AK110" s="99"/>
      <c r="AL110" s="99"/>
      <c r="AM110" s="99"/>
      <c r="AN110" s="99"/>
      <c r="AO110" s="99"/>
    </row>
    <row r="111" spans="1:41">
      <c r="A111" s="100" t="s">
        <v>51</v>
      </c>
      <c r="B111" s="101">
        <v>209.21153846153842</v>
      </c>
      <c r="C111" s="102">
        <v>4.7647926299985262</v>
      </c>
      <c r="D111" s="443"/>
      <c r="E111" s="443"/>
      <c r="F111" s="443"/>
      <c r="G111" s="443"/>
      <c r="H111" s="62"/>
      <c r="I111" s="103"/>
      <c r="J111" s="442"/>
      <c r="K111" s="444"/>
      <c r="L111" s="443"/>
      <c r="M111" s="443"/>
      <c r="N111" s="443"/>
      <c r="O111" s="443"/>
      <c r="P111" s="443"/>
      <c r="Q111" s="443"/>
      <c r="R111" s="443"/>
      <c r="S111" s="443"/>
      <c r="T111" s="443"/>
      <c r="U111" s="443"/>
      <c r="V111" s="443"/>
      <c r="W111" s="443"/>
      <c r="X111" s="443"/>
      <c r="Y111" s="443"/>
      <c r="Z111" s="443"/>
      <c r="AA111" s="443"/>
      <c r="AB111" s="99"/>
      <c r="AC111" s="99"/>
      <c r="AD111" s="99"/>
      <c r="AE111" s="99"/>
      <c r="AF111" s="99"/>
      <c r="AG111" s="99"/>
      <c r="AH111" s="99"/>
      <c r="AI111" s="99"/>
      <c r="AJ111" s="99"/>
      <c r="AK111" s="99"/>
      <c r="AL111" s="99"/>
      <c r="AM111" s="99"/>
      <c r="AN111" s="99"/>
      <c r="AO111" s="99"/>
    </row>
    <row r="112" spans="1:41">
      <c r="A112" s="100" t="s">
        <v>52</v>
      </c>
      <c r="B112" s="101">
        <v>225.56153846153848</v>
      </c>
      <c r="C112" s="102">
        <v>5.2144438800003732</v>
      </c>
      <c r="D112" s="443"/>
      <c r="E112" s="443"/>
      <c r="F112" s="443"/>
      <c r="G112" s="443"/>
      <c r="H112" s="62"/>
      <c r="I112" s="103"/>
      <c r="J112" s="442"/>
      <c r="K112" s="444"/>
      <c r="L112" s="443"/>
      <c r="M112" s="443"/>
      <c r="N112" s="443"/>
      <c r="O112" s="443"/>
      <c r="P112" s="443"/>
      <c r="Q112" s="443"/>
      <c r="R112" s="443"/>
      <c r="S112" s="443"/>
      <c r="T112" s="443"/>
      <c r="U112" s="443"/>
      <c r="V112" s="443"/>
      <c r="W112" s="443"/>
      <c r="X112" s="443"/>
      <c r="Y112" s="443"/>
      <c r="Z112" s="443"/>
      <c r="AA112" s="443"/>
      <c r="AB112" s="99"/>
      <c r="AC112" s="99"/>
      <c r="AD112" s="99"/>
      <c r="AE112" s="99"/>
      <c r="AF112" s="99"/>
      <c r="AG112" s="99"/>
      <c r="AH112" s="99"/>
      <c r="AI112" s="99"/>
      <c r="AJ112" s="99"/>
      <c r="AK112" s="99"/>
      <c r="AL112" s="99"/>
      <c r="AM112" s="99"/>
      <c r="AN112" s="99"/>
      <c r="AO112" s="99"/>
    </row>
    <row r="113" spans="1:41">
      <c r="A113" s="100" t="s">
        <v>65</v>
      </c>
      <c r="B113" s="101" t="s">
        <v>82</v>
      </c>
      <c r="C113" s="102" t="s">
        <v>82</v>
      </c>
      <c r="D113" s="443"/>
      <c r="E113" s="443"/>
      <c r="F113" s="443"/>
      <c r="G113" s="443"/>
      <c r="H113" s="62"/>
      <c r="I113" s="103"/>
      <c r="J113" s="442"/>
      <c r="K113" s="444"/>
      <c r="L113" s="443"/>
      <c r="M113" s="443"/>
      <c r="N113" s="443"/>
      <c r="O113" s="443"/>
      <c r="P113" s="443"/>
      <c r="Q113" s="443"/>
      <c r="R113" s="443"/>
      <c r="S113" s="443"/>
      <c r="T113" s="443"/>
      <c r="U113" s="443"/>
      <c r="V113" s="443"/>
      <c r="W113" s="443"/>
      <c r="X113" s="443"/>
      <c r="Y113" s="443"/>
      <c r="Z113" s="443"/>
      <c r="AA113" s="443"/>
      <c r="AB113" s="99"/>
      <c r="AC113" s="99"/>
      <c r="AD113" s="99"/>
      <c r="AE113" s="99"/>
      <c r="AF113" s="99"/>
      <c r="AG113" s="99"/>
      <c r="AH113" s="99"/>
      <c r="AI113" s="99"/>
      <c r="AJ113" s="99"/>
      <c r="AK113" s="99"/>
      <c r="AL113" s="99"/>
      <c r="AM113" s="99"/>
      <c r="AN113" s="99"/>
      <c r="AO113" s="99"/>
    </row>
    <row r="114" spans="1:41">
      <c r="A114" s="100" t="s">
        <v>53</v>
      </c>
      <c r="B114" s="101" t="s">
        <v>82</v>
      </c>
      <c r="C114" s="102" t="s">
        <v>82</v>
      </c>
      <c r="D114" s="443"/>
      <c r="E114" s="443"/>
      <c r="F114" s="443"/>
      <c r="G114" s="443"/>
      <c r="H114" s="62"/>
      <c r="I114" s="103"/>
      <c r="J114" s="442"/>
      <c r="K114" s="444"/>
      <c r="L114" s="443"/>
      <c r="M114" s="443"/>
      <c r="N114" s="443"/>
      <c r="O114" s="443"/>
      <c r="P114" s="443"/>
      <c r="Q114" s="443"/>
      <c r="R114" s="443"/>
      <c r="S114" s="443"/>
      <c r="T114" s="443"/>
      <c r="U114" s="443"/>
      <c r="V114" s="443"/>
      <c r="W114" s="443"/>
      <c r="X114" s="443"/>
      <c r="Y114" s="443"/>
      <c r="Z114" s="443"/>
      <c r="AA114" s="443"/>
      <c r="AB114" s="99"/>
      <c r="AC114" s="99"/>
      <c r="AD114" s="99"/>
      <c r="AE114" s="99"/>
      <c r="AF114" s="99"/>
      <c r="AG114" s="99"/>
      <c r="AH114" s="99"/>
      <c r="AI114" s="99"/>
      <c r="AJ114" s="99"/>
      <c r="AK114" s="99"/>
      <c r="AL114" s="99"/>
      <c r="AM114" s="99"/>
      <c r="AN114" s="99"/>
      <c r="AO114" s="99"/>
    </row>
    <row r="115" spans="1:41">
      <c r="A115" s="100" t="s">
        <v>54</v>
      </c>
      <c r="B115" s="101" t="s">
        <v>82</v>
      </c>
      <c r="C115" s="102" t="s">
        <v>82</v>
      </c>
      <c r="D115" s="443"/>
      <c r="E115" s="443"/>
      <c r="F115" s="443"/>
      <c r="G115" s="443"/>
      <c r="H115" s="62"/>
      <c r="I115" s="103"/>
      <c r="J115" s="442"/>
      <c r="K115" s="444"/>
      <c r="L115" s="443"/>
      <c r="M115" s="443"/>
      <c r="N115" s="443"/>
      <c r="O115" s="443"/>
      <c r="P115" s="443"/>
      <c r="Q115" s="443"/>
      <c r="R115" s="443"/>
      <c r="S115" s="443"/>
      <c r="T115" s="443"/>
      <c r="U115" s="443"/>
      <c r="V115" s="443"/>
      <c r="W115" s="443"/>
      <c r="X115" s="443"/>
      <c r="Y115" s="443"/>
      <c r="Z115" s="443"/>
      <c r="AA115" s="443"/>
      <c r="AB115" s="99"/>
      <c r="AC115" s="99"/>
      <c r="AD115" s="99"/>
      <c r="AE115" s="99"/>
      <c r="AF115" s="99"/>
      <c r="AG115" s="99"/>
      <c r="AH115" s="99"/>
      <c r="AI115" s="99"/>
      <c r="AJ115" s="99"/>
      <c r="AK115" s="99"/>
      <c r="AL115" s="99"/>
      <c r="AM115" s="99"/>
      <c r="AN115" s="99"/>
      <c r="AO115" s="99"/>
    </row>
    <row r="116" spans="1:41">
      <c r="A116" s="100" t="s">
        <v>55</v>
      </c>
      <c r="B116" s="101" t="s">
        <v>82</v>
      </c>
      <c r="C116" s="102" t="s">
        <v>82</v>
      </c>
      <c r="D116" s="443"/>
      <c r="E116" s="443"/>
      <c r="F116" s="443"/>
      <c r="G116" s="443"/>
      <c r="H116" s="62"/>
      <c r="I116" s="103"/>
      <c r="J116" s="442"/>
      <c r="K116" s="444"/>
      <c r="L116" s="443"/>
      <c r="M116" s="443"/>
      <c r="N116" s="443"/>
      <c r="O116" s="443"/>
      <c r="P116" s="443"/>
      <c r="Q116" s="443"/>
      <c r="R116" s="443"/>
      <c r="S116" s="443"/>
      <c r="T116" s="443"/>
      <c r="U116" s="443"/>
      <c r="V116" s="443"/>
      <c r="W116" s="443"/>
      <c r="X116" s="443"/>
      <c r="Y116" s="443"/>
      <c r="Z116" s="443"/>
      <c r="AA116" s="443"/>
      <c r="AB116" s="99"/>
      <c r="AC116" s="99"/>
      <c r="AD116" s="99"/>
      <c r="AE116" s="99"/>
      <c r="AF116" s="99"/>
      <c r="AG116" s="99"/>
      <c r="AH116" s="99"/>
      <c r="AI116" s="99"/>
      <c r="AJ116" s="99"/>
      <c r="AK116" s="99"/>
      <c r="AL116" s="99"/>
      <c r="AM116" s="99"/>
      <c r="AN116" s="99"/>
      <c r="AO116" s="99"/>
    </row>
    <row r="117" spans="1:41">
      <c r="A117" s="100" t="s">
        <v>56</v>
      </c>
      <c r="B117" s="101">
        <v>53.788461538461533</v>
      </c>
      <c r="C117" s="102" t="s">
        <v>82</v>
      </c>
      <c r="D117" s="443"/>
      <c r="E117" s="443"/>
      <c r="F117" s="443"/>
      <c r="G117" s="443"/>
      <c r="H117" s="62"/>
      <c r="I117" s="103"/>
      <c r="J117" s="442"/>
      <c r="K117" s="444"/>
      <c r="L117" s="443"/>
      <c r="M117" s="443"/>
      <c r="N117" s="443"/>
      <c r="O117" s="443"/>
      <c r="P117" s="443"/>
      <c r="Q117" s="443"/>
      <c r="R117" s="443"/>
      <c r="S117" s="443"/>
      <c r="T117" s="443"/>
      <c r="U117" s="443"/>
      <c r="V117" s="443"/>
      <c r="W117" s="443"/>
      <c r="X117" s="443"/>
      <c r="Y117" s="443"/>
      <c r="Z117" s="443"/>
      <c r="AA117" s="443"/>
      <c r="AB117" s="99"/>
      <c r="AC117" s="99"/>
      <c r="AD117" s="99"/>
      <c r="AE117" s="99"/>
      <c r="AF117" s="99"/>
      <c r="AG117" s="99"/>
      <c r="AH117" s="99"/>
      <c r="AI117" s="99"/>
      <c r="AJ117" s="99"/>
      <c r="AK117" s="99"/>
      <c r="AL117" s="99"/>
      <c r="AM117" s="99"/>
      <c r="AN117" s="99"/>
      <c r="AO117" s="99"/>
    </row>
    <row r="118" spans="1:41">
      <c r="A118" s="106" t="s">
        <v>0</v>
      </c>
      <c r="B118" s="107"/>
      <c r="C118" s="108"/>
      <c r="I118" s="443"/>
      <c r="K118" s="67"/>
      <c r="N118" s="66"/>
    </row>
    <row r="119" spans="1:41">
      <c r="A119" s="109" t="s">
        <v>349</v>
      </c>
    </row>
    <row r="122" spans="1:41">
      <c r="A122" s="90" t="s">
        <v>131</v>
      </c>
    </row>
    <row r="123" spans="1:41">
      <c r="A123" s="110" t="s">
        <v>119</v>
      </c>
    </row>
    <row r="124" spans="1:41">
      <c r="A124" s="111" t="s">
        <v>120</v>
      </c>
    </row>
    <row r="125" spans="1:41">
      <c r="A125" s="112" t="s">
        <v>73</v>
      </c>
    </row>
    <row r="126" spans="1:41">
      <c r="A126" s="112" t="s">
        <v>121</v>
      </c>
    </row>
    <row r="128" spans="1:41">
      <c r="A128" s="66" t="s">
        <v>132</v>
      </c>
    </row>
    <row r="129" spans="1:13">
      <c r="A129" s="455" t="str">
        <f>Inputs!D28</f>
        <v>Recommendation: Develop New Tools &amp; Replace 22" Pipe on WKB Line</v>
      </c>
    </row>
    <row r="130" spans="1:13">
      <c r="A130" s="456" t="str">
        <f>Inputs!D50</f>
        <v>Alternative #1: Run single-diameter ILIs &amp; replace segment of WKB</v>
      </c>
    </row>
    <row r="131" spans="1:13">
      <c r="A131" s="456" t="str">
        <f>Inputs!D73</f>
        <v>Alternative #2: Replace 16" &amp; 22" Pipe on WKB Line</v>
      </c>
    </row>
    <row r="132" spans="1:13">
      <c r="A132" s="456" t="str">
        <f>Inputs!D96</f>
        <v>Alternative #3</v>
      </c>
    </row>
    <row r="133" spans="1:13">
      <c r="A133" s="75"/>
    </row>
    <row r="135" spans="1:13" ht="39" thickBot="1">
      <c r="A135" s="113" t="s">
        <v>114</v>
      </c>
      <c r="B135" s="114"/>
      <c r="G135" s="468" t="s">
        <v>350</v>
      </c>
      <c r="H135" s="469" t="s">
        <v>351</v>
      </c>
      <c r="I135" s="469" t="s">
        <v>352</v>
      </c>
      <c r="J135" s="470" t="s">
        <v>353</v>
      </c>
    </row>
    <row r="136" spans="1:13" ht="15.75">
      <c r="A136" s="415" t="s">
        <v>110</v>
      </c>
      <c r="B136" s="481">
        <v>9.7250000000000003E-2</v>
      </c>
      <c r="G136" s="471" t="s">
        <v>18</v>
      </c>
      <c r="H136" s="418">
        <v>1880096337.1937766</v>
      </c>
      <c r="I136" s="472">
        <v>4.3090895614088014E-2</v>
      </c>
      <c r="J136" s="473">
        <f>(H136/$H$139)*I136</f>
        <v>2.3770467613900517E-2</v>
      </c>
    </row>
    <row r="137" spans="1:13" ht="15.75">
      <c r="A137" s="115" t="s">
        <v>282</v>
      </c>
      <c r="B137" s="482">
        <v>9.7250000000000003E-2</v>
      </c>
      <c r="G137" s="471" t="s">
        <v>354</v>
      </c>
      <c r="H137" s="418">
        <v>1171709717.3449385</v>
      </c>
      <c r="I137" s="472">
        <v>4.3744370689708191E-2</v>
      </c>
      <c r="J137" s="473">
        <f>(H137/$H$139)*I137</f>
        <v>1.5038838864211014E-2</v>
      </c>
    </row>
    <row r="138" spans="1:13" ht="16.5" thickBot="1">
      <c r="A138" s="115" t="s">
        <v>283</v>
      </c>
      <c r="B138" s="116">
        <v>0.10199999999999999</v>
      </c>
      <c r="G138" s="474" t="s">
        <v>355</v>
      </c>
      <c r="H138" s="475">
        <v>356416127.97612035</v>
      </c>
      <c r="I138" s="476">
        <v>4.3744370689708191E-2</v>
      </c>
      <c r="J138" s="477">
        <f>(H138/$H$139)*I138</f>
        <v>4.5745841635458032E-3</v>
      </c>
    </row>
    <row r="139" spans="1:13" ht="15.75">
      <c r="A139" s="117" t="s">
        <v>284</v>
      </c>
      <c r="B139" s="482">
        <v>9.7250000000000003E-2</v>
      </c>
      <c r="G139" s="82" t="s">
        <v>33</v>
      </c>
      <c r="H139" s="478">
        <f>SUM(H136:H138)</f>
        <v>3408222182.5148358</v>
      </c>
      <c r="I139" s="479"/>
      <c r="J139" s="480">
        <f>SUM(J136:J138)</f>
        <v>4.3383890641657333E-2</v>
      </c>
      <c r="K139" s="72"/>
      <c r="L139" s="72"/>
      <c r="M139" s="416"/>
    </row>
    <row r="140" spans="1:13" ht="15.75">
      <c r="A140" s="117" t="s">
        <v>106</v>
      </c>
      <c r="B140" s="457">
        <f>J139</f>
        <v>4.3383890641657333E-2</v>
      </c>
      <c r="G140" s="511" t="s">
        <v>356</v>
      </c>
      <c r="H140" s="511"/>
      <c r="I140" s="511"/>
      <c r="J140" s="511"/>
      <c r="K140" s="72"/>
      <c r="L140" s="72"/>
      <c r="M140" s="416"/>
    </row>
    <row r="141" spans="1:13" ht="15.75">
      <c r="A141" s="117" t="s">
        <v>107</v>
      </c>
      <c r="B141" s="457">
        <f>IF(Project_ROE="ECR",(B136*B142)+(B140*B143)*(1-FederalIncomeTax-StateIncomeTax),IF(Project_ROE="GLT",(B137*B142)+(B140*B143)*(1-FederalIncomeTax-StateIncomeTax),IF(Project_ROE="DSM",(B138*B142)+(B140*B143)*(1-FederalIncomeTax-StateIncomeTax),(B139*B142)+(B140*B143)*(1-FederalIncomeTax-StateIncomeTax))))</f>
        <v>6.6845516665485008E-2</v>
      </c>
      <c r="G141" s="512"/>
      <c r="H141" s="512"/>
      <c r="I141" s="512"/>
      <c r="J141" s="512"/>
      <c r="M141" s="416"/>
    </row>
    <row r="142" spans="1:13" ht="15.75">
      <c r="A142" s="117" t="s">
        <v>108</v>
      </c>
      <c r="B142" s="118">
        <v>0.53</v>
      </c>
      <c r="G142" s="512"/>
      <c r="H142" s="512"/>
      <c r="I142" s="512"/>
      <c r="J142" s="512"/>
      <c r="M142" s="417"/>
    </row>
    <row r="143" spans="1:13" ht="16.5" thickBot="1">
      <c r="A143" s="119" t="s">
        <v>109</v>
      </c>
      <c r="B143" s="120">
        <v>0.47</v>
      </c>
    </row>
    <row r="145" spans="1:9" s="121" customFormat="1" ht="15" customHeight="1">
      <c r="A145" s="445" t="s">
        <v>58</v>
      </c>
      <c r="B145" s="396" t="s">
        <v>261</v>
      </c>
      <c r="C145" s="446" t="s">
        <v>259</v>
      </c>
      <c r="D145" s="396" t="s">
        <v>262</v>
      </c>
      <c r="E145" s="396" t="s">
        <v>263</v>
      </c>
      <c r="F145" s="122"/>
      <c r="I145" s="123"/>
    </row>
    <row r="146" spans="1:9" ht="16.5" thickBot="1">
      <c r="B146" s="458">
        <f ca="1">Inservice-FirstYear+'Depr - Recommendation'!$D$1+1</f>
        <v>53</v>
      </c>
      <c r="C146" s="458">
        <f ca="1">InServiceAlt1-FirstYear+'Depr - Alt #1'!$D$1+1</f>
        <v>50</v>
      </c>
      <c r="D146" s="458">
        <f ca="1">InServiceAlt2-FirstYear+'Depr - Alt #2'!$D$1+1</f>
        <v>52</v>
      </c>
      <c r="E146" s="458">
        <f ca="1">InServiceAlt3-FirstYear+'Depr - Alt #3'!$D$1+1</f>
        <v>-1969</v>
      </c>
    </row>
    <row r="148" spans="1:9" ht="15.75">
      <c r="B148" s="459">
        <f ca="1">FirstYear+B146-1</f>
        <v>2071</v>
      </c>
      <c r="C148" s="459">
        <f ca="1">FirstYear+C146-1</f>
        <v>2068</v>
      </c>
      <c r="D148" s="459">
        <f ca="1">FirstYear+D146-1</f>
        <v>2070</v>
      </c>
      <c r="E148" s="459">
        <f ca="1">FirstYear+E146-1</f>
        <v>49</v>
      </c>
    </row>
  </sheetData>
  <sheetProtection algorithmName="SHA-512" hashValue="KNVGz+C0CMQeANnbnWw0APm+u/+m/nMiibbO6s/QZ3/CWy6WmVIzpmlilz41pERQmp9qjO/wq/LiLUpMWKZzlg==" saltValue="GbnodipQ6VedJsRVsFTLNw==" spinCount="100000" sheet="1" objects="1" scenarios="1"/>
  <mergeCells count="1">
    <mergeCell ref="G140:J142"/>
  </mergeCells>
  <phoneticPr fontId="0" type="noConversion"/>
  <printOptions headings="1"/>
  <pageMargins left="0.75" right="0.75" top="0.75" bottom="0.75" header="0.5" footer="0.5"/>
  <pageSetup orientation="landscape" r:id="rId1"/>
  <headerFooter alignWithMargins="0">
    <oddFooter>Page &amp;P&amp;R&amp;Z&amp;F</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0" tint="-0.34998626667073579"/>
    <pageSetUpPr fitToPage="1"/>
  </sheetPr>
  <dimension ref="A1:DT99"/>
  <sheetViews>
    <sheetView zoomScaleNormal="100" workbookViewId="0">
      <selection activeCell="B137" sqref="B137"/>
    </sheetView>
  </sheetViews>
  <sheetFormatPr defaultColWidth="9" defaultRowHeight="11.25"/>
  <cols>
    <col min="1" max="1" width="20.125" style="126" bestFit="1" customWidth="1"/>
    <col min="2" max="2" width="5.625" style="373" customWidth="1"/>
    <col min="3" max="3" width="7.125" style="126" bestFit="1" customWidth="1"/>
    <col min="4" max="4" width="8.125" style="126" customWidth="1"/>
    <col min="5" max="6" width="6.375" style="126" bestFit="1" customWidth="1"/>
    <col min="7" max="7" width="6.75" style="126" customWidth="1"/>
    <col min="8" max="9" width="6.75" style="126" bestFit="1" customWidth="1"/>
    <col min="10" max="18" width="5.625" style="126" bestFit="1" customWidth="1"/>
    <col min="19" max="21" width="5.25" style="126" bestFit="1" customWidth="1"/>
    <col min="22" max="22" width="6.5" style="126" bestFit="1" customWidth="1"/>
    <col min="23" max="24" width="5.25" style="126" bestFit="1" customWidth="1"/>
    <col min="25" max="103" width="5.25" style="126" customWidth="1"/>
    <col min="104" max="104" width="7.5" style="126" customWidth="1"/>
    <col min="105" max="16384" width="9" style="126"/>
  </cols>
  <sheetData>
    <row r="1" spans="1:106">
      <c r="A1" s="124" t="s">
        <v>254</v>
      </c>
      <c r="B1" s="124"/>
      <c r="C1" s="124"/>
      <c r="D1" s="124">
        <f ca="1">IF(OR(Company='LookUp Ranges'!A5,Company='LookUp Ranges'!A7),'LookUp Ranges'!C52,'LookUp Ranges'!B52)</f>
        <v>49</v>
      </c>
      <c r="E1" s="124" t="s">
        <v>72</v>
      </c>
      <c r="F1" s="125" t="s">
        <v>32</v>
      </c>
      <c r="G1" s="125"/>
      <c r="H1" s="126">
        <f>FirstYear</f>
        <v>2019</v>
      </c>
    </row>
    <row r="2" spans="1:106">
      <c r="A2" s="124" t="s">
        <v>255</v>
      </c>
      <c r="B2" s="124"/>
      <c r="C2" s="124"/>
      <c r="D2" s="124">
        <f ca="1">'LookUp Ranges'!D52</f>
        <v>15</v>
      </c>
      <c r="E2" s="124" t="s">
        <v>72</v>
      </c>
      <c r="F2" s="125" t="s">
        <v>84</v>
      </c>
      <c r="G2" s="125"/>
      <c r="H2" s="126">
        <f>Inservice</f>
        <v>2022</v>
      </c>
    </row>
    <row r="3" spans="1:106">
      <c r="H3" s="127">
        <f>H2-H1</f>
        <v>3</v>
      </c>
    </row>
    <row r="4" spans="1:106">
      <c r="G4" s="128"/>
    </row>
    <row r="5" spans="1:106">
      <c r="D5" s="129">
        <f>FirstYear</f>
        <v>2019</v>
      </c>
      <c r="E5" s="129">
        <f>D5+1</f>
        <v>2020</v>
      </c>
      <c r="F5" s="129">
        <f t="shared" ref="F5:W5" si="0">E5+1</f>
        <v>2021</v>
      </c>
      <c r="G5" s="129">
        <f t="shared" si="0"/>
        <v>2022</v>
      </c>
      <c r="H5" s="129">
        <f t="shared" si="0"/>
        <v>2023</v>
      </c>
      <c r="I5" s="129">
        <f t="shared" si="0"/>
        <v>2024</v>
      </c>
      <c r="J5" s="129">
        <f t="shared" si="0"/>
        <v>2025</v>
      </c>
      <c r="K5" s="129">
        <f t="shared" si="0"/>
        <v>2026</v>
      </c>
      <c r="L5" s="129">
        <f t="shared" si="0"/>
        <v>2027</v>
      </c>
      <c r="M5" s="129">
        <f t="shared" si="0"/>
        <v>2028</v>
      </c>
      <c r="N5" s="129">
        <f t="shared" si="0"/>
        <v>2029</v>
      </c>
      <c r="O5" s="129">
        <f t="shared" si="0"/>
        <v>2030</v>
      </c>
      <c r="P5" s="129">
        <f t="shared" si="0"/>
        <v>2031</v>
      </c>
      <c r="Q5" s="129">
        <f t="shared" si="0"/>
        <v>2032</v>
      </c>
      <c r="R5" s="129">
        <f t="shared" si="0"/>
        <v>2033</v>
      </c>
      <c r="S5" s="129">
        <f t="shared" si="0"/>
        <v>2034</v>
      </c>
      <c r="T5" s="129">
        <f t="shared" si="0"/>
        <v>2035</v>
      </c>
      <c r="U5" s="129">
        <f t="shared" si="0"/>
        <v>2036</v>
      </c>
      <c r="V5" s="129">
        <f t="shared" si="0"/>
        <v>2037</v>
      </c>
      <c r="W5" s="129">
        <f t="shared" si="0"/>
        <v>2038</v>
      </c>
      <c r="X5" s="129">
        <f>W5+1</f>
        <v>2039</v>
      </c>
      <c r="Y5" s="129">
        <f t="shared" ref="Y5:AU5" si="1">X5+1</f>
        <v>2040</v>
      </c>
      <c r="Z5" s="129">
        <f t="shared" si="1"/>
        <v>2041</v>
      </c>
      <c r="AA5" s="129">
        <f t="shared" si="1"/>
        <v>2042</v>
      </c>
      <c r="AB5" s="129">
        <f t="shared" si="1"/>
        <v>2043</v>
      </c>
      <c r="AC5" s="129">
        <f t="shared" si="1"/>
        <v>2044</v>
      </c>
      <c r="AD5" s="129">
        <f t="shared" si="1"/>
        <v>2045</v>
      </c>
      <c r="AE5" s="129">
        <f t="shared" si="1"/>
        <v>2046</v>
      </c>
      <c r="AF5" s="129">
        <f t="shared" si="1"/>
        <v>2047</v>
      </c>
      <c r="AG5" s="129">
        <f t="shared" si="1"/>
        <v>2048</v>
      </c>
      <c r="AH5" s="129">
        <f t="shared" si="1"/>
        <v>2049</v>
      </c>
      <c r="AI5" s="129">
        <f t="shared" si="1"/>
        <v>2050</v>
      </c>
      <c r="AJ5" s="129">
        <f t="shared" si="1"/>
        <v>2051</v>
      </c>
      <c r="AK5" s="129">
        <f t="shared" si="1"/>
        <v>2052</v>
      </c>
      <c r="AL5" s="129">
        <f t="shared" si="1"/>
        <v>2053</v>
      </c>
      <c r="AM5" s="129">
        <f t="shared" si="1"/>
        <v>2054</v>
      </c>
      <c r="AN5" s="129">
        <f t="shared" si="1"/>
        <v>2055</v>
      </c>
      <c r="AO5" s="129">
        <f t="shared" si="1"/>
        <v>2056</v>
      </c>
      <c r="AP5" s="129">
        <f t="shared" si="1"/>
        <v>2057</v>
      </c>
      <c r="AQ5" s="129">
        <f t="shared" si="1"/>
        <v>2058</v>
      </c>
      <c r="AR5" s="129">
        <f t="shared" si="1"/>
        <v>2059</v>
      </c>
      <c r="AS5" s="129">
        <f t="shared" si="1"/>
        <v>2060</v>
      </c>
      <c r="AT5" s="129">
        <f t="shared" si="1"/>
        <v>2061</v>
      </c>
      <c r="AU5" s="129">
        <f t="shared" si="1"/>
        <v>2062</v>
      </c>
      <c r="AV5" s="129">
        <f t="shared" ref="AV5:AZ5" si="2">AU5+1</f>
        <v>2063</v>
      </c>
      <c r="AW5" s="129">
        <f t="shared" si="2"/>
        <v>2064</v>
      </c>
      <c r="AX5" s="129">
        <f t="shared" si="2"/>
        <v>2065</v>
      </c>
      <c r="AY5" s="129">
        <f t="shared" si="2"/>
        <v>2066</v>
      </c>
      <c r="AZ5" s="129">
        <f t="shared" si="2"/>
        <v>2067</v>
      </c>
      <c r="BA5" s="129">
        <f t="shared" ref="BA5" si="3">AZ5+1</f>
        <v>2068</v>
      </c>
      <c r="BB5" s="129">
        <f t="shared" ref="BB5" si="4">BA5+1</f>
        <v>2069</v>
      </c>
      <c r="BC5" s="129">
        <f t="shared" ref="BC5" si="5">BB5+1</f>
        <v>2070</v>
      </c>
      <c r="BD5" s="129">
        <f t="shared" ref="BD5" si="6">BC5+1</f>
        <v>2071</v>
      </c>
      <c r="BE5" s="129">
        <f t="shared" ref="BE5" si="7">BD5+1</f>
        <v>2072</v>
      </c>
      <c r="BF5" s="129">
        <f t="shared" ref="BF5" si="8">BE5+1</f>
        <v>2073</v>
      </c>
      <c r="BG5" s="129">
        <f t="shared" ref="BG5" si="9">BF5+1</f>
        <v>2074</v>
      </c>
      <c r="BH5" s="129">
        <f t="shared" ref="BH5" si="10">BG5+1</f>
        <v>2075</v>
      </c>
      <c r="BI5" s="129">
        <f t="shared" ref="BI5" si="11">BH5+1</f>
        <v>2076</v>
      </c>
      <c r="BJ5" s="129">
        <f t="shared" ref="BJ5" si="12">BI5+1</f>
        <v>2077</v>
      </c>
      <c r="BK5" s="129">
        <f t="shared" ref="BK5" si="13">BJ5+1</f>
        <v>2078</v>
      </c>
      <c r="BL5" s="129">
        <f t="shared" ref="BL5" si="14">BK5+1</f>
        <v>2079</v>
      </c>
      <c r="BM5" s="129">
        <f t="shared" ref="BM5" si="15">BL5+1</f>
        <v>2080</v>
      </c>
      <c r="BN5" s="129">
        <f t="shared" ref="BN5" si="16">BM5+1</f>
        <v>2081</v>
      </c>
      <c r="BO5" s="129">
        <f t="shared" ref="BO5" si="17">BN5+1</f>
        <v>2082</v>
      </c>
      <c r="BP5" s="129">
        <f t="shared" ref="BP5" si="18">BO5+1</f>
        <v>2083</v>
      </c>
      <c r="BQ5" s="129">
        <f t="shared" ref="BQ5" si="19">BP5+1</f>
        <v>2084</v>
      </c>
      <c r="BR5" s="129">
        <f t="shared" ref="BR5" si="20">BQ5+1</f>
        <v>2085</v>
      </c>
      <c r="BS5" s="129">
        <f t="shared" ref="BS5" si="21">BR5+1</f>
        <v>2086</v>
      </c>
      <c r="BT5" s="129">
        <f t="shared" ref="BT5" si="22">BS5+1</f>
        <v>2087</v>
      </c>
      <c r="BU5" s="129">
        <f t="shared" ref="BU5" si="23">BT5+1</f>
        <v>2088</v>
      </c>
      <c r="BV5" s="129">
        <f t="shared" ref="BV5" si="24">BU5+1</f>
        <v>2089</v>
      </c>
      <c r="BW5" s="129">
        <f t="shared" ref="BW5" si="25">BV5+1</f>
        <v>2090</v>
      </c>
      <c r="BX5" s="129">
        <f t="shared" ref="BX5" si="26">BW5+1</f>
        <v>2091</v>
      </c>
      <c r="BY5" s="129">
        <f t="shared" ref="BY5" si="27">BX5+1</f>
        <v>2092</v>
      </c>
      <c r="BZ5" s="129">
        <f t="shared" ref="BZ5" si="28">BY5+1</f>
        <v>2093</v>
      </c>
      <c r="CA5" s="129">
        <f t="shared" ref="CA5" si="29">BZ5+1</f>
        <v>2094</v>
      </c>
      <c r="CB5" s="129">
        <f t="shared" ref="CB5" si="30">CA5+1</f>
        <v>2095</v>
      </c>
      <c r="CC5" s="129">
        <f t="shared" ref="CC5" si="31">CB5+1</f>
        <v>2096</v>
      </c>
      <c r="CD5" s="129">
        <f t="shared" ref="CD5" si="32">CC5+1</f>
        <v>2097</v>
      </c>
      <c r="CE5" s="129">
        <f t="shared" ref="CE5" si="33">CD5+1</f>
        <v>2098</v>
      </c>
      <c r="CF5" s="129">
        <f t="shared" ref="CF5" si="34">CE5+1</f>
        <v>2099</v>
      </c>
      <c r="CG5" s="129">
        <f t="shared" ref="CG5" si="35">CF5+1</f>
        <v>2100</v>
      </c>
      <c r="CH5" s="129">
        <f t="shared" ref="CH5" si="36">CG5+1</f>
        <v>2101</v>
      </c>
      <c r="CI5" s="129">
        <f t="shared" ref="CI5" si="37">CH5+1</f>
        <v>2102</v>
      </c>
      <c r="CJ5" s="129">
        <f t="shared" ref="CJ5" si="38">CI5+1</f>
        <v>2103</v>
      </c>
      <c r="CK5" s="129">
        <f t="shared" ref="CK5" si="39">CJ5+1</f>
        <v>2104</v>
      </c>
      <c r="CL5" s="129">
        <f t="shared" ref="CL5" si="40">CK5+1</f>
        <v>2105</v>
      </c>
      <c r="CM5" s="129">
        <f t="shared" ref="CM5" si="41">CL5+1</f>
        <v>2106</v>
      </c>
      <c r="CN5" s="129">
        <f t="shared" ref="CN5" si="42">CM5+1</f>
        <v>2107</v>
      </c>
      <c r="CO5" s="129">
        <f t="shared" ref="CO5" si="43">CN5+1</f>
        <v>2108</v>
      </c>
      <c r="CP5" s="129">
        <f t="shared" ref="CP5" si="44">CO5+1</f>
        <v>2109</v>
      </c>
      <c r="CQ5" s="129">
        <f t="shared" ref="CQ5" si="45">CP5+1</f>
        <v>2110</v>
      </c>
      <c r="CR5" s="129">
        <f t="shared" ref="CR5" si="46">CQ5+1</f>
        <v>2111</v>
      </c>
      <c r="CS5" s="129">
        <f t="shared" ref="CS5" si="47">CR5+1</f>
        <v>2112</v>
      </c>
      <c r="CT5" s="129">
        <f t="shared" ref="CT5" si="48">CS5+1</f>
        <v>2113</v>
      </c>
      <c r="CU5" s="129">
        <f t="shared" ref="CU5" si="49">CT5+1</f>
        <v>2114</v>
      </c>
      <c r="CV5" s="129">
        <f t="shared" ref="CV5" si="50">CU5+1</f>
        <v>2115</v>
      </c>
      <c r="CW5" s="129">
        <f t="shared" ref="CW5" si="51">CV5+1</f>
        <v>2116</v>
      </c>
      <c r="CX5" s="129">
        <f t="shared" ref="CX5" si="52">CW5+1</f>
        <v>2117</v>
      </c>
      <c r="CY5" s="129">
        <f t="shared" ref="CY5" si="53">CX5+1</f>
        <v>2118</v>
      </c>
    </row>
    <row r="6" spans="1:106">
      <c r="A6" s="373" t="s">
        <v>85</v>
      </c>
      <c r="C6" s="373"/>
      <c r="D6" s="130">
        <f>-Inputs!E29</f>
        <v>-75</v>
      </c>
      <c r="E6" s="130">
        <f>-Inputs!F29</f>
        <v>-1362</v>
      </c>
      <c r="F6" s="130">
        <f>-Inputs!G29</f>
        <v>-3718</v>
      </c>
      <c r="G6" s="130">
        <f>-Inputs!H29</f>
        <v>-216</v>
      </c>
      <c r="H6" s="130">
        <f>-Inputs!I29</f>
        <v>0</v>
      </c>
      <c r="I6" s="130">
        <f>-Inputs!J29</f>
        <v>0</v>
      </c>
      <c r="J6" s="130">
        <f>-Inputs!K29</f>
        <v>0</v>
      </c>
      <c r="K6" s="130">
        <f>-Inputs!L29</f>
        <v>0</v>
      </c>
      <c r="L6" s="130">
        <f>-Inputs!M29</f>
        <v>0</v>
      </c>
      <c r="M6" s="130">
        <f>-Inputs!N29</f>
        <v>0</v>
      </c>
      <c r="N6" s="130">
        <f>-Inputs!O29</f>
        <v>0</v>
      </c>
      <c r="O6" s="130">
        <f>-Inputs!P29</f>
        <v>0</v>
      </c>
      <c r="P6" s="130">
        <f>-Inputs!Q29</f>
        <v>0</v>
      </c>
      <c r="Q6" s="130">
        <f>-Inputs!R29</f>
        <v>0</v>
      </c>
      <c r="R6" s="130">
        <f>-Inputs!S29</f>
        <v>0</v>
      </c>
      <c r="S6" s="130">
        <f>-Inputs!T29</f>
        <v>0</v>
      </c>
      <c r="T6" s="130">
        <f>-Inputs!U29</f>
        <v>0</v>
      </c>
      <c r="U6" s="130">
        <f>-Inputs!V29</f>
        <v>0</v>
      </c>
      <c r="V6" s="130">
        <f>-Inputs!W29</f>
        <v>0</v>
      </c>
      <c r="W6" s="130">
        <f>-Inputs!X29</f>
        <v>0</v>
      </c>
      <c r="X6" s="130">
        <f>-Inputs!Y29</f>
        <v>0</v>
      </c>
      <c r="Y6" s="130">
        <f>-Inputs!Z29</f>
        <v>0</v>
      </c>
      <c r="Z6" s="130">
        <f>-Inputs!AA29</f>
        <v>0</v>
      </c>
      <c r="AA6" s="130">
        <f>-Inputs!AB29</f>
        <v>0</v>
      </c>
      <c r="AB6" s="130">
        <f>-Inputs!AC29</f>
        <v>0</v>
      </c>
      <c r="AC6" s="130">
        <f>-Inputs!AD29</f>
        <v>0</v>
      </c>
      <c r="AD6" s="130">
        <f>-Inputs!AE29</f>
        <v>0</v>
      </c>
      <c r="AE6" s="130">
        <f>-Inputs!AF29</f>
        <v>0</v>
      </c>
      <c r="AF6" s="130">
        <f>-Inputs!AG29</f>
        <v>0</v>
      </c>
      <c r="AG6" s="130">
        <f>-Inputs!AH29</f>
        <v>0</v>
      </c>
      <c r="AH6" s="130">
        <f>-Inputs!AI29</f>
        <v>0</v>
      </c>
      <c r="AI6" s="130">
        <f>-Inputs!AJ29</f>
        <v>0</v>
      </c>
      <c r="AJ6" s="130">
        <f>-Inputs!AK29</f>
        <v>0</v>
      </c>
      <c r="AK6" s="130">
        <f>-Inputs!AL29</f>
        <v>0</v>
      </c>
      <c r="AL6" s="130">
        <f>-Inputs!AM29</f>
        <v>0</v>
      </c>
      <c r="AM6" s="130">
        <f>-Inputs!AN29</f>
        <v>0</v>
      </c>
      <c r="AN6" s="130">
        <f>-Inputs!AO29</f>
        <v>0</v>
      </c>
      <c r="AO6" s="130">
        <f>-Inputs!AP29</f>
        <v>0</v>
      </c>
      <c r="AP6" s="130">
        <f>-Inputs!AQ29</f>
        <v>0</v>
      </c>
      <c r="AQ6" s="130">
        <f>-Inputs!AR29</f>
        <v>0</v>
      </c>
      <c r="AR6" s="130">
        <f>-Inputs!AS29</f>
        <v>0</v>
      </c>
      <c r="AS6" s="130">
        <f>-Inputs!AT29</f>
        <v>0</v>
      </c>
      <c r="AT6" s="130">
        <f>-Inputs!AU29</f>
        <v>0</v>
      </c>
      <c r="AU6" s="130">
        <f>-Inputs!AV29</f>
        <v>0</v>
      </c>
      <c r="AV6" s="130">
        <f>-Inputs!AW29</f>
        <v>0</v>
      </c>
      <c r="AW6" s="130">
        <f>-Inputs!AX29</f>
        <v>0</v>
      </c>
      <c r="AX6" s="130">
        <f>-Inputs!AY29</f>
        <v>0</v>
      </c>
      <c r="AY6" s="130">
        <f>-Inputs!AZ29</f>
        <v>0</v>
      </c>
      <c r="AZ6" s="130">
        <f>-Inputs!BA29</f>
        <v>0</v>
      </c>
      <c r="BA6" s="130">
        <f>-Inputs!BB29</f>
        <v>0</v>
      </c>
      <c r="BB6" s="130">
        <f>-Inputs!BC29</f>
        <v>0</v>
      </c>
      <c r="BC6" s="130">
        <f>-Inputs!BD29</f>
        <v>0</v>
      </c>
      <c r="BD6" s="130">
        <f>-Inputs!BE29</f>
        <v>0</v>
      </c>
      <c r="BE6" s="130">
        <f>-Inputs!BF29</f>
        <v>0</v>
      </c>
      <c r="BF6" s="130">
        <f>-Inputs!BG29</f>
        <v>0</v>
      </c>
      <c r="BG6" s="130">
        <f>-Inputs!BH29</f>
        <v>0</v>
      </c>
      <c r="BH6" s="130">
        <f>-Inputs!BI29</f>
        <v>0</v>
      </c>
      <c r="BI6" s="130">
        <f>-Inputs!BJ29</f>
        <v>0</v>
      </c>
      <c r="BJ6" s="130">
        <f>-Inputs!BK29</f>
        <v>0</v>
      </c>
      <c r="BK6" s="130">
        <f>-Inputs!BL29</f>
        <v>0</v>
      </c>
      <c r="BL6" s="130">
        <f>-Inputs!BM29</f>
        <v>0</v>
      </c>
      <c r="BM6" s="130">
        <f>-Inputs!BN29</f>
        <v>0</v>
      </c>
      <c r="BN6" s="130">
        <f>-Inputs!BO29</f>
        <v>0</v>
      </c>
      <c r="BO6" s="130">
        <f>-Inputs!BP29</f>
        <v>0</v>
      </c>
      <c r="BP6" s="130">
        <f>-Inputs!BQ29</f>
        <v>0</v>
      </c>
      <c r="BQ6" s="130">
        <f>-Inputs!BR29</f>
        <v>0</v>
      </c>
      <c r="BR6" s="130">
        <f>-Inputs!BS29</f>
        <v>0</v>
      </c>
      <c r="BS6" s="130">
        <f>-Inputs!BT29</f>
        <v>0</v>
      </c>
      <c r="BT6" s="130">
        <f>-Inputs!BU29</f>
        <v>0</v>
      </c>
      <c r="BU6" s="130">
        <f>-Inputs!BV29</f>
        <v>0</v>
      </c>
      <c r="BV6" s="130">
        <f>-Inputs!BW29</f>
        <v>0</v>
      </c>
      <c r="BW6" s="130">
        <f>-Inputs!BX29</f>
        <v>0</v>
      </c>
      <c r="BX6" s="130">
        <f>-Inputs!BY29</f>
        <v>0</v>
      </c>
      <c r="BY6" s="130">
        <f>-Inputs!BZ29</f>
        <v>0</v>
      </c>
      <c r="BZ6" s="130">
        <f>-Inputs!CA29</f>
        <v>0</v>
      </c>
      <c r="CA6" s="130">
        <f>-Inputs!CB29</f>
        <v>0</v>
      </c>
      <c r="CB6" s="130">
        <f>-Inputs!CC29</f>
        <v>0</v>
      </c>
      <c r="CC6" s="130">
        <f>-Inputs!CD29</f>
        <v>0</v>
      </c>
      <c r="CD6" s="130">
        <f>-Inputs!CE29</f>
        <v>0</v>
      </c>
      <c r="CE6" s="130">
        <f>-Inputs!CF29</f>
        <v>0</v>
      </c>
      <c r="CF6" s="130">
        <f>-Inputs!CG29</f>
        <v>0</v>
      </c>
      <c r="CG6" s="130">
        <f>-Inputs!CH29</f>
        <v>0</v>
      </c>
      <c r="CH6" s="130">
        <f>-Inputs!CI29</f>
        <v>0</v>
      </c>
      <c r="CI6" s="130">
        <f>-Inputs!CJ29</f>
        <v>0</v>
      </c>
      <c r="CJ6" s="130">
        <f>-Inputs!CK29</f>
        <v>0</v>
      </c>
      <c r="CK6" s="130">
        <f>-Inputs!CL29</f>
        <v>0</v>
      </c>
      <c r="CL6" s="130">
        <f>-Inputs!CM29</f>
        <v>0</v>
      </c>
      <c r="CM6" s="130">
        <f>-Inputs!CN29</f>
        <v>0</v>
      </c>
      <c r="CN6" s="130">
        <f>-Inputs!CO29</f>
        <v>0</v>
      </c>
      <c r="CO6" s="130">
        <f>-Inputs!CP29</f>
        <v>0</v>
      </c>
      <c r="CP6" s="130">
        <f>-Inputs!CQ29</f>
        <v>0</v>
      </c>
      <c r="CQ6" s="130">
        <f>-Inputs!CR29</f>
        <v>0</v>
      </c>
      <c r="CR6" s="130">
        <f>-Inputs!CS29</f>
        <v>0</v>
      </c>
      <c r="CS6" s="130">
        <f>-Inputs!CT29</f>
        <v>0</v>
      </c>
      <c r="CT6" s="130">
        <f>-Inputs!CU29</f>
        <v>0</v>
      </c>
      <c r="CU6" s="130">
        <f>-Inputs!CV29</f>
        <v>0</v>
      </c>
      <c r="CV6" s="130">
        <f>-Inputs!CW29</f>
        <v>0</v>
      </c>
      <c r="CW6" s="130">
        <f>-Inputs!CX29</f>
        <v>0</v>
      </c>
      <c r="CX6" s="130">
        <f>-Inputs!CY29</f>
        <v>0</v>
      </c>
      <c r="CY6" s="130">
        <f>-Inputs!CZ29</f>
        <v>0</v>
      </c>
    </row>
    <row r="7" spans="1:106">
      <c r="A7" s="373" t="s">
        <v>86</v>
      </c>
      <c r="C7" s="373"/>
      <c r="D7" s="130">
        <f>+IF(D5=$H$2,0,D6)</f>
        <v>-75</v>
      </c>
      <c r="E7" s="130">
        <f>+IF(E5=$H$2,0,E6)</f>
        <v>-1362</v>
      </c>
      <c r="F7" s="130">
        <f>+IF(F5=$H$2,0,F6)</f>
        <v>-3718</v>
      </c>
      <c r="G7" s="130">
        <f t="shared" ref="G7:BP7" si="54">+IF(G5=$H$2,0,G6)</f>
        <v>0</v>
      </c>
      <c r="H7" s="130">
        <f t="shared" si="54"/>
        <v>0</v>
      </c>
      <c r="I7" s="130">
        <f t="shared" si="54"/>
        <v>0</v>
      </c>
      <c r="J7" s="130">
        <f t="shared" si="54"/>
        <v>0</v>
      </c>
      <c r="K7" s="130">
        <f t="shared" si="54"/>
        <v>0</v>
      </c>
      <c r="L7" s="130">
        <f t="shared" si="54"/>
        <v>0</v>
      </c>
      <c r="M7" s="130">
        <f t="shared" si="54"/>
        <v>0</v>
      </c>
      <c r="N7" s="130">
        <f t="shared" si="54"/>
        <v>0</v>
      </c>
      <c r="O7" s="130">
        <f t="shared" si="54"/>
        <v>0</v>
      </c>
      <c r="P7" s="130">
        <f t="shared" si="54"/>
        <v>0</v>
      </c>
      <c r="Q7" s="130">
        <f t="shared" si="54"/>
        <v>0</v>
      </c>
      <c r="R7" s="130">
        <f t="shared" si="54"/>
        <v>0</v>
      </c>
      <c r="S7" s="130">
        <f t="shared" si="54"/>
        <v>0</v>
      </c>
      <c r="T7" s="130">
        <f t="shared" si="54"/>
        <v>0</v>
      </c>
      <c r="U7" s="130">
        <f t="shared" si="54"/>
        <v>0</v>
      </c>
      <c r="V7" s="130">
        <f t="shared" si="54"/>
        <v>0</v>
      </c>
      <c r="W7" s="130">
        <f t="shared" si="54"/>
        <v>0</v>
      </c>
      <c r="X7" s="130">
        <f t="shared" si="54"/>
        <v>0</v>
      </c>
      <c r="Y7" s="130">
        <f t="shared" si="54"/>
        <v>0</v>
      </c>
      <c r="Z7" s="130">
        <f t="shared" si="54"/>
        <v>0</v>
      </c>
      <c r="AA7" s="130">
        <f t="shared" si="54"/>
        <v>0</v>
      </c>
      <c r="AB7" s="130">
        <f t="shared" si="54"/>
        <v>0</v>
      </c>
      <c r="AC7" s="130">
        <f t="shared" si="54"/>
        <v>0</v>
      </c>
      <c r="AD7" s="130">
        <f t="shared" si="54"/>
        <v>0</v>
      </c>
      <c r="AE7" s="130">
        <f t="shared" si="54"/>
        <v>0</v>
      </c>
      <c r="AF7" s="130">
        <f t="shared" si="54"/>
        <v>0</v>
      </c>
      <c r="AG7" s="130">
        <f t="shared" si="54"/>
        <v>0</v>
      </c>
      <c r="AH7" s="130">
        <f t="shared" si="54"/>
        <v>0</v>
      </c>
      <c r="AI7" s="130">
        <f t="shared" si="54"/>
        <v>0</v>
      </c>
      <c r="AJ7" s="130">
        <f t="shared" si="54"/>
        <v>0</v>
      </c>
      <c r="AK7" s="130">
        <f t="shared" si="54"/>
        <v>0</v>
      </c>
      <c r="AL7" s="130">
        <f t="shared" si="54"/>
        <v>0</v>
      </c>
      <c r="AM7" s="130">
        <f t="shared" si="54"/>
        <v>0</v>
      </c>
      <c r="AN7" s="130">
        <f t="shared" si="54"/>
        <v>0</v>
      </c>
      <c r="AO7" s="130">
        <f t="shared" si="54"/>
        <v>0</v>
      </c>
      <c r="AP7" s="130">
        <f t="shared" si="54"/>
        <v>0</v>
      </c>
      <c r="AQ7" s="130">
        <f t="shared" si="54"/>
        <v>0</v>
      </c>
      <c r="AR7" s="130">
        <f t="shared" si="54"/>
        <v>0</v>
      </c>
      <c r="AS7" s="130">
        <f t="shared" si="54"/>
        <v>0</v>
      </c>
      <c r="AT7" s="130">
        <f t="shared" si="54"/>
        <v>0</v>
      </c>
      <c r="AU7" s="130">
        <f t="shared" si="54"/>
        <v>0</v>
      </c>
      <c r="AV7" s="130">
        <f t="shared" si="54"/>
        <v>0</v>
      </c>
      <c r="AW7" s="130">
        <f t="shared" si="54"/>
        <v>0</v>
      </c>
      <c r="AX7" s="130">
        <f t="shared" si="54"/>
        <v>0</v>
      </c>
      <c r="AY7" s="130">
        <f t="shared" si="54"/>
        <v>0</v>
      </c>
      <c r="AZ7" s="130">
        <f t="shared" si="54"/>
        <v>0</v>
      </c>
      <c r="BA7" s="130">
        <f t="shared" si="54"/>
        <v>0</v>
      </c>
      <c r="BB7" s="130">
        <f t="shared" si="54"/>
        <v>0</v>
      </c>
      <c r="BC7" s="130">
        <f t="shared" si="54"/>
        <v>0</v>
      </c>
      <c r="BD7" s="130">
        <f t="shared" si="54"/>
        <v>0</v>
      </c>
      <c r="BE7" s="130">
        <f t="shared" si="54"/>
        <v>0</v>
      </c>
      <c r="BF7" s="130">
        <f t="shared" si="54"/>
        <v>0</v>
      </c>
      <c r="BG7" s="130">
        <f t="shared" si="54"/>
        <v>0</v>
      </c>
      <c r="BH7" s="130">
        <f t="shared" si="54"/>
        <v>0</v>
      </c>
      <c r="BI7" s="130">
        <f t="shared" si="54"/>
        <v>0</v>
      </c>
      <c r="BJ7" s="130">
        <f t="shared" si="54"/>
        <v>0</v>
      </c>
      <c r="BK7" s="130">
        <f t="shared" si="54"/>
        <v>0</v>
      </c>
      <c r="BL7" s="130">
        <f t="shared" si="54"/>
        <v>0</v>
      </c>
      <c r="BM7" s="130">
        <f t="shared" si="54"/>
        <v>0</v>
      </c>
      <c r="BN7" s="130">
        <f t="shared" si="54"/>
        <v>0</v>
      </c>
      <c r="BO7" s="130">
        <f t="shared" si="54"/>
        <v>0</v>
      </c>
      <c r="BP7" s="130">
        <f t="shared" si="54"/>
        <v>0</v>
      </c>
      <c r="BQ7" s="130">
        <f t="shared" ref="BQ7:CY7" si="55">+IF(BQ5=$H$2,0,BQ6)</f>
        <v>0</v>
      </c>
      <c r="BR7" s="130">
        <f t="shared" si="55"/>
        <v>0</v>
      </c>
      <c r="BS7" s="130">
        <f t="shared" si="55"/>
        <v>0</v>
      </c>
      <c r="BT7" s="130">
        <f t="shared" si="55"/>
        <v>0</v>
      </c>
      <c r="BU7" s="130">
        <f t="shared" si="55"/>
        <v>0</v>
      </c>
      <c r="BV7" s="130">
        <f t="shared" si="55"/>
        <v>0</v>
      </c>
      <c r="BW7" s="130">
        <f t="shared" si="55"/>
        <v>0</v>
      </c>
      <c r="BX7" s="130">
        <f t="shared" si="55"/>
        <v>0</v>
      </c>
      <c r="BY7" s="130">
        <f t="shared" si="55"/>
        <v>0</v>
      </c>
      <c r="BZ7" s="130">
        <f t="shared" si="55"/>
        <v>0</v>
      </c>
      <c r="CA7" s="130">
        <f t="shared" si="55"/>
        <v>0</v>
      </c>
      <c r="CB7" s="130">
        <f t="shared" si="55"/>
        <v>0</v>
      </c>
      <c r="CC7" s="130">
        <f t="shared" si="55"/>
        <v>0</v>
      </c>
      <c r="CD7" s="130">
        <f t="shared" si="55"/>
        <v>0</v>
      </c>
      <c r="CE7" s="130">
        <f t="shared" si="55"/>
        <v>0</v>
      </c>
      <c r="CF7" s="130">
        <f t="shared" si="55"/>
        <v>0</v>
      </c>
      <c r="CG7" s="130">
        <f t="shared" si="55"/>
        <v>0</v>
      </c>
      <c r="CH7" s="130">
        <f t="shared" si="55"/>
        <v>0</v>
      </c>
      <c r="CI7" s="130">
        <f t="shared" si="55"/>
        <v>0</v>
      </c>
      <c r="CJ7" s="130">
        <f t="shared" si="55"/>
        <v>0</v>
      </c>
      <c r="CK7" s="130">
        <f t="shared" si="55"/>
        <v>0</v>
      </c>
      <c r="CL7" s="130">
        <f t="shared" si="55"/>
        <v>0</v>
      </c>
      <c r="CM7" s="130">
        <f t="shared" si="55"/>
        <v>0</v>
      </c>
      <c r="CN7" s="130">
        <f t="shared" si="55"/>
        <v>0</v>
      </c>
      <c r="CO7" s="130">
        <f t="shared" si="55"/>
        <v>0</v>
      </c>
      <c r="CP7" s="130">
        <f t="shared" si="55"/>
        <v>0</v>
      </c>
      <c r="CQ7" s="130">
        <f t="shared" si="55"/>
        <v>0</v>
      </c>
      <c r="CR7" s="130">
        <f t="shared" si="55"/>
        <v>0</v>
      </c>
      <c r="CS7" s="130">
        <f t="shared" si="55"/>
        <v>0</v>
      </c>
      <c r="CT7" s="130">
        <f t="shared" si="55"/>
        <v>0</v>
      </c>
      <c r="CU7" s="130">
        <f t="shared" si="55"/>
        <v>0</v>
      </c>
      <c r="CV7" s="130">
        <f t="shared" si="55"/>
        <v>0</v>
      </c>
      <c r="CW7" s="130">
        <f t="shared" si="55"/>
        <v>0</v>
      </c>
      <c r="CX7" s="130">
        <f t="shared" si="55"/>
        <v>0</v>
      </c>
      <c r="CY7" s="130">
        <f t="shared" si="55"/>
        <v>0</v>
      </c>
    </row>
    <row r="8" spans="1:106">
      <c r="A8" s="373" t="s">
        <v>250</v>
      </c>
      <c r="C8" s="373" t="str">
        <f>IF(SUM(E7:F7)&lt;0,"y",IF(H2&gt;H1,"n",+IF(SUM(D7:I7)&lt;0,"y","n")))</f>
        <v>y</v>
      </c>
      <c r="D8" s="373"/>
      <c r="E8" s="373"/>
      <c r="F8" s="373"/>
      <c r="G8" s="373"/>
      <c r="H8" s="373"/>
      <c r="I8" s="373"/>
      <c r="J8" s="373"/>
      <c r="K8" s="373"/>
      <c r="L8" s="373"/>
      <c r="M8" s="373"/>
      <c r="N8" s="373"/>
      <c r="O8" s="373"/>
      <c r="P8" s="373"/>
      <c r="Q8" s="373"/>
      <c r="R8" s="373"/>
      <c r="S8" s="373"/>
      <c r="T8" s="373"/>
      <c r="U8" s="373"/>
      <c r="V8" s="373"/>
      <c r="W8" s="373"/>
      <c r="X8" s="373"/>
      <c r="Y8" s="373"/>
      <c r="Z8" s="373"/>
      <c r="AA8" s="373"/>
      <c r="AB8" s="373"/>
      <c r="AC8" s="373"/>
      <c r="AD8" s="373"/>
      <c r="AE8" s="373"/>
      <c r="AF8" s="373"/>
      <c r="AG8" s="373"/>
      <c r="AH8" s="373"/>
      <c r="AI8" s="373"/>
      <c r="AJ8" s="373"/>
      <c r="AK8" s="373"/>
      <c r="AL8" s="373"/>
      <c r="AM8" s="373"/>
      <c r="AN8" s="373"/>
      <c r="AO8" s="373"/>
      <c r="AP8" s="373"/>
      <c r="AQ8" s="373"/>
      <c r="AR8" s="373"/>
      <c r="AS8" s="373"/>
      <c r="AT8" s="373"/>
      <c r="AU8" s="373"/>
      <c r="AV8" s="373"/>
      <c r="AW8" s="373"/>
      <c r="AX8" s="373"/>
      <c r="AY8" s="373"/>
      <c r="AZ8" s="373"/>
      <c r="BA8" s="373"/>
      <c r="BB8" s="373"/>
      <c r="BC8" s="373"/>
      <c r="BD8" s="373"/>
      <c r="BE8" s="373"/>
      <c r="BF8" s="373"/>
      <c r="BG8" s="373"/>
      <c r="BH8" s="373"/>
      <c r="BI8" s="373"/>
      <c r="BJ8" s="373"/>
      <c r="BK8" s="373"/>
      <c r="BL8" s="373"/>
      <c r="BM8" s="373"/>
      <c r="BN8" s="373"/>
      <c r="BO8" s="373"/>
      <c r="BP8" s="373"/>
      <c r="BQ8" s="373"/>
      <c r="BR8" s="373"/>
      <c r="BS8" s="373"/>
      <c r="BT8" s="373"/>
      <c r="BU8" s="373"/>
      <c r="BV8" s="373"/>
      <c r="BW8" s="373"/>
      <c r="BX8" s="373"/>
      <c r="BY8" s="373"/>
      <c r="BZ8" s="373"/>
      <c r="CA8" s="373"/>
      <c r="CB8" s="373"/>
      <c r="CC8" s="373"/>
      <c r="CD8" s="373"/>
      <c r="CE8" s="373"/>
      <c r="CF8" s="373"/>
      <c r="CG8" s="373"/>
      <c r="CH8" s="373"/>
      <c r="CI8" s="373"/>
      <c r="CJ8" s="373"/>
      <c r="CK8" s="373"/>
      <c r="CL8" s="373"/>
      <c r="CM8" s="373"/>
      <c r="CN8" s="373"/>
      <c r="CO8" s="373"/>
      <c r="CP8" s="373"/>
      <c r="CQ8" s="373"/>
      <c r="CR8" s="373"/>
      <c r="CS8" s="373"/>
      <c r="CT8" s="373"/>
      <c r="CU8" s="373"/>
      <c r="CV8" s="373"/>
      <c r="CW8" s="373"/>
      <c r="CX8" s="373"/>
      <c r="CY8" s="373"/>
    </row>
    <row r="9" spans="1:106">
      <c r="G9" s="128"/>
    </row>
    <row r="10" spans="1:106">
      <c r="A10" s="131" t="s">
        <v>66</v>
      </c>
      <c r="B10" s="131"/>
      <c r="C10" s="131"/>
      <c r="D10" s="132"/>
      <c r="E10" s="63"/>
      <c r="S10" s="64"/>
    </row>
    <row r="11" spans="1:106" s="137" customFormat="1">
      <c r="A11" s="133" t="s">
        <v>70</v>
      </c>
      <c r="B11" s="133"/>
      <c r="C11" s="134" t="s">
        <v>87</v>
      </c>
      <c r="D11" s="135">
        <v>1</v>
      </c>
      <c r="E11" s="135">
        <f t="shared" ref="E11:X11" si="56">D11+1</f>
        <v>2</v>
      </c>
      <c r="F11" s="135">
        <f t="shared" si="56"/>
        <v>3</v>
      </c>
      <c r="G11" s="135">
        <f t="shared" si="56"/>
        <v>4</v>
      </c>
      <c r="H11" s="135">
        <f t="shared" si="56"/>
        <v>5</v>
      </c>
      <c r="I11" s="135">
        <f t="shared" si="56"/>
        <v>6</v>
      </c>
      <c r="J11" s="135">
        <f t="shared" si="56"/>
        <v>7</v>
      </c>
      <c r="K11" s="135">
        <f t="shared" si="56"/>
        <v>8</v>
      </c>
      <c r="L11" s="135">
        <f t="shared" si="56"/>
        <v>9</v>
      </c>
      <c r="M11" s="135">
        <f t="shared" si="56"/>
        <v>10</v>
      </c>
      <c r="N11" s="135">
        <f t="shared" si="56"/>
        <v>11</v>
      </c>
      <c r="O11" s="135">
        <f t="shared" si="56"/>
        <v>12</v>
      </c>
      <c r="P11" s="135">
        <f t="shared" si="56"/>
        <v>13</v>
      </c>
      <c r="Q11" s="135">
        <f t="shared" si="56"/>
        <v>14</v>
      </c>
      <c r="R11" s="135">
        <f t="shared" si="56"/>
        <v>15</v>
      </c>
      <c r="S11" s="135">
        <f t="shared" si="56"/>
        <v>16</v>
      </c>
      <c r="T11" s="135">
        <f t="shared" si="56"/>
        <v>17</v>
      </c>
      <c r="U11" s="135">
        <f t="shared" si="56"/>
        <v>18</v>
      </c>
      <c r="V11" s="135">
        <f t="shared" si="56"/>
        <v>19</v>
      </c>
      <c r="W11" s="135">
        <f t="shared" si="56"/>
        <v>20</v>
      </c>
      <c r="X11" s="135">
        <f t="shared" si="56"/>
        <v>21</v>
      </c>
      <c r="Y11" s="135">
        <f t="shared" ref="Y11" si="57">X11+1</f>
        <v>22</v>
      </c>
      <c r="Z11" s="135">
        <f t="shared" ref="Z11" si="58">Y11+1</f>
        <v>23</v>
      </c>
      <c r="AA11" s="135">
        <f t="shared" ref="AA11" si="59">Z11+1</f>
        <v>24</v>
      </c>
      <c r="AB11" s="135">
        <f t="shared" ref="AB11" si="60">AA11+1</f>
        <v>25</v>
      </c>
      <c r="AC11" s="135">
        <f t="shared" ref="AC11" si="61">AB11+1</f>
        <v>26</v>
      </c>
      <c r="AD11" s="135">
        <f t="shared" ref="AD11" si="62">AC11+1</f>
        <v>27</v>
      </c>
      <c r="AE11" s="135">
        <f t="shared" ref="AE11" si="63">AD11+1</f>
        <v>28</v>
      </c>
      <c r="AF11" s="135">
        <f t="shared" ref="AF11" si="64">AE11+1</f>
        <v>29</v>
      </c>
      <c r="AG11" s="135">
        <f t="shared" ref="AG11" si="65">AF11+1</f>
        <v>30</v>
      </c>
      <c r="AH11" s="135">
        <f t="shared" ref="AH11" si="66">AG11+1</f>
        <v>31</v>
      </c>
      <c r="AI11" s="135">
        <f t="shared" ref="AI11" si="67">AH11+1</f>
        <v>32</v>
      </c>
      <c r="AJ11" s="135">
        <f t="shared" ref="AJ11" si="68">AI11+1</f>
        <v>33</v>
      </c>
      <c r="AK11" s="135">
        <f t="shared" ref="AK11" si="69">AJ11+1</f>
        <v>34</v>
      </c>
      <c r="AL11" s="135">
        <f t="shared" ref="AL11" si="70">AK11+1</f>
        <v>35</v>
      </c>
      <c r="AM11" s="135">
        <f t="shared" ref="AM11" si="71">AL11+1</f>
        <v>36</v>
      </c>
      <c r="AN11" s="135">
        <f t="shared" ref="AN11" si="72">AM11+1</f>
        <v>37</v>
      </c>
      <c r="AO11" s="135">
        <f t="shared" ref="AO11" si="73">AN11+1</f>
        <v>38</v>
      </c>
      <c r="AP11" s="135">
        <f t="shared" ref="AP11" si="74">AO11+1</f>
        <v>39</v>
      </c>
      <c r="AQ11" s="135">
        <f t="shared" ref="AQ11" si="75">AP11+1</f>
        <v>40</v>
      </c>
      <c r="AR11" s="135">
        <f t="shared" ref="AR11" si="76">AQ11+1</f>
        <v>41</v>
      </c>
      <c r="AS11" s="135">
        <f t="shared" ref="AS11" si="77">AR11+1</f>
        <v>42</v>
      </c>
      <c r="AT11" s="135">
        <f t="shared" ref="AT11" si="78">AS11+1</f>
        <v>43</v>
      </c>
      <c r="AU11" s="135">
        <f t="shared" ref="AU11" si="79">AT11+1</f>
        <v>44</v>
      </c>
      <c r="AV11" s="135">
        <f t="shared" ref="AV11" si="80">AU11+1</f>
        <v>45</v>
      </c>
      <c r="AW11" s="135">
        <f t="shared" ref="AW11" si="81">AV11+1</f>
        <v>46</v>
      </c>
      <c r="AX11" s="135">
        <f t="shared" ref="AX11" si="82">AW11+1</f>
        <v>47</v>
      </c>
      <c r="AY11" s="135">
        <f t="shared" ref="AY11" si="83">AX11+1</f>
        <v>48</v>
      </c>
      <c r="AZ11" s="135">
        <f t="shared" ref="AZ11" si="84">AY11+1</f>
        <v>49</v>
      </c>
      <c r="BA11" s="135">
        <f t="shared" ref="BA11" si="85">AZ11+1</f>
        <v>50</v>
      </c>
      <c r="BB11" s="135">
        <f t="shared" ref="BB11" si="86">BA11+1</f>
        <v>51</v>
      </c>
      <c r="BC11" s="135">
        <f t="shared" ref="BC11" si="87">BB11+1</f>
        <v>52</v>
      </c>
      <c r="BD11" s="135">
        <f t="shared" ref="BD11" si="88">BC11+1</f>
        <v>53</v>
      </c>
      <c r="BE11" s="135">
        <f t="shared" ref="BE11" si="89">BD11+1</f>
        <v>54</v>
      </c>
      <c r="BF11" s="135">
        <f t="shared" ref="BF11" si="90">BE11+1</f>
        <v>55</v>
      </c>
      <c r="BG11" s="135">
        <f t="shared" ref="BG11" si="91">BF11+1</f>
        <v>56</v>
      </c>
      <c r="BH11" s="135">
        <f t="shared" ref="BH11" si="92">BG11+1</f>
        <v>57</v>
      </c>
      <c r="BI11" s="135">
        <f t="shared" ref="BI11" si="93">BH11+1</f>
        <v>58</v>
      </c>
      <c r="BJ11" s="135">
        <f t="shared" ref="BJ11" si="94">BI11+1</f>
        <v>59</v>
      </c>
      <c r="BK11" s="135">
        <f t="shared" ref="BK11" si="95">BJ11+1</f>
        <v>60</v>
      </c>
      <c r="BL11" s="135">
        <f t="shared" ref="BL11" si="96">BK11+1</f>
        <v>61</v>
      </c>
      <c r="BM11" s="135">
        <f t="shared" ref="BM11" si="97">BL11+1</f>
        <v>62</v>
      </c>
      <c r="BN11" s="135">
        <f t="shared" ref="BN11" si="98">BM11+1</f>
        <v>63</v>
      </c>
      <c r="BO11" s="135">
        <f t="shared" ref="BO11" si="99">BN11+1</f>
        <v>64</v>
      </c>
      <c r="BP11" s="135">
        <f t="shared" ref="BP11" si="100">BO11+1</f>
        <v>65</v>
      </c>
      <c r="BQ11" s="135">
        <f t="shared" ref="BQ11" si="101">BP11+1</f>
        <v>66</v>
      </c>
      <c r="BR11" s="135">
        <f t="shared" ref="BR11" si="102">BQ11+1</f>
        <v>67</v>
      </c>
      <c r="BS11" s="135">
        <f t="shared" ref="BS11" si="103">BR11+1</f>
        <v>68</v>
      </c>
      <c r="BT11" s="135">
        <f t="shared" ref="BT11" si="104">BS11+1</f>
        <v>69</v>
      </c>
      <c r="BU11" s="135">
        <f t="shared" ref="BU11" si="105">BT11+1</f>
        <v>70</v>
      </c>
      <c r="BV11" s="135">
        <f t="shared" ref="BV11" si="106">BU11+1</f>
        <v>71</v>
      </c>
      <c r="BW11" s="135">
        <f t="shared" ref="BW11" si="107">BV11+1</f>
        <v>72</v>
      </c>
      <c r="BX11" s="135">
        <f t="shared" ref="BX11" si="108">BW11+1</f>
        <v>73</v>
      </c>
      <c r="BY11" s="135">
        <f t="shared" ref="BY11" si="109">BX11+1</f>
        <v>74</v>
      </c>
      <c r="BZ11" s="135">
        <f t="shared" ref="BZ11" si="110">BY11+1</f>
        <v>75</v>
      </c>
      <c r="CA11" s="135">
        <f t="shared" ref="CA11" si="111">BZ11+1</f>
        <v>76</v>
      </c>
      <c r="CB11" s="135">
        <f t="shared" ref="CB11" si="112">CA11+1</f>
        <v>77</v>
      </c>
      <c r="CC11" s="135">
        <f t="shared" ref="CC11" si="113">CB11+1</f>
        <v>78</v>
      </c>
      <c r="CD11" s="135">
        <f t="shared" ref="CD11" si="114">CC11+1</f>
        <v>79</v>
      </c>
      <c r="CE11" s="135">
        <f t="shared" ref="CE11" si="115">CD11+1</f>
        <v>80</v>
      </c>
      <c r="CF11" s="135">
        <f t="shared" ref="CF11" si="116">CE11+1</f>
        <v>81</v>
      </c>
      <c r="CG11" s="135">
        <f t="shared" ref="CG11" si="117">CF11+1</f>
        <v>82</v>
      </c>
      <c r="CH11" s="135">
        <f t="shared" ref="CH11" si="118">CG11+1</f>
        <v>83</v>
      </c>
      <c r="CI11" s="135">
        <f t="shared" ref="CI11" si="119">CH11+1</f>
        <v>84</v>
      </c>
      <c r="CJ11" s="135">
        <f t="shared" ref="CJ11" si="120">CI11+1</f>
        <v>85</v>
      </c>
      <c r="CK11" s="135">
        <f t="shared" ref="CK11" si="121">CJ11+1</f>
        <v>86</v>
      </c>
      <c r="CL11" s="135">
        <f t="shared" ref="CL11" si="122">CK11+1</f>
        <v>87</v>
      </c>
      <c r="CM11" s="135">
        <f t="shared" ref="CM11" si="123">CL11+1</f>
        <v>88</v>
      </c>
      <c r="CN11" s="135">
        <f t="shared" ref="CN11" si="124">CM11+1</f>
        <v>89</v>
      </c>
      <c r="CO11" s="135">
        <f t="shared" ref="CO11" si="125">CN11+1</f>
        <v>90</v>
      </c>
      <c r="CP11" s="135">
        <f t="shared" ref="CP11" si="126">CO11+1</f>
        <v>91</v>
      </c>
      <c r="CQ11" s="135">
        <f t="shared" ref="CQ11" si="127">CP11+1</f>
        <v>92</v>
      </c>
      <c r="CR11" s="135">
        <f t="shared" ref="CR11" si="128">CQ11+1</f>
        <v>93</v>
      </c>
      <c r="CS11" s="135">
        <f t="shared" ref="CS11" si="129">CR11+1</f>
        <v>94</v>
      </c>
      <c r="CT11" s="135">
        <f t="shared" ref="CT11" si="130">CS11+1</f>
        <v>95</v>
      </c>
      <c r="CU11" s="135">
        <f t="shared" ref="CU11" si="131">CT11+1</f>
        <v>96</v>
      </c>
      <c r="CV11" s="135">
        <f t="shared" ref="CV11" si="132">CU11+1</f>
        <v>97</v>
      </c>
      <c r="CW11" s="135">
        <f t="shared" ref="CW11" si="133">CV11+1</f>
        <v>98</v>
      </c>
      <c r="CX11" s="135">
        <f t="shared" ref="CX11" si="134">CW11+1</f>
        <v>99</v>
      </c>
      <c r="CY11" s="135">
        <f t="shared" ref="CY11" si="135">CX11+1</f>
        <v>100</v>
      </c>
      <c r="CZ11" s="136" t="s">
        <v>33</v>
      </c>
    </row>
    <row r="12" spans="1:106">
      <c r="A12" s="138">
        <v>1</v>
      </c>
      <c r="B12" s="138">
        <f>D5</f>
        <v>2019</v>
      </c>
      <c r="C12" s="387">
        <f>IF(D5=$H$2,SUM($D6:D6),IF(D5&gt;$H$2,D6,0))+IF($H$2-$D$5+1=A12,RetireValue,0)</f>
        <v>0</v>
      </c>
      <c r="D12" s="139">
        <f ca="1">($C12/$D$1)/2</f>
        <v>0</v>
      </c>
      <c r="E12" s="139">
        <f t="shared" ref="E12:AJ12" ca="1" si="136">IF(E$11&lt;$D$1+$A12,$C12/$D$1,IF(E$11=$D$1+$A12,($C12/$D$1)/2,0))</f>
        <v>0</v>
      </c>
      <c r="F12" s="139">
        <f t="shared" ca="1" si="136"/>
        <v>0</v>
      </c>
      <c r="G12" s="139">
        <f t="shared" ca="1" si="136"/>
        <v>0</v>
      </c>
      <c r="H12" s="139">
        <f t="shared" ca="1" si="136"/>
        <v>0</v>
      </c>
      <c r="I12" s="139">
        <f t="shared" ca="1" si="136"/>
        <v>0</v>
      </c>
      <c r="J12" s="139">
        <f t="shared" ca="1" si="136"/>
        <v>0</v>
      </c>
      <c r="K12" s="139">
        <f t="shared" ca="1" si="136"/>
        <v>0</v>
      </c>
      <c r="L12" s="139">
        <f t="shared" ca="1" si="136"/>
        <v>0</v>
      </c>
      <c r="M12" s="139">
        <f t="shared" ca="1" si="136"/>
        <v>0</v>
      </c>
      <c r="N12" s="139">
        <f t="shared" ca="1" si="136"/>
        <v>0</v>
      </c>
      <c r="O12" s="139">
        <f t="shared" ca="1" si="136"/>
        <v>0</v>
      </c>
      <c r="P12" s="139">
        <f t="shared" ca="1" si="136"/>
        <v>0</v>
      </c>
      <c r="Q12" s="139">
        <f t="shared" ca="1" si="136"/>
        <v>0</v>
      </c>
      <c r="R12" s="139">
        <f t="shared" ca="1" si="136"/>
        <v>0</v>
      </c>
      <c r="S12" s="139">
        <f t="shared" ca="1" si="136"/>
        <v>0</v>
      </c>
      <c r="T12" s="139">
        <f t="shared" ca="1" si="136"/>
        <v>0</v>
      </c>
      <c r="U12" s="139">
        <f t="shared" ca="1" si="136"/>
        <v>0</v>
      </c>
      <c r="V12" s="139">
        <f t="shared" ca="1" si="136"/>
        <v>0</v>
      </c>
      <c r="W12" s="139">
        <f t="shared" ca="1" si="136"/>
        <v>0</v>
      </c>
      <c r="X12" s="139">
        <f t="shared" ca="1" si="136"/>
        <v>0</v>
      </c>
      <c r="Y12" s="139">
        <f t="shared" ca="1" si="136"/>
        <v>0</v>
      </c>
      <c r="Z12" s="139">
        <f t="shared" ca="1" si="136"/>
        <v>0</v>
      </c>
      <c r="AA12" s="139">
        <f t="shared" ca="1" si="136"/>
        <v>0</v>
      </c>
      <c r="AB12" s="139">
        <f t="shared" ca="1" si="136"/>
        <v>0</v>
      </c>
      <c r="AC12" s="139">
        <f t="shared" ca="1" si="136"/>
        <v>0</v>
      </c>
      <c r="AD12" s="139">
        <f t="shared" ca="1" si="136"/>
        <v>0</v>
      </c>
      <c r="AE12" s="139">
        <f t="shared" ca="1" si="136"/>
        <v>0</v>
      </c>
      <c r="AF12" s="139">
        <f t="shared" ca="1" si="136"/>
        <v>0</v>
      </c>
      <c r="AG12" s="139">
        <f t="shared" ca="1" si="136"/>
        <v>0</v>
      </c>
      <c r="AH12" s="139">
        <f t="shared" ca="1" si="136"/>
        <v>0</v>
      </c>
      <c r="AI12" s="139">
        <f t="shared" ca="1" si="136"/>
        <v>0</v>
      </c>
      <c r="AJ12" s="139">
        <f t="shared" ca="1" si="136"/>
        <v>0</v>
      </c>
      <c r="AK12" s="139">
        <f t="shared" ref="AK12:BP12" ca="1" si="137">IF(AK$11&lt;$D$1+$A12,$C12/$D$1,IF(AK$11=$D$1+$A12,($C12/$D$1)/2,0))</f>
        <v>0</v>
      </c>
      <c r="AL12" s="139">
        <f t="shared" ca="1" si="137"/>
        <v>0</v>
      </c>
      <c r="AM12" s="139">
        <f t="shared" ca="1" si="137"/>
        <v>0</v>
      </c>
      <c r="AN12" s="139">
        <f t="shared" ca="1" si="137"/>
        <v>0</v>
      </c>
      <c r="AO12" s="139">
        <f t="shared" ca="1" si="137"/>
        <v>0</v>
      </c>
      <c r="AP12" s="139">
        <f t="shared" ca="1" si="137"/>
        <v>0</v>
      </c>
      <c r="AQ12" s="139">
        <f t="shared" ca="1" si="137"/>
        <v>0</v>
      </c>
      <c r="AR12" s="139">
        <f t="shared" ca="1" si="137"/>
        <v>0</v>
      </c>
      <c r="AS12" s="139">
        <f t="shared" ca="1" si="137"/>
        <v>0</v>
      </c>
      <c r="AT12" s="139">
        <f t="shared" ca="1" si="137"/>
        <v>0</v>
      </c>
      <c r="AU12" s="139">
        <f t="shared" ca="1" si="137"/>
        <v>0</v>
      </c>
      <c r="AV12" s="139">
        <f t="shared" ca="1" si="137"/>
        <v>0</v>
      </c>
      <c r="AW12" s="139">
        <f t="shared" ca="1" si="137"/>
        <v>0</v>
      </c>
      <c r="AX12" s="139">
        <f t="shared" ca="1" si="137"/>
        <v>0</v>
      </c>
      <c r="AY12" s="139">
        <f t="shared" ca="1" si="137"/>
        <v>0</v>
      </c>
      <c r="AZ12" s="139">
        <f t="shared" ca="1" si="137"/>
        <v>0</v>
      </c>
      <c r="BA12" s="139">
        <f t="shared" ca="1" si="137"/>
        <v>0</v>
      </c>
      <c r="BB12" s="139">
        <f t="shared" ca="1" si="137"/>
        <v>0</v>
      </c>
      <c r="BC12" s="139">
        <f t="shared" ca="1" si="137"/>
        <v>0</v>
      </c>
      <c r="BD12" s="139">
        <f t="shared" ca="1" si="137"/>
        <v>0</v>
      </c>
      <c r="BE12" s="139">
        <f t="shared" ca="1" si="137"/>
        <v>0</v>
      </c>
      <c r="BF12" s="139">
        <f t="shared" ca="1" si="137"/>
        <v>0</v>
      </c>
      <c r="BG12" s="139">
        <f t="shared" ca="1" si="137"/>
        <v>0</v>
      </c>
      <c r="BH12" s="139">
        <f t="shared" ca="1" si="137"/>
        <v>0</v>
      </c>
      <c r="BI12" s="139">
        <f t="shared" ca="1" si="137"/>
        <v>0</v>
      </c>
      <c r="BJ12" s="139">
        <f t="shared" ca="1" si="137"/>
        <v>0</v>
      </c>
      <c r="BK12" s="139">
        <f t="shared" ca="1" si="137"/>
        <v>0</v>
      </c>
      <c r="BL12" s="139">
        <f t="shared" ca="1" si="137"/>
        <v>0</v>
      </c>
      <c r="BM12" s="139">
        <f t="shared" ca="1" si="137"/>
        <v>0</v>
      </c>
      <c r="BN12" s="139">
        <f t="shared" ca="1" si="137"/>
        <v>0</v>
      </c>
      <c r="BO12" s="139">
        <f t="shared" ca="1" si="137"/>
        <v>0</v>
      </c>
      <c r="BP12" s="139">
        <f t="shared" ca="1" si="137"/>
        <v>0</v>
      </c>
      <c r="BQ12" s="139">
        <f t="shared" ref="BQ12:CY12" ca="1" si="138">IF(BQ$11&lt;$D$1+$A12,$C12/$D$1,IF(BQ$11=$D$1+$A12,($C12/$D$1)/2,0))</f>
        <v>0</v>
      </c>
      <c r="BR12" s="139">
        <f t="shared" ca="1" si="138"/>
        <v>0</v>
      </c>
      <c r="BS12" s="139">
        <f t="shared" ca="1" si="138"/>
        <v>0</v>
      </c>
      <c r="BT12" s="139">
        <f t="shared" ca="1" si="138"/>
        <v>0</v>
      </c>
      <c r="BU12" s="139">
        <f t="shared" ca="1" si="138"/>
        <v>0</v>
      </c>
      <c r="BV12" s="139">
        <f t="shared" ca="1" si="138"/>
        <v>0</v>
      </c>
      <c r="BW12" s="139">
        <f t="shared" ca="1" si="138"/>
        <v>0</v>
      </c>
      <c r="BX12" s="139">
        <f t="shared" ca="1" si="138"/>
        <v>0</v>
      </c>
      <c r="BY12" s="139">
        <f t="shared" ca="1" si="138"/>
        <v>0</v>
      </c>
      <c r="BZ12" s="139">
        <f t="shared" ca="1" si="138"/>
        <v>0</v>
      </c>
      <c r="CA12" s="139">
        <f t="shared" ca="1" si="138"/>
        <v>0</v>
      </c>
      <c r="CB12" s="139">
        <f t="shared" ca="1" si="138"/>
        <v>0</v>
      </c>
      <c r="CC12" s="139">
        <f t="shared" ca="1" si="138"/>
        <v>0</v>
      </c>
      <c r="CD12" s="139">
        <f t="shared" ca="1" si="138"/>
        <v>0</v>
      </c>
      <c r="CE12" s="139">
        <f t="shared" ca="1" si="138"/>
        <v>0</v>
      </c>
      <c r="CF12" s="139">
        <f t="shared" ca="1" si="138"/>
        <v>0</v>
      </c>
      <c r="CG12" s="139">
        <f t="shared" ca="1" si="138"/>
        <v>0</v>
      </c>
      <c r="CH12" s="139">
        <f t="shared" ca="1" si="138"/>
        <v>0</v>
      </c>
      <c r="CI12" s="139">
        <f t="shared" ca="1" si="138"/>
        <v>0</v>
      </c>
      <c r="CJ12" s="139">
        <f t="shared" ca="1" si="138"/>
        <v>0</v>
      </c>
      <c r="CK12" s="139">
        <f t="shared" ca="1" si="138"/>
        <v>0</v>
      </c>
      <c r="CL12" s="139">
        <f t="shared" ca="1" si="138"/>
        <v>0</v>
      </c>
      <c r="CM12" s="139">
        <f t="shared" ca="1" si="138"/>
        <v>0</v>
      </c>
      <c r="CN12" s="139">
        <f t="shared" ca="1" si="138"/>
        <v>0</v>
      </c>
      <c r="CO12" s="139">
        <f t="shared" ca="1" si="138"/>
        <v>0</v>
      </c>
      <c r="CP12" s="139">
        <f t="shared" ca="1" si="138"/>
        <v>0</v>
      </c>
      <c r="CQ12" s="139">
        <f t="shared" ca="1" si="138"/>
        <v>0</v>
      </c>
      <c r="CR12" s="139">
        <f t="shared" ca="1" si="138"/>
        <v>0</v>
      </c>
      <c r="CS12" s="139">
        <f t="shared" ca="1" si="138"/>
        <v>0</v>
      </c>
      <c r="CT12" s="139">
        <f t="shared" ca="1" si="138"/>
        <v>0</v>
      </c>
      <c r="CU12" s="139">
        <f t="shared" ca="1" si="138"/>
        <v>0</v>
      </c>
      <c r="CV12" s="139">
        <f t="shared" ca="1" si="138"/>
        <v>0</v>
      </c>
      <c r="CW12" s="139">
        <f t="shared" ca="1" si="138"/>
        <v>0</v>
      </c>
      <c r="CX12" s="139">
        <f t="shared" ca="1" si="138"/>
        <v>0</v>
      </c>
      <c r="CY12" s="139">
        <f t="shared" ca="1" si="138"/>
        <v>0</v>
      </c>
      <c r="CZ12" s="139">
        <f ca="1">SUM(D12:CY12)</f>
        <v>0</v>
      </c>
      <c r="DA12" s="373" t="s">
        <v>221</v>
      </c>
      <c r="DB12" s="126">
        <f>+D5</f>
        <v>2019</v>
      </c>
    </row>
    <row r="13" spans="1:106">
      <c r="A13" s="138">
        <f t="shared" ref="A13:B51" si="139">A12+1</f>
        <v>2</v>
      </c>
      <c r="B13" s="138">
        <f>B12+1</f>
        <v>2020</v>
      </c>
      <c r="C13" s="130">
        <f>IF(E5=$H$2,SUM($D6:E6),IF(E5&gt;$H$2,E6,0))+IF($H$2-$D$5+1=A13,RetireValue,0)</f>
        <v>0</v>
      </c>
      <c r="D13" s="139"/>
      <c r="E13" s="139">
        <f ca="1">($C13/$D$1)/2</f>
        <v>0</v>
      </c>
      <c r="F13" s="139">
        <f t="shared" ref="F13:AK13" ca="1" si="140">IF(F$11&lt;$D$1+$A13,$C13/$D$1,IF(F$11=$D$1+$A13,($C13/$D$1)/2,0))</f>
        <v>0</v>
      </c>
      <c r="G13" s="139">
        <f t="shared" ca="1" si="140"/>
        <v>0</v>
      </c>
      <c r="H13" s="139">
        <f t="shared" ca="1" si="140"/>
        <v>0</v>
      </c>
      <c r="I13" s="139">
        <f t="shared" ca="1" si="140"/>
        <v>0</v>
      </c>
      <c r="J13" s="139">
        <f t="shared" ca="1" si="140"/>
        <v>0</v>
      </c>
      <c r="K13" s="139">
        <f t="shared" ca="1" si="140"/>
        <v>0</v>
      </c>
      <c r="L13" s="139">
        <f t="shared" ca="1" si="140"/>
        <v>0</v>
      </c>
      <c r="M13" s="139">
        <f t="shared" ca="1" si="140"/>
        <v>0</v>
      </c>
      <c r="N13" s="139">
        <f t="shared" ca="1" si="140"/>
        <v>0</v>
      </c>
      <c r="O13" s="139">
        <f t="shared" ca="1" si="140"/>
        <v>0</v>
      </c>
      <c r="P13" s="139">
        <f t="shared" ca="1" si="140"/>
        <v>0</v>
      </c>
      <c r="Q13" s="139">
        <f t="shared" ca="1" si="140"/>
        <v>0</v>
      </c>
      <c r="R13" s="139">
        <f t="shared" ca="1" si="140"/>
        <v>0</v>
      </c>
      <c r="S13" s="139">
        <f t="shared" ca="1" si="140"/>
        <v>0</v>
      </c>
      <c r="T13" s="139">
        <f t="shared" ca="1" si="140"/>
        <v>0</v>
      </c>
      <c r="U13" s="139">
        <f t="shared" ca="1" si="140"/>
        <v>0</v>
      </c>
      <c r="V13" s="139">
        <f t="shared" ca="1" si="140"/>
        <v>0</v>
      </c>
      <c r="W13" s="139">
        <f t="shared" ca="1" si="140"/>
        <v>0</v>
      </c>
      <c r="X13" s="139">
        <f t="shared" ca="1" si="140"/>
        <v>0</v>
      </c>
      <c r="Y13" s="139">
        <f t="shared" ca="1" si="140"/>
        <v>0</v>
      </c>
      <c r="Z13" s="139">
        <f t="shared" ca="1" si="140"/>
        <v>0</v>
      </c>
      <c r="AA13" s="139">
        <f t="shared" ca="1" si="140"/>
        <v>0</v>
      </c>
      <c r="AB13" s="139">
        <f t="shared" ca="1" si="140"/>
        <v>0</v>
      </c>
      <c r="AC13" s="139">
        <f t="shared" ca="1" si="140"/>
        <v>0</v>
      </c>
      <c r="AD13" s="139">
        <f t="shared" ca="1" si="140"/>
        <v>0</v>
      </c>
      <c r="AE13" s="139">
        <f t="shared" ca="1" si="140"/>
        <v>0</v>
      </c>
      <c r="AF13" s="139">
        <f t="shared" ca="1" si="140"/>
        <v>0</v>
      </c>
      <c r="AG13" s="139">
        <f t="shared" ca="1" si="140"/>
        <v>0</v>
      </c>
      <c r="AH13" s="139">
        <f t="shared" ca="1" si="140"/>
        <v>0</v>
      </c>
      <c r="AI13" s="139">
        <f t="shared" ca="1" si="140"/>
        <v>0</v>
      </c>
      <c r="AJ13" s="139">
        <f t="shared" ca="1" si="140"/>
        <v>0</v>
      </c>
      <c r="AK13" s="139">
        <f t="shared" ca="1" si="140"/>
        <v>0</v>
      </c>
      <c r="AL13" s="139">
        <f t="shared" ref="AL13:BQ13" ca="1" si="141">IF(AL$11&lt;$D$1+$A13,$C13/$D$1,IF(AL$11=$D$1+$A13,($C13/$D$1)/2,0))</f>
        <v>0</v>
      </c>
      <c r="AM13" s="139">
        <f t="shared" ca="1" si="141"/>
        <v>0</v>
      </c>
      <c r="AN13" s="139">
        <f t="shared" ca="1" si="141"/>
        <v>0</v>
      </c>
      <c r="AO13" s="139">
        <f t="shared" ca="1" si="141"/>
        <v>0</v>
      </c>
      <c r="AP13" s="139">
        <f t="shared" ca="1" si="141"/>
        <v>0</v>
      </c>
      <c r="AQ13" s="139">
        <f t="shared" ca="1" si="141"/>
        <v>0</v>
      </c>
      <c r="AR13" s="139">
        <f t="shared" ca="1" si="141"/>
        <v>0</v>
      </c>
      <c r="AS13" s="139">
        <f t="shared" ca="1" si="141"/>
        <v>0</v>
      </c>
      <c r="AT13" s="139">
        <f t="shared" ca="1" si="141"/>
        <v>0</v>
      </c>
      <c r="AU13" s="139">
        <f t="shared" ca="1" si="141"/>
        <v>0</v>
      </c>
      <c r="AV13" s="139">
        <f t="shared" ca="1" si="141"/>
        <v>0</v>
      </c>
      <c r="AW13" s="139">
        <f t="shared" ca="1" si="141"/>
        <v>0</v>
      </c>
      <c r="AX13" s="139">
        <f t="shared" ca="1" si="141"/>
        <v>0</v>
      </c>
      <c r="AY13" s="139">
        <f t="shared" ca="1" si="141"/>
        <v>0</v>
      </c>
      <c r="AZ13" s="139">
        <f t="shared" ca="1" si="141"/>
        <v>0</v>
      </c>
      <c r="BA13" s="139">
        <f t="shared" ca="1" si="141"/>
        <v>0</v>
      </c>
      <c r="BB13" s="139">
        <f t="shared" ca="1" si="141"/>
        <v>0</v>
      </c>
      <c r="BC13" s="139">
        <f t="shared" ca="1" si="141"/>
        <v>0</v>
      </c>
      <c r="BD13" s="139">
        <f t="shared" ca="1" si="141"/>
        <v>0</v>
      </c>
      <c r="BE13" s="139">
        <f t="shared" ca="1" si="141"/>
        <v>0</v>
      </c>
      <c r="BF13" s="139">
        <f t="shared" ca="1" si="141"/>
        <v>0</v>
      </c>
      <c r="BG13" s="139">
        <f t="shared" ca="1" si="141"/>
        <v>0</v>
      </c>
      <c r="BH13" s="139">
        <f t="shared" ca="1" si="141"/>
        <v>0</v>
      </c>
      <c r="BI13" s="139">
        <f t="shared" ca="1" si="141"/>
        <v>0</v>
      </c>
      <c r="BJ13" s="139">
        <f t="shared" ca="1" si="141"/>
        <v>0</v>
      </c>
      <c r="BK13" s="139">
        <f t="shared" ca="1" si="141"/>
        <v>0</v>
      </c>
      <c r="BL13" s="139">
        <f t="shared" ca="1" si="141"/>
        <v>0</v>
      </c>
      <c r="BM13" s="139">
        <f t="shared" ca="1" si="141"/>
        <v>0</v>
      </c>
      <c r="BN13" s="139">
        <f t="shared" ca="1" si="141"/>
        <v>0</v>
      </c>
      <c r="BO13" s="139">
        <f t="shared" ca="1" si="141"/>
        <v>0</v>
      </c>
      <c r="BP13" s="139">
        <f t="shared" ca="1" si="141"/>
        <v>0</v>
      </c>
      <c r="BQ13" s="139">
        <f t="shared" ca="1" si="141"/>
        <v>0</v>
      </c>
      <c r="BR13" s="139">
        <f t="shared" ref="BR13:CY13" ca="1" si="142">IF(BR$11&lt;$D$1+$A13,$C13/$D$1,IF(BR$11=$D$1+$A13,($C13/$D$1)/2,0))</f>
        <v>0</v>
      </c>
      <c r="BS13" s="139">
        <f t="shared" ca="1" si="142"/>
        <v>0</v>
      </c>
      <c r="BT13" s="139">
        <f t="shared" ca="1" si="142"/>
        <v>0</v>
      </c>
      <c r="BU13" s="139">
        <f t="shared" ca="1" si="142"/>
        <v>0</v>
      </c>
      <c r="BV13" s="139">
        <f t="shared" ca="1" si="142"/>
        <v>0</v>
      </c>
      <c r="BW13" s="139">
        <f t="shared" ca="1" si="142"/>
        <v>0</v>
      </c>
      <c r="BX13" s="139">
        <f t="shared" ca="1" si="142"/>
        <v>0</v>
      </c>
      <c r="BY13" s="139">
        <f t="shared" ca="1" si="142"/>
        <v>0</v>
      </c>
      <c r="BZ13" s="139">
        <f t="shared" ca="1" si="142"/>
        <v>0</v>
      </c>
      <c r="CA13" s="139">
        <f t="shared" ca="1" si="142"/>
        <v>0</v>
      </c>
      <c r="CB13" s="139">
        <f t="shared" ca="1" si="142"/>
        <v>0</v>
      </c>
      <c r="CC13" s="139">
        <f t="shared" ca="1" si="142"/>
        <v>0</v>
      </c>
      <c r="CD13" s="139">
        <f t="shared" ca="1" si="142"/>
        <v>0</v>
      </c>
      <c r="CE13" s="139">
        <f t="shared" ca="1" si="142"/>
        <v>0</v>
      </c>
      <c r="CF13" s="139">
        <f t="shared" ca="1" si="142"/>
        <v>0</v>
      </c>
      <c r="CG13" s="139">
        <f t="shared" ca="1" si="142"/>
        <v>0</v>
      </c>
      <c r="CH13" s="139">
        <f t="shared" ca="1" si="142"/>
        <v>0</v>
      </c>
      <c r="CI13" s="139">
        <f t="shared" ca="1" si="142"/>
        <v>0</v>
      </c>
      <c r="CJ13" s="139">
        <f t="shared" ca="1" si="142"/>
        <v>0</v>
      </c>
      <c r="CK13" s="139">
        <f t="shared" ca="1" si="142"/>
        <v>0</v>
      </c>
      <c r="CL13" s="139">
        <f t="shared" ca="1" si="142"/>
        <v>0</v>
      </c>
      <c r="CM13" s="139">
        <f t="shared" ca="1" si="142"/>
        <v>0</v>
      </c>
      <c r="CN13" s="139">
        <f t="shared" ca="1" si="142"/>
        <v>0</v>
      </c>
      <c r="CO13" s="139">
        <f t="shared" ca="1" si="142"/>
        <v>0</v>
      </c>
      <c r="CP13" s="139">
        <f t="shared" ca="1" si="142"/>
        <v>0</v>
      </c>
      <c r="CQ13" s="139">
        <f t="shared" ca="1" si="142"/>
        <v>0</v>
      </c>
      <c r="CR13" s="139">
        <f t="shared" ca="1" si="142"/>
        <v>0</v>
      </c>
      <c r="CS13" s="139">
        <f t="shared" ca="1" si="142"/>
        <v>0</v>
      </c>
      <c r="CT13" s="139">
        <f t="shared" ca="1" si="142"/>
        <v>0</v>
      </c>
      <c r="CU13" s="139">
        <f t="shared" ca="1" si="142"/>
        <v>0</v>
      </c>
      <c r="CV13" s="139">
        <f t="shared" ca="1" si="142"/>
        <v>0</v>
      </c>
      <c r="CW13" s="139">
        <f t="shared" ca="1" si="142"/>
        <v>0</v>
      </c>
      <c r="CX13" s="139">
        <f t="shared" ca="1" si="142"/>
        <v>0</v>
      </c>
      <c r="CY13" s="139">
        <f t="shared" ca="1" si="142"/>
        <v>0</v>
      </c>
      <c r="CZ13" s="139">
        <f t="shared" ref="CZ13:CZ31" ca="1" si="143">SUM(D13:CY13)</f>
        <v>0</v>
      </c>
      <c r="DA13" s="373" t="s">
        <v>209</v>
      </c>
      <c r="DB13" s="126">
        <f>+DB12+1</f>
        <v>2020</v>
      </c>
    </row>
    <row r="14" spans="1:106">
      <c r="A14" s="138">
        <f t="shared" si="139"/>
        <v>3</v>
      </c>
      <c r="B14" s="138">
        <f t="shared" si="139"/>
        <v>2021</v>
      </c>
      <c r="C14" s="130">
        <f>IF(F5=$H$2,SUM($D6:F6),IF(F5&gt;$H$2,F6,0))+IF($H$2-$D$5+1=A14,RetireValue,0)</f>
        <v>0</v>
      </c>
      <c r="D14" s="139"/>
      <c r="E14" s="139"/>
      <c r="F14" s="139">
        <f ca="1">($C14/$D$1)/2</f>
        <v>0</v>
      </c>
      <c r="G14" s="139">
        <f t="shared" ref="G14:AL14" ca="1" si="144">IF(G$11&lt;$D$1+$A14,$C14/$D$1,IF(G$11=$D$1+$A14,($C14/$D$1)/2,0))</f>
        <v>0</v>
      </c>
      <c r="H14" s="139">
        <f t="shared" ca="1" si="144"/>
        <v>0</v>
      </c>
      <c r="I14" s="139">
        <f t="shared" ca="1" si="144"/>
        <v>0</v>
      </c>
      <c r="J14" s="139">
        <f t="shared" ca="1" si="144"/>
        <v>0</v>
      </c>
      <c r="K14" s="139">
        <f t="shared" ca="1" si="144"/>
        <v>0</v>
      </c>
      <c r="L14" s="139">
        <f t="shared" ca="1" si="144"/>
        <v>0</v>
      </c>
      <c r="M14" s="139">
        <f t="shared" ca="1" si="144"/>
        <v>0</v>
      </c>
      <c r="N14" s="139">
        <f t="shared" ca="1" si="144"/>
        <v>0</v>
      </c>
      <c r="O14" s="139">
        <f t="shared" ca="1" si="144"/>
        <v>0</v>
      </c>
      <c r="P14" s="139">
        <f t="shared" ca="1" si="144"/>
        <v>0</v>
      </c>
      <c r="Q14" s="139">
        <f t="shared" ca="1" si="144"/>
        <v>0</v>
      </c>
      <c r="R14" s="139">
        <f t="shared" ca="1" si="144"/>
        <v>0</v>
      </c>
      <c r="S14" s="139">
        <f t="shared" ca="1" si="144"/>
        <v>0</v>
      </c>
      <c r="T14" s="139">
        <f t="shared" ca="1" si="144"/>
        <v>0</v>
      </c>
      <c r="U14" s="139">
        <f t="shared" ca="1" si="144"/>
        <v>0</v>
      </c>
      <c r="V14" s="139">
        <f t="shared" ca="1" si="144"/>
        <v>0</v>
      </c>
      <c r="W14" s="139">
        <f t="shared" ca="1" si="144"/>
        <v>0</v>
      </c>
      <c r="X14" s="139">
        <f t="shared" ca="1" si="144"/>
        <v>0</v>
      </c>
      <c r="Y14" s="139">
        <f t="shared" ca="1" si="144"/>
        <v>0</v>
      </c>
      <c r="Z14" s="139">
        <f t="shared" ca="1" si="144"/>
        <v>0</v>
      </c>
      <c r="AA14" s="139">
        <f t="shared" ca="1" si="144"/>
        <v>0</v>
      </c>
      <c r="AB14" s="139">
        <f t="shared" ca="1" si="144"/>
        <v>0</v>
      </c>
      <c r="AC14" s="139">
        <f t="shared" ca="1" si="144"/>
        <v>0</v>
      </c>
      <c r="AD14" s="139">
        <f t="shared" ca="1" si="144"/>
        <v>0</v>
      </c>
      <c r="AE14" s="139">
        <f t="shared" ca="1" si="144"/>
        <v>0</v>
      </c>
      <c r="AF14" s="139">
        <f t="shared" ca="1" si="144"/>
        <v>0</v>
      </c>
      <c r="AG14" s="139">
        <f t="shared" ca="1" si="144"/>
        <v>0</v>
      </c>
      <c r="AH14" s="139">
        <f t="shared" ca="1" si="144"/>
        <v>0</v>
      </c>
      <c r="AI14" s="139">
        <f t="shared" ca="1" si="144"/>
        <v>0</v>
      </c>
      <c r="AJ14" s="139">
        <f t="shared" ca="1" si="144"/>
        <v>0</v>
      </c>
      <c r="AK14" s="139">
        <f t="shared" ca="1" si="144"/>
        <v>0</v>
      </c>
      <c r="AL14" s="139">
        <f t="shared" ca="1" si="144"/>
        <v>0</v>
      </c>
      <c r="AM14" s="139">
        <f t="shared" ref="AM14:BR14" ca="1" si="145">IF(AM$11&lt;$D$1+$A14,$C14/$D$1,IF(AM$11=$D$1+$A14,($C14/$D$1)/2,0))</f>
        <v>0</v>
      </c>
      <c r="AN14" s="139">
        <f t="shared" ca="1" si="145"/>
        <v>0</v>
      </c>
      <c r="AO14" s="139">
        <f t="shared" ca="1" si="145"/>
        <v>0</v>
      </c>
      <c r="AP14" s="139">
        <f t="shared" ca="1" si="145"/>
        <v>0</v>
      </c>
      <c r="AQ14" s="139">
        <f t="shared" ca="1" si="145"/>
        <v>0</v>
      </c>
      <c r="AR14" s="139">
        <f t="shared" ca="1" si="145"/>
        <v>0</v>
      </c>
      <c r="AS14" s="139">
        <f t="shared" ca="1" si="145"/>
        <v>0</v>
      </c>
      <c r="AT14" s="139">
        <f t="shared" ca="1" si="145"/>
        <v>0</v>
      </c>
      <c r="AU14" s="139">
        <f t="shared" ca="1" si="145"/>
        <v>0</v>
      </c>
      <c r="AV14" s="139">
        <f t="shared" ca="1" si="145"/>
        <v>0</v>
      </c>
      <c r="AW14" s="139">
        <f t="shared" ca="1" si="145"/>
        <v>0</v>
      </c>
      <c r="AX14" s="139">
        <f t="shared" ca="1" si="145"/>
        <v>0</v>
      </c>
      <c r="AY14" s="139">
        <f t="shared" ca="1" si="145"/>
        <v>0</v>
      </c>
      <c r="AZ14" s="139">
        <f t="shared" ca="1" si="145"/>
        <v>0</v>
      </c>
      <c r="BA14" s="139">
        <f t="shared" ca="1" si="145"/>
        <v>0</v>
      </c>
      <c r="BB14" s="139">
        <f t="shared" ca="1" si="145"/>
        <v>0</v>
      </c>
      <c r="BC14" s="139">
        <f t="shared" ca="1" si="145"/>
        <v>0</v>
      </c>
      <c r="BD14" s="139">
        <f t="shared" ca="1" si="145"/>
        <v>0</v>
      </c>
      <c r="BE14" s="139">
        <f t="shared" ca="1" si="145"/>
        <v>0</v>
      </c>
      <c r="BF14" s="139">
        <f t="shared" ca="1" si="145"/>
        <v>0</v>
      </c>
      <c r="BG14" s="139">
        <f t="shared" ca="1" si="145"/>
        <v>0</v>
      </c>
      <c r="BH14" s="139">
        <f t="shared" ca="1" si="145"/>
        <v>0</v>
      </c>
      <c r="BI14" s="139">
        <f t="shared" ca="1" si="145"/>
        <v>0</v>
      </c>
      <c r="BJ14" s="139">
        <f t="shared" ca="1" si="145"/>
        <v>0</v>
      </c>
      <c r="BK14" s="139">
        <f t="shared" ca="1" si="145"/>
        <v>0</v>
      </c>
      <c r="BL14" s="139">
        <f t="shared" ca="1" si="145"/>
        <v>0</v>
      </c>
      <c r="BM14" s="139">
        <f t="shared" ca="1" si="145"/>
        <v>0</v>
      </c>
      <c r="BN14" s="139">
        <f t="shared" ca="1" si="145"/>
        <v>0</v>
      </c>
      <c r="BO14" s="139">
        <f t="shared" ca="1" si="145"/>
        <v>0</v>
      </c>
      <c r="BP14" s="139">
        <f t="shared" ca="1" si="145"/>
        <v>0</v>
      </c>
      <c r="BQ14" s="139">
        <f t="shared" ca="1" si="145"/>
        <v>0</v>
      </c>
      <c r="BR14" s="139">
        <f t="shared" ca="1" si="145"/>
        <v>0</v>
      </c>
      <c r="BS14" s="139">
        <f t="shared" ref="BS14:CY14" ca="1" si="146">IF(BS$11&lt;$D$1+$A14,$C14/$D$1,IF(BS$11=$D$1+$A14,($C14/$D$1)/2,0))</f>
        <v>0</v>
      </c>
      <c r="BT14" s="139">
        <f t="shared" ca="1" si="146"/>
        <v>0</v>
      </c>
      <c r="BU14" s="139">
        <f t="shared" ca="1" si="146"/>
        <v>0</v>
      </c>
      <c r="BV14" s="139">
        <f t="shared" ca="1" si="146"/>
        <v>0</v>
      </c>
      <c r="BW14" s="139">
        <f t="shared" ca="1" si="146"/>
        <v>0</v>
      </c>
      <c r="BX14" s="139">
        <f t="shared" ca="1" si="146"/>
        <v>0</v>
      </c>
      <c r="BY14" s="139">
        <f t="shared" ca="1" si="146"/>
        <v>0</v>
      </c>
      <c r="BZ14" s="139">
        <f t="shared" ca="1" si="146"/>
        <v>0</v>
      </c>
      <c r="CA14" s="139">
        <f t="shared" ca="1" si="146"/>
        <v>0</v>
      </c>
      <c r="CB14" s="139">
        <f t="shared" ca="1" si="146"/>
        <v>0</v>
      </c>
      <c r="CC14" s="139">
        <f t="shared" ca="1" si="146"/>
        <v>0</v>
      </c>
      <c r="CD14" s="139">
        <f t="shared" ca="1" si="146"/>
        <v>0</v>
      </c>
      <c r="CE14" s="139">
        <f t="shared" ca="1" si="146"/>
        <v>0</v>
      </c>
      <c r="CF14" s="139">
        <f t="shared" ca="1" si="146"/>
        <v>0</v>
      </c>
      <c r="CG14" s="139">
        <f t="shared" ca="1" si="146"/>
        <v>0</v>
      </c>
      <c r="CH14" s="139">
        <f t="shared" ca="1" si="146"/>
        <v>0</v>
      </c>
      <c r="CI14" s="139">
        <f t="shared" ca="1" si="146"/>
        <v>0</v>
      </c>
      <c r="CJ14" s="139">
        <f t="shared" ca="1" si="146"/>
        <v>0</v>
      </c>
      <c r="CK14" s="139">
        <f t="shared" ca="1" si="146"/>
        <v>0</v>
      </c>
      <c r="CL14" s="139">
        <f t="shared" ca="1" si="146"/>
        <v>0</v>
      </c>
      <c r="CM14" s="139">
        <f t="shared" ca="1" si="146"/>
        <v>0</v>
      </c>
      <c r="CN14" s="139">
        <f t="shared" ca="1" si="146"/>
        <v>0</v>
      </c>
      <c r="CO14" s="139">
        <f t="shared" ca="1" si="146"/>
        <v>0</v>
      </c>
      <c r="CP14" s="139">
        <f t="shared" ca="1" si="146"/>
        <v>0</v>
      </c>
      <c r="CQ14" s="139">
        <f t="shared" ca="1" si="146"/>
        <v>0</v>
      </c>
      <c r="CR14" s="139">
        <f t="shared" ca="1" si="146"/>
        <v>0</v>
      </c>
      <c r="CS14" s="139">
        <f t="shared" ca="1" si="146"/>
        <v>0</v>
      </c>
      <c r="CT14" s="139">
        <f t="shared" ca="1" si="146"/>
        <v>0</v>
      </c>
      <c r="CU14" s="139">
        <f t="shared" ca="1" si="146"/>
        <v>0</v>
      </c>
      <c r="CV14" s="139">
        <f t="shared" ca="1" si="146"/>
        <v>0</v>
      </c>
      <c r="CW14" s="139">
        <f t="shared" ca="1" si="146"/>
        <v>0</v>
      </c>
      <c r="CX14" s="139">
        <f t="shared" ca="1" si="146"/>
        <v>0</v>
      </c>
      <c r="CY14" s="139">
        <f t="shared" ca="1" si="146"/>
        <v>0</v>
      </c>
      <c r="CZ14" s="139">
        <f t="shared" ca="1" si="143"/>
        <v>0</v>
      </c>
      <c r="DA14" s="373" t="s">
        <v>211</v>
      </c>
      <c r="DB14" s="373">
        <f t="shared" ref="DB14:DB51" si="147">+DB13+1</f>
        <v>2021</v>
      </c>
    </row>
    <row r="15" spans="1:106">
      <c r="A15" s="138">
        <f t="shared" si="139"/>
        <v>4</v>
      </c>
      <c r="B15" s="138">
        <f t="shared" si="139"/>
        <v>2022</v>
      </c>
      <c r="C15" s="130">
        <f>IF(G5=$H$2,SUM($D6:G6),IF(G5&gt;$H$2,G6,0))+IF($H$2-$D$5+1=A15,RetireValue,0)</f>
        <v>-5371</v>
      </c>
      <c r="D15" s="139"/>
      <c r="E15" s="139"/>
      <c r="F15" s="139"/>
      <c r="G15" s="139">
        <f ca="1">($C15/$D$1)/2</f>
        <v>-54.806122448979593</v>
      </c>
      <c r="H15" s="139">
        <f t="shared" ref="H15:AM15" ca="1" si="148">IF(H$11&lt;$D$1+$A15,$C15/$D$1,IF(H$11=$D$1+$A15,($C15/$D$1)/2,0))</f>
        <v>-109.61224489795919</v>
      </c>
      <c r="I15" s="139">
        <f t="shared" ca="1" si="148"/>
        <v>-109.61224489795919</v>
      </c>
      <c r="J15" s="139">
        <f t="shared" ca="1" si="148"/>
        <v>-109.61224489795919</v>
      </c>
      <c r="K15" s="139">
        <f t="shared" ca="1" si="148"/>
        <v>-109.61224489795919</v>
      </c>
      <c r="L15" s="139">
        <f t="shared" ca="1" si="148"/>
        <v>-109.61224489795919</v>
      </c>
      <c r="M15" s="139">
        <f t="shared" ca="1" si="148"/>
        <v>-109.61224489795919</v>
      </c>
      <c r="N15" s="139">
        <f t="shared" ca="1" si="148"/>
        <v>-109.61224489795919</v>
      </c>
      <c r="O15" s="139">
        <f t="shared" ca="1" si="148"/>
        <v>-109.61224489795919</v>
      </c>
      <c r="P15" s="139">
        <f t="shared" ca="1" si="148"/>
        <v>-109.61224489795919</v>
      </c>
      <c r="Q15" s="139">
        <f t="shared" ca="1" si="148"/>
        <v>-109.61224489795919</v>
      </c>
      <c r="R15" s="139">
        <f t="shared" ca="1" si="148"/>
        <v>-109.61224489795919</v>
      </c>
      <c r="S15" s="139">
        <f t="shared" ca="1" si="148"/>
        <v>-109.61224489795919</v>
      </c>
      <c r="T15" s="139">
        <f t="shared" ca="1" si="148"/>
        <v>-109.61224489795919</v>
      </c>
      <c r="U15" s="139">
        <f t="shared" ca="1" si="148"/>
        <v>-109.61224489795919</v>
      </c>
      <c r="V15" s="139">
        <f t="shared" ca="1" si="148"/>
        <v>-109.61224489795919</v>
      </c>
      <c r="W15" s="139">
        <f t="shared" ca="1" si="148"/>
        <v>-109.61224489795919</v>
      </c>
      <c r="X15" s="139">
        <f t="shared" ca="1" si="148"/>
        <v>-109.61224489795919</v>
      </c>
      <c r="Y15" s="139">
        <f t="shared" ca="1" si="148"/>
        <v>-109.61224489795919</v>
      </c>
      <c r="Z15" s="139">
        <f t="shared" ca="1" si="148"/>
        <v>-109.61224489795919</v>
      </c>
      <c r="AA15" s="139">
        <f t="shared" ca="1" si="148"/>
        <v>-109.61224489795919</v>
      </c>
      <c r="AB15" s="139">
        <f t="shared" ca="1" si="148"/>
        <v>-109.61224489795919</v>
      </c>
      <c r="AC15" s="139">
        <f t="shared" ca="1" si="148"/>
        <v>-109.61224489795919</v>
      </c>
      <c r="AD15" s="139">
        <f t="shared" ca="1" si="148"/>
        <v>-109.61224489795919</v>
      </c>
      <c r="AE15" s="139">
        <f t="shared" ca="1" si="148"/>
        <v>-109.61224489795919</v>
      </c>
      <c r="AF15" s="139">
        <f t="shared" ca="1" si="148"/>
        <v>-109.61224489795919</v>
      </c>
      <c r="AG15" s="139">
        <f t="shared" ca="1" si="148"/>
        <v>-109.61224489795919</v>
      </c>
      <c r="AH15" s="139">
        <f t="shared" ca="1" si="148"/>
        <v>-109.61224489795919</v>
      </c>
      <c r="AI15" s="139">
        <f t="shared" ca="1" si="148"/>
        <v>-109.61224489795919</v>
      </c>
      <c r="AJ15" s="139">
        <f t="shared" ca="1" si="148"/>
        <v>-109.61224489795919</v>
      </c>
      <c r="AK15" s="139">
        <f t="shared" ca="1" si="148"/>
        <v>-109.61224489795919</v>
      </c>
      <c r="AL15" s="139">
        <f t="shared" ca="1" si="148"/>
        <v>-109.61224489795919</v>
      </c>
      <c r="AM15" s="139">
        <f t="shared" ca="1" si="148"/>
        <v>-109.61224489795919</v>
      </c>
      <c r="AN15" s="139">
        <f t="shared" ref="AN15:BS15" ca="1" si="149">IF(AN$11&lt;$D$1+$A15,$C15/$D$1,IF(AN$11=$D$1+$A15,($C15/$D$1)/2,0))</f>
        <v>-109.61224489795919</v>
      </c>
      <c r="AO15" s="139">
        <f t="shared" ca="1" si="149"/>
        <v>-109.61224489795919</v>
      </c>
      <c r="AP15" s="139">
        <f t="shared" ca="1" si="149"/>
        <v>-109.61224489795919</v>
      </c>
      <c r="AQ15" s="139">
        <f t="shared" ca="1" si="149"/>
        <v>-109.61224489795919</v>
      </c>
      <c r="AR15" s="139">
        <f t="shared" ca="1" si="149"/>
        <v>-109.61224489795919</v>
      </c>
      <c r="AS15" s="139">
        <f t="shared" ca="1" si="149"/>
        <v>-109.61224489795919</v>
      </c>
      <c r="AT15" s="139">
        <f t="shared" ca="1" si="149"/>
        <v>-109.61224489795919</v>
      </c>
      <c r="AU15" s="139">
        <f t="shared" ca="1" si="149"/>
        <v>-109.61224489795919</v>
      </c>
      <c r="AV15" s="139">
        <f t="shared" ca="1" si="149"/>
        <v>-109.61224489795919</v>
      </c>
      <c r="AW15" s="139">
        <f t="shared" ca="1" si="149"/>
        <v>-109.61224489795919</v>
      </c>
      <c r="AX15" s="139">
        <f t="shared" ca="1" si="149"/>
        <v>-109.61224489795919</v>
      </c>
      <c r="AY15" s="139">
        <f t="shared" ca="1" si="149"/>
        <v>-109.61224489795919</v>
      </c>
      <c r="AZ15" s="139">
        <f t="shared" ca="1" si="149"/>
        <v>-109.61224489795919</v>
      </c>
      <c r="BA15" s="139">
        <f t="shared" ca="1" si="149"/>
        <v>-109.61224489795919</v>
      </c>
      <c r="BB15" s="139">
        <f t="shared" ca="1" si="149"/>
        <v>-109.61224489795919</v>
      </c>
      <c r="BC15" s="139">
        <f t="shared" ca="1" si="149"/>
        <v>-109.61224489795919</v>
      </c>
      <c r="BD15" s="139">
        <f t="shared" ca="1" si="149"/>
        <v>-54.806122448979593</v>
      </c>
      <c r="BE15" s="139">
        <f t="shared" ca="1" si="149"/>
        <v>0</v>
      </c>
      <c r="BF15" s="139">
        <f t="shared" ca="1" si="149"/>
        <v>0</v>
      </c>
      <c r="BG15" s="139">
        <f t="shared" ca="1" si="149"/>
        <v>0</v>
      </c>
      <c r="BH15" s="139">
        <f t="shared" ca="1" si="149"/>
        <v>0</v>
      </c>
      <c r="BI15" s="139">
        <f t="shared" ca="1" si="149"/>
        <v>0</v>
      </c>
      <c r="BJ15" s="139">
        <f t="shared" ca="1" si="149"/>
        <v>0</v>
      </c>
      <c r="BK15" s="139">
        <f t="shared" ca="1" si="149"/>
        <v>0</v>
      </c>
      <c r="BL15" s="139">
        <f t="shared" ca="1" si="149"/>
        <v>0</v>
      </c>
      <c r="BM15" s="139">
        <f t="shared" ca="1" si="149"/>
        <v>0</v>
      </c>
      <c r="BN15" s="139">
        <f t="shared" ca="1" si="149"/>
        <v>0</v>
      </c>
      <c r="BO15" s="139">
        <f t="shared" ca="1" si="149"/>
        <v>0</v>
      </c>
      <c r="BP15" s="139">
        <f t="shared" ca="1" si="149"/>
        <v>0</v>
      </c>
      <c r="BQ15" s="139">
        <f t="shared" ca="1" si="149"/>
        <v>0</v>
      </c>
      <c r="BR15" s="139">
        <f t="shared" ca="1" si="149"/>
        <v>0</v>
      </c>
      <c r="BS15" s="139">
        <f t="shared" ca="1" si="149"/>
        <v>0</v>
      </c>
      <c r="BT15" s="139">
        <f t="shared" ref="BT15:CY15" ca="1" si="150">IF(BT$11&lt;$D$1+$A15,$C15/$D$1,IF(BT$11=$D$1+$A15,($C15/$D$1)/2,0))</f>
        <v>0</v>
      </c>
      <c r="BU15" s="139">
        <f t="shared" ca="1" si="150"/>
        <v>0</v>
      </c>
      <c r="BV15" s="139">
        <f t="shared" ca="1" si="150"/>
        <v>0</v>
      </c>
      <c r="BW15" s="139">
        <f t="shared" ca="1" si="150"/>
        <v>0</v>
      </c>
      <c r="BX15" s="139">
        <f t="shared" ca="1" si="150"/>
        <v>0</v>
      </c>
      <c r="BY15" s="139">
        <f t="shared" ca="1" si="150"/>
        <v>0</v>
      </c>
      <c r="BZ15" s="139">
        <f t="shared" ca="1" si="150"/>
        <v>0</v>
      </c>
      <c r="CA15" s="139">
        <f t="shared" ca="1" si="150"/>
        <v>0</v>
      </c>
      <c r="CB15" s="139">
        <f t="shared" ca="1" si="150"/>
        <v>0</v>
      </c>
      <c r="CC15" s="139">
        <f t="shared" ca="1" si="150"/>
        <v>0</v>
      </c>
      <c r="CD15" s="139">
        <f t="shared" ca="1" si="150"/>
        <v>0</v>
      </c>
      <c r="CE15" s="139">
        <f t="shared" ca="1" si="150"/>
        <v>0</v>
      </c>
      <c r="CF15" s="139">
        <f t="shared" ca="1" si="150"/>
        <v>0</v>
      </c>
      <c r="CG15" s="139">
        <f t="shared" ca="1" si="150"/>
        <v>0</v>
      </c>
      <c r="CH15" s="139">
        <f t="shared" ca="1" si="150"/>
        <v>0</v>
      </c>
      <c r="CI15" s="139">
        <f t="shared" ca="1" si="150"/>
        <v>0</v>
      </c>
      <c r="CJ15" s="139">
        <f t="shared" ca="1" si="150"/>
        <v>0</v>
      </c>
      <c r="CK15" s="139">
        <f t="shared" ca="1" si="150"/>
        <v>0</v>
      </c>
      <c r="CL15" s="139">
        <f t="shared" ca="1" si="150"/>
        <v>0</v>
      </c>
      <c r="CM15" s="139">
        <f t="shared" ca="1" si="150"/>
        <v>0</v>
      </c>
      <c r="CN15" s="139">
        <f t="shared" ca="1" si="150"/>
        <v>0</v>
      </c>
      <c r="CO15" s="139">
        <f t="shared" ca="1" si="150"/>
        <v>0</v>
      </c>
      <c r="CP15" s="139">
        <f t="shared" ca="1" si="150"/>
        <v>0</v>
      </c>
      <c r="CQ15" s="139">
        <f t="shared" ca="1" si="150"/>
        <v>0</v>
      </c>
      <c r="CR15" s="139">
        <f t="shared" ca="1" si="150"/>
        <v>0</v>
      </c>
      <c r="CS15" s="139">
        <f t="shared" ca="1" si="150"/>
        <v>0</v>
      </c>
      <c r="CT15" s="139">
        <f t="shared" ca="1" si="150"/>
        <v>0</v>
      </c>
      <c r="CU15" s="139">
        <f t="shared" ca="1" si="150"/>
        <v>0</v>
      </c>
      <c r="CV15" s="139">
        <f t="shared" ca="1" si="150"/>
        <v>0</v>
      </c>
      <c r="CW15" s="139">
        <f t="shared" ca="1" si="150"/>
        <v>0</v>
      </c>
      <c r="CX15" s="139">
        <f t="shared" ca="1" si="150"/>
        <v>0</v>
      </c>
      <c r="CY15" s="139">
        <f t="shared" ca="1" si="150"/>
        <v>0</v>
      </c>
      <c r="CZ15" s="139">
        <f t="shared" ca="1" si="143"/>
        <v>-5371.0000000000018</v>
      </c>
      <c r="DA15" s="373" t="s">
        <v>212</v>
      </c>
      <c r="DB15" s="373">
        <f t="shared" si="147"/>
        <v>2022</v>
      </c>
    </row>
    <row r="16" spans="1:106">
      <c r="A16" s="138">
        <f t="shared" si="139"/>
        <v>5</v>
      </c>
      <c r="B16" s="138">
        <f t="shared" si="139"/>
        <v>2023</v>
      </c>
      <c r="C16" s="130">
        <f>IF(H5=$H$2,SUM($D6:H6),IF(H5&gt;$H$2,H6,0))+IF($H$2-$D$5+1=A16,RetireValue,0)</f>
        <v>0</v>
      </c>
      <c r="D16" s="139"/>
      <c r="E16" s="139"/>
      <c r="F16" s="139"/>
      <c r="G16" s="139"/>
      <c r="H16" s="139">
        <f ca="1">($C16/$D$1)/2</f>
        <v>0</v>
      </c>
      <c r="I16" s="139">
        <f t="shared" ref="I16:AN16" ca="1" si="151">IF(I$11&lt;$D$1+$A16,$C16/$D$1,IF(I$11=$D$1+$A16,($C16/$D$1)/2,0))</f>
        <v>0</v>
      </c>
      <c r="J16" s="139">
        <f t="shared" ca="1" si="151"/>
        <v>0</v>
      </c>
      <c r="K16" s="139">
        <f t="shared" ca="1" si="151"/>
        <v>0</v>
      </c>
      <c r="L16" s="139">
        <f t="shared" ca="1" si="151"/>
        <v>0</v>
      </c>
      <c r="M16" s="139">
        <f t="shared" ca="1" si="151"/>
        <v>0</v>
      </c>
      <c r="N16" s="139">
        <f t="shared" ca="1" si="151"/>
        <v>0</v>
      </c>
      <c r="O16" s="139">
        <f t="shared" ca="1" si="151"/>
        <v>0</v>
      </c>
      <c r="P16" s="139">
        <f t="shared" ca="1" si="151"/>
        <v>0</v>
      </c>
      <c r="Q16" s="139">
        <f t="shared" ca="1" si="151"/>
        <v>0</v>
      </c>
      <c r="R16" s="139">
        <f t="shared" ca="1" si="151"/>
        <v>0</v>
      </c>
      <c r="S16" s="139">
        <f t="shared" ca="1" si="151"/>
        <v>0</v>
      </c>
      <c r="T16" s="139">
        <f t="shared" ca="1" si="151"/>
        <v>0</v>
      </c>
      <c r="U16" s="139">
        <f t="shared" ca="1" si="151"/>
        <v>0</v>
      </c>
      <c r="V16" s="139">
        <f t="shared" ca="1" si="151"/>
        <v>0</v>
      </c>
      <c r="W16" s="139">
        <f t="shared" ca="1" si="151"/>
        <v>0</v>
      </c>
      <c r="X16" s="139">
        <f t="shared" ca="1" si="151"/>
        <v>0</v>
      </c>
      <c r="Y16" s="139">
        <f t="shared" ca="1" si="151"/>
        <v>0</v>
      </c>
      <c r="Z16" s="139">
        <f t="shared" ca="1" si="151"/>
        <v>0</v>
      </c>
      <c r="AA16" s="139">
        <f t="shared" ca="1" si="151"/>
        <v>0</v>
      </c>
      <c r="AB16" s="139">
        <f t="shared" ca="1" si="151"/>
        <v>0</v>
      </c>
      <c r="AC16" s="139">
        <f t="shared" ca="1" si="151"/>
        <v>0</v>
      </c>
      <c r="AD16" s="139">
        <f t="shared" ca="1" si="151"/>
        <v>0</v>
      </c>
      <c r="AE16" s="139">
        <f t="shared" ca="1" si="151"/>
        <v>0</v>
      </c>
      <c r="AF16" s="139">
        <f t="shared" ca="1" si="151"/>
        <v>0</v>
      </c>
      <c r="AG16" s="139">
        <f t="shared" ca="1" si="151"/>
        <v>0</v>
      </c>
      <c r="AH16" s="139">
        <f t="shared" ca="1" si="151"/>
        <v>0</v>
      </c>
      <c r="AI16" s="139">
        <f t="shared" ca="1" si="151"/>
        <v>0</v>
      </c>
      <c r="AJ16" s="139">
        <f t="shared" ca="1" si="151"/>
        <v>0</v>
      </c>
      <c r="AK16" s="139">
        <f t="shared" ca="1" si="151"/>
        <v>0</v>
      </c>
      <c r="AL16" s="139">
        <f t="shared" ca="1" si="151"/>
        <v>0</v>
      </c>
      <c r="AM16" s="139">
        <f t="shared" ca="1" si="151"/>
        <v>0</v>
      </c>
      <c r="AN16" s="139">
        <f t="shared" ca="1" si="151"/>
        <v>0</v>
      </c>
      <c r="AO16" s="139">
        <f t="shared" ref="AO16:BT16" ca="1" si="152">IF(AO$11&lt;$D$1+$A16,$C16/$D$1,IF(AO$11=$D$1+$A16,($C16/$D$1)/2,0))</f>
        <v>0</v>
      </c>
      <c r="AP16" s="139">
        <f t="shared" ca="1" si="152"/>
        <v>0</v>
      </c>
      <c r="AQ16" s="139">
        <f t="shared" ca="1" si="152"/>
        <v>0</v>
      </c>
      <c r="AR16" s="139">
        <f t="shared" ca="1" si="152"/>
        <v>0</v>
      </c>
      <c r="AS16" s="139">
        <f t="shared" ca="1" si="152"/>
        <v>0</v>
      </c>
      <c r="AT16" s="139">
        <f t="shared" ca="1" si="152"/>
        <v>0</v>
      </c>
      <c r="AU16" s="139">
        <f t="shared" ca="1" si="152"/>
        <v>0</v>
      </c>
      <c r="AV16" s="139">
        <f t="shared" ca="1" si="152"/>
        <v>0</v>
      </c>
      <c r="AW16" s="139">
        <f t="shared" ca="1" si="152"/>
        <v>0</v>
      </c>
      <c r="AX16" s="139">
        <f t="shared" ca="1" si="152"/>
        <v>0</v>
      </c>
      <c r="AY16" s="139">
        <f t="shared" ca="1" si="152"/>
        <v>0</v>
      </c>
      <c r="AZ16" s="139">
        <f t="shared" ca="1" si="152"/>
        <v>0</v>
      </c>
      <c r="BA16" s="139">
        <f t="shared" ca="1" si="152"/>
        <v>0</v>
      </c>
      <c r="BB16" s="139">
        <f t="shared" ca="1" si="152"/>
        <v>0</v>
      </c>
      <c r="BC16" s="139">
        <f t="shared" ca="1" si="152"/>
        <v>0</v>
      </c>
      <c r="BD16" s="139">
        <f t="shared" ca="1" si="152"/>
        <v>0</v>
      </c>
      <c r="BE16" s="139">
        <f t="shared" ca="1" si="152"/>
        <v>0</v>
      </c>
      <c r="BF16" s="139">
        <f t="shared" ca="1" si="152"/>
        <v>0</v>
      </c>
      <c r="BG16" s="139">
        <f t="shared" ca="1" si="152"/>
        <v>0</v>
      </c>
      <c r="BH16" s="139">
        <f t="shared" ca="1" si="152"/>
        <v>0</v>
      </c>
      <c r="BI16" s="139">
        <f t="shared" ca="1" si="152"/>
        <v>0</v>
      </c>
      <c r="BJ16" s="139">
        <f t="shared" ca="1" si="152"/>
        <v>0</v>
      </c>
      <c r="BK16" s="139">
        <f t="shared" ca="1" si="152"/>
        <v>0</v>
      </c>
      <c r="BL16" s="139">
        <f t="shared" ca="1" si="152"/>
        <v>0</v>
      </c>
      <c r="BM16" s="139">
        <f t="shared" ca="1" si="152"/>
        <v>0</v>
      </c>
      <c r="BN16" s="139">
        <f t="shared" ca="1" si="152"/>
        <v>0</v>
      </c>
      <c r="BO16" s="139">
        <f t="shared" ca="1" si="152"/>
        <v>0</v>
      </c>
      <c r="BP16" s="139">
        <f t="shared" ca="1" si="152"/>
        <v>0</v>
      </c>
      <c r="BQ16" s="139">
        <f t="shared" ca="1" si="152"/>
        <v>0</v>
      </c>
      <c r="BR16" s="139">
        <f t="shared" ca="1" si="152"/>
        <v>0</v>
      </c>
      <c r="BS16" s="139">
        <f t="shared" ca="1" si="152"/>
        <v>0</v>
      </c>
      <c r="BT16" s="139">
        <f t="shared" ca="1" si="152"/>
        <v>0</v>
      </c>
      <c r="BU16" s="139">
        <f t="shared" ref="BU16:CY16" ca="1" si="153">IF(BU$11&lt;$D$1+$A16,$C16/$D$1,IF(BU$11=$D$1+$A16,($C16/$D$1)/2,0))</f>
        <v>0</v>
      </c>
      <c r="BV16" s="139">
        <f t="shared" ca="1" si="153"/>
        <v>0</v>
      </c>
      <c r="BW16" s="139">
        <f t="shared" ca="1" si="153"/>
        <v>0</v>
      </c>
      <c r="BX16" s="139">
        <f t="shared" ca="1" si="153"/>
        <v>0</v>
      </c>
      <c r="BY16" s="139">
        <f t="shared" ca="1" si="153"/>
        <v>0</v>
      </c>
      <c r="BZ16" s="139">
        <f t="shared" ca="1" si="153"/>
        <v>0</v>
      </c>
      <c r="CA16" s="139">
        <f t="shared" ca="1" si="153"/>
        <v>0</v>
      </c>
      <c r="CB16" s="139">
        <f t="shared" ca="1" si="153"/>
        <v>0</v>
      </c>
      <c r="CC16" s="139">
        <f t="shared" ca="1" si="153"/>
        <v>0</v>
      </c>
      <c r="CD16" s="139">
        <f t="shared" ca="1" si="153"/>
        <v>0</v>
      </c>
      <c r="CE16" s="139">
        <f t="shared" ca="1" si="153"/>
        <v>0</v>
      </c>
      <c r="CF16" s="139">
        <f t="shared" ca="1" si="153"/>
        <v>0</v>
      </c>
      <c r="CG16" s="139">
        <f t="shared" ca="1" si="153"/>
        <v>0</v>
      </c>
      <c r="CH16" s="139">
        <f t="shared" ca="1" si="153"/>
        <v>0</v>
      </c>
      <c r="CI16" s="139">
        <f t="shared" ca="1" si="153"/>
        <v>0</v>
      </c>
      <c r="CJ16" s="139">
        <f t="shared" ca="1" si="153"/>
        <v>0</v>
      </c>
      <c r="CK16" s="139">
        <f t="shared" ca="1" si="153"/>
        <v>0</v>
      </c>
      <c r="CL16" s="139">
        <f t="shared" ca="1" si="153"/>
        <v>0</v>
      </c>
      <c r="CM16" s="139">
        <f t="shared" ca="1" si="153"/>
        <v>0</v>
      </c>
      <c r="CN16" s="139">
        <f t="shared" ca="1" si="153"/>
        <v>0</v>
      </c>
      <c r="CO16" s="139">
        <f t="shared" ca="1" si="153"/>
        <v>0</v>
      </c>
      <c r="CP16" s="139">
        <f t="shared" ca="1" si="153"/>
        <v>0</v>
      </c>
      <c r="CQ16" s="139">
        <f t="shared" ca="1" si="153"/>
        <v>0</v>
      </c>
      <c r="CR16" s="139">
        <f t="shared" ca="1" si="153"/>
        <v>0</v>
      </c>
      <c r="CS16" s="139">
        <f t="shared" ca="1" si="153"/>
        <v>0</v>
      </c>
      <c r="CT16" s="139">
        <f t="shared" ca="1" si="153"/>
        <v>0</v>
      </c>
      <c r="CU16" s="139">
        <f t="shared" ca="1" si="153"/>
        <v>0</v>
      </c>
      <c r="CV16" s="139">
        <f t="shared" ca="1" si="153"/>
        <v>0</v>
      </c>
      <c r="CW16" s="139">
        <f t="shared" ca="1" si="153"/>
        <v>0</v>
      </c>
      <c r="CX16" s="139">
        <f t="shared" ca="1" si="153"/>
        <v>0</v>
      </c>
      <c r="CY16" s="139">
        <f t="shared" ca="1" si="153"/>
        <v>0</v>
      </c>
      <c r="CZ16" s="139">
        <f t="shared" ca="1" si="143"/>
        <v>0</v>
      </c>
      <c r="DA16" s="373" t="s">
        <v>213</v>
      </c>
      <c r="DB16" s="373">
        <f t="shared" si="147"/>
        <v>2023</v>
      </c>
    </row>
    <row r="17" spans="1:106">
      <c r="A17" s="138">
        <f t="shared" si="139"/>
        <v>6</v>
      </c>
      <c r="B17" s="138">
        <f t="shared" si="139"/>
        <v>2024</v>
      </c>
      <c r="C17" s="130">
        <f ca="1">IF(INDIRECT(DA17&amp;5)=$H$2,SUM($D$6:INDIRECT(DA17&amp;6)),IF(INDIRECT(DA17&amp;5)&gt;$H$2,INDIRECT(DA17&amp;6),0))</f>
        <v>0</v>
      </c>
      <c r="D17" s="139"/>
      <c r="E17" s="139"/>
      <c r="F17" s="139"/>
      <c r="G17" s="139"/>
      <c r="H17" s="139"/>
      <c r="I17" s="139">
        <f ca="1">($C17/$D$1)/2</f>
        <v>0</v>
      </c>
      <c r="J17" s="139">
        <f t="shared" ref="J17:AO17" ca="1" si="154">IF(J$11&lt;$D$1+$A17,$C17/$D$1,IF(J$11=$D$1+$A17,($C17/$D$1)/2,0))</f>
        <v>0</v>
      </c>
      <c r="K17" s="139">
        <f t="shared" ca="1" si="154"/>
        <v>0</v>
      </c>
      <c r="L17" s="139">
        <f t="shared" ca="1" si="154"/>
        <v>0</v>
      </c>
      <c r="M17" s="139">
        <f t="shared" ca="1" si="154"/>
        <v>0</v>
      </c>
      <c r="N17" s="139">
        <f t="shared" ca="1" si="154"/>
        <v>0</v>
      </c>
      <c r="O17" s="139">
        <f t="shared" ca="1" si="154"/>
        <v>0</v>
      </c>
      <c r="P17" s="139">
        <f t="shared" ca="1" si="154"/>
        <v>0</v>
      </c>
      <c r="Q17" s="139">
        <f t="shared" ca="1" si="154"/>
        <v>0</v>
      </c>
      <c r="R17" s="139">
        <f t="shared" ca="1" si="154"/>
        <v>0</v>
      </c>
      <c r="S17" s="139">
        <f t="shared" ca="1" si="154"/>
        <v>0</v>
      </c>
      <c r="T17" s="139">
        <f t="shared" ca="1" si="154"/>
        <v>0</v>
      </c>
      <c r="U17" s="139">
        <f t="shared" ca="1" si="154"/>
        <v>0</v>
      </c>
      <c r="V17" s="139">
        <f t="shared" ca="1" si="154"/>
        <v>0</v>
      </c>
      <c r="W17" s="139">
        <f t="shared" ca="1" si="154"/>
        <v>0</v>
      </c>
      <c r="X17" s="139">
        <f t="shared" ca="1" si="154"/>
        <v>0</v>
      </c>
      <c r="Y17" s="139">
        <f t="shared" ca="1" si="154"/>
        <v>0</v>
      </c>
      <c r="Z17" s="139">
        <f t="shared" ca="1" si="154"/>
        <v>0</v>
      </c>
      <c r="AA17" s="139">
        <f t="shared" ca="1" si="154"/>
        <v>0</v>
      </c>
      <c r="AB17" s="139">
        <f t="shared" ca="1" si="154"/>
        <v>0</v>
      </c>
      <c r="AC17" s="139">
        <f t="shared" ca="1" si="154"/>
        <v>0</v>
      </c>
      <c r="AD17" s="139">
        <f t="shared" ca="1" si="154"/>
        <v>0</v>
      </c>
      <c r="AE17" s="139">
        <f t="shared" ca="1" si="154"/>
        <v>0</v>
      </c>
      <c r="AF17" s="139">
        <f t="shared" ca="1" si="154"/>
        <v>0</v>
      </c>
      <c r="AG17" s="139">
        <f t="shared" ca="1" si="154"/>
        <v>0</v>
      </c>
      <c r="AH17" s="139">
        <f t="shared" ca="1" si="154"/>
        <v>0</v>
      </c>
      <c r="AI17" s="139">
        <f t="shared" ca="1" si="154"/>
        <v>0</v>
      </c>
      <c r="AJ17" s="139">
        <f t="shared" ca="1" si="154"/>
        <v>0</v>
      </c>
      <c r="AK17" s="139">
        <f t="shared" ca="1" si="154"/>
        <v>0</v>
      </c>
      <c r="AL17" s="139">
        <f t="shared" ca="1" si="154"/>
        <v>0</v>
      </c>
      <c r="AM17" s="139">
        <f t="shared" ca="1" si="154"/>
        <v>0</v>
      </c>
      <c r="AN17" s="139">
        <f t="shared" ca="1" si="154"/>
        <v>0</v>
      </c>
      <c r="AO17" s="139">
        <f t="shared" ca="1" si="154"/>
        <v>0</v>
      </c>
      <c r="AP17" s="139">
        <f t="shared" ref="AP17:BU17" ca="1" si="155">IF(AP$11&lt;$D$1+$A17,$C17/$D$1,IF(AP$11=$D$1+$A17,($C17/$D$1)/2,0))</f>
        <v>0</v>
      </c>
      <c r="AQ17" s="139">
        <f t="shared" ca="1" si="155"/>
        <v>0</v>
      </c>
      <c r="AR17" s="139">
        <f t="shared" ca="1" si="155"/>
        <v>0</v>
      </c>
      <c r="AS17" s="139">
        <f t="shared" ca="1" si="155"/>
        <v>0</v>
      </c>
      <c r="AT17" s="139">
        <f t="shared" ca="1" si="155"/>
        <v>0</v>
      </c>
      <c r="AU17" s="139">
        <f t="shared" ca="1" si="155"/>
        <v>0</v>
      </c>
      <c r="AV17" s="139">
        <f t="shared" ca="1" si="155"/>
        <v>0</v>
      </c>
      <c r="AW17" s="139">
        <f t="shared" ca="1" si="155"/>
        <v>0</v>
      </c>
      <c r="AX17" s="139">
        <f t="shared" ca="1" si="155"/>
        <v>0</v>
      </c>
      <c r="AY17" s="139">
        <f t="shared" ca="1" si="155"/>
        <v>0</v>
      </c>
      <c r="AZ17" s="139">
        <f t="shared" ca="1" si="155"/>
        <v>0</v>
      </c>
      <c r="BA17" s="139">
        <f t="shared" ca="1" si="155"/>
        <v>0</v>
      </c>
      <c r="BB17" s="139">
        <f t="shared" ca="1" si="155"/>
        <v>0</v>
      </c>
      <c r="BC17" s="139">
        <f t="shared" ca="1" si="155"/>
        <v>0</v>
      </c>
      <c r="BD17" s="139">
        <f t="shared" ca="1" si="155"/>
        <v>0</v>
      </c>
      <c r="BE17" s="139">
        <f t="shared" ca="1" si="155"/>
        <v>0</v>
      </c>
      <c r="BF17" s="139">
        <f t="shared" ca="1" si="155"/>
        <v>0</v>
      </c>
      <c r="BG17" s="139">
        <f t="shared" ca="1" si="155"/>
        <v>0</v>
      </c>
      <c r="BH17" s="139">
        <f t="shared" ca="1" si="155"/>
        <v>0</v>
      </c>
      <c r="BI17" s="139">
        <f t="shared" ca="1" si="155"/>
        <v>0</v>
      </c>
      <c r="BJ17" s="139">
        <f t="shared" ca="1" si="155"/>
        <v>0</v>
      </c>
      <c r="BK17" s="139">
        <f t="shared" ca="1" si="155"/>
        <v>0</v>
      </c>
      <c r="BL17" s="139">
        <f t="shared" ca="1" si="155"/>
        <v>0</v>
      </c>
      <c r="BM17" s="139">
        <f t="shared" ca="1" si="155"/>
        <v>0</v>
      </c>
      <c r="BN17" s="139">
        <f t="shared" ca="1" si="155"/>
        <v>0</v>
      </c>
      <c r="BO17" s="139">
        <f t="shared" ca="1" si="155"/>
        <v>0</v>
      </c>
      <c r="BP17" s="139">
        <f t="shared" ca="1" si="155"/>
        <v>0</v>
      </c>
      <c r="BQ17" s="139">
        <f t="shared" ca="1" si="155"/>
        <v>0</v>
      </c>
      <c r="BR17" s="139">
        <f t="shared" ca="1" si="155"/>
        <v>0</v>
      </c>
      <c r="BS17" s="139">
        <f t="shared" ca="1" si="155"/>
        <v>0</v>
      </c>
      <c r="BT17" s="139">
        <f t="shared" ca="1" si="155"/>
        <v>0</v>
      </c>
      <c r="BU17" s="139">
        <f t="shared" ca="1" si="155"/>
        <v>0</v>
      </c>
      <c r="BV17" s="139">
        <f t="shared" ref="BV17:CY17" ca="1" si="156">IF(BV$11&lt;$D$1+$A17,$C17/$D$1,IF(BV$11=$D$1+$A17,($C17/$D$1)/2,0))</f>
        <v>0</v>
      </c>
      <c r="BW17" s="139">
        <f t="shared" ca="1" si="156"/>
        <v>0</v>
      </c>
      <c r="BX17" s="139">
        <f t="shared" ca="1" si="156"/>
        <v>0</v>
      </c>
      <c r="BY17" s="139">
        <f t="shared" ca="1" si="156"/>
        <v>0</v>
      </c>
      <c r="BZ17" s="139">
        <f t="shared" ca="1" si="156"/>
        <v>0</v>
      </c>
      <c r="CA17" s="139">
        <f t="shared" ca="1" si="156"/>
        <v>0</v>
      </c>
      <c r="CB17" s="139">
        <f t="shared" ca="1" si="156"/>
        <v>0</v>
      </c>
      <c r="CC17" s="139">
        <f t="shared" ca="1" si="156"/>
        <v>0</v>
      </c>
      <c r="CD17" s="139">
        <f t="shared" ca="1" si="156"/>
        <v>0</v>
      </c>
      <c r="CE17" s="139">
        <f t="shared" ca="1" si="156"/>
        <v>0</v>
      </c>
      <c r="CF17" s="139">
        <f t="shared" ca="1" si="156"/>
        <v>0</v>
      </c>
      <c r="CG17" s="139">
        <f t="shared" ca="1" si="156"/>
        <v>0</v>
      </c>
      <c r="CH17" s="139">
        <f t="shared" ca="1" si="156"/>
        <v>0</v>
      </c>
      <c r="CI17" s="139">
        <f t="shared" ca="1" si="156"/>
        <v>0</v>
      </c>
      <c r="CJ17" s="139">
        <f t="shared" ca="1" si="156"/>
        <v>0</v>
      </c>
      <c r="CK17" s="139">
        <f t="shared" ca="1" si="156"/>
        <v>0</v>
      </c>
      <c r="CL17" s="139">
        <f t="shared" ca="1" si="156"/>
        <v>0</v>
      </c>
      <c r="CM17" s="139">
        <f t="shared" ca="1" si="156"/>
        <v>0</v>
      </c>
      <c r="CN17" s="139">
        <f t="shared" ca="1" si="156"/>
        <v>0</v>
      </c>
      <c r="CO17" s="139">
        <f t="shared" ca="1" si="156"/>
        <v>0</v>
      </c>
      <c r="CP17" s="139">
        <f t="shared" ca="1" si="156"/>
        <v>0</v>
      </c>
      <c r="CQ17" s="139">
        <f t="shared" ca="1" si="156"/>
        <v>0</v>
      </c>
      <c r="CR17" s="139">
        <f t="shared" ca="1" si="156"/>
        <v>0</v>
      </c>
      <c r="CS17" s="139">
        <f t="shared" ca="1" si="156"/>
        <v>0</v>
      </c>
      <c r="CT17" s="139">
        <f t="shared" ca="1" si="156"/>
        <v>0</v>
      </c>
      <c r="CU17" s="139">
        <f t="shared" ca="1" si="156"/>
        <v>0</v>
      </c>
      <c r="CV17" s="139">
        <f t="shared" ca="1" si="156"/>
        <v>0</v>
      </c>
      <c r="CW17" s="139">
        <f t="shared" ca="1" si="156"/>
        <v>0</v>
      </c>
      <c r="CX17" s="139">
        <f t="shared" ca="1" si="156"/>
        <v>0</v>
      </c>
      <c r="CY17" s="139">
        <f t="shared" ca="1" si="156"/>
        <v>0</v>
      </c>
      <c r="CZ17" s="139">
        <f t="shared" ca="1" si="143"/>
        <v>0</v>
      </c>
      <c r="DA17" s="373" t="s">
        <v>214</v>
      </c>
      <c r="DB17" s="373">
        <f t="shared" si="147"/>
        <v>2024</v>
      </c>
    </row>
    <row r="18" spans="1:106">
      <c r="A18" s="138">
        <f t="shared" si="139"/>
        <v>7</v>
      </c>
      <c r="B18" s="138">
        <f t="shared" si="139"/>
        <v>2025</v>
      </c>
      <c r="C18" s="130">
        <f ca="1">IF(INDIRECT(DA18&amp;5)=$H$2,SUM($D$6:INDIRECT(DA18&amp;6)),IF(INDIRECT(DA18&amp;5)&gt;$H$2,INDIRECT(DA18&amp;6),0))</f>
        <v>0</v>
      </c>
      <c r="D18" s="139"/>
      <c r="E18" s="139"/>
      <c r="F18" s="139"/>
      <c r="G18" s="139"/>
      <c r="H18" s="139"/>
      <c r="I18" s="139"/>
      <c r="J18" s="139">
        <f ca="1">($C18/$D$1)/2</f>
        <v>0</v>
      </c>
      <c r="K18" s="139">
        <f t="shared" ref="K18:AP18" ca="1" si="157">IF(K$11&lt;$D$1+$A18,$C18/$D$1,IF(K$11=$D$1+$A18,($C18/$D$1)/2,0))</f>
        <v>0</v>
      </c>
      <c r="L18" s="139">
        <f t="shared" ca="1" si="157"/>
        <v>0</v>
      </c>
      <c r="M18" s="139">
        <f t="shared" ca="1" si="157"/>
        <v>0</v>
      </c>
      <c r="N18" s="139">
        <f t="shared" ca="1" si="157"/>
        <v>0</v>
      </c>
      <c r="O18" s="139">
        <f t="shared" ca="1" si="157"/>
        <v>0</v>
      </c>
      <c r="P18" s="139">
        <f t="shared" ca="1" si="157"/>
        <v>0</v>
      </c>
      <c r="Q18" s="139">
        <f t="shared" ca="1" si="157"/>
        <v>0</v>
      </c>
      <c r="R18" s="139">
        <f t="shared" ca="1" si="157"/>
        <v>0</v>
      </c>
      <c r="S18" s="139">
        <f t="shared" ca="1" si="157"/>
        <v>0</v>
      </c>
      <c r="T18" s="139">
        <f t="shared" ca="1" si="157"/>
        <v>0</v>
      </c>
      <c r="U18" s="139">
        <f t="shared" ca="1" si="157"/>
        <v>0</v>
      </c>
      <c r="V18" s="139">
        <f t="shared" ca="1" si="157"/>
        <v>0</v>
      </c>
      <c r="W18" s="139">
        <f t="shared" ca="1" si="157"/>
        <v>0</v>
      </c>
      <c r="X18" s="139">
        <f t="shared" ca="1" si="157"/>
        <v>0</v>
      </c>
      <c r="Y18" s="139">
        <f t="shared" ca="1" si="157"/>
        <v>0</v>
      </c>
      <c r="Z18" s="139">
        <f t="shared" ca="1" si="157"/>
        <v>0</v>
      </c>
      <c r="AA18" s="139">
        <f t="shared" ca="1" si="157"/>
        <v>0</v>
      </c>
      <c r="AB18" s="139">
        <f t="shared" ca="1" si="157"/>
        <v>0</v>
      </c>
      <c r="AC18" s="139">
        <f t="shared" ca="1" si="157"/>
        <v>0</v>
      </c>
      <c r="AD18" s="139">
        <f t="shared" ca="1" si="157"/>
        <v>0</v>
      </c>
      <c r="AE18" s="139">
        <f t="shared" ca="1" si="157"/>
        <v>0</v>
      </c>
      <c r="AF18" s="139">
        <f t="shared" ca="1" si="157"/>
        <v>0</v>
      </c>
      <c r="AG18" s="139">
        <f t="shared" ca="1" si="157"/>
        <v>0</v>
      </c>
      <c r="AH18" s="139">
        <f t="shared" ca="1" si="157"/>
        <v>0</v>
      </c>
      <c r="AI18" s="139">
        <f t="shared" ca="1" si="157"/>
        <v>0</v>
      </c>
      <c r="AJ18" s="139">
        <f t="shared" ca="1" si="157"/>
        <v>0</v>
      </c>
      <c r="AK18" s="139">
        <f t="shared" ca="1" si="157"/>
        <v>0</v>
      </c>
      <c r="AL18" s="139">
        <f t="shared" ca="1" si="157"/>
        <v>0</v>
      </c>
      <c r="AM18" s="139">
        <f t="shared" ca="1" si="157"/>
        <v>0</v>
      </c>
      <c r="AN18" s="139">
        <f t="shared" ca="1" si="157"/>
        <v>0</v>
      </c>
      <c r="AO18" s="139">
        <f t="shared" ca="1" si="157"/>
        <v>0</v>
      </c>
      <c r="AP18" s="139">
        <f t="shared" ca="1" si="157"/>
        <v>0</v>
      </c>
      <c r="AQ18" s="139">
        <f t="shared" ref="AQ18:BV18" ca="1" si="158">IF(AQ$11&lt;$D$1+$A18,$C18/$D$1,IF(AQ$11=$D$1+$A18,($C18/$D$1)/2,0))</f>
        <v>0</v>
      </c>
      <c r="AR18" s="139">
        <f t="shared" ca="1" si="158"/>
        <v>0</v>
      </c>
      <c r="AS18" s="139">
        <f t="shared" ca="1" si="158"/>
        <v>0</v>
      </c>
      <c r="AT18" s="139">
        <f t="shared" ca="1" si="158"/>
        <v>0</v>
      </c>
      <c r="AU18" s="139">
        <f t="shared" ca="1" si="158"/>
        <v>0</v>
      </c>
      <c r="AV18" s="139">
        <f t="shared" ca="1" si="158"/>
        <v>0</v>
      </c>
      <c r="AW18" s="139">
        <f t="shared" ca="1" si="158"/>
        <v>0</v>
      </c>
      <c r="AX18" s="139">
        <f t="shared" ca="1" si="158"/>
        <v>0</v>
      </c>
      <c r="AY18" s="139">
        <f t="shared" ca="1" si="158"/>
        <v>0</v>
      </c>
      <c r="AZ18" s="139">
        <f t="shared" ca="1" si="158"/>
        <v>0</v>
      </c>
      <c r="BA18" s="139">
        <f t="shared" ca="1" si="158"/>
        <v>0</v>
      </c>
      <c r="BB18" s="139">
        <f t="shared" ca="1" si="158"/>
        <v>0</v>
      </c>
      <c r="BC18" s="139">
        <f t="shared" ca="1" si="158"/>
        <v>0</v>
      </c>
      <c r="BD18" s="139">
        <f t="shared" ca="1" si="158"/>
        <v>0</v>
      </c>
      <c r="BE18" s="139">
        <f t="shared" ca="1" si="158"/>
        <v>0</v>
      </c>
      <c r="BF18" s="139">
        <f t="shared" ca="1" si="158"/>
        <v>0</v>
      </c>
      <c r="BG18" s="139">
        <f t="shared" ca="1" si="158"/>
        <v>0</v>
      </c>
      <c r="BH18" s="139">
        <f t="shared" ca="1" si="158"/>
        <v>0</v>
      </c>
      <c r="BI18" s="139">
        <f t="shared" ca="1" si="158"/>
        <v>0</v>
      </c>
      <c r="BJ18" s="139">
        <f t="shared" ca="1" si="158"/>
        <v>0</v>
      </c>
      <c r="BK18" s="139">
        <f t="shared" ca="1" si="158"/>
        <v>0</v>
      </c>
      <c r="BL18" s="139">
        <f t="shared" ca="1" si="158"/>
        <v>0</v>
      </c>
      <c r="BM18" s="139">
        <f t="shared" ca="1" si="158"/>
        <v>0</v>
      </c>
      <c r="BN18" s="139">
        <f t="shared" ca="1" si="158"/>
        <v>0</v>
      </c>
      <c r="BO18" s="139">
        <f t="shared" ca="1" si="158"/>
        <v>0</v>
      </c>
      <c r="BP18" s="139">
        <f t="shared" ca="1" si="158"/>
        <v>0</v>
      </c>
      <c r="BQ18" s="139">
        <f t="shared" ca="1" si="158"/>
        <v>0</v>
      </c>
      <c r="BR18" s="139">
        <f t="shared" ca="1" si="158"/>
        <v>0</v>
      </c>
      <c r="BS18" s="139">
        <f t="shared" ca="1" si="158"/>
        <v>0</v>
      </c>
      <c r="BT18" s="139">
        <f t="shared" ca="1" si="158"/>
        <v>0</v>
      </c>
      <c r="BU18" s="139">
        <f t="shared" ca="1" si="158"/>
        <v>0</v>
      </c>
      <c r="BV18" s="139">
        <f t="shared" ca="1" si="158"/>
        <v>0</v>
      </c>
      <c r="BW18" s="139">
        <f t="shared" ref="BW18:CY18" ca="1" si="159">IF(BW$11&lt;$D$1+$A18,$C18/$D$1,IF(BW$11=$D$1+$A18,($C18/$D$1)/2,0))</f>
        <v>0</v>
      </c>
      <c r="BX18" s="139">
        <f t="shared" ca="1" si="159"/>
        <v>0</v>
      </c>
      <c r="BY18" s="139">
        <f t="shared" ca="1" si="159"/>
        <v>0</v>
      </c>
      <c r="BZ18" s="139">
        <f t="shared" ca="1" si="159"/>
        <v>0</v>
      </c>
      <c r="CA18" s="139">
        <f t="shared" ca="1" si="159"/>
        <v>0</v>
      </c>
      <c r="CB18" s="139">
        <f t="shared" ca="1" si="159"/>
        <v>0</v>
      </c>
      <c r="CC18" s="139">
        <f t="shared" ca="1" si="159"/>
        <v>0</v>
      </c>
      <c r="CD18" s="139">
        <f t="shared" ca="1" si="159"/>
        <v>0</v>
      </c>
      <c r="CE18" s="139">
        <f t="shared" ca="1" si="159"/>
        <v>0</v>
      </c>
      <c r="CF18" s="139">
        <f t="shared" ca="1" si="159"/>
        <v>0</v>
      </c>
      <c r="CG18" s="139">
        <f t="shared" ca="1" si="159"/>
        <v>0</v>
      </c>
      <c r="CH18" s="139">
        <f t="shared" ca="1" si="159"/>
        <v>0</v>
      </c>
      <c r="CI18" s="139">
        <f t="shared" ca="1" si="159"/>
        <v>0</v>
      </c>
      <c r="CJ18" s="139">
        <f t="shared" ca="1" si="159"/>
        <v>0</v>
      </c>
      <c r="CK18" s="139">
        <f t="shared" ca="1" si="159"/>
        <v>0</v>
      </c>
      <c r="CL18" s="139">
        <f t="shared" ca="1" si="159"/>
        <v>0</v>
      </c>
      <c r="CM18" s="139">
        <f t="shared" ca="1" si="159"/>
        <v>0</v>
      </c>
      <c r="CN18" s="139">
        <f t="shared" ca="1" si="159"/>
        <v>0</v>
      </c>
      <c r="CO18" s="139">
        <f t="shared" ca="1" si="159"/>
        <v>0</v>
      </c>
      <c r="CP18" s="139">
        <f t="shared" ca="1" si="159"/>
        <v>0</v>
      </c>
      <c r="CQ18" s="139">
        <f t="shared" ca="1" si="159"/>
        <v>0</v>
      </c>
      <c r="CR18" s="139">
        <f t="shared" ca="1" si="159"/>
        <v>0</v>
      </c>
      <c r="CS18" s="139">
        <f t="shared" ca="1" si="159"/>
        <v>0</v>
      </c>
      <c r="CT18" s="139">
        <f t="shared" ca="1" si="159"/>
        <v>0</v>
      </c>
      <c r="CU18" s="139">
        <f t="shared" ca="1" si="159"/>
        <v>0</v>
      </c>
      <c r="CV18" s="139">
        <f t="shared" ca="1" si="159"/>
        <v>0</v>
      </c>
      <c r="CW18" s="139">
        <f t="shared" ca="1" si="159"/>
        <v>0</v>
      </c>
      <c r="CX18" s="139">
        <f t="shared" ca="1" si="159"/>
        <v>0</v>
      </c>
      <c r="CY18" s="139">
        <f t="shared" ca="1" si="159"/>
        <v>0</v>
      </c>
      <c r="CZ18" s="139">
        <f t="shared" ca="1" si="143"/>
        <v>0</v>
      </c>
      <c r="DA18" s="373" t="s">
        <v>215</v>
      </c>
      <c r="DB18" s="373">
        <f t="shared" si="147"/>
        <v>2025</v>
      </c>
    </row>
    <row r="19" spans="1:106">
      <c r="A19" s="138">
        <f t="shared" si="139"/>
        <v>8</v>
      </c>
      <c r="B19" s="138">
        <f t="shared" si="139"/>
        <v>2026</v>
      </c>
      <c r="C19" s="130">
        <f ca="1">IF(INDIRECT(DA19&amp;5)=$H$2,SUM($D$6:INDIRECT(DA19&amp;6)),IF(INDIRECT(DA19&amp;5)&gt;$H$2,INDIRECT(DA19&amp;6),0))</f>
        <v>0</v>
      </c>
      <c r="D19" s="139"/>
      <c r="E19" s="139"/>
      <c r="F19" s="139"/>
      <c r="G19" s="139"/>
      <c r="H19" s="139"/>
      <c r="I19" s="139"/>
      <c r="J19" s="139"/>
      <c r="K19" s="139">
        <f ca="1">($C19/$D$1)/2</f>
        <v>0</v>
      </c>
      <c r="L19" s="139">
        <f t="shared" ref="L19:AQ19" ca="1" si="160">IF(L$11&lt;$D$1+$A19,$C19/$D$1,IF(L$11=$D$1+$A19,($C19/$D$1)/2,0))</f>
        <v>0</v>
      </c>
      <c r="M19" s="139">
        <f t="shared" ca="1" si="160"/>
        <v>0</v>
      </c>
      <c r="N19" s="139">
        <f t="shared" ca="1" si="160"/>
        <v>0</v>
      </c>
      <c r="O19" s="139">
        <f t="shared" ca="1" si="160"/>
        <v>0</v>
      </c>
      <c r="P19" s="139">
        <f t="shared" ca="1" si="160"/>
        <v>0</v>
      </c>
      <c r="Q19" s="139">
        <f t="shared" ca="1" si="160"/>
        <v>0</v>
      </c>
      <c r="R19" s="139">
        <f t="shared" ca="1" si="160"/>
        <v>0</v>
      </c>
      <c r="S19" s="139">
        <f t="shared" ca="1" si="160"/>
        <v>0</v>
      </c>
      <c r="T19" s="139">
        <f t="shared" ca="1" si="160"/>
        <v>0</v>
      </c>
      <c r="U19" s="139">
        <f t="shared" ca="1" si="160"/>
        <v>0</v>
      </c>
      <c r="V19" s="139">
        <f t="shared" ca="1" si="160"/>
        <v>0</v>
      </c>
      <c r="W19" s="139">
        <f t="shared" ca="1" si="160"/>
        <v>0</v>
      </c>
      <c r="X19" s="139">
        <f t="shared" ca="1" si="160"/>
        <v>0</v>
      </c>
      <c r="Y19" s="139">
        <f t="shared" ca="1" si="160"/>
        <v>0</v>
      </c>
      <c r="Z19" s="139">
        <f t="shared" ca="1" si="160"/>
        <v>0</v>
      </c>
      <c r="AA19" s="139">
        <f t="shared" ca="1" si="160"/>
        <v>0</v>
      </c>
      <c r="AB19" s="139">
        <f t="shared" ca="1" si="160"/>
        <v>0</v>
      </c>
      <c r="AC19" s="139">
        <f t="shared" ca="1" si="160"/>
        <v>0</v>
      </c>
      <c r="AD19" s="139">
        <f t="shared" ca="1" si="160"/>
        <v>0</v>
      </c>
      <c r="AE19" s="139">
        <f t="shared" ca="1" si="160"/>
        <v>0</v>
      </c>
      <c r="AF19" s="139">
        <f t="shared" ca="1" si="160"/>
        <v>0</v>
      </c>
      <c r="AG19" s="139">
        <f t="shared" ca="1" si="160"/>
        <v>0</v>
      </c>
      <c r="AH19" s="139">
        <f t="shared" ca="1" si="160"/>
        <v>0</v>
      </c>
      <c r="AI19" s="139">
        <f t="shared" ca="1" si="160"/>
        <v>0</v>
      </c>
      <c r="AJ19" s="139">
        <f t="shared" ca="1" si="160"/>
        <v>0</v>
      </c>
      <c r="AK19" s="139">
        <f t="shared" ca="1" si="160"/>
        <v>0</v>
      </c>
      <c r="AL19" s="139">
        <f t="shared" ca="1" si="160"/>
        <v>0</v>
      </c>
      <c r="AM19" s="139">
        <f t="shared" ca="1" si="160"/>
        <v>0</v>
      </c>
      <c r="AN19" s="139">
        <f t="shared" ca="1" si="160"/>
        <v>0</v>
      </c>
      <c r="AO19" s="139">
        <f t="shared" ca="1" si="160"/>
        <v>0</v>
      </c>
      <c r="AP19" s="139">
        <f t="shared" ca="1" si="160"/>
        <v>0</v>
      </c>
      <c r="AQ19" s="139">
        <f t="shared" ca="1" si="160"/>
        <v>0</v>
      </c>
      <c r="AR19" s="139">
        <f t="shared" ref="AR19:BW19" ca="1" si="161">IF(AR$11&lt;$D$1+$A19,$C19/$D$1,IF(AR$11=$D$1+$A19,($C19/$D$1)/2,0))</f>
        <v>0</v>
      </c>
      <c r="AS19" s="139">
        <f t="shared" ca="1" si="161"/>
        <v>0</v>
      </c>
      <c r="AT19" s="139">
        <f t="shared" ca="1" si="161"/>
        <v>0</v>
      </c>
      <c r="AU19" s="139">
        <f t="shared" ca="1" si="161"/>
        <v>0</v>
      </c>
      <c r="AV19" s="139">
        <f t="shared" ca="1" si="161"/>
        <v>0</v>
      </c>
      <c r="AW19" s="139">
        <f t="shared" ca="1" si="161"/>
        <v>0</v>
      </c>
      <c r="AX19" s="139">
        <f t="shared" ca="1" si="161"/>
        <v>0</v>
      </c>
      <c r="AY19" s="139">
        <f t="shared" ca="1" si="161"/>
        <v>0</v>
      </c>
      <c r="AZ19" s="139">
        <f t="shared" ca="1" si="161"/>
        <v>0</v>
      </c>
      <c r="BA19" s="139">
        <f t="shared" ca="1" si="161"/>
        <v>0</v>
      </c>
      <c r="BB19" s="139">
        <f t="shared" ca="1" si="161"/>
        <v>0</v>
      </c>
      <c r="BC19" s="139">
        <f t="shared" ca="1" si="161"/>
        <v>0</v>
      </c>
      <c r="BD19" s="139">
        <f t="shared" ca="1" si="161"/>
        <v>0</v>
      </c>
      <c r="BE19" s="139">
        <f t="shared" ca="1" si="161"/>
        <v>0</v>
      </c>
      <c r="BF19" s="139">
        <f t="shared" ca="1" si="161"/>
        <v>0</v>
      </c>
      <c r="BG19" s="139">
        <f t="shared" ca="1" si="161"/>
        <v>0</v>
      </c>
      <c r="BH19" s="139">
        <f t="shared" ca="1" si="161"/>
        <v>0</v>
      </c>
      <c r="BI19" s="139">
        <f t="shared" ca="1" si="161"/>
        <v>0</v>
      </c>
      <c r="BJ19" s="139">
        <f t="shared" ca="1" si="161"/>
        <v>0</v>
      </c>
      <c r="BK19" s="139">
        <f t="shared" ca="1" si="161"/>
        <v>0</v>
      </c>
      <c r="BL19" s="139">
        <f t="shared" ca="1" si="161"/>
        <v>0</v>
      </c>
      <c r="BM19" s="139">
        <f t="shared" ca="1" si="161"/>
        <v>0</v>
      </c>
      <c r="BN19" s="139">
        <f t="shared" ca="1" si="161"/>
        <v>0</v>
      </c>
      <c r="BO19" s="139">
        <f t="shared" ca="1" si="161"/>
        <v>0</v>
      </c>
      <c r="BP19" s="139">
        <f t="shared" ca="1" si="161"/>
        <v>0</v>
      </c>
      <c r="BQ19" s="139">
        <f t="shared" ca="1" si="161"/>
        <v>0</v>
      </c>
      <c r="BR19" s="139">
        <f t="shared" ca="1" si="161"/>
        <v>0</v>
      </c>
      <c r="BS19" s="139">
        <f t="shared" ca="1" si="161"/>
        <v>0</v>
      </c>
      <c r="BT19" s="139">
        <f t="shared" ca="1" si="161"/>
        <v>0</v>
      </c>
      <c r="BU19" s="139">
        <f t="shared" ca="1" si="161"/>
        <v>0</v>
      </c>
      <c r="BV19" s="139">
        <f t="shared" ca="1" si="161"/>
        <v>0</v>
      </c>
      <c r="BW19" s="139">
        <f t="shared" ca="1" si="161"/>
        <v>0</v>
      </c>
      <c r="BX19" s="139">
        <f t="shared" ref="BX19:CY19" ca="1" si="162">IF(BX$11&lt;$D$1+$A19,$C19/$D$1,IF(BX$11=$D$1+$A19,($C19/$D$1)/2,0))</f>
        <v>0</v>
      </c>
      <c r="BY19" s="139">
        <f t="shared" ca="1" si="162"/>
        <v>0</v>
      </c>
      <c r="BZ19" s="139">
        <f t="shared" ca="1" si="162"/>
        <v>0</v>
      </c>
      <c r="CA19" s="139">
        <f t="shared" ca="1" si="162"/>
        <v>0</v>
      </c>
      <c r="CB19" s="139">
        <f t="shared" ca="1" si="162"/>
        <v>0</v>
      </c>
      <c r="CC19" s="139">
        <f t="shared" ca="1" si="162"/>
        <v>0</v>
      </c>
      <c r="CD19" s="139">
        <f t="shared" ca="1" si="162"/>
        <v>0</v>
      </c>
      <c r="CE19" s="139">
        <f t="shared" ca="1" si="162"/>
        <v>0</v>
      </c>
      <c r="CF19" s="139">
        <f t="shared" ca="1" si="162"/>
        <v>0</v>
      </c>
      <c r="CG19" s="139">
        <f t="shared" ca="1" si="162"/>
        <v>0</v>
      </c>
      <c r="CH19" s="139">
        <f t="shared" ca="1" si="162"/>
        <v>0</v>
      </c>
      <c r="CI19" s="139">
        <f t="shared" ca="1" si="162"/>
        <v>0</v>
      </c>
      <c r="CJ19" s="139">
        <f t="shared" ca="1" si="162"/>
        <v>0</v>
      </c>
      <c r="CK19" s="139">
        <f t="shared" ca="1" si="162"/>
        <v>0</v>
      </c>
      <c r="CL19" s="139">
        <f t="shared" ca="1" si="162"/>
        <v>0</v>
      </c>
      <c r="CM19" s="139">
        <f t="shared" ca="1" si="162"/>
        <v>0</v>
      </c>
      <c r="CN19" s="139">
        <f t="shared" ca="1" si="162"/>
        <v>0</v>
      </c>
      <c r="CO19" s="139">
        <f t="shared" ca="1" si="162"/>
        <v>0</v>
      </c>
      <c r="CP19" s="139">
        <f t="shared" ca="1" si="162"/>
        <v>0</v>
      </c>
      <c r="CQ19" s="139">
        <f t="shared" ca="1" si="162"/>
        <v>0</v>
      </c>
      <c r="CR19" s="139">
        <f t="shared" ca="1" si="162"/>
        <v>0</v>
      </c>
      <c r="CS19" s="139">
        <f t="shared" ca="1" si="162"/>
        <v>0</v>
      </c>
      <c r="CT19" s="139">
        <f t="shared" ca="1" si="162"/>
        <v>0</v>
      </c>
      <c r="CU19" s="139">
        <f t="shared" ca="1" si="162"/>
        <v>0</v>
      </c>
      <c r="CV19" s="139">
        <f t="shared" ca="1" si="162"/>
        <v>0</v>
      </c>
      <c r="CW19" s="139">
        <f t="shared" ca="1" si="162"/>
        <v>0</v>
      </c>
      <c r="CX19" s="139">
        <f t="shared" ca="1" si="162"/>
        <v>0</v>
      </c>
      <c r="CY19" s="139">
        <f t="shared" ca="1" si="162"/>
        <v>0</v>
      </c>
      <c r="CZ19" s="139">
        <f t="shared" ca="1" si="143"/>
        <v>0</v>
      </c>
      <c r="DA19" s="373" t="s">
        <v>216</v>
      </c>
      <c r="DB19" s="373">
        <f t="shared" si="147"/>
        <v>2026</v>
      </c>
    </row>
    <row r="20" spans="1:106">
      <c r="A20" s="138">
        <f t="shared" si="139"/>
        <v>9</v>
      </c>
      <c r="B20" s="138">
        <f t="shared" si="139"/>
        <v>2027</v>
      </c>
      <c r="C20" s="130">
        <f ca="1">IF(INDIRECT(DA20&amp;5)=$H$2,SUM($D$6:INDIRECT(DA20&amp;6)),IF(INDIRECT(DA20&amp;5)&gt;$H$2,INDIRECT(DA20&amp;6),0))</f>
        <v>0</v>
      </c>
      <c r="D20" s="139"/>
      <c r="E20" s="139"/>
      <c r="F20" s="139"/>
      <c r="G20" s="139"/>
      <c r="H20" s="139"/>
      <c r="I20" s="139"/>
      <c r="J20" s="139"/>
      <c r="K20" s="139"/>
      <c r="L20" s="139">
        <f ca="1">($C20/$D$1)/2</f>
        <v>0</v>
      </c>
      <c r="M20" s="139">
        <f t="shared" ref="M20:AR20" ca="1" si="163">IF(M$11&lt;$D$1+$A20,$C20/$D$1,IF(M$11=$D$1+$A20,($C20/$D$1)/2,0))</f>
        <v>0</v>
      </c>
      <c r="N20" s="139">
        <f t="shared" ca="1" si="163"/>
        <v>0</v>
      </c>
      <c r="O20" s="139">
        <f t="shared" ca="1" si="163"/>
        <v>0</v>
      </c>
      <c r="P20" s="139">
        <f t="shared" ca="1" si="163"/>
        <v>0</v>
      </c>
      <c r="Q20" s="139">
        <f t="shared" ca="1" si="163"/>
        <v>0</v>
      </c>
      <c r="R20" s="139">
        <f t="shared" ca="1" si="163"/>
        <v>0</v>
      </c>
      <c r="S20" s="139">
        <f t="shared" ca="1" si="163"/>
        <v>0</v>
      </c>
      <c r="T20" s="139">
        <f t="shared" ca="1" si="163"/>
        <v>0</v>
      </c>
      <c r="U20" s="139">
        <f t="shared" ca="1" si="163"/>
        <v>0</v>
      </c>
      <c r="V20" s="139">
        <f t="shared" ca="1" si="163"/>
        <v>0</v>
      </c>
      <c r="W20" s="139">
        <f t="shared" ca="1" si="163"/>
        <v>0</v>
      </c>
      <c r="X20" s="139">
        <f t="shared" ca="1" si="163"/>
        <v>0</v>
      </c>
      <c r="Y20" s="139">
        <f t="shared" ca="1" si="163"/>
        <v>0</v>
      </c>
      <c r="Z20" s="139">
        <f t="shared" ca="1" si="163"/>
        <v>0</v>
      </c>
      <c r="AA20" s="139">
        <f t="shared" ca="1" si="163"/>
        <v>0</v>
      </c>
      <c r="AB20" s="139">
        <f t="shared" ca="1" si="163"/>
        <v>0</v>
      </c>
      <c r="AC20" s="139">
        <f t="shared" ca="1" si="163"/>
        <v>0</v>
      </c>
      <c r="AD20" s="139">
        <f t="shared" ca="1" si="163"/>
        <v>0</v>
      </c>
      <c r="AE20" s="139">
        <f t="shared" ca="1" si="163"/>
        <v>0</v>
      </c>
      <c r="AF20" s="139">
        <f t="shared" ca="1" si="163"/>
        <v>0</v>
      </c>
      <c r="AG20" s="139">
        <f t="shared" ca="1" si="163"/>
        <v>0</v>
      </c>
      <c r="AH20" s="139">
        <f t="shared" ca="1" si="163"/>
        <v>0</v>
      </c>
      <c r="AI20" s="139">
        <f t="shared" ca="1" si="163"/>
        <v>0</v>
      </c>
      <c r="AJ20" s="139">
        <f t="shared" ca="1" si="163"/>
        <v>0</v>
      </c>
      <c r="AK20" s="139">
        <f t="shared" ca="1" si="163"/>
        <v>0</v>
      </c>
      <c r="AL20" s="139">
        <f t="shared" ca="1" si="163"/>
        <v>0</v>
      </c>
      <c r="AM20" s="139">
        <f t="shared" ca="1" si="163"/>
        <v>0</v>
      </c>
      <c r="AN20" s="139">
        <f t="shared" ca="1" si="163"/>
        <v>0</v>
      </c>
      <c r="AO20" s="139">
        <f t="shared" ca="1" si="163"/>
        <v>0</v>
      </c>
      <c r="AP20" s="139">
        <f t="shared" ca="1" si="163"/>
        <v>0</v>
      </c>
      <c r="AQ20" s="139">
        <f t="shared" ca="1" si="163"/>
        <v>0</v>
      </c>
      <c r="AR20" s="139">
        <f t="shared" ca="1" si="163"/>
        <v>0</v>
      </c>
      <c r="AS20" s="139">
        <f t="shared" ref="AS20:BX20" ca="1" si="164">IF(AS$11&lt;$D$1+$A20,$C20/$D$1,IF(AS$11=$D$1+$A20,($C20/$D$1)/2,0))</f>
        <v>0</v>
      </c>
      <c r="AT20" s="139">
        <f t="shared" ca="1" si="164"/>
        <v>0</v>
      </c>
      <c r="AU20" s="139">
        <f t="shared" ca="1" si="164"/>
        <v>0</v>
      </c>
      <c r="AV20" s="139">
        <f t="shared" ca="1" si="164"/>
        <v>0</v>
      </c>
      <c r="AW20" s="139">
        <f t="shared" ca="1" si="164"/>
        <v>0</v>
      </c>
      <c r="AX20" s="139">
        <f t="shared" ca="1" si="164"/>
        <v>0</v>
      </c>
      <c r="AY20" s="139">
        <f t="shared" ca="1" si="164"/>
        <v>0</v>
      </c>
      <c r="AZ20" s="139">
        <f t="shared" ca="1" si="164"/>
        <v>0</v>
      </c>
      <c r="BA20" s="139">
        <f t="shared" ca="1" si="164"/>
        <v>0</v>
      </c>
      <c r="BB20" s="139">
        <f t="shared" ca="1" si="164"/>
        <v>0</v>
      </c>
      <c r="BC20" s="139">
        <f t="shared" ca="1" si="164"/>
        <v>0</v>
      </c>
      <c r="BD20" s="139">
        <f t="shared" ca="1" si="164"/>
        <v>0</v>
      </c>
      <c r="BE20" s="139">
        <f t="shared" ca="1" si="164"/>
        <v>0</v>
      </c>
      <c r="BF20" s="139">
        <f t="shared" ca="1" si="164"/>
        <v>0</v>
      </c>
      <c r="BG20" s="139">
        <f t="shared" ca="1" si="164"/>
        <v>0</v>
      </c>
      <c r="BH20" s="139">
        <f t="shared" ca="1" si="164"/>
        <v>0</v>
      </c>
      <c r="BI20" s="139">
        <f t="shared" ca="1" si="164"/>
        <v>0</v>
      </c>
      <c r="BJ20" s="139">
        <f t="shared" ca="1" si="164"/>
        <v>0</v>
      </c>
      <c r="BK20" s="139">
        <f t="shared" ca="1" si="164"/>
        <v>0</v>
      </c>
      <c r="BL20" s="139">
        <f t="shared" ca="1" si="164"/>
        <v>0</v>
      </c>
      <c r="BM20" s="139">
        <f t="shared" ca="1" si="164"/>
        <v>0</v>
      </c>
      <c r="BN20" s="139">
        <f t="shared" ca="1" si="164"/>
        <v>0</v>
      </c>
      <c r="BO20" s="139">
        <f t="shared" ca="1" si="164"/>
        <v>0</v>
      </c>
      <c r="BP20" s="139">
        <f t="shared" ca="1" si="164"/>
        <v>0</v>
      </c>
      <c r="BQ20" s="139">
        <f t="shared" ca="1" si="164"/>
        <v>0</v>
      </c>
      <c r="BR20" s="139">
        <f t="shared" ca="1" si="164"/>
        <v>0</v>
      </c>
      <c r="BS20" s="139">
        <f t="shared" ca="1" si="164"/>
        <v>0</v>
      </c>
      <c r="BT20" s="139">
        <f t="shared" ca="1" si="164"/>
        <v>0</v>
      </c>
      <c r="BU20" s="139">
        <f t="shared" ca="1" si="164"/>
        <v>0</v>
      </c>
      <c r="BV20" s="139">
        <f t="shared" ca="1" si="164"/>
        <v>0</v>
      </c>
      <c r="BW20" s="139">
        <f t="shared" ca="1" si="164"/>
        <v>0</v>
      </c>
      <c r="BX20" s="139">
        <f t="shared" ca="1" si="164"/>
        <v>0</v>
      </c>
      <c r="BY20" s="139">
        <f t="shared" ref="BY20:CY20" ca="1" si="165">IF(BY$11&lt;$D$1+$A20,$C20/$D$1,IF(BY$11=$D$1+$A20,($C20/$D$1)/2,0))</f>
        <v>0</v>
      </c>
      <c r="BZ20" s="139">
        <f t="shared" ca="1" si="165"/>
        <v>0</v>
      </c>
      <c r="CA20" s="139">
        <f t="shared" ca="1" si="165"/>
        <v>0</v>
      </c>
      <c r="CB20" s="139">
        <f t="shared" ca="1" si="165"/>
        <v>0</v>
      </c>
      <c r="CC20" s="139">
        <f t="shared" ca="1" si="165"/>
        <v>0</v>
      </c>
      <c r="CD20" s="139">
        <f t="shared" ca="1" si="165"/>
        <v>0</v>
      </c>
      <c r="CE20" s="139">
        <f t="shared" ca="1" si="165"/>
        <v>0</v>
      </c>
      <c r="CF20" s="139">
        <f t="shared" ca="1" si="165"/>
        <v>0</v>
      </c>
      <c r="CG20" s="139">
        <f t="shared" ca="1" si="165"/>
        <v>0</v>
      </c>
      <c r="CH20" s="139">
        <f t="shared" ca="1" si="165"/>
        <v>0</v>
      </c>
      <c r="CI20" s="139">
        <f t="shared" ca="1" si="165"/>
        <v>0</v>
      </c>
      <c r="CJ20" s="139">
        <f t="shared" ca="1" si="165"/>
        <v>0</v>
      </c>
      <c r="CK20" s="139">
        <f t="shared" ca="1" si="165"/>
        <v>0</v>
      </c>
      <c r="CL20" s="139">
        <f t="shared" ca="1" si="165"/>
        <v>0</v>
      </c>
      <c r="CM20" s="139">
        <f t="shared" ca="1" si="165"/>
        <v>0</v>
      </c>
      <c r="CN20" s="139">
        <f t="shared" ca="1" si="165"/>
        <v>0</v>
      </c>
      <c r="CO20" s="139">
        <f t="shared" ca="1" si="165"/>
        <v>0</v>
      </c>
      <c r="CP20" s="139">
        <f t="shared" ca="1" si="165"/>
        <v>0</v>
      </c>
      <c r="CQ20" s="139">
        <f t="shared" ca="1" si="165"/>
        <v>0</v>
      </c>
      <c r="CR20" s="139">
        <f t="shared" ca="1" si="165"/>
        <v>0</v>
      </c>
      <c r="CS20" s="139">
        <f t="shared" ca="1" si="165"/>
        <v>0</v>
      </c>
      <c r="CT20" s="139">
        <f t="shared" ca="1" si="165"/>
        <v>0</v>
      </c>
      <c r="CU20" s="139">
        <f t="shared" ca="1" si="165"/>
        <v>0</v>
      </c>
      <c r="CV20" s="139">
        <f t="shared" ca="1" si="165"/>
        <v>0</v>
      </c>
      <c r="CW20" s="139">
        <f t="shared" ca="1" si="165"/>
        <v>0</v>
      </c>
      <c r="CX20" s="139">
        <f t="shared" ca="1" si="165"/>
        <v>0</v>
      </c>
      <c r="CY20" s="139">
        <f t="shared" ca="1" si="165"/>
        <v>0</v>
      </c>
      <c r="CZ20" s="139">
        <f t="shared" ca="1" si="143"/>
        <v>0</v>
      </c>
      <c r="DA20" s="373" t="s">
        <v>217</v>
      </c>
      <c r="DB20" s="373">
        <f t="shared" si="147"/>
        <v>2027</v>
      </c>
    </row>
    <row r="21" spans="1:106">
      <c r="A21" s="138">
        <f t="shared" si="139"/>
        <v>10</v>
      </c>
      <c r="B21" s="138">
        <f t="shared" si="139"/>
        <v>2028</v>
      </c>
      <c r="C21" s="130">
        <f ca="1">IF(INDIRECT(DA21&amp;5)=$H$2,SUM($D$6:INDIRECT(DA21&amp;6)),IF(INDIRECT(DA21&amp;5)&gt;$H$2,INDIRECT(DA21&amp;6),0))</f>
        <v>0</v>
      </c>
      <c r="D21" s="139"/>
      <c r="E21" s="139"/>
      <c r="F21" s="139"/>
      <c r="G21" s="139"/>
      <c r="H21" s="139"/>
      <c r="I21" s="139"/>
      <c r="J21" s="139"/>
      <c r="K21" s="139"/>
      <c r="L21" s="139"/>
      <c r="M21" s="139">
        <f ca="1">($C21/$D$1)/2</f>
        <v>0</v>
      </c>
      <c r="N21" s="139">
        <f t="shared" ref="N21:AS21" ca="1" si="166">IF(N$11&lt;$D$1+$A21,$C21/$D$1,IF(N$11=$D$1+$A21,($C21/$D$1)/2,0))</f>
        <v>0</v>
      </c>
      <c r="O21" s="139">
        <f t="shared" ca="1" si="166"/>
        <v>0</v>
      </c>
      <c r="P21" s="139">
        <f t="shared" ca="1" si="166"/>
        <v>0</v>
      </c>
      <c r="Q21" s="139">
        <f t="shared" ca="1" si="166"/>
        <v>0</v>
      </c>
      <c r="R21" s="139">
        <f t="shared" ca="1" si="166"/>
        <v>0</v>
      </c>
      <c r="S21" s="139">
        <f t="shared" ca="1" si="166"/>
        <v>0</v>
      </c>
      <c r="T21" s="139">
        <f t="shared" ca="1" si="166"/>
        <v>0</v>
      </c>
      <c r="U21" s="139">
        <f t="shared" ca="1" si="166"/>
        <v>0</v>
      </c>
      <c r="V21" s="139">
        <f t="shared" ca="1" si="166"/>
        <v>0</v>
      </c>
      <c r="W21" s="139">
        <f t="shared" ca="1" si="166"/>
        <v>0</v>
      </c>
      <c r="X21" s="139">
        <f t="shared" ca="1" si="166"/>
        <v>0</v>
      </c>
      <c r="Y21" s="139">
        <f t="shared" ca="1" si="166"/>
        <v>0</v>
      </c>
      <c r="Z21" s="139">
        <f t="shared" ca="1" si="166"/>
        <v>0</v>
      </c>
      <c r="AA21" s="139">
        <f t="shared" ca="1" si="166"/>
        <v>0</v>
      </c>
      <c r="AB21" s="139">
        <f t="shared" ca="1" si="166"/>
        <v>0</v>
      </c>
      <c r="AC21" s="139">
        <f t="shared" ca="1" si="166"/>
        <v>0</v>
      </c>
      <c r="AD21" s="139">
        <f t="shared" ca="1" si="166"/>
        <v>0</v>
      </c>
      <c r="AE21" s="139">
        <f t="shared" ca="1" si="166"/>
        <v>0</v>
      </c>
      <c r="AF21" s="139">
        <f t="shared" ca="1" si="166"/>
        <v>0</v>
      </c>
      <c r="AG21" s="139">
        <f t="shared" ca="1" si="166"/>
        <v>0</v>
      </c>
      <c r="AH21" s="139">
        <f t="shared" ca="1" si="166"/>
        <v>0</v>
      </c>
      <c r="AI21" s="139">
        <f t="shared" ca="1" si="166"/>
        <v>0</v>
      </c>
      <c r="AJ21" s="139">
        <f t="shared" ca="1" si="166"/>
        <v>0</v>
      </c>
      <c r="AK21" s="139">
        <f t="shared" ca="1" si="166"/>
        <v>0</v>
      </c>
      <c r="AL21" s="139">
        <f t="shared" ca="1" si="166"/>
        <v>0</v>
      </c>
      <c r="AM21" s="139">
        <f t="shared" ca="1" si="166"/>
        <v>0</v>
      </c>
      <c r="AN21" s="139">
        <f t="shared" ca="1" si="166"/>
        <v>0</v>
      </c>
      <c r="AO21" s="139">
        <f t="shared" ca="1" si="166"/>
        <v>0</v>
      </c>
      <c r="AP21" s="139">
        <f t="shared" ca="1" si="166"/>
        <v>0</v>
      </c>
      <c r="AQ21" s="139">
        <f t="shared" ca="1" si="166"/>
        <v>0</v>
      </c>
      <c r="AR21" s="139">
        <f t="shared" ca="1" si="166"/>
        <v>0</v>
      </c>
      <c r="AS21" s="139">
        <f t="shared" ca="1" si="166"/>
        <v>0</v>
      </c>
      <c r="AT21" s="139">
        <f t="shared" ref="AT21:BY21" ca="1" si="167">IF(AT$11&lt;$D$1+$A21,$C21/$D$1,IF(AT$11=$D$1+$A21,($C21/$D$1)/2,0))</f>
        <v>0</v>
      </c>
      <c r="AU21" s="139">
        <f t="shared" ca="1" si="167"/>
        <v>0</v>
      </c>
      <c r="AV21" s="139">
        <f t="shared" ca="1" si="167"/>
        <v>0</v>
      </c>
      <c r="AW21" s="139">
        <f t="shared" ca="1" si="167"/>
        <v>0</v>
      </c>
      <c r="AX21" s="139">
        <f t="shared" ca="1" si="167"/>
        <v>0</v>
      </c>
      <c r="AY21" s="139">
        <f t="shared" ca="1" si="167"/>
        <v>0</v>
      </c>
      <c r="AZ21" s="139">
        <f t="shared" ca="1" si="167"/>
        <v>0</v>
      </c>
      <c r="BA21" s="139">
        <f t="shared" ca="1" si="167"/>
        <v>0</v>
      </c>
      <c r="BB21" s="139">
        <f t="shared" ca="1" si="167"/>
        <v>0</v>
      </c>
      <c r="BC21" s="139">
        <f t="shared" ca="1" si="167"/>
        <v>0</v>
      </c>
      <c r="BD21" s="139">
        <f t="shared" ca="1" si="167"/>
        <v>0</v>
      </c>
      <c r="BE21" s="139">
        <f t="shared" ca="1" si="167"/>
        <v>0</v>
      </c>
      <c r="BF21" s="139">
        <f t="shared" ca="1" si="167"/>
        <v>0</v>
      </c>
      <c r="BG21" s="139">
        <f t="shared" ca="1" si="167"/>
        <v>0</v>
      </c>
      <c r="BH21" s="139">
        <f t="shared" ca="1" si="167"/>
        <v>0</v>
      </c>
      <c r="BI21" s="139">
        <f t="shared" ca="1" si="167"/>
        <v>0</v>
      </c>
      <c r="BJ21" s="139">
        <f t="shared" ca="1" si="167"/>
        <v>0</v>
      </c>
      <c r="BK21" s="139">
        <f t="shared" ca="1" si="167"/>
        <v>0</v>
      </c>
      <c r="BL21" s="139">
        <f t="shared" ca="1" si="167"/>
        <v>0</v>
      </c>
      <c r="BM21" s="139">
        <f t="shared" ca="1" si="167"/>
        <v>0</v>
      </c>
      <c r="BN21" s="139">
        <f t="shared" ca="1" si="167"/>
        <v>0</v>
      </c>
      <c r="BO21" s="139">
        <f t="shared" ca="1" si="167"/>
        <v>0</v>
      </c>
      <c r="BP21" s="139">
        <f t="shared" ca="1" si="167"/>
        <v>0</v>
      </c>
      <c r="BQ21" s="139">
        <f t="shared" ca="1" si="167"/>
        <v>0</v>
      </c>
      <c r="BR21" s="139">
        <f t="shared" ca="1" si="167"/>
        <v>0</v>
      </c>
      <c r="BS21" s="139">
        <f t="shared" ca="1" si="167"/>
        <v>0</v>
      </c>
      <c r="BT21" s="139">
        <f t="shared" ca="1" si="167"/>
        <v>0</v>
      </c>
      <c r="BU21" s="139">
        <f t="shared" ca="1" si="167"/>
        <v>0</v>
      </c>
      <c r="BV21" s="139">
        <f t="shared" ca="1" si="167"/>
        <v>0</v>
      </c>
      <c r="BW21" s="139">
        <f t="shared" ca="1" si="167"/>
        <v>0</v>
      </c>
      <c r="BX21" s="139">
        <f t="shared" ca="1" si="167"/>
        <v>0</v>
      </c>
      <c r="BY21" s="139">
        <f t="shared" ca="1" si="167"/>
        <v>0</v>
      </c>
      <c r="BZ21" s="139">
        <f t="shared" ref="BZ21:CY21" ca="1" si="168">IF(BZ$11&lt;$D$1+$A21,$C21/$D$1,IF(BZ$11=$D$1+$A21,($C21/$D$1)/2,0))</f>
        <v>0</v>
      </c>
      <c r="CA21" s="139">
        <f t="shared" ca="1" si="168"/>
        <v>0</v>
      </c>
      <c r="CB21" s="139">
        <f t="shared" ca="1" si="168"/>
        <v>0</v>
      </c>
      <c r="CC21" s="139">
        <f t="shared" ca="1" si="168"/>
        <v>0</v>
      </c>
      <c r="CD21" s="139">
        <f t="shared" ca="1" si="168"/>
        <v>0</v>
      </c>
      <c r="CE21" s="139">
        <f t="shared" ca="1" si="168"/>
        <v>0</v>
      </c>
      <c r="CF21" s="139">
        <f t="shared" ca="1" si="168"/>
        <v>0</v>
      </c>
      <c r="CG21" s="139">
        <f t="shared" ca="1" si="168"/>
        <v>0</v>
      </c>
      <c r="CH21" s="139">
        <f t="shared" ca="1" si="168"/>
        <v>0</v>
      </c>
      <c r="CI21" s="139">
        <f t="shared" ca="1" si="168"/>
        <v>0</v>
      </c>
      <c r="CJ21" s="139">
        <f t="shared" ca="1" si="168"/>
        <v>0</v>
      </c>
      <c r="CK21" s="139">
        <f t="shared" ca="1" si="168"/>
        <v>0</v>
      </c>
      <c r="CL21" s="139">
        <f t="shared" ca="1" si="168"/>
        <v>0</v>
      </c>
      <c r="CM21" s="139">
        <f t="shared" ca="1" si="168"/>
        <v>0</v>
      </c>
      <c r="CN21" s="139">
        <f t="shared" ca="1" si="168"/>
        <v>0</v>
      </c>
      <c r="CO21" s="139">
        <f t="shared" ca="1" si="168"/>
        <v>0</v>
      </c>
      <c r="CP21" s="139">
        <f t="shared" ca="1" si="168"/>
        <v>0</v>
      </c>
      <c r="CQ21" s="139">
        <f t="shared" ca="1" si="168"/>
        <v>0</v>
      </c>
      <c r="CR21" s="139">
        <f t="shared" ca="1" si="168"/>
        <v>0</v>
      </c>
      <c r="CS21" s="139">
        <f t="shared" ca="1" si="168"/>
        <v>0</v>
      </c>
      <c r="CT21" s="139">
        <f t="shared" ca="1" si="168"/>
        <v>0</v>
      </c>
      <c r="CU21" s="139">
        <f t="shared" ca="1" si="168"/>
        <v>0</v>
      </c>
      <c r="CV21" s="139">
        <f t="shared" ca="1" si="168"/>
        <v>0</v>
      </c>
      <c r="CW21" s="139">
        <f t="shared" ca="1" si="168"/>
        <v>0</v>
      </c>
      <c r="CX21" s="139">
        <f t="shared" ca="1" si="168"/>
        <v>0</v>
      </c>
      <c r="CY21" s="139">
        <f t="shared" ca="1" si="168"/>
        <v>0</v>
      </c>
      <c r="CZ21" s="139">
        <f t="shared" ca="1" si="143"/>
        <v>0</v>
      </c>
      <c r="DA21" s="373" t="s">
        <v>218</v>
      </c>
      <c r="DB21" s="373">
        <f t="shared" si="147"/>
        <v>2028</v>
      </c>
    </row>
    <row r="22" spans="1:106">
      <c r="A22" s="138">
        <f t="shared" si="139"/>
        <v>11</v>
      </c>
      <c r="B22" s="138">
        <f t="shared" si="139"/>
        <v>2029</v>
      </c>
      <c r="C22" s="130">
        <f ca="1">IF(INDIRECT(DA22&amp;5)=$H$2,SUM($D$6:INDIRECT(DA22&amp;6)),IF(INDIRECT(DA22&amp;5)&gt;$H$2,INDIRECT(DA22&amp;6),0))</f>
        <v>0</v>
      </c>
      <c r="D22" s="139"/>
      <c r="E22" s="139"/>
      <c r="F22" s="139"/>
      <c r="G22" s="139"/>
      <c r="H22" s="139"/>
      <c r="I22" s="139"/>
      <c r="J22" s="139"/>
      <c r="K22" s="139"/>
      <c r="L22" s="139"/>
      <c r="M22" s="139"/>
      <c r="N22" s="139">
        <f ca="1">($C22/$D$1)/2</f>
        <v>0</v>
      </c>
      <c r="O22" s="139">
        <f t="shared" ref="O22:AT22" ca="1" si="169">IF(O$11&lt;$D$1+$A22,$C22/$D$1,IF(O$11=$D$1+$A22,($C22/$D$1)/2,0))</f>
        <v>0</v>
      </c>
      <c r="P22" s="139">
        <f t="shared" ca="1" si="169"/>
        <v>0</v>
      </c>
      <c r="Q22" s="139">
        <f t="shared" ca="1" si="169"/>
        <v>0</v>
      </c>
      <c r="R22" s="139">
        <f t="shared" ca="1" si="169"/>
        <v>0</v>
      </c>
      <c r="S22" s="139">
        <f t="shared" ca="1" si="169"/>
        <v>0</v>
      </c>
      <c r="T22" s="139">
        <f t="shared" ca="1" si="169"/>
        <v>0</v>
      </c>
      <c r="U22" s="139">
        <f t="shared" ca="1" si="169"/>
        <v>0</v>
      </c>
      <c r="V22" s="139">
        <f t="shared" ca="1" si="169"/>
        <v>0</v>
      </c>
      <c r="W22" s="139">
        <f t="shared" ca="1" si="169"/>
        <v>0</v>
      </c>
      <c r="X22" s="139">
        <f t="shared" ca="1" si="169"/>
        <v>0</v>
      </c>
      <c r="Y22" s="139">
        <f t="shared" ca="1" si="169"/>
        <v>0</v>
      </c>
      <c r="Z22" s="139">
        <f t="shared" ca="1" si="169"/>
        <v>0</v>
      </c>
      <c r="AA22" s="139">
        <f t="shared" ca="1" si="169"/>
        <v>0</v>
      </c>
      <c r="AB22" s="139">
        <f t="shared" ca="1" si="169"/>
        <v>0</v>
      </c>
      <c r="AC22" s="139">
        <f t="shared" ca="1" si="169"/>
        <v>0</v>
      </c>
      <c r="AD22" s="139">
        <f t="shared" ca="1" si="169"/>
        <v>0</v>
      </c>
      <c r="AE22" s="139">
        <f t="shared" ca="1" si="169"/>
        <v>0</v>
      </c>
      <c r="AF22" s="139">
        <f t="shared" ca="1" si="169"/>
        <v>0</v>
      </c>
      <c r="AG22" s="139">
        <f t="shared" ca="1" si="169"/>
        <v>0</v>
      </c>
      <c r="AH22" s="139">
        <f t="shared" ca="1" si="169"/>
        <v>0</v>
      </c>
      <c r="AI22" s="139">
        <f t="shared" ca="1" si="169"/>
        <v>0</v>
      </c>
      <c r="AJ22" s="139">
        <f t="shared" ca="1" si="169"/>
        <v>0</v>
      </c>
      <c r="AK22" s="139">
        <f t="shared" ca="1" si="169"/>
        <v>0</v>
      </c>
      <c r="AL22" s="139">
        <f t="shared" ca="1" si="169"/>
        <v>0</v>
      </c>
      <c r="AM22" s="139">
        <f t="shared" ca="1" si="169"/>
        <v>0</v>
      </c>
      <c r="AN22" s="139">
        <f t="shared" ca="1" si="169"/>
        <v>0</v>
      </c>
      <c r="AO22" s="139">
        <f t="shared" ca="1" si="169"/>
        <v>0</v>
      </c>
      <c r="AP22" s="139">
        <f t="shared" ca="1" si="169"/>
        <v>0</v>
      </c>
      <c r="AQ22" s="139">
        <f t="shared" ca="1" si="169"/>
        <v>0</v>
      </c>
      <c r="AR22" s="139">
        <f t="shared" ca="1" si="169"/>
        <v>0</v>
      </c>
      <c r="AS22" s="139">
        <f t="shared" ca="1" si="169"/>
        <v>0</v>
      </c>
      <c r="AT22" s="139">
        <f t="shared" ca="1" si="169"/>
        <v>0</v>
      </c>
      <c r="AU22" s="139">
        <f t="shared" ref="AU22:BZ22" ca="1" si="170">IF(AU$11&lt;$D$1+$A22,$C22/$D$1,IF(AU$11=$D$1+$A22,($C22/$D$1)/2,0))</f>
        <v>0</v>
      </c>
      <c r="AV22" s="139">
        <f t="shared" ca="1" si="170"/>
        <v>0</v>
      </c>
      <c r="AW22" s="139">
        <f t="shared" ca="1" si="170"/>
        <v>0</v>
      </c>
      <c r="AX22" s="139">
        <f t="shared" ca="1" si="170"/>
        <v>0</v>
      </c>
      <c r="AY22" s="139">
        <f t="shared" ca="1" si="170"/>
        <v>0</v>
      </c>
      <c r="AZ22" s="139">
        <f t="shared" ca="1" si="170"/>
        <v>0</v>
      </c>
      <c r="BA22" s="139">
        <f t="shared" ca="1" si="170"/>
        <v>0</v>
      </c>
      <c r="BB22" s="139">
        <f t="shared" ca="1" si="170"/>
        <v>0</v>
      </c>
      <c r="BC22" s="139">
        <f t="shared" ca="1" si="170"/>
        <v>0</v>
      </c>
      <c r="BD22" s="139">
        <f t="shared" ca="1" si="170"/>
        <v>0</v>
      </c>
      <c r="BE22" s="139">
        <f t="shared" ca="1" si="170"/>
        <v>0</v>
      </c>
      <c r="BF22" s="139">
        <f t="shared" ca="1" si="170"/>
        <v>0</v>
      </c>
      <c r="BG22" s="139">
        <f t="shared" ca="1" si="170"/>
        <v>0</v>
      </c>
      <c r="BH22" s="139">
        <f t="shared" ca="1" si="170"/>
        <v>0</v>
      </c>
      <c r="BI22" s="139">
        <f t="shared" ca="1" si="170"/>
        <v>0</v>
      </c>
      <c r="BJ22" s="139">
        <f t="shared" ca="1" si="170"/>
        <v>0</v>
      </c>
      <c r="BK22" s="139">
        <f t="shared" ca="1" si="170"/>
        <v>0</v>
      </c>
      <c r="BL22" s="139">
        <f t="shared" ca="1" si="170"/>
        <v>0</v>
      </c>
      <c r="BM22" s="139">
        <f t="shared" ca="1" si="170"/>
        <v>0</v>
      </c>
      <c r="BN22" s="139">
        <f t="shared" ca="1" si="170"/>
        <v>0</v>
      </c>
      <c r="BO22" s="139">
        <f t="shared" ca="1" si="170"/>
        <v>0</v>
      </c>
      <c r="BP22" s="139">
        <f t="shared" ca="1" si="170"/>
        <v>0</v>
      </c>
      <c r="BQ22" s="139">
        <f t="shared" ca="1" si="170"/>
        <v>0</v>
      </c>
      <c r="BR22" s="139">
        <f t="shared" ca="1" si="170"/>
        <v>0</v>
      </c>
      <c r="BS22" s="139">
        <f t="shared" ca="1" si="170"/>
        <v>0</v>
      </c>
      <c r="BT22" s="139">
        <f t="shared" ca="1" si="170"/>
        <v>0</v>
      </c>
      <c r="BU22" s="139">
        <f t="shared" ca="1" si="170"/>
        <v>0</v>
      </c>
      <c r="BV22" s="139">
        <f t="shared" ca="1" si="170"/>
        <v>0</v>
      </c>
      <c r="BW22" s="139">
        <f t="shared" ca="1" si="170"/>
        <v>0</v>
      </c>
      <c r="BX22" s="139">
        <f t="shared" ca="1" si="170"/>
        <v>0</v>
      </c>
      <c r="BY22" s="139">
        <f t="shared" ca="1" si="170"/>
        <v>0</v>
      </c>
      <c r="BZ22" s="139">
        <f t="shared" ca="1" si="170"/>
        <v>0</v>
      </c>
      <c r="CA22" s="139">
        <f t="shared" ref="CA22:CY22" ca="1" si="171">IF(CA$11&lt;$D$1+$A22,$C22/$D$1,IF(CA$11=$D$1+$A22,($C22/$D$1)/2,0))</f>
        <v>0</v>
      </c>
      <c r="CB22" s="139">
        <f t="shared" ca="1" si="171"/>
        <v>0</v>
      </c>
      <c r="CC22" s="139">
        <f t="shared" ca="1" si="171"/>
        <v>0</v>
      </c>
      <c r="CD22" s="139">
        <f t="shared" ca="1" si="171"/>
        <v>0</v>
      </c>
      <c r="CE22" s="139">
        <f t="shared" ca="1" si="171"/>
        <v>0</v>
      </c>
      <c r="CF22" s="139">
        <f t="shared" ca="1" si="171"/>
        <v>0</v>
      </c>
      <c r="CG22" s="139">
        <f t="shared" ca="1" si="171"/>
        <v>0</v>
      </c>
      <c r="CH22" s="139">
        <f t="shared" ca="1" si="171"/>
        <v>0</v>
      </c>
      <c r="CI22" s="139">
        <f t="shared" ca="1" si="171"/>
        <v>0</v>
      </c>
      <c r="CJ22" s="139">
        <f t="shared" ca="1" si="171"/>
        <v>0</v>
      </c>
      <c r="CK22" s="139">
        <f t="shared" ca="1" si="171"/>
        <v>0</v>
      </c>
      <c r="CL22" s="139">
        <f t="shared" ca="1" si="171"/>
        <v>0</v>
      </c>
      <c r="CM22" s="139">
        <f t="shared" ca="1" si="171"/>
        <v>0</v>
      </c>
      <c r="CN22" s="139">
        <f t="shared" ca="1" si="171"/>
        <v>0</v>
      </c>
      <c r="CO22" s="139">
        <f t="shared" ca="1" si="171"/>
        <v>0</v>
      </c>
      <c r="CP22" s="139">
        <f t="shared" ca="1" si="171"/>
        <v>0</v>
      </c>
      <c r="CQ22" s="139">
        <f t="shared" ca="1" si="171"/>
        <v>0</v>
      </c>
      <c r="CR22" s="139">
        <f t="shared" ca="1" si="171"/>
        <v>0</v>
      </c>
      <c r="CS22" s="139">
        <f t="shared" ca="1" si="171"/>
        <v>0</v>
      </c>
      <c r="CT22" s="139">
        <f t="shared" ca="1" si="171"/>
        <v>0</v>
      </c>
      <c r="CU22" s="139">
        <f t="shared" ca="1" si="171"/>
        <v>0</v>
      </c>
      <c r="CV22" s="139">
        <f t="shared" ca="1" si="171"/>
        <v>0</v>
      </c>
      <c r="CW22" s="139">
        <f t="shared" ca="1" si="171"/>
        <v>0</v>
      </c>
      <c r="CX22" s="139">
        <f t="shared" ca="1" si="171"/>
        <v>0</v>
      </c>
      <c r="CY22" s="139">
        <f t="shared" ca="1" si="171"/>
        <v>0</v>
      </c>
      <c r="CZ22" s="139">
        <f t="shared" ca="1" si="143"/>
        <v>0</v>
      </c>
      <c r="DA22" s="373" t="s">
        <v>219</v>
      </c>
      <c r="DB22" s="373">
        <f t="shared" si="147"/>
        <v>2029</v>
      </c>
    </row>
    <row r="23" spans="1:106">
      <c r="A23" s="138">
        <f t="shared" si="139"/>
        <v>12</v>
      </c>
      <c r="B23" s="138">
        <f t="shared" si="139"/>
        <v>2030</v>
      </c>
      <c r="C23" s="130">
        <f ca="1">IF(INDIRECT(DA23&amp;5)=$H$2,SUM($D$6:INDIRECT(DA23&amp;6)),IF(INDIRECT(DA23&amp;5)&gt;$H$2,INDIRECT(DA23&amp;6),0))</f>
        <v>0</v>
      </c>
      <c r="D23" s="139"/>
      <c r="E23" s="139"/>
      <c r="F23" s="139"/>
      <c r="G23" s="139"/>
      <c r="H23" s="139"/>
      <c r="I23" s="139"/>
      <c r="J23" s="139"/>
      <c r="K23" s="139"/>
      <c r="L23" s="139"/>
      <c r="M23" s="139"/>
      <c r="N23" s="139"/>
      <c r="O23" s="139">
        <f ca="1">($C23/$D$1)/2</f>
        <v>0</v>
      </c>
      <c r="P23" s="139">
        <f t="shared" ref="P23:AU23" ca="1" si="172">IF(P$11&lt;$D$1+$A23,$C23/$D$1,IF(P$11=$D$1+$A23,($C23/$D$1)/2,0))</f>
        <v>0</v>
      </c>
      <c r="Q23" s="139">
        <f t="shared" ca="1" si="172"/>
        <v>0</v>
      </c>
      <c r="R23" s="139">
        <f t="shared" ca="1" si="172"/>
        <v>0</v>
      </c>
      <c r="S23" s="139">
        <f t="shared" ca="1" si="172"/>
        <v>0</v>
      </c>
      <c r="T23" s="139">
        <f t="shared" ca="1" si="172"/>
        <v>0</v>
      </c>
      <c r="U23" s="139">
        <f t="shared" ca="1" si="172"/>
        <v>0</v>
      </c>
      <c r="V23" s="139">
        <f t="shared" ca="1" si="172"/>
        <v>0</v>
      </c>
      <c r="W23" s="139">
        <f t="shared" ca="1" si="172"/>
        <v>0</v>
      </c>
      <c r="X23" s="139">
        <f t="shared" ca="1" si="172"/>
        <v>0</v>
      </c>
      <c r="Y23" s="139">
        <f t="shared" ca="1" si="172"/>
        <v>0</v>
      </c>
      <c r="Z23" s="139">
        <f t="shared" ca="1" si="172"/>
        <v>0</v>
      </c>
      <c r="AA23" s="139">
        <f t="shared" ca="1" si="172"/>
        <v>0</v>
      </c>
      <c r="AB23" s="139">
        <f t="shared" ca="1" si="172"/>
        <v>0</v>
      </c>
      <c r="AC23" s="139">
        <f t="shared" ca="1" si="172"/>
        <v>0</v>
      </c>
      <c r="AD23" s="139">
        <f t="shared" ca="1" si="172"/>
        <v>0</v>
      </c>
      <c r="AE23" s="139">
        <f t="shared" ca="1" si="172"/>
        <v>0</v>
      </c>
      <c r="AF23" s="139">
        <f t="shared" ca="1" si="172"/>
        <v>0</v>
      </c>
      <c r="AG23" s="139">
        <f t="shared" ca="1" si="172"/>
        <v>0</v>
      </c>
      <c r="AH23" s="139">
        <f t="shared" ca="1" si="172"/>
        <v>0</v>
      </c>
      <c r="AI23" s="139">
        <f t="shared" ca="1" si="172"/>
        <v>0</v>
      </c>
      <c r="AJ23" s="139">
        <f t="shared" ca="1" si="172"/>
        <v>0</v>
      </c>
      <c r="AK23" s="139">
        <f t="shared" ca="1" si="172"/>
        <v>0</v>
      </c>
      <c r="AL23" s="139">
        <f t="shared" ca="1" si="172"/>
        <v>0</v>
      </c>
      <c r="AM23" s="139">
        <f t="shared" ca="1" si="172"/>
        <v>0</v>
      </c>
      <c r="AN23" s="139">
        <f t="shared" ca="1" si="172"/>
        <v>0</v>
      </c>
      <c r="AO23" s="139">
        <f t="shared" ca="1" si="172"/>
        <v>0</v>
      </c>
      <c r="AP23" s="139">
        <f t="shared" ca="1" si="172"/>
        <v>0</v>
      </c>
      <c r="AQ23" s="139">
        <f t="shared" ca="1" si="172"/>
        <v>0</v>
      </c>
      <c r="AR23" s="139">
        <f t="shared" ca="1" si="172"/>
        <v>0</v>
      </c>
      <c r="AS23" s="139">
        <f t="shared" ca="1" si="172"/>
        <v>0</v>
      </c>
      <c r="AT23" s="139">
        <f t="shared" ca="1" si="172"/>
        <v>0</v>
      </c>
      <c r="AU23" s="139">
        <f t="shared" ca="1" si="172"/>
        <v>0</v>
      </c>
      <c r="AV23" s="139">
        <f t="shared" ref="AV23:CA23" ca="1" si="173">IF(AV$11&lt;$D$1+$A23,$C23/$D$1,IF(AV$11=$D$1+$A23,($C23/$D$1)/2,0))</f>
        <v>0</v>
      </c>
      <c r="AW23" s="139">
        <f t="shared" ca="1" si="173"/>
        <v>0</v>
      </c>
      <c r="AX23" s="139">
        <f t="shared" ca="1" si="173"/>
        <v>0</v>
      </c>
      <c r="AY23" s="139">
        <f t="shared" ca="1" si="173"/>
        <v>0</v>
      </c>
      <c r="AZ23" s="139">
        <f t="shared" ca="1" si="173"/>
        <v>0</v>
      </c>
      <c r="BA23" s="139">
        <f t="shared" ca="1" si="173"/>
        <v>0</v>
      </c>
      <c r="BB23" s="139">
        <f t="shared" ca="1" si="173"/>
        <v>0</v>
      </c>
      <c r="BC23" s="139">
        <f t="shared" ca="1" si="173"/>
        <v>0</v>
      </c>
      <c r="BD23" s="139">
        <f t="shared" ca="1" si="173"/>
        <v>0</v>
      </c>
      <c r="BE23" s="139">
        <f t="shared" ca="1" si="173"/>
        <v>0</v>
      </c>
      <c r="BF23" s="139">
        <f t="shared" ca="1" si="173"/>
        <v>0</v>
      </c>
      <c r="BG23" s="139">
        <f t="shared" ca="1" si="173"/>
        <v>0</v>
      </c>
      <c r="BH23" s="139">
        <f t="shared" ca="1" si="173"/>
        <v>0</v>
      </c>
      <c r="BI23" s="139">
        <f t="shared" ca="1" si="173"/>
        <v>0</v>
      </c>
      <c r="BJ23" s="139">
        <f t="shared" ca="1" si="173"/>
        <v>0</v>
      </c>
      <c r="BK23" s="139">
        <f t="shared" ca="1" si="173"/>
        <v>0</v>
      </c>
      <c r="BL23" s="139">
        <f t="shared" ca="1" si="173"/>
        <v>0</v>
      </c>
      <c r="BM23" s="139">
        <f t="shared" ca="1" si="173"/>
        <v>0</v>
      </c>
      <c r="BN23" s="139">
        <f t="shared" ca="1" si="173"/>
        <v>0</v>
      </c>
      <c r="BO23" s="139">
        <f t="shared" ca="1" si="173"/>
        <v>0</v>
      </c>
      <c r="BP23" s="139">
        <f t="shared" ca="1" si="173"/>
        <v>0</v>
      </c>
      <c r="BQ23" s="139">
        <f t="shared" ca="1" si="173"/>
        <v>0</v>
      </c>
      <c r="BR23" s="139">
        <f t="shared" ca="1" si="173"/>
        <v>0</v>
      </c>
      <c r="BS23" s="139">
        <f t="shared" ca="1" si="173"/>
        <v>0</v>
      </c>
      <c r="BT23" s="139">
        <f t="shared" ca="1" si="173"/>
        <v>0</v>
      </c>
      <c r="BU23" s="139">
        <f t="shared" ca="1" si="173"/>
        <v>0</v>
      </c>
      <c r="BV23" s="139">
        <f t="shared" ca="1" si="173"/>
        <v>0</v>
      </c>
      <c r="BW23" s="139">
        <f t="shared" ca="1" si="173"/>
        <v>0</v>
      </c>
      <c r="BX23" s="139">
        <f t="shared" ca="1" si="173"/>
        <v>0</v>
      </c>
      <c r="BY23" s="139">
        <f t="shared" ca="1" si="173"/>
        <v>0</v>
      </c>
      <c r="BZ23" s="139">
        <f t="shared" ca="1" si="173"/>
        <v>0</v>
      </c>
      <c r="CA23" s="139">
        <f t="shared" ca="1" si="173"/>
        <v>0</v>
      </c>
      <c r="CB23" s="139">
        <f t="shared" ref="CB23:CY23" ca="1" si="174">IF(CB$11&lt;$D$1+$A23,$C23/$D$1,IF(CB$11=$D$1+$A23,($C23/$D$1)/2,0))</f>
        <v>0</v>
      </c>
      <c r="CC23" s="139">
        <f t="shared" ca="1" si="174"/>
        <v>0</v>
      </c>
      <c r="CD23" s="139">
        <f t="shared" ca="1" si="174"/>
        <v>0</v>
      </c>
      <c r="CE23" s="139">
        <f t="shared" ca="1" si="174"/>
        <v>0</v>
      </c>
      <c r="CF23" s="139">
        <f t="shared" ca="1" si="174"/>
        <v>0</v>
      </c>
      <c r="CG23" s="139">
        <f t="shared" ca="1" si="174"/>
        <v>0</v>
      </c>
      <c r="CH23" s="139">
        <f t="shared" ca="1" si="174"/>
        <v>0</v>
      </c>
      <c r="CI23" s="139">
        <f t="shared" ca="1" si="174"/>
        <v>0</v>
      </c>
      <c r="CJ23" s="139">
        <f t="shared" ca="1" si="174"/>
        <v>0</v>
      </c>
      <c r="CK23" s="139">
        <f t="shared" ca="1" si="174"/>
        <v>0</v>
      </c>
      <c r="CL23" s="139">
        <f t="shared" ca="1" si="174"/>
        <v>0</v>
      </c>
      <c r="CM23" s="139">
        <f t="shared" ca="1" si="174"/>
        <v>0</v>
      </c>
      <c r="CN23" s="139">
        <f t="shared" ca="1" si="174"/>
        <v>0</v>
      </c>
      <c r="CO23" s="139">
        <f t="shared" ca="1" si="174"/>
        <v>0</v>
      </c>
      <c r="CP23" s="139">
        <f t="shared" ca="1" si="174"/>
        <v>0</v>
      </c>
      <c r="CQ23" s="139">
        <f t="shared" ca="1" si="174"/>
        <v>0</v>
      </c>
      <c r="CR23" s="139">
        <f t="shared" ca="1" si="174"/>
        <v>0</v>
      </c>
      <c r="CS23" s="139">
        <f t="shared" ca="1" si="174"/>
        <v>0</v>
      </c>
      <c r="CT23" s="139">
        <f t="shared" ca="1" si="174"/>
        <v>0</v>
      </c>
      <c r="CU23" s="139">
        <f t="shared" ca="1" si="174"/>
        <v>0</v>
      </c>
      <c r="CV23" s="139">
        <f t="shared" ca="1" si="174"/>
        <v>0</v>
      </c>
      <c r="CW23" s="139">
        <f t="shared" ca="1" si="174"/>
        <v>0</v>
      </c>
      <c r="CX23" s="139">
        <f t="shared" ca="1" si="174"/>
        <v>0</v>
      </c>
      <c r="CY23" s="139">
        <f t="shared" ca="1" si="174"/>
        <v>0</v>
      </c>
      <c r="CZ23" s="139">
        <f t="shared" ca="1" si="143"/>
        <v>0</v>
      </c>
      <c r="DA23" s="373" t="s">
        <v>220</v>
      </c>
      <c r="DB23" s="373">
        <f t="shared" si="147"/>
        <v>2030</v>
      </c>
    </row>
    <row r="24" spans="1:106">
      <c r="A24" s="138">
        <f t="shared" si="139"/>
        <v>13</v>
      </c>
      <c r="B24" s="138">
        <f t="shared" si="139"/>
        <v>2031</v>
      </c>
      <c r="C24" s="130">
        <f ca="1">IF(INDIRECT(DA24&amp;5)=$H$2,SUM($D$6:INDIRECT(DA24&amp;6)),IF(INDIRECT(DA24&amp;5)&gt;$H$2,INDIRECT(DA24&amp;6),0))</f>
        <v>0</v>
      </c>
      <c r="D24" s="139"/>
      <c r="E24" s="139"/>
      <c r="F24" s="139"/>
      <c r="G24" s="139"/>
      <c r="H24" s="139"/>
      <c r="I24" s="139"/>
      <c r="J24" s="139"/>
      <c r="K24" s="139"/>
      <c r="L24" s="139"/>
      <c r="M24" s="139"/>
      <c r="N24" s="139"/>
      <c r="O24" s="139"/>
      <c r="P24" s="139">
        <f ca="1">($C24/$D$1)/2</f>
        <v>0</v>
      </c>
      <c r="Q24" s="139">
        <f t="shared" ref="Q24:AV24" ca="1" si="175">IF(Q$11&lt;$D$1+$A24,$C24/$D$1,IF(Q$11=$D$1+$A24,($C24/$D$1)/2,0))</f>
        <v>0</v>
      </c>
      <c r="R24" s="139">
        <f t="shared" ca="1" si="175"/>
        <v>0</v>
      </c>
      <c r="S24" s="139">
        <f t="shared" ca="1" si="175"/>
        <v>0</v>
      </c>
      <c r="T24" s="139">
        <f t="shared" ca="1" si="175"/>
        <v>0</v>
      </c>
      <c r="U24" s="139">
        <f t="shared" ca="1" si="175"/>
        <v>0</v>
      </c>
      <c r="V24" s="139">
        <f t="shared" ca="1" si="175"/>
        <v>0</v>
      </c>
      <c r="W24" s="139">
        <f t="shared" ca="1" si="175"/>
        <v>0</v>
      </c>
      <c r="X24" s="139">
        <f t="shared" ca="1" si="175"/>
        <v>0</v>
      </c>
      <c r="Y24" s="139">
        <f t="shared" ca="1" si="175"/>
        <v>0</v>
      </c>
      <c r="Z24" s="139">
        <f t="shared" ca="1" si="175"/>
        <v>0</v>
      </c>
      <c r="AA24" s="139">
        <f t="shared" ca="1" si="175"/>
        <v>0</v>
      </c>
      <c r="AB24" s="139">
        <f t="shared" ca="1" si="175"/>
        <v>0</v>
      </c>
      <c r="AC24" s="139">
        <f t="shared" ca="1" si="175"/>
        <v>0</v>
      </c>
      <c r="AD24" s="139">
        <f t="shared" ca="1" si="175"/>
        <v>0</v>
      </c>
      <c r="AE24" s="139">
        <f t="shared" ca="1" si="175"/>
        <v>0</v>
      </c>
      <c r="AF24" s="139">
        <f t="shared" ca="1" si="175"/>
        <v>0</v>
      </c>
      <c r="AG24" s="139">
        <f t="shared" ca="1" si="175"/>
        <v>0</v>
      </c>
      <c r="AH24" s="139">
        <f t="shared" ca="1" si="175"/>
        <v>0</v>
      </c>
      <c r="AI24" s="139">
        <f t="shared" ca="1" si="175"/>
        <v>0</v>
      </c>
      <c r="AJ24" s="139">
        <f t="shared" ca="1" si="175"/>
        <v>0</v>
      </c>
      <c r="AK24" s="139">
        <f t="shared" ca="1" si="175"/>
        <v>0</v>
      </c>
      <c r="AL24" s="139">
        <f t="shared" ca="1" si="175"/>
        <v>0</v>
      </c>
      <c r="AM24" s="139">
        <f t="shared" ca="1" si="175"/>
        <v>0</v>
      </c>
      <c r="AN24" s="139">
        <f t="shared" ca="1" si="175"/>
        <v>0</v>
      </c>
      <c r="AO24" s="139">
        <f t="shared" ca="1" si="175"/>
        <v>0</v>
      </c>
      <c r="AP24" s="139">
        <f t="shared" ca="1" si="175"/>
        <v>0</v>
      </c>
      <c r="AQ24" s="139">
        <f t="shared" ca="1" si="175"/>
        <v>0</v>
      </c>
      <c r="AR24" s="139">
        <f t="shared" ca="1" si="175"/>
        <v>0</v>
      </c>
      <c r="AS24" s="139">
        <f t="shared" ca="1" si="175"/>
        <v>0</v>
      </c>
      <c r="AT24" s="139">
        <f t="shared" ca="1" si="175"/>
        <v>0</v>
      </c>
      <c r="AU24" s="139">
        <f t="shared" ca="1" si="175"/>
        <v>0</v>
      </c>
      <c r="AV24" s="139">
        <f t="shared" ca="1" si="175"/>
        <v>0</v>
      </c>
      <c r="AW24" s="139">
        <f t="shared" ref="AW24:CB24" ca="1" si="176">IF(AW$11&lt;$D$1+$A24,$C24/$D$1,IF(AW$11=$D$1+$A24,($C24/$D$1)/2,0))</f>
        <v>0</v>
      </c>
      <c r="AX24" s="139">
        <f t="shared" ca="1" si="176"/>
        <v>0</v>
      </c>
      <c r="AY24" s="139">
        <f t="shared" ca="1" si="176"/>
        <v>0</v>
      </c>
      <c r="AZ24" s="139">
        <f t="shared" ca="1" si="176"/>
        <v>0</v>
      </c>
      <c r="BA24" s="139">
        <f t="shared" ca="1" si="176"/>
        <v>0</v>
      </c>
      <c r="BB24" s="139">
        <f t="shared" ca="1" si="176"/>
        <v>0</v>
      </c>
      <c r="BC24" s="139">
        <f t="shared" ca="1" si="176"/>
        <v>0</v>
      </c>
      <c r="BD24" s="139">
        <f t="shared" ca="1" si="176"/>
        <v>0</v>
      </c>
      <c r="BE24" s="139">
        <f t="shared" ca="1" si="176"/>
        <v>0</v>
      </c>
      <c r="BF24" s="139">
        <f t="shared" ca="1" si="176"/>
        <v>0</v>
      </c>
      <c r="BG24" s="139">
        <f t="shared" ca="1" si="176"/>
        <v>0</v>
      </c>
      <c r="BH24" s="139">
        <f t="shared" ca="1" si="176"/>
        <v>0</v>
      </c>
      <c r="BI24" s="139">
        <f t="shared" ca="1" si="176"/>
        <v>0</v>
      </c>
      <c r="BJ24" s="139">
        <f t="shared" ca="1" si="176"/>
        <v>0</v>
      </c>
      <c r="BK24" s="139">
        <f t="shared" ca="1" si="176"/>
        <v>0</v>
      </c>
      <c r="BL24" s="139">
        <f t="shared" ca="1" si="176"/>
        <v>0</v>
      </c>
      <c r="BM24" s="139">
        <f t="shared" ca="1" si="176"/>
        <v>0</v>
      </c>
      <c r="BN24" s="139">
        <f t="shared" ca="1" si="176"/>
        <v>0</v>
      </c>
      <c r="BO24" s="139">
        <f t="shared" ca="1" si="176"/>
        <v>0</v>
      </c>
      <c r="BP24" s="139">
        <f t="shared" ca="1" si="176"/>
        <v>0</v>
      </c>
      <c r="BQ24" s="139">
        <f t="shared" ca="1" si="176"/>
        <v>0</v>
      </c>
      <c r="BR24" s="139">
        <f t="shared" ca="1" si="176"/>
        <v>0</v>
      </c>
      <c r="BS24" s="139">
        <f t="shared" ca="1" si="176"/>
        <v>0</v>
      </c>
      <c r="BT24" s="139">
        <f t="shared" ca="1" si="176"/>
        <v>0</v>
      </c>
      <c r="BU24" s="139">
        <f t="shared" ca="1" si="176"/>
        <v>0</v>
      </c>
      <c r="BV24" s="139">
        <f t="shared" ca="1" si="176"/>
        <v>0</v>
      </c>
      <c r="BW24" s="139">
        <f t="shared" ca="1" si="176"/>
        <v>0</v>
      </c>
      <c r="BX24" s="139">
        <f t="shared" ca="1" si="176"/>
        <v>0</v>
      </c>
      <c r="BY24" s="139">
        <f t="shared" ca="1" si="176"/>
        <v>0</v>
      </c>
      <c r="BZ24" s="139">
        <f t="shared" ca="1" si="176"/>
        <v>0</v>
      </c>
      <c r="CA24" s="139">
        <f t="shared" ca="1" si="176"/>
        <v>0</v>
      </c>
      <c r="CB24" s="139">
        <f t="shared" ca="1" si="176"/>
        <v>0</v>
      </c>
      <c r="CC24" s="139">
        <f t="shared" ref="CC24:CY24" ca="1" si="177">IF(CC$11&lt;$D$1+$A24,$C24/$D$1,IF(CC$11=$D$1+$A24,($C24/$D$1)/2,0))</f>
        <v>0</v>
      </c>
      <c r="CD24" s="139">
        <f t="shared" ca="1" si="177"/>
        <v>0</v>
      </c>
      <c r="CE24" s="139">
        <f t="shared" ca="1" si="177"/>
        <v>0</v>
      </c>
      <c r="CF24" s="139">
        <f t="shared" ca="1" si="177"/>
        <v>0</v>
      </c>
      <c r="CG24" s="139">
        <f t="shared" ca="1" si="177"/>
        <v>0</v>
      </c>
      <c r="CH24" s="139">
        <f t="shared" ca="1" si="177"/>
        <v>0</v>
      </c>
      <c r="CI24" s="139">
        <f t="shared" ca="1" si="177"/>
        <v>0</v>
      </c>
      <c r="CJ24" s="139">
        <f t="shared" ca="1" si="177"/>
        <v>0</v>
      </c>
      <c r="CK24" s="139">
        <f t="shared" ca="1" si="177"/>
        <v>0</v>
      </c>
      <c r="CL24" s="139">
        <f t="shared" ca="1" si="177"/>
        <v>0</v>
      </c>
      <c r="CM24" s="139">
        <f t="shared" ca="1" si="177"/>
        <v>0</v>
      </c>
      <c r="CN24" s="139">
        <f t="shared" ca="1" si="177"/>
        <v>0</v>
      </c>
      <c r="CO24" s="139">
        <f t="shared" ca="1" si="177"/>
        <v>0</v>
      </c>
      <c r="CP24" s="139">
        <f t="shared" ca="1" si="177"/>
        <v>0</v>
      </c>
      <c r="CQ24" s="139">
        <f t="shared" ca="1" si="177"/>
        <v>0</v>
      </c>
      <c r="CR24" s="139">
        <f t="shared" ca="1" si="177"/>
        <v>0</v>
      </c>
      <c r="CS24" s="139">
        <f t="shared" ca="1" si="177"/>
        <v>0</v>
      </c>
      <c r="CT24" s="139">
        <f t="shared" ca="1" si="177"/>
        <v>0</v>
      </c>
      <c r="CU24" s="139">
        <f t="shared" ca="1" si="177"/>
        <v>0</v>
      </c>
      <c r="CV24" s="139">
        <f t="shared" ca="1" si="177"/>
        <v>0</v>
      </c>
      <c r="CW24" s="139">
        <f t="shared" ca="1" si="177"/>
        <v>0</v>
      </c>
      <c r="CX24" s="139">
        <f t="shared" ca="1" si="177"/>
        <v>0</v>
      </c>
      <c r="CY24" s="139">
        <f t="shared" ca="1" si="177"/>
        <v>0</v>
      </c>
      <c r="CZ24" s="139">
        <f t="shared" ca="1" si="143"/>
        <v>0</v>
      </c>
      <c r="DA24" s="373" t="s">
        <v>210</v>
      </c>
      <c r="DB24" s="373">
        <f t="shared" si="147"/>
        <v>2031</v>
      </c>
    </row>
    <row r="25" spans="1:106">
      <c r="A25" s="138">
        <f t="shared" si="139"/>
        <v>14</v>
      </c>
      <c r="B25" s="138">
        <f t="shared" si="139"/>
        <v>2032</v>
      </c>
      <c r="C25" s="130">
        <f ca="1">IF(INDIRECT(DA25&amp;5)=$H$2,SUM($D$6:INDIRECT(DA25&amp;6)),IF(INDIRECT(DA25&amp;5)&gt;$H$2,INDIRECT(DA25&amp;6),0))</f>
        <v>0</v>
      </c>
      <c r="D25" s="139"/>
      <c r="E25" s="139"/>
      <c r="F25" s="139"/>
      <c r="G25" s="139"/>
      <c r="H25" s="139"/>
      <c r="I25" s="139"/>
      <c r="J25" s="139"/>
      <c r="K25" s="139"/>
      <c r="L25" s="139"/>
      <c r="M25" s="139"/>
      <c r="N25" s="139"/>
      <c r="O25" s="139"/>
      <c r="P25" s="139"/>
      <c r="Q25" s="139">
        <f ca="1">($C25/$D$1)/2</f>
        <v>0</v>
      </c>
      <c r="R25" s="139">
        <f t="shared" ref="R25:AW25" ca="1" si="178">IF(R$11&lt;$D$1+$A25,$C25/$D$1,IF(R$11=$D$1+$A25,($C25/$D$1)/2,0))</f>
        <v>0</v>
      </c>
      <c r="S25" s="139">
        <f t="shared" ca="1" si="178"/>
        <v>0</v>
      </c>
      <c r="T25" s="139">
        <f t="shared" ca="1" si="178"/>
        <v>0</v>
      </c>
      <c r="U25" s="139">
        <f t="shared" ca="1" si="178"/>
        <v>0</v>
      </c>
      <c r="V25" s="139">
        <f t="shared" ca="1" si="178"/>
        <v>0</v>
      </c>
      <c r="W25" s="139">
        <f t="shared" ca="1" si="178"/>
        <v>0</v>
      </c>
      <c r="X25" s="139">
        <f t="shared" ca="1" si="178"/>
        <v>0</v>
      </c>
      <c r="Y25" s="139">
        <f t="shared" ca="1" si="178"/>
        <v>0</v>
      </c>
      <c r="Z25" s="139">
        <f t="shared" ca="1" si="178"/>
        <v>0</v>
      </c>
      <c r="AA25" s="139">
        <f t="shared" ca="1" si="178"/>
        <v>0</v>
      </c>
      <c r="AB25" s="139">
        <f t="shared" ca="1" si="178"/>
        <v>0</v>
      </c>
      <c r="AC25" s="139">
        <f t="shared" ca="1" si="178"/>
        <v>0</v>
      </c>
      <c r="AD25" s="139">
        <f t="shared" ca="1" si="178"/>
        <v>0</v>
      </c>
      <c r="AE25" s="139">
        <f t="shared" ca="1" si="178"/>
        <v>0</v>
      </c>
      <c r="AF25" s="139">
        <f t="shared" ca="1" si="178"/>
        <v>0</v>
      </c>
      <c r="AG25" s="139">
        <f t="shared" ca="1" si="178"/>
        <v>0</v>
      </c>
      <c r="AH25" s="139">
        <f t="shared" ca="1" si="178"/>
        <v>0</v>
      </c>
      <c r="AI25" s="139">
        <f t="shared" ca="1" si="178"/>
        <v>0</v>
      </c>
      <c r="AJ25" s="139">
        <f t="shared" ca="1" si="178"/>
        <v>0</v>
      </c>
      <c r="AK25" s="139">
        <f t="shared" ca="1" si="178"/>
        <v>0</v>
      </c>
      <c r="AL25" s="139">
        <f t="shared" ca="1" si="178"/>
        <v>0</v>
      </c>
      <c r="AM25" s="139">
        <f t="shared" ca="1" si="178"/>
        <v>0</v>
      </c>
      <c r="AN25" s="139">
        <f t="shared" ca="1" si="178"/>
        <v>0</v>
      </c>
      <c r="AO25" s="139">
        <f t="shared" ca="1" si="178"/>
        <v>0</v>
      </c>
      <c r="AP25" s="139">
        <f t="shared" ca="1" si="178"/>
        <v>0</v>
      </c>
      <c r="AQ25" s="139">
        <f t="shared" ca="1" si="178"/>
        <v>0</v>
      </c>
      <c r="AR25" s="139">
        <f t="shared" ca="1" si="178"/>
        <v>0</v>
      </c>
      <c r="AS25" s="139">
        <f t="shared" ca="1" si="178"/>
        <v>0</v>
      </c>
      <c r="AT25" s="139">
        <f t="shared" ca="1" si="178"/>
        <v>0</v>
      </c>
      <c r="AU25" s="139">
        <f t="shared" ca="1" si="178"/>
        <v>0</v>
      </c>
      <c r="AV25" s="139">
        <f t="shared" ca="1" si="178"/>
        <v>0</v>
      </c>
      <c r="AW25" s="139">
        <f t="shared" ca="1" si="178"/>
        <v>0</v>
      </c>
      <c r="AX25" s="139">
        <f t="shared" ref="AX25:CC25" ca="1" si="179">IF(AX$11&lt;$D$1+$A25,$C25/$D$1,IF(AX$11=$D$1+$A25,($C25/$D$1)/2,0))</f>
        <v>0</v>
      </c>
      <c r="AY25" s="139">
        <f t="shared" ca="1" si="179"/>
        <v>0</v>
      </c>
      <c r="AZ25" s="139">
        <f t="shared" ca="1" si="179"/>
        <v>0</v>
      </c>
      <c r="BA25" s="139">
        <f t="shared" ca="1" si="179"/>
        <v>0</v>
      </c>
      <c r="BB25" s="139">
        <f t="shared" ca="1" si="179"/>
        <v>0</v>
      </c>
      <c r="BC25" s="139">
        <f t="shared" ca="1" si="179"/>
        <v>0</v>
      </c>
      <c r="BD25" s="139">
        <f t="shared" ca="1" si="179"/>
        <v>0</v>
      </c>
      <c r="BE25" s="139">
        <f t="shared" ca="1" si="179"/>
        <v>0</v>
      </c>
      <c r="BF25" s="139">
        <f t="shared" ca="1" si="179"/>
        <v>0</v>
      </c>
      <c r="BG25" s="139">
        <f t="shared" ca="1" si="179"/>
        <v>0</v>
      </c>
      <c r="BH25" s="139">
        <f t="shared" ca="1" si="179"/>
        <v>0</v>
      </c>
      <c r="BI25" s="139">
        <f t="shared" ca="1" si="179"/>
        <v>0</v>
      </c>
      <c r="BJ25" s="139">
        <f t="shared" ca="1" si="179"/>
        <v>0</v>
      </c>
      <c r="BK25" s="139">
        <f t="shared" ca="1" si="179"/>
        <v>0</v>
      </c>
      <c r="BL25" s="139">
        <f t="shared" ca="1" si="179"/>
        <v>0</v>
      </c>
      <c r="BM25" s="139">
        <f t="shared" ca="1" si="179"/>
        <v>0</v>
      </c>
      <c r="BN25" s="139">
        <f t="shared" ca="1" si="179"/>
        <v>0</v>
      </c>
      <c r="BO25" s="139">
        <f t="shared" ca="1" si="179"/>
        <v>0</v>
      </c>
      <c r="BP25" s="139">
        <f t="shared" ca="1" si="179"/>
        <v>0</v>
      </c>
      <c r="BQ25" s="139">
        <f t="shared" ca="1" si="179"/>
        <v>0</v>
      </c>
      <c r="BR25" s="139">
        <f t="shared" ca="1" si="179"/>
        <v>0</v>
      </c>
      <c r="BS25" s="139">
        <f t="shared" ca="1" si="179"/>
        <v>0</v>
      </c>
      <c r="BT25" s="139">
        <f t="shared" ca="1" si="179"/>
        <v>0</v>
      </c>
      <c r="BU25" s="139">
        <f t="shared" ca="1" si="179"/>
        <v>0</v>
      </c>
      <c r="BV25" s="139">
        <f t="shared" ca="1" si="179"/>
        <v>0</v>
      </c>
      <c r="BW25" s="139">
        <f t="shared" ca="1" si="179"/>
        <v>0</v>
      </c>
      <c r="BX25" s="139">
        <f t="shared" ca="1" si="179"/>
        <v>0</v>
      </c>
      <c r="BY25" s="139">
        <f t="shared" ca="1" si="179"/>
        <v>0</v>
      </c>
      <c r="BZ25" s="139">
        <f t="shared" ca="1" si="179"/>
        <v>0</v>
      </c>
      <c r="CA25" s="139">
        <f t="shared" ca="1" si="179"/>
        <v>0</v>
      </c>
      <c r="CB25" s="139">
        <f t="shared" ca="1" si="179"/>
        <v>0</v>
      </c>
      <c r="CC25" s="139">
        <f t="shared" ca="1" si="179"/>
        <v>0</v>
      </c>
      <c r="CD25" s="139">
        <f t="shared" ref="CD25:CY25" ca="1" si="180">IF(CD$11&lt;$D$1+$A25,$C25/$D$1,IF(CD$11=$D$1+$A25,($C25/$D$1)/2,0))</f>
        <v>0</v>
      </c>
      <c r="CE25" s="139">
        <f t="shared" ca="1" si="180"/>
        <v>0</v>
      </c>
      <c r="CF25" s="139">
        <f t="shared" ca="1" si="180"/>
        <v>0</v>
      </c>
      <c r="CG25" s="139">
        <f t="shared" ca="1" si="180"/>
        <v>0</v>
      </c>
      <c r="CH25" s="139">
        <f t="shared" ca="1" si="180"/>
        <v>0</v>
      </c>
      <c r="CI25" s="139">
        <f t="shared" ca="1" si="180"/>
        <v>0</v>
      </c>
      <c r="CJ25" s="139">
        <f t="shared" ca="1" si="180"/>
        <v>0</v>
      </c>
      <c r="CK25" s="139">
        <f t="shared" ca="1" si="180"/>
        <v>0</v>
      </c>
      <c r="CL25" s="139">
        <f t="shared" ca="1" si="180"/>
        <v>0</v>
      </c>
      <c r="CM25" s="139">
        <f t="shared" ca="1" si="180"/>
        <v>0</v>
      </c>
      <c r="CN25" s="139">
        <f t="shared" ca="1" si="180"/>
        <v>0</v>
      </c>
      <c r="CO25" s="139">
        <f t="shared" ca="1" si="180"/>
        <v>0</v>
      </c>
      <c r="CP25" s="139">
        <f t="shared" ca="1" si="180"/>
        <v>0</v>
      </c>
      <c r="CQ25" s="139">
        <f t="shared" ca="1" si="180"/>
        <v>0</v>
      </c>
      <c r="CR25" s="139">
        <f t="shared" ca="1" si="180"/>
        <v>0</v>
      </c>
      <c r="CS25" s="139">
        <f t="shared" ca="1" si="180"/>
        <v>0</v>
      </c>
      <c r="CT25" s="139">
        <f t="shared" ca="1" si="180"/>
        <v>0</v>
      </c>
      <c r="CU25" s="139">
        <f t="shared" ca="1" si="180"/>
        <v>0</v>
      </c>
      <c r="CV25" s="139">
        <f t="shared" ca="1" si="180"/>
        <v>0</v>
      </c>
      <c r="CW25" s="139">
        <f t="shared" ca="1" si="180"/>
        <v>0</v>
      </c>
      <c r="CX25" s="139">
        <f t="shared" ca="1" si="180"/>
        <v>0</v>
      </c>
      <c r="CY25" s="139">
        <f t="shared" ca="1" si="180"/>
        <v>0</v>
      </c>
      <c r="CZ25" s="139">
        <f t="shared" ca="1" si="143"/>
        <v>0</v>
      </c>
      <c r="DA25" s="373" t="s">
        <v>222</v>
      </c>
      <c r="DB25" s="373">
        <f t="shared" si="147"/>
        <v>2032</v>
      </c>
    </row>
    <row r="26" spans="1:106">
      <c r="A26" s="138">
        <f t="shared" si="139"/>
        <v>15</v>
      </c>
      <c r="B26" s="138">
        <f t="shared" si="139"/>
        <v>2033</v>
      </c>
      <c r="C26" s="130">
        <f ca="1">IF(INDIRECT(DA26&amp;5)=$H$2,SUM($D$6:INDIRECT(DA26&amp;6)),IF(INDIRECT(DA26&amp;5)&gt;$H$2,INDIRECT(DA26&amp;6),0))</f>
        <v>0</v>
      </c>
      <c r="D26" s="139"/>
      <c r="E26" s="139"/>
      <c r="F26" s="139"/>
      <c r="G26" s="139"/>
      <c r="H26" s="139"/>
      <c r="I26" s="139"/>
      <c r="J26" s="139"/>
      <c r="K26" s="139"/>
      <c r="L26" s="139"/>
      <c r="M26" s="139"/>
      <c r="N26" s="139"/>
      <c r="O26" s="139"/>
      <c r="P26" s="139"/>
      <c r="Q26" s="139"/>
      <c r="R26" s="139">
        <f ca="1">($C26/$D$1)/2</f>
        <v>0</v>
      </c>
      <c r="S26" s="139">
        <f t="shared" ref="S26:AX26" ca="1" si="181">IF(S$11&lt;$D$1+$A26,$C26/$D$1,IF(S$11=$D$1+$A26,($C26/$D$1)/2,0))</f>
        <v>0</v>
      </c>
      <c r="T26" s="139">
        <f t="shared" ca="1" si="181"/>
        <v>0</v>
      </c>
      <c r="U26" s="139">
        <f t="shared" ca="1" si="181"/>
        <v>0</v>
      </c>
      <c r="V26" s="139">
        <f t="shared" ca="1" si="181"/>
        <v>0</v>
      </c>
      <c r="W26" s="139">
        <f t="shared" ca="1" si="181"/>
        <v>0</v>
      </c>
      <c r="X26" s="139">
        <f t="shared" ca="1" si="181"/>
        <v>0</v>
      </c>
      <c r="Y26" s="139">
        <f t="shared" ca="1" si="181"/>
        <v>0</v>
      </c>
      <c r="Z26" s="139">
        <f t="shared" ca="1" si="181"/>
        <v>0</v>
      </c>
      <c r="AA26" s="139">
        <f t="shared" ca="1" si="181"/>
        <v>0</v>
      </c>
      <c r="AB26" s="139">
        <f t="shared" ca="1" si="181"/>
        <v>0</v>
      </c>
      <c r="AC26" s="139">
        <f t="shared" ca="1" si="181"/>
        <v>0</v>
      </c>
      <c r="AD26" s="139">
        <f t="shared" ca="1" si="181"/>
        <v>0</v>
      </c>
      <c r="AE26" s="139">
        <f t="shared" ca="1" si="181"/>
        <v>0</v>
      </c>
      <c r="AF26" s="139">
        <f t="shared" ca="1" si="181"/>
        <v>0</v>
      </c>
      <c r="AG26" s="139">
        <f t="shared" ca="1" si="181"/>
        <v>0</v>
      </c>
      <c r="AH26" s="139">
        <f t="shared" ca="1" si="181"/>
        <v>0</v>
      </c>
      <c r="AI26" s="139">
        <f t="shared" ca="1" si="181"/>
        <v>0</v>
      </c>
      <c r="AJ26" s="139">
        <f t="shared" ca="1" si="181"/>
        <v>0</v>
      </c>
      <c r="AK26" s="139">
        <f t="shared" ca="1" si="181"/>
        <v>0</v>
      </c>
      <c r="AL26" s="139">
        <f t="shared" ca="1" si="181"/>
        <v>0</v>
      </c>
      <c r="AM26" s="139">
        <f t="shared" ca="1" si="181"/>
        <v>0</v>
      </c>
      <c r="AN26" s="139">
        <f t="shared" ca="1" si="181"/>
        <v>0</v>
      </c>
      <c r="AO26" s="139">
        <f t="shared" ca="1" si="181"/>
        <v>0</v>
      </c>
      <c r="AP26" s="139">
        <f t="shared" ca="1" si="181"/>
        <v>0</v>
      </c>
      <c r="AQ26" s="139">
        <f t="shared" ca="1" si="181"/>
        <v>0</v>
      </c>
      <c r="AR26" s="139">
        <f t="shared" ca="1" si="181"/>
        <v>0</v>
      </c>
      <c r="AS26" s="139">
        <f t="shared" ca="1" si="181"/>
        <v>0</v>
      </c>
      <c r="AT26" s="139">
        <f t="shared" ca="1" si="181"/>
        <v>0</v>
      </c>
      <c r="AU26" s="139">
        <f t="shared" ca="1" si="181"/>
        <v>0</v>
      </c>
      <c r="AV26" s="139">
        <f t="shared" ca="1" si="181"/>
        <v>0</v>
      </c>
      <c r="AW26" s="139">
        <f t="shared" ca="1" si="181"/>
        <v>0</v>
      </c>
      <c r="AX26" s="139">
        <f t="shared" ca="1" si="181"/>
        <v>0</v>
      </c>
      <c r="AY26" s="139">
        <f t="shared" ref="AY26:CD26" ca="1" si="182">IF(AY$11&lt;$D$1+$A26,$C26/$D$1,IF(AY$11=$D$1+$A26,($C26/$D$1)/2,0))</f>
        <v>0</v>
      </c>
      <c r="AZ26" s="139">
        <f t="shared" ca="1" si="182"/>
        <v>0</v>
      </c>
      <c r="BA26" s="139">
        <f t="shared" ca="1" si="182"/>
        <v>0</v>
      </c>
      <c r="BB26" s="139">
        <f t="shared" ca="1" si="182"/>
        <v>0</v>
      </c>
      <c r="BC26" s="139">
        <f t="shared" ca="1" si="182"/>
        <v>0</v>
      </c>
      <c r="BD26" s="139">
        <f t="shared" ca="1" si="182"/>
        <v>0</v>
      </c>
      <c r="BE26" s="139">
        <f t="shared" ca="1" si="182"/>
        <v>0</v>
      </c>
      <c r="BF26" s="139">
        <f t="shared" ca="1" si="182"/>
        <v>0</v>
      </c>
      <c r="BG26" s="139">
        <f t="shared" ca="1" si="182"/>
        <v>0</v>
      </c>
      <c r="BH26" s="139">
        <f t="shared" ca="1" si="182"/>
        <v>0</v>
      </c>
      <c r="BI26" s="139">
        <f t="shared" ca="1" si="182"/>
        <v>0</v>
      </c>
      <c r="BJ26" s="139">
        <f t="shared" ca="1" si="182"/>
        <v>0</v>
      </c>
      <c r="BK26" s="139">
        <f t="shared" ca="1" si="182"/>
        <v>0</v>
      </c>
      <c r="BL26" s="139">
        <f t="shared" ca="1" si="182"/>
        <v>0</v>
      </c>
      <c r="BM26" s="139">
        <f t="shared" ca="1" si="182"/>
        <v>0</v>
      </c>
      <c r="BN26" s="139">
        <f t="shared" ca="1" si="182"/>
        <v>0</v>
      </c>
      <c r="BO26" s="139">
        <f t="shared" ca="1" si="182"/>
        <v>0</v>
      </c>
      <c r="BP26" s="139">
        <f t="shared" ca="1" si="182"/>
        <v>0</v>
      </c>
      <c r="BQ26" s="139">
        <f t="shared" ca="1" si="182"/>
        <v>0</v>
      </c>
      <c r="BR26" s="139">
        <f t="shared" ca="1" si="182"/>
        <v>0</v>
      </c>
      <c r="BS26" s="139">
        <f t="shared" ca="1" si="182"/>
        <v>0</v>
      </c>
      <c r="BT26" s="139">
        <f t="shared" ca="1" si="182"/>
        <v>0</v>
      </c>
      <c r="BU26" s="139">
        <f t="shared" ca="1" si="182"/>
        <v>0</v>
      </c>
      <c r="BV26" s="139">
        <f t="shared" ca="1" si="182"/>
        <v>0</v>
      </c>
      <c r="BW26" s="139">
        <f t="shared" ca="1" si="182"/>
        <v>0</v>
      </c>
      <c r="BX26" s="139">
        <f t="shared" ca="1" si="182"/>
        <v>0</v>
      </c>
      <c r="BY26" s="139">
        <f t="shared" ca="1" si="182"/>
        <v>0</v>
      </c>
      <c r="BZ26" s="139">
        <f t="shared" ca="1" si="182"/>
        <v>0</v>
      </c>
      <c r="CA26" s="139">
        <f t="shared" ca="1" si="182"/>
        <v>0</v>
      </c>
      <c r="CB26" s="139">
        <f t="shared" ca="1" si="182"/>
        <v>0</v>
      </c>
      <c r="CC26" s="139">
        <f t="shared" ca="1" si="182"/>
        <v>0</v>
      </c>
      <c r="CD26" s="139">
        <f t="shared" ca="1" si="182"/>
        <v>0</v>
      </c>
      <c r="CE26" s="139">
        <f t="shared" ref="CE26:CY26" ca="1" si="183">IF(CE$11&lt;$D$1+$A26,$C26/$D$1,IF(CE$11=$D$1+$A26,($C26/$D$1)/2,0))</f>
        <v>0</v>
      </c>
      <c r="CF26" s="139">
        <f t="shared" ca="1" si="183"/>
        <v>0</v>
      </c>
      <c r="CG26" s="139">
        <f t="shared" ca="1" si="183"/>
        <v>0</v>
      </c>
      <c r="CH26" s="139">
        <f t="shared" ca="1" si="183"/>
        <v>0</v>
      </c>
      <c r="CI26" s="139">
        <f t="shared" ca="1" si="183"/>
        <v>0</v>
      </c>
      <c r="CJ26" s="139">
        <f t="shared" ca="1" si="183"/>
        <v>0</v>
      </c>
      <c r="CK26" s="139">
        <f t="shared" ca="1" si="183"/>
        <v>0</v>
      </c>
      <c r="CL26" s="139">
        <f t="shared" ca="1" si="183"/>
        <v>0</v>
      </c>
      <c r="CM26" s="139">
        <f t="shared" ca="1" si="183"/>
        <v>0</v>
      </c>
      <c r="CN26" s="139">
        <f t="shared" ca="1" si="183"/>
        <v>0</v>
      </c>
      <c r="CO26" s="139">
        <f t="shared" ca="1" si="183"/>
        <v>0</v>
      </c>
      <c r="CP26" s="139">
        <f t="shared" ca="1" si="183"/>
        <v>0</v>
      </c>
      <c r="CQ26" s="139">
        <f t="shared" ca="1" si="183"/>
        <v>0</v>
      </c>
      <c r="CR26" s="139">
        <f t="shared" ca="1" si="183"/>
        <v>0</v>
      </c>
      <c r="CS26" s="139">
        <f t="shared" ca="1" si="183"/>
        <v>0</v>
      </c>
      <c r="CT26" s="139">
        <f t="shared" ca="1" si="183"/>
        <v>0</v>
      </c>
      <c r="CU26" s="139">
        <f t="shared" ca="1" si="183"/>
        <v>0</v>
      </c>
      <c r="CV26" s="139">
        <f t="shared" ca="1" si="183"/>
        <v>0</v>
      </c>
      <c r="CW26" s="139">
        <f t="shared" ca="1" si="183"/>
        <v>0</v>
      </c>
      <c r="CX26" s="139">
        <f t="shared" ca="1" si="183"/>
        <v>0</v>
      </c>
      <c r="CY26" s="139">
        <f t="shared" ca="1" si="183"/>
        <v>0</v>
      </c>
      <c r="CZ26" s="139">
        <f t="shared" ca="1" si="143"/>
        <v>0</v>
      </c>
      <c r="DA26" s="373" t="s">
        <v>223</v>
      </c>
      <c r="DB26" s="373">
        <f t="shared" si="147"/>
        <v>2033</v>
      </c>
    </row>
    <row r="27" spans="1:106">
      <c r="A27" s="138">
        <f t="shared" si="139"/>
        <v>16</v>
      </c>
      <c r="B27" s="138">
        <f t="shared" si="139"/>
        <v>2034</v>
      </c>
      <c r="C27" s="130">
        <f ca="1">IF(INDIRECT(DA27&amp;5)=$H$2,SUM($D$6:INDIRECT(DA27&amp;6)),IF(INDIRECT(DA27&amp;5)&gt;$H$2,INDIRECT(DA27&amp;6),0))</f>
        <v>0</v>
      </c>
      <c r="D27" s="139"/>
      <c r="E27" s="139"/>
      <c r="F27" s="139"/>
      <c r="G27" s="139"/>
      <c r="H27" s="139"/>
      <c r="I27" s="139"/>
      <c r="J27" s="139"/>
      <c r="K27" s="139"/>
      <c r="L27" s="139"/>
      <c r="M27" s="139"/>
      <c r="N27" s="139"/>
      <c r="O27" s="139"/>
      <c r="P27" s="139"/>
      <c r="Q27" s="139"/>
      <c r="R27" s="139"/>
      <c r="S27" s="139">
        <f ca="1">($C27/$D$1)/2</f>
        <v>0</v>
      </c>
      <c r="T27" s="139">
        <f t="shared" ref="T27:AY27" ca="1" si="184">IF(T$11&lt;$D$1+$A27,$C27/$D$1,IF(T$11=$D$1+$A27,($C27/$D$1)/2,0))</f>
        <v>0</v>
      </c>
      <c r="U27" s="139">
        <f t="shared" ca="1" si="184"/>
        <v>0</v>
      </c>
      <c r="V27" s="139">
        <f t="shared" ca="1" si="184"/>
        <v>0</v>
      </c>
      <c r="W27" s="139">
        <f t="shared" ca="1" si="184"/>
        <v>0</v>
      </c>
      <c r="X27" s="139">
        <f t="shared" ca="1" si="184"/>
        <v>0</v>
      </c>
      <c r="Y27" s="139">
        <f t="shared" ca="1" si="184"/>
        <v>0</v>
      </c>
      <c r="Z27" s="139">
        <f t="shared" ca="1" si="184"/>
        <v>0</v>
      </c>
      <c r="AA27" s="139">
        <f t="shared" ca="1" si="184"/>
        <v>0</v>
      </c>
      <c r="AB27" s="139">
        <f t="shared" ca="1" si="184"/>
        <v>0</v>
      </c>
      <c r="AC27" s="139">
        <f t="shared" ca="1" si="184"/>
        <v>0</v>
      </c>
      <c r="AD27" s="139">
        <f t="shared" ca="1" si="184"/>
        <v>0</v>
      </c>
      <c r="AE27" s="139">
        <f t="shared" ca="1" si="184"/>
        <v>0</v>
      </c>
      <c r="AF27" s="139">
        <f t="shared" ca="1" si="184"/>
        <v>0</v>
      </c>
      <c r="AG27" s="139">
        <f t="shared" ca="1" si="184"/>
        <v>0</v>
      </c>
      <c r="AH27" s="139">
        <f t="shared" ca="1" si="184"/>
        <v>0</v>
      </c>
      <c r="AI27" s="139">
        <f t="shared" ca="1" si="184"/>
        <v>0</v>
      </c>
      <c r="AJ27" s="139">
        <f t="shared" ca="1" si="184"/>
        <v>0</v>
      </c>
      <c r="AK27" s="139">
        <f t="shared" ca="1" si="184"/>
        <v>0</v>
      </c>
      <c r="AL27" s="139">
        <f t="shared" ca="1" si="184"/>
        <v>0</v>
      </c>
      <c r="AM27" s="139">
        <f t="shared" ca="1" si="184"/>
        <v>0</v>
      </c>
      <c r="AN27" s="139">
        <f t="shared" ca="1" si="184"/>
        <v>0</v>
      </c>
      <c r="AO27" s="139">
        <f t="shared" ca="1" si="184"/>
        <v>0</v>
      </c>
      <c r="AP27" s="139">
        <f t="shared" ca="1" si="184"/>
        <v>0</v>
      </c>
      <c r="AQ27" s="139">
        <f t="shared" ca="1" si="184"/>
        <v>0</v>
      </c>
      <c r="AR27" s="139">
        <f t="shared" ca="1" si="184"/>
        <v>0</v>
      </c>
      <c r="AS27" s="139">
        <f t="shared" ca="1" si="184"/>
        <v>0</v>
      </c>
      <c r="AT27" s="139">
        <f t="shared" ca="1" si="184"/>
        <v>0</v>
      </c>
      <c r="AU27" s="139">
        <f t="shared" ca="1" si="184"/>
        <v>0</v>
      </c>
      <c r="AV27" s="139">
        <f t="shared" ca="1" si="184"/>
        <v>0</v>
      </c>
      <c r="AW27" s="139">
        <f t="shared" ca="1" si="184"/>
        <v>0</v>
      </c>
      <c r="AX27" s="139">
        <f t="shared" ca="1" si="184"/>
        <v>0</v>
      </c>
      <c r="AY27" s="139">
        <f t="shared" ca="1" si="184"/>
        <v>0</v>
      </c>
      <c r="AZ27" s="139">
        <f t="shared" ref="AZ27:CE27" ca="1" si="185">IF(AZ$11&lt;$D$1+$A27,$C27/$D$1,IF(AZ$11=$D$1+$A27,($C27/$D$1)/2,0))</f>
        <v>0</v>
      </c>
      <c r="BA27" s="139">
        <f t="shared" ca="1" si="185"/>
        <v>0</v>
      </c>
      <c r="BB27" s="139">
        <f t="shared" ca="1" si="185"/>
        <v>0</v>
      </c>
      <c r="BC27" s="139">
        <f t="shared" ca="1" si="185"/>
        <v>0</v>
      </c>
      <c r="BD27" s="139">
        <f t="shared" ca="1" si="185"/>
        <v>0</v>
      </c>
      <c r="BE27" s="139">
        <f t="shared" ca="1" si="185"/>
        <v>0</v>
      </c>
      <c r="BF27" s="139">
        <f t="shared" ca="1" si="185"/>
        <v>0</v>
      </c>
      <c r="BG27" s="139">
        <f t="shared" ca="1" si="185"/>
        <v>0</v>
      </c>
      <c r="BH27" s="139">
        <f t="shared" ca="1" si="185"/>
        <v>0</v>
      </c>
      <c r="BI27" s="139">
        <f t="shared" ca="1" si="185"/>
        <v>0</v>
      </c>
      <c r="BJ27" s="139">
        <f t="shared" ca="1" si="185"/>
        <v>0</v>
      </c>
      <c r="BK27" s="139">
        <f t="shared" ca="1" si="185"/>
        <v>0</v>
      </c>
      <c r="BL27" s="139">
        <f t="shared" ca="1" si="185"/>
        <v>0</v>
      </c>
      <c r="BM27" s="139">
        <f t="shared" ca="1" si="185"/>
        <v>0</v>
      </c>
      <c r="BN27" s="139">
        <f t="shared" ca="1" si="185"/>
        <v>0</v>
      </c>
      <c r="BO27" s="139">
        <f t="shared" ca="1" si="185"/>
        <v>0</v>
      </c>
      <c r="BP27" s="139">
        <f t="shared" ca="1" si="185"/>
        <v>0</v>
      </c>
      <c r="BQ27" s="139">
        <f t="shared" ca="1" si="185"/>
        <v>0</v>
      </c>
      <c r="BR27" s="139">
        <f t="shared" ca="1" si="185"/>
        <v>0</v>
      </c>
      <c r="BS27" s="139">
        <f t="shared" ca="1" si="185"/>
        <v>0</v>
      </c>
      <c r="BT27" s="139">
        <f t="shared" ca="1" si="185"/>
        <v>0</v>
      </c>
      <c r="BU27" s="139">
        <f t="shared" ca="1" si="185"/>
        <v>0</v>
      </c>
      <c r="BV27" s="139">
        <f t="shared" ca="1" si="185"/>
        <v>0</v>
      </c>
      <c r="BW27" s="139">
        <f t="shared" ca="1" si="185"/>
        <v>0</v>
      </c>
      <c r="BX27" s="139">
        <f t="shared" ca="1" si="185"/>
        <v>0</v>
      </c>
      <c r="BY27" s="139">
        <f t="shared" ca="1" si="185"/>
        <v>0</v>
      </c>
      <c r="BZ27" s="139">
        <f t="shared" ca="1" si="185"/>
        <v>0</v>
      </c>
      <c r="CA27" s="139">
        <f t="shared" ca="1" si="185"/>
        <v>0</v>
      </c>
      <c r="CB27" s="139">
        <f t="shared" ca="1" si="185"/>
        <v>0</v>
      </c>
      <c r="CC27" s="139">
        <f t="shared" ca="1" si="185"/>
        <v>0</v>
      </c>
      <c r="CD27" s="139">
        <f t="shared" ca="1" si="185"/>
        <v>0</v>
      </c>
      <c r="CE27" s="139">
        <f t="shared" ca="1" si="185"/>
        <v>0</v>
      </c>
      <c r="CF27" s="139">
        <f t="shared" ref="CF27:CY27" ca="1" si="186">IF(CF$11&lt;$D$1+$A27,$C27/$D$1,IF(CF$11=$D$1+$A27,($C27/$D$1)/2,0))</f>
        <v>0</v>
      </c>
      <c r="CG27" s="139">
        <f t="shared" ca="1" si="186"/>
        <v>0</v>
      </c>
      <c r="CH27" s="139">
        <f t="shared" ca="1" si="186"/>
        <v>0</v>
      </c>
      <c r="CI27" s="139">
        <f t="shared" ca="1" si="186"/>
        <v>0</v>
      </c>
      <c r="CJ27" s="139">
        <f t="shared" ca="1" si="186"/>
        <v>0</v>
      </c>
      <c r="CK27" s="139">
        <f t="shared" ca="1" si="186"/>
        <v>0</v>
      </c>
      <c r="CL27" s="139">
        <f t="shared" ca="1" si="186"/>
        <v>0</v>
      </c>
      <c r="CM27" s="139">
        <f t="shared" ca="1" si="186"/>
        <v>0</v>
      </c>
      <c r="CN27" s="139">
        <f t="shared" ca="1" si="186"/>
        <v>0</v>
      </c>
      <c r="CO27" s="139">
        <f t="shared" ca="1" si="186"/>
        <v>0</v>
      </c>
      <c r="CP27" s="139">
        <f t="shared" ca="1" si="186"/>
        <v>0</v>
      </c>
      <c r="CQ27" s="139">
        <f t="shared" ca="1" si="186"/>
        <v>0</v>
      </c>
      <c r="CR27" s="139">
        <f t="shared" ca="1" si="186"/>
        <v>0</v>
      </c>
      <c r="CS27" s="139">
        <f t="shared" ca="1" si="186"/>
        <v>0</v>
      </c>
      <c r="CT27" s="139">
        <f t="shared" ca="1" si="186"/>
        <v>0</v>
      </c>
      <c r="CU27" s="139">
        <f t="shared" ca="1" si="186"/>
        <v>0</v>
      </c>
      <c r="CV27" s="139">
        <f t="shared" ca="1" si="186"/>
        <v>0</v>
      </c>
      <c r="CW27" s="139">
        <f t="shared" ca="1" si="186"/>
        <v>0</v>
      </c>
      <c r="CX27" s="139">
        <f t="shared" ca="1" si="186"/>
        <v>0</v>
      </c>
      <c r="CY27" s="139">
        <f t="shared" ca="1" si="186"/>
        <v>0</v>
      </c>
      <c r="CZ27" s="139">
        <f t="shared" ca="1" si="143"/>
        <v>0</v>
      </c>
      <c r="DA27" s="373" t="s">
        <v>224</v>
      </c>
      <c r="DB27" s="373">
        <f t="shared" si="147"/>
        <v>2034</v>
      </c>
    </row>
    <row r="28" spans="1:106">
      <c r="A28" s="138">
        <f t="shared" si="139"/>
        <v>17</v>
      </c>
      <c r="B28" s="138">
        <f t="shared" si="139"/>
        <v>2035</v>
      </c>
      <c r="C28" s="130">
        <f ca="1">IF(INDIRECT(DA28&amp;5)=$H$2,SUM($D$6:INDIRECT(DA28&amp;6)),IF(INDIRECT(DA28&amp;5)&gt;$H$2,INDIRECT(DA28&amp;6),0))</f>
        <v>0</v>
      </c>
      <c r="D28" s="139"/>
      <c r="E28" s="139"/>
      <c r="F28" s="139"/>
      <c r="G28" s="139"/>
      <c r="H28" s="139"/>
      <c r="I28" s="139"/>
      <c r="J28" s="139"/>
      <c r="K28" s="139"/>
      <c r="L28" s="139"/>
      <c r="M28" s="139"/>
      <c r="N28" s="139"/>
      <c r="O28" s="139"/>
      <c r="P28" s="139"/>
      <c r="Q28" s="139"/>
      <c r="R28" s="139"/>
      <c r="S28" s="139"/>
      <c r="T28" s="139">
        <f ca="1">($C28/$D$1)/2</f>
        <v>0</v>
      </c>
      <c r="U28" s="139">
        <f t="shared" ref="U28:AZ28" ca="1" si="187">IF(U$11&lt;$D$1+$A28,$C28/$D$1,IF(U$11=$D$1+$A28,($C28/$D$1)/2,0))</f>
        <v>0</v>
      </c>
      <c r="V28" s="139">
        <f t="shared" ca="1" si="187"/>
        <v>0</v>
      </c>
      <c r="W28" s="139">
        <f t="shared" ca="1" si="187"/>
        <v>0</v>
      </c>
      <c r="X28" s="139">
        <f t="shared" ca="1" si="187"/>
        <v>0</v>
      </c>
      <c r="Y28" s="139">
        <f t="shared" ca="1" si="187"/>
        <v>0</v>
      </c>
      <c r="Z28" s="139">
        <f t="shared" ca="1" si="187"/>
        <v>0</v>
      </c>
      <c r="AA28" s="139">
        <f t="shared" ca="1" si="187"/>
        <v>0</v>
      </c>
      <c r="AB28" s="139">
        <f t="shared" ca="1" si="187"/>
        <v>0</v>
      </c>
      <c r="AC28" s="139">
        <f t="shared" ca="1" si="187"/>
        <v>0</v>
      </c>
      <c r="AD28" s="139">
        <f t="shared" ca="1" si="187"/>
        <v>0</v>
      </c>
      <c r="AE28" s="139">
        <f t="shared" ca="1" si="187"/>
        <v>0</v>
      </c>
      <c r="AF28" s="139">
        <f t="shared" ca="1" si="187"/>
        <v>0</v>
      </c>
      <c r="AG28" s="139">
        <f t="shared" ca="1" si="187"/>
        <v>0</v>
      </c>
      <c r="AH28" s="139">
        <f t="shared" ca="1" si="187"/>
        <v>0</v>
      </c>
      <c r="AI28" s="139">
        <f t="shared" ca="1" si="187"/>
        <v>0</v>
      </c>
      <c r="AJ28" s="139">
        <f t="shared" ca="1" si="187"/>
        <v>0</v>
      </c>
      <c r="AK28" s="139">
        <f t="shared" ca="1" si="187"/>
        <v>0</v>
      </c>
      <c r="AL28" s="139">
        <f t="shared" ca="1" si="187"/>
        <v>0</v>
      </c>
      <c r="AM28" s="139">
        <f t="shared" ca="1" si="187"/>
        <v>0</v>
      </c>
      <c r="AN28" s="139">
        <f t="shared" ca="1" si="187"/>
        <v>0</v>
      </c>
      <c r="AO28" s="139">
        <f t="shared" ca="1" si="187"/>
        <v>0</v>
      </c>
      <c r="AP28" s="139">
        <f t="shared" ca="1" si="187"/>
        <v>0</v>
      </c>
      <c r="AQ28" s="139">
        <f t="shared" ca="1" si="187"/>
        <v>0</v>
      </c>
      <c r="AR28" s="139">
        <f t="shared" ca="1" si="187"/>
        <v>0</v>
      </c>
      <c r="AS28" s="139">
        <f t="shared" ca="1" si="187"/>
        <v>0</v>
      </c>
      <c r="AT28" s="139">
        <f t="shared" ca="1" si="187"/>
        <v>0</v>
      </c>
      <c r="AU28" s="139">
        <f t="shared" ca="1" si="187"/>
        <v>0</v>
      </c>
      <c r="AV28" s="139">
        <f t="shared" ca="1" si="187"/>
        <v>0</v>
      </c>
      <c r="AW28" s="139">
        <f t="shared" ca="1" si="187"/>
        <v>0</v>
      </c>
      <c r="AX28" s="139">
        <f t="shared" ca="1" si="187"/>
        <v>0</v>
      </c>
      <c r="AY28" s="139">
        <f t="shared" ca="1" si="187"/>
        <v>0</v>
      </c>
      <c r="AZ28" s="139">
        <f t="shared" ca="1" si="187"/>
        <v>0</v>
      </c>
      <c r="BA28" s="139">
        <f t="shared" ref="BA28:CF28" ca="1" si="188">IF(BA$11&lt;$D$1+$A28,$C28/$D$1,IF(BA$11=$D$1+$A28,($C28/$D$1)/2,0))</f>
        <v>0</v>
      </c>
      <c r="BB28" s="139">
        <f t="shared" ca="1" si="188"/>
        <v>0</v>
      </c>
      <c r="BC28" s="139">
        <f t="shared" ca="1" si="188"/>
        <v>0</v>
      </c>
      <c r="BD28" s="139">
        <f t="shared" ca="1" si="188"/>
        <v>0</v>
      </c>
      <c r="BE28" s="139">
        <f t="shared" ca="1" si="188"/>
        <v>0</v>
      </c>
      <c r="BF28" s="139">
        <f t="shared" ca="1" si="188"/>
        <v>0</v>
      </c>
      <c r="BG28" s="139">
        <f t="shared" ca="1" si="188"/>
        <v>0</v>
      </c>
      <c r="BH28" s="139">
        <f t="shared" ca="1" si="188"/>
        <v>0</v>
      </c>
      <c r="BI28" s="139">
        <f t="shared" ca="1" si="188"/>
        <v>0</v>
      </c>
      <c r="BJ28" s="139">
        <f t="shared" ca="1" si="188"/>
        <v>0</v>
      </c>
      <c r="BK28" s="139">
        <f t="shared" ca="1" si="188"/>
        <v>0</v>
      </c>
      <c r="BL28" s="139">
        <f t="shared" ca="1" si="188"/>
        <v>0</v>
      </c>
      <c r="BM28" s="139">
        <f t="shared" ca="1" si="188"/>
        <v>0</v>
      </c>
      <c r="BN28" s="139">
        <f t="shared" ca="1" si="188"/>
        <v>0</v>
      </c>
      <c r="BO28" s="139">
        <f t="shared" ca="1" si="188"/>
        <v>0</v>
      </c>
      <c r="BP28" s="139">
        <f t="shared" ca="1" si="188"/>
        <v>0</v>
      </c>
      <c r="BQ28" s="139">
        <f t="shared" ca="1" si="188"/>
        <v>0</v>
      </c>
      <c r="BR28" s="139">
        <f t="shared" ca="1" si="188"/>
        <v>0</v>
      </c>
      <c r="BS28" s="139">
        <f t="shared" ca="1" si="188"/>
        <v>0</v>
      </c>
      <c r="BT28" s="139">
        <f t="shared" ca="1" si="188"/>
        <v>0</v>
      </c>
      <c r="BU28" s="139">
        <f t="shared" ca="1" si="188"/>
        <v>0</v>
      </c>
      <c r="BV28" s="139">
        <f t="shared" ca="1" si="188"/>
        <v>0</v>
      </c>
      <c r="BW28" s="139">
        <f t="shared" ca="1" si="188"/>
        <v>0</v>
      </c>
      <c r="BX28" s="139">
        <f t="shared" ca="1" si="188"/>
        <v>0</v>
      </c>
      <c r="BY28" s="139">
        <f t="shared" ca="1" si="188"/>
        <v>0</v>
      </c>
      <c r="BZ28" s="139">
        <f t="shared" ca="1" si="188"/>
        <v>0</v>
      </c>
      <c r="CA28" s="139">
        <f t="shared" ca="1" si="188"/>
        <v>0</v>
      </c>
      <c r="CB28" s="139">
        <f t="shared" ca="1" si="188"/>
        <v>0</v>
      </c>
      <c r="CC28" s="139">
        <f t="shared" ca="1" si="188"/>
        <v>0</v>
      </c>
      <c r="CD28" s="139">
        <f t="shared" ca="1" si="188"/>
        <v>0</v>
      </c>
      <c r="CE28" s="139">
        <f t="shared" ca="1" si="188"/>
        <v>0</v>
      </c>
      <c r="CF28" s="139">
        <f t="shared" ca="1" si="188"/>
        <v>0</v>
      </c>
      <c r="CG28" s="139">
        <f t="shared" ref="CG28:CY28" ca="1" si="189">IF(CG$11&lt;$D$1+$A28,$C28/$D$1,IF(CG$11=$D$1+$A28,($C28/$D$1)/2,0))</f>
        <v>0</v>
      </c>
      <c r="CH28" s="139">
        <f t="shared" ca="1" si="189"/>
        <v>0</v>
      </c>
      <c r="CI28" s="139">
        <f t="shared" ca="1" si="189"/>
        <v>0</v>
      </c>
      <c r="CJ28" s="139">
        <f t="shared" ca="1" si="189"/>
        <v>0</v>
      </c>
      <c r="CK28" s="139">
        <f t="shared" ca="1" si="189"/>
        <v>0</v>
      </c>
      <c r="CL28" s="139">
        <f t="shared" ca="1" si="189"/>
        <v>0</v>
      </c>
      <c r="CM28" s="139">
        <f t="shared" ca="1" si="189"/>
        <v>0</v>
      </c>
      <c r="CN28" s="139">
        <f t="shared" ca="1" si="189"/>
        <v>0</v>
      </c>
      <c r="CO28" s="139">
        <f t="shared" ca="1" si="189"/>
        <v>0</v>
      </c>
      <c r="CP28" s="139">
        <f t="shared" ca="1" si="189"/>
        <v>0</v>
      </c>
      <c r="CQ28" s="139">
        <f t="shared" ca="1" si="189"/>
        <v>0</v>
      </c>
      <c r="CR28" s="139">
        <f t="shared" ca="1" si="189"/>
        <v>0</v>
      </c>
      <c r="CS28" s="139">
        <f t="shared" ca="1" si="189"/>
        <v>0</v>
      </c>
      <c r="CT28" s="139">
        <f t="shared" ca="1" si="189"/>
        <v>0</v>
      </c>
      <c r="CU28" s="139">
        <f t="shared" ca="1" si="189"/>
        <v>0</v>
      </c>
      <c r="CV28" s="139">
        <f t="shared" ca="1" si="189"/>
        <v>0</v>
      </c>
      <c r="CW28" s="139">
        <f t="shared" ca="1" si="189"/>
        <v>0</v>
      </c>
      <c r="CX28" s="139">
        <f t="shared" ca="1" si="189"/>
        <v>0</v>
      </c>
      <c r="CY28" s="139">
        <f t="shared" ca="1" si="189"/>
        <v>0</v>
      </c>
      <c r="CZ28" s="139">
        <f t="shared" ca="1" si="143"/>
        <v>0</v>
      </c>
      <c r="DA28" s="373" t="s">
        <v>225</v>
      </c>
      <c r="DB28" s="373">
        <f t="shared" si="147"/>
        <v>2035</v>
      </c>
    </row>
    <row r="29" spans="1:106">
      <c r="A29" s="138">
        <f t="shared" si="139"/>
        <v>18</v>
      </c>
      <c r="B29" s="138">
        <f t="shared" si="139"/>
        <v>2036</v>
      </c>
      <c r="C29" s="130">
        <f ca="1">IF(INDIRECT(DA29&amp;5)=$H$2,SUM($D$6:INDIRECT(DA29&amp;6)),IF(INDIRECT(DA29&amp;5)&gt;$H$2,INDIRECT(DA29&amp;6),0))</f>
        <v>0</v>
      </c>
      <c r="D29" s="139"/>
      <c r="E29" s="139"/>
      <c r="F29" s="139"/>
      <c r="G29" s="139"/>
      <c r="H29" s="139"/>
      <c r="I29" s="139"/>
      <c r="J29" s="139"/>
      <c r="K29" s="139"/>
      <c r="L29" s="139"/>
      <c r="M29" s="139"/>
      <c r="N29" s="139"/>
      <c r="O29" s="139"/>
      <c r="P29" s="139"/>
      <c r="Q29" s="139"/>
      <c r="R29" s="139"/>
      <c r="S29" s="139"/>
      <c r="T29" s="139"/>
      <c r="U29" s="139">
        <f ca="1">($C29/$D$1)/2</f>
        <v>0</v>
      </c>
      <c r="V29" s="139">
        <f t="shared" ref="V29:BA29" ca="1" si="190">IF(V$11&lt;$D$1+$A29,$C29/$D$1,IF(V$11=$D$1+$A29,($C29/$D$1)/2,0))</f>
        <v>0</v>
      </c>
      <c r="W29" s="139">
        <f t="shared" ca="1" si="190"/>
        <v>0</v>
      </c>
      <c r="X29" s="139">
        <f t="shared" ca="1" si="190"/>
        <v>0</v>
      </c>
      <c r="Y29" s="139">
        <f t="shared" ca="1" si="190"/>
        <v>0</v>
      </c>
      <c r="Z29" s="139">
        <f t="shared" ca="1" si="190"/>
        <v>0</v>
      </c>
      <c r="AA29" s="139">
        <f t="shared" ca="1" si="190"/>
        <v>0</v>
      </c>
      <c r="AB29" s="139">
        <f t="shared" ca="1" si="190"/>
        <v>0</v>
      </c>
      <c r="AC29" s="139">
        <f t="shared" ca="1" si="190"/>
        <v>0</v>
      </c>
      <c r="AD29" s="139">
        <f t="shared" ca="1" si="190"/>
        <v>0</v>
      </c>
      <c r="AE29" s="139">
        <f t="shared" ca="1" si="190"/>
        <v>0</v>
      </c>
      <c r="AF29" s="139">
        <f t="shared" ca="1" si="190"/>
        <v>0</v>
      </c>
      <c r="AG29" s="139">
        <f t="shared" ca="1" si="190"/>
        <v>0</v>
      </c>
      <c r="AH29" s="139">
        <f t="shared" ca="1" si="190"/>
        <v>0</v>
      </c>
      <c r="AI29" s="139">
        <f t="shared" ca="1" si="190"/>
        <v>0</v>
      </c>
      <c r="AJ29" s="139">
        <f t="shared" ca="1" si="190"/>
        <v>0</v>
      </c>
      <c r="AK29" s="139">
        <f t="shared" ca="1" si="190"/>
        <v>0</v>
      </c>
      <c r="AL29" s="139">
        <f t="shared" ca="1" si="190"/>
        <v>0</v>
      </c>
      <c r="AM29" s="139">
        <f t="shared" ca="1" si="190"/>
        <v>0</v>
      </c>
      <c r="AN29" s="139">
        <f t="shared" ca="1" si="190"/>
        <v>0</v>
      </c>
      <c r="AO29" s="139">
        <f t="shared" ca="1" si="190"/>
        <v>0</v>
      </c>
      <c r="AP29" s="139">
        <f t="shared" ca="1" si="190"/>
        <v>0</v>
      </c>
      <c r="AQ29" s="139">
        <f t="shared" ca="1" si="190"/>
        <v>0</v>
      </c>
      <c r="AR29" s="139">
        <f t="shared" ca="1" si="190"/>
        <v>0</v>
      </c>
      <c r="AS29" s="139">
        <f t="shared" ca="1" si="190"/>
        <v>0</v>
      </c>
      <c r="AT29" s="139">
        <f t="shared" ca="1" si="190"/>
        <v>0</v>
      </c>
      <c r="AU29" s="139">
        <f t="shared" ca="1" si="190"/>
        <v>0</v>
      </c>
      <c r="AV29" s="139">
        <f t="shared" ca="1" si="190"/>
        <v>0</v>
      </c>
      <c r="AW29" s="139">
        <f t="shared" ca="1" si="190"/>
        <v>0</v>
      </c>
      <c r="AX29" s="139">
        <f t="shared" ca="1" si="190"/>
        <v>0</v>
      </c>
      <c r="AY29" s="139">
        <f t="shared" ca="1" si="190"/>
        <v>0</v>
      </c>
      <c r="AZ29" s="139">
        <f t="shared" ca="1" si="190"/>
        <v>0</v>
      </c>
      <c r="BA29" s="139">
        <f t="shared" ca="1" si="190"/>
        <v>0</v>
      </c>
      <c r="BB29" s="139">
        <f t="shared" ref="BB29:CG29" ca="1" si="191">IF(BB$11&lt;$D$1+$A29,$C29/$D$1,IF(BB$11=$D$1+$A29,($C29/$D$1)/2,0))</f>
        <v>0</v>
      </c>
      <c r="BC29" s="139">
        <f t="shared" ca="1" si="191"/>
        <v>0</v>
      </c>
      <c r="BD29" s="139">
        <f t="shared" ca="1" si="191"/>
        <v>0</v>
      </c>
      <c r="BE29" s="139">
        <f t="shared" ca="1" si="191"/>
        <v>0</v>
      </c>
      <c r="BF29" s="139">
        <f t="shared" ca="1" si="191"/>
        <v>0</v>
      </c>
      <c r="BG29" s="139">
        <f t="shared" ca="1" si="191"/>
        <v>0</v>
      </c>
      <c r="BH29" s="139">
        <f t="shared" ca="1" si="191"/>
        <v>0</v>
      </c>
      <c r="BI29" s="139">
        <f t="shared" ca="1" si="191"/>
        <v>0</v>
      </c>
      <c r="BJ29" s="139">
        <f t="shared" ca="1" si="191"/>
        <v>0</v>
      </c>
      <c r="BK29" s="139">
        <f t="shared" ca="1" si="191"/>
        <v>0</v>
      </c>
      <c r="BL29" s="139">
        <f t="shared" ca="1" si="191"/>
        <v>0</v>
      </c>
      <c r="BM29" s="139">
        <f t="shared" ca="1" si="191"/>
        <v>0</v>
      </c>
      <c r="BN29" s="139">
        <f t="shared" ca="1" si="191"/>
        <v>0</v>
      </c>
      <c r="BO29" s="139">
        <f t="shared" ca="1" si="191"/>
        <v>0</v>
      </c>
      <c r="BP29" s="139">
        <f t="shared" ca="1" si="191"/>
        <v>0</v>
      </c>
      <c r="BQ29" s="139">
        <f t="shared" ca="1" si="191"/>
        <v>0</v>
      </c>
      <c r="BR29" s="139">
        <f t="shared" ca="1" si="191"/>
        <v>0</v>
      </c>
      <c r="BS29" s="139">
        <f t="shared" ca="1" si="191"/>
        <v>0</v>
      </c>
      <c r="BT29" s="139">
        <f t="shared" ca="1" si="191"/>
        <v>0</v>
      </c>
      <c r="BU29" s="139">
        <f t="shared" ca="1" si="191"/>
        <v>0</v>
      </c>
      <c r="BV29" s="139">
        <f t="shared" ca="1" si="191"/>
        <v>0</v>
      </c>
      <c r="BW29" s="139">
        <f t="shared" ca="1" si="191"/>
        <v>0</v>
      </c>
      <c r="BX29" s="139">
        <f t="shared" ca="1" si="191"/>
        <v>0</v>
      </c>
      <c r="BY29" s="139">
        <f t="shared" ca="1" si="191"/>
        <v>0</v>
      </c>
      <c r="BZ29" s="139">
        <f t="shared" ca="1" si="191"/>
        <v>0</v>
      </c>
      <c r="CA29" s="139">
        <f t="shared" ca="1" si="191"/>
        <v>0</v>
      </c>
      <c r="CB29" s="139">
        <f t="shared" ca="1" si="191"/>
        <v>0</v>
      </c>
      <c r="CC29" s="139">
        <f t="shared" ca="1" si="191"/>
        <v>0</v>
      </c>
      <c r="CD29" s="139">
        <f t="shared" ca="1" si="191"/>
        <v>0</v>
      </c>
      <c r="CE29" s="139">
        <f t="shared" ca="1" si="191"/>
        <v>0</v>
      </c>
      <c r="CF29" s="139">
        <f t="shared" ca="1" si="191"/>
        <v>0</v>
      </c>
      <c r="CG29" s="139">
        <f t="shared" ca="1" si="191"/>
        <v>0</v>
      </c>
      <c r="CH29" s="139">
        <f t="shared" ref="CH29:CY29" ca="1" si="192">IF(CH$11&lt;$D$1+$A29,$C29/$D$1,IF(CH$11=$D$1+$A29,($C29/$D$1)/2,0))</f>
        <v>0</v>
      </c>
      <c r="CI29" s="139">
        <f t="shared" ca="1" si="192"/>
        <v>0</v>
      </c>
      <c r="CJ29" s="139">
        <f t="shared" ca="1" si="192"/>
        <v>0</v>
      </c>
      <c r="CK29" s="139">
        <f t="shared" ca="1" si="192"/>
        <v>0</v>
      </c>
      <c r="CL29" s="139">
        <f t="shared" ca="1" si="192"/>
        <v>0</v>
      </c>
      <c r="CM29" s="139">
        <f t="shared" ca="1" si="192"/>
        <v>0</v>
      </c>
      <c r="CN29" s="139">
        <f t="shared" ca="1" si="192"/>
        <v>0</v>
      </c>
      <c r="CO29" s="139">
        <f t="shared" ca="1" si="192"/>
        <v>0</v>
      </c>
      <c r="CP29" s="139">
        <f t="shared" ca="1" si="192"/>
        <v>0</v>
      </c>
      <c r="CQ29" s="139">
        <f t="shared" ca="1" si="192"/>
        <v>0</v>
      </c>
      <c r="CR29" s="139">
        <f t="shared" ca="1" si="192"/>
        <v>0</v>
      </c>
      <c r="CS29" s="139">
        <f t="shared" ca="1" si="192"/>
        <v>0</v>
      </c>
      <c r="CT29" s="139">
        <f t="shared" ca="1" si="192"/>
        <v>0</v>
      </c>
      <c r="CU29" s="139">
        <f t="shared" ca="1" si="192"/>
        <v>0</v>
      </c>
      <c r="CV29" s="139">
        <f t="shared" ca="1" si="192"/>
        <v>0</v>
      </c>
      <c r="CW29" s="139">
        <f t="shared" ca="1" si="192"/>
        <v>0</v>
      </c>
      <c r="CX29" s="139">
        <f t="shared" ca="1" si="192"/>
        <v>0</v>
      </c>
      <c r="CY29" s="139">
        <f t="shared" ca="1" si="192"/>
        <v>0</v>
      </c>
      <c r="CZ29" s="139">
        <f t="shared" ca="1" si="143"/>
        <v>0</v>
      </c>
      <c r="DA29" s="373" t="s">
        <v>226</v>
      </c>
      <c r="DB29" s="373">
        <f t="shared" si="147"/>
        <v>2036</v>
      </c>
    </row>
    <row r="30" spans="1:106">
      <c r="A30" s="138">
        <f t="shared" si="139"/>
        <v>19</v>
      </c>
      <c r="B30" s="138">
        <f t="shared" si="139"/>
        <v>2037</v>
      </c>
      <c r="C30" s="130">
        <f ca="1">IF(INDIRECT(DA30&amp;5)=$H$2,SUM($D$6:INDIRECT(DA30&amp;6)),IF(INDIRECT(DA30&amp;5)&gt;$H$2,INDIRECT(DA30&amp;6),0))</f>
        <v>0</v>
      </c>
      <c r="D30" s="139"/>
      <c r="E30" s="139"/>
      <c r="F30" s="139"/>
      <c r="G30" s="139"/>
      <c r="H30" s="139"/>
      <c r="I30" s="139"/>
      <c r="J30" s="139"/>
      <c r="K30" s="139"/>
      <c r="L30" s="139"/>
      <c r="M30" s="139"/>
      <c r="N30" s="139"/>
      <c r="O30" s="139"/>
      <c r="P30" s="139"/>
      <c r="Q30" s="139"/>
      <c r="R30" s="139"/>
      <c r="S30" s="139"/>
      <c r="T30" s="140"/>
      <c r="U30" s="139"/>
      <c r="V30" s="139">
        <f ca="1">($C30/$D$1)/2</f>
        <v>0</v>
      </c>
      <c r="W30" s="139">
        <f t="shared" ref="W30:BB30" ca="1" si="193">IF(W$11&lt;$D$1+$A30,$C30/$D$1,IF(W$11=$D$1+$A30,($C30/$D$1)/2,0))</f>
        <v>0</v>
      </c>
      <c r="X30" s="139">
        <f t="shared" ca="1" si="193"/>
        <v>0</v>
      </c>
      <c r="Y30" s="139">
        <f t="shared" ca="1" si="193"/>
        <v>0</v>
      </c>
      <c r="Z30" s="139">
        <f t="shared" ca="1" si="193"/>
        <v>0</v>
      </c>
      <c r="AA30" s="139">
        <f t="shared" ca="1" si="193"/>
        <v>0</v>
      </c>
      <c r="AB30" s="139">
        <f t="shared" ca="1" si="193"/>
        <v>0</v>
      </c>
      <c r="AC30" s="139">
        <f t="shared" ca="1" si="193"/>
        <v>0</v>
      </c>
      <c r="AD30" s="139">
        <f t="shared" ca="1" si="193"/>
        <v>0</v>
      </c>
      <c r="AE30" s="139">
        <f t="shared" ca="1" si="193"/>
        <v>0</v>
      </c>
      <c r="AF30" s="139">
        <f t="shared" ca="1" si="193"/>
        <v>0</v>
      </c>
      <c r="AG30" s="139">
        <f t="shared" ca="1" si="193"/>
        <v>0</v>
      </c>
      <c r="AH30" s="139">
        <f t="shared" ca="1" si="193"/>
        <v>0</v>
      </c>
      <c r="AI30" s="139">
        <f t="shared" ca="1" si="193"/>
        <v>0</v>
      </c>
      <c r="AJ30" s="139">
        <f t="shared" ca="1" si="193"/>
        <v>0</v>
      </c>
      <c r="AK30" s="139">
        <f t="shared" ca="1" si="193"/>
        <v>0</v>
      </c>
      <c r="AL30" s="139">
        <f t="shared" ca="1" si="193"/>
        <v>0</v>
      </c>
      <c r="AM30" s="139">
        <f t="shared" ca="1" si="193"/>
        <v>0</v>
      </c>
      <c r="AN30" s="139">
        <f t="shared" ca="1" si="193"/>
        <v>0</v>
      </c>
      <c r="AO30" s="139">
        <f t="shared" ca="1" si="193"/>
        <v>0</v>
      </c>
      <c r="AP30" s="139">
        <f t="shared" ca="1" si="193"/>
        <v>0</v>
      </c>
      <c r="AQ30" s="139">
        <f t="shared" ca="1" si="193"/>
        <v>0</v>
      </c>
      <c r="AR30" s="139">
        <f t="shared" ca="1" si="193"/>
        <v>0</v>
      </c>
      <c r="AS30" s="139">
        <f t="shared" ca="1" si="193"/>
        <v>0</v>
      </c>
      <c r="AT30" s="139">
        <f t="shared" ca="1" si="193"/>
        <v>0</v>
      </c>
      <c r="AU30" s="139">
        <f t="shared" ca="1" si="193"/>
        <v>0</v>
      </c>
      <c r="AV30" s="139">
        <f t="shared" ca="1" si="193"/>
        <v>0</v>
      </c>
      <c r="AW30" s="139">
        <f t="shared" ca="1" si="193"/>
        <v>0</v>
      </c>
      <c r="AX30" s="139">
        <f t="shared" ca="1" si="193"/>
        <v>0</v>
      </c>
      <c r="AY30" s="139">
        <f t="shared" ca="1" si="193"/>
        <v>0</v>
      </c>
      <c r="AZ30" s="139">
        <f t="shared" ca="1" si="193"/>
        <v>0</v>
      </c>
      <c r="BA30" s="139">
        <f t="shared" ca="1" si="193"/>
        <v>0</v>
      </c>
      <c r="BB30" s="139">
        <f t="shared" ca="1" si="193"/>
        <v>0</v>
      </c>
      <c r="BC30" s="139">
        <f t="shared" ref="BC30:CH30" ca="1" si="194">IF(BC$11&lt;$D$1+$A30,$C30/$D$1,IF(BC$11=$D$1+$A30,($C30/$D$1)/2,0))</f>
        <v>0</v>
      </c>
      <c r="BD30" s="139">
        <f t="shared" ca="1" si="194"/>
        <v>0</v>
      </c>
      <c r="BE30" s="139">
        <f t="shared" ca="1" si="194"/>
        <v>0</v>
      </c>
      <c r="BF30" s="139">
        <f t="shared" ca="1" si="194"/>
        <v>0</v>
      </c>
      <c r="BG30" s="139">
        <f t="shared" ca="1" si="194"/>
        <v>0</v>
      </c>
      <c r="BH30" s="139">
        <f t="shared" ca="1" si="194"/>
        <v>0</v>
      </c>
      <c r="BI30" s="139">
        <f t="shared" ca="1" si="194"/>
        <v>0</v>
      </c>
      <c r="BJ30" s="139">
        <f t="shared" ca="1" si="194"/>
        <v>0</v>
      </c>
      <c r="BK30" s="139">
        <f t="shared" ca="1" si="194"/>
        <v>0</v>
      </c>
      <c r="BL30" s="139">
        <f t="shared" ca="1" si="194"/>
        <v>0</v>
      </c>
      <c r="BM30" s="139">
        <f t="shared" ca="1" si="194"/>
        <v>0</v>
      </c>
      <c r="BN30" s="139">
        <f t="shared" ca="1" si="194"/>
        <v>0</v>
      </c>
      <c r="BO30" s="139">
        <f t="shared" ca="1" si="194"/>
        <v>0</v>
      </c>
      <c r="BP30" s="139">
        <f t="shared" ca="1" si="194"/>
        <v>0</v>
      </c>
      <c r="BQ30" s="139">
        <f t="shared" ca="1" si="194"/>
        <v>0</v>
      </c>
      <c r="BR30" s="139">
        <f t="shared" ca="1" si="194"/>
        <v>0</v>
      </c>
      <c r="BS30" s="139">
        <f t="shared" ca="1" si="194"/>
        <v>0</v>
      </c>
      <c r="BT30" s="139">
        <f t="shared" ca="1" si="194"/>
        <v>0</v>
      </c>
      <c r="BU30" s="139">
        <f t="shared" ca="1" si="194"/>
        <v>0</v>
      </c>
      <c r="BV30" s="139">
        <f t="shared" ca="1" si="194"/>
        <v>0</v>
      </c>
      <c r="BW30" s="139">
        <f t="shared" ca="1" si="194"/>
        <v>0</v>
      </c>
      <c r="BX30" s="139">
        <f t="shared" ca="1" si="194"/>
        <v>0</v>
      </c>
      <c r="BY30" s="139">
        <f t="shared" ca="1" si="194"/>
        <v>0</v>
      </c>
      <c r="BZ30" s="139">
        <f t="shared" ca="1" si="194"/>
        <v>0</v>
      </c>
      <c r="CA30" s="139">
        <f t="shared" ca="1" si="194"/>
        <v>0</v>
      </c>
      <c r="CB30" s="139">
        <f t="shared" ca="1" si="194"/>
        <v>0</v>
      </c>
      <c r="CC30" s="139">
        <f t="shared" ca="1" si="194"/>
        <v>0</v>
      </c>
      <c r="CD30" s="139">
        <f t="shared" ca="1" si="194"/>
        <v>0</v>
      </c>
      <c r="CE30" s="139">
        <f t="shared" ca="1" si="194"/>
        <v>0</v>
      </c>
      <c r="CF30" s="139">
        <f t="shared" ca="1" si="194"/>
        <v>0</v>
      </c>
      <c r="CG30" s="139">
        <f t="shared" ca="1" si="194"/>
        <v>0</v>
      </c>
      <c r="CH30" s="139">
        <f t="shared" ca="1" si="194"/>
        <v>0</v>
      </c>
      <c r="CI30" s="139">
        <f t="shared" ref="CI30:CY30" ca="1" si="195">IF(CI$11&lt;$D$1+$A30,$C30/$D$1,IF(CI$11=$D$1+$A30,($C30/$D$1)/2,0))</f>
        <v>0</v>
      </c>
      <c r="CJ30" s="139">
        <f t="shared" ca="1" si="195"/>
        <v>0</v>
      </c>
      <c r="CK30" s="139">
        <f t="shared" ca="1" si="195"/>
        <v>0</v>
      </c>
      <c r="CL30" s="139">
        <f t="shared" ca="1" si="195"/>
        <v>0</v>
      </c>
      <c r="CM30" s="139">
        <f t="shared" ca="1" si="195"/>
        <v>0</v>
      </c>
      <c r="CN30" s="139">
        <f t="shared" ca="1" si="195"/>
        <v>0</v>
      </c>
      <c r="CO30" s="139">
        <f t="shared" ca="1" si="195"/>
        <v>0</v>
      </c>
      <c r="CP30" s="139">
        <f t="shared" ca="1" si="195"/>
        <v>0</v>
      </c>
      <c r="CQ30" s="139">
        <f t="shared" ca="1" si="195"/>
        <v>0</v>
      </c>
      <c r="CR30" s="139">
        <f t="shared" ca="1" si="195"/>
        <v>0</v>
      </c>
      <c r="CS30" s="139">
        <f t="shared" ca="1" si="195"/>
        <v>0</v>
      </c>
      <c r="CT30" s="139">
        <f t="shared" ca="1" si="195"/>
        <v>0</v>
      </c>
      <c r="CU30" s="139">
        <f t="shared" ca="1" si="195"/>
        <v>0</v>
      </c>
      <c r="CV30" s="139">
        <f t="shared" ca="1" si="195"/>
        <v>0</v>
      </c>
      <c r="CW30" s="139">
        <f t="shared" ca="1" si="195"/>
        <v>0</v>
      </c>
      <c r="CX30" s="139">
        <f t="shared" ca="1" si="195"/>
        <v>0</v>
      </c>
      <c r="CY30" s="139">
        <f t="shared" ca="1" si="195"/>
        <v>0</v>
      </c>
      <c r="CZ30" s="139">
        <f t="shared" ca="1" si="143"/>
        <v>0</v>
      </c>
      <c r="DA30" s="373" t="s">
        <v>227</v>
      </c>
      <c r="DB30" s="373">
        <f t="shared" si="147"/>
        <v>2037</v>
      </c>
    </row>
    <row r="31" spans="1:106">
      <c r="A31" s="138">
        <f t="shared" si="139"/>
        <v>20</v>
      </c>
      <c r="B31" s="138">
        <f t="shared" si="139"/>
        <v>2038</v>
      </c>
      <c r="C31" s="130">
        <f ca="1">IF(INDIRECT(DA31&amp;5)=$H$2,SUM($D$6:INDIRECT(DA31&amp;6)),IF(INDIRECT(DA31&amp;5)&gt;$H$2,INDIRECT(DA31&amp;6),0))</f>
        <v>0</v>
      </c>
      <c r="D31" s="139"/>
      <c r="E31" s="139"/>
      <c r="F31" s="139"/>
      <c r="G31" s="139"/>
      <c r="H31" s="139"/>
      <c r="I31" s="139"/>
      <c r="J31" s="139"/>
      <c r="K31" s="139"/>
      <c r="L31" s="139"/>
      <c r="M31" s="139"/>
      <c r="N31" s="139"/>
      <c r="O31" s="139"/>
      <c r="P31" s="139"/>
      <c r="Q31" s="139"/>
      <c r="R31" s="139"/>
      <c r="S31" s="139"/>
      <c r="T31" s="140"/>
      <c r="U31" s="140"/>
      <c r="V31" s="139"/>
      <c r="W31" s="139">
        <f ca="1">($C31/$D$1)/2</f>
        <v>0</v>
      </c>
      <c r="X31" s="139">
        <f t="shared" ref="X31:BC31" ca="1" si="196">IF(X$11&lt;$D$1+$A31,$C31/$D$1,IF(X$11=$D$1+$A31,($C31/$D$1)/2,0))</f>
        <v>0</v>
      </c>
      <c r="Y31" s="139">
        <f t="shared" ca="1" si="196"/>
        <v>0</v>
      </c>
      <c r="Z31" s="139">
        <f t="shared" ca="1" si="196"/>
        <v>0</v>
      </c>
      <c r="AA31" s="139">
        <f t="shared" ca="1" si="196"/>
        <v>0</v>
      </c>
      <c r="AB31" s="139">
        <f t="shared" ca="1" si="196"/>
        <v>0</v>
      </c>
      <c r="AC31" s="139">
        <f t="shared" ca="1" si="196"/>
        <v>0</v>
      </c>
      <c r="AD31" s="139">
        <f t="shared" ca="1" si="196"/>
        <v>0</v>
      </c>
      <c r="AE31" s="139">
        <f t="shared" ca="1" si="196"/>
        <v>0</v>
      </c>
      <c r="AF31" s="139">
        <f t="shared" ca="1" si="196"/>
        <v>0</v>
      </c>
      <c r="AG31" s="139">
        <f t="shared" ca="1" si="196"/>
        <v>0</v>
      </c>
      <c r="AH31" s="139">
        <f t="shared" ca="1" si="196"/>
        <v>0</v>
      </c>
      <c r="AI31" s="139">
        <f t="shared" ca="1" si="196"/>
        <v>0</v>
      </c>
      <c r="AJ31" s="139">
        <f t="shared" ca="1" si="196"/>
        <v>0</v>
      </c>
      <c r="AK31" s="139">
        <f t="shared" ca="1" si="196"/>
        <v>0</v>
      </c>
      <c r="AL31" s="139">
        <f t="shared" ca="1" si="196"/>
        <v>0</v>
      </c>
      <c r="AM31" s="139">
        <f t="shared" ca="1" si="196"/>
        <v>0</v>
      </c>
      <c r="AN31" s="139">
        <f t="shared" ca="1" si="196"/>
        <v>0</v>
      </c>
      <c r="AO31" s="139">
        <f t="shared" ca="1" si="196"/>
        <v>0</v>
      </c>
      <c r="AP31" s="139">
        <f t="shared" ca="1" si="196"/>
        <v>0</v>
      </c>
      <c r="AQ31" s="139">
        <f t="shared" ca="1" si="196"/>
        <v>0</v>
      </c>
      <c r="AR31" s="139">
        <f t="shared" ca="1" si="196"/>
        <v>0</v>
      </c>
      <c r="AS31" s="139">
        <f t="shared" ca="1" si="196"/>
        <v>0</v>
      </c>
      <c r="AT31" s="139">
        <f t="shared" ca="1" si="196"/>
        <v>0</v>
      </c>
      <c r="AU31" s="139">
        <f t="shared" ca="1" si="196"/>
        <v>0</v>
      </c>
      <c r="AV31" s="139">
        <f t="shared" ca="1" si="196"/>
        <v>0</v>
      </c>
      <c r="AW31" s="139">
        <f t="shared" ca="1" si="196"/>
        <v>0</v>
      </c>
      <c r="AX31" s="139">
        <f t="shared" ca="1" si="196"/>
        <v>0</v>
      </c>
      <c r="AY31" s="139">
        <f t="shared" ca="1" si="196"/>
        <v>0</v>
      </c>
      <c r="AZ31" s="139">
        <f t="shared" ca="1" si="196"/>
        <v>0</v>
      </c>
      <c r="BA31" s="139">
        <f t="shared" ca="1" si="196"/>
        <v>0</v>
      </c>
      <c r="BB31" s="139">
        <f t="shared" ca="1" si="196"/>
        <v>0</v>
      </c>
      <c r="BC31" s="139">
        <f t="shared" ca="1" si="196"/>
        <v>0</v>
      </c>
      <c r="BD31" s="139">
        <f t="shared" ref="BD31:CI31" ca="1" si="197">IF(BD$11&lt;$D$1+$A31,$C31/$D$1,IF(BD$11=$D$1+$A31,($C31/$D$1)/2,0))</f>
        <v>0</v>
      </c>
      <c r="BE31" s="139">
        <f t="shared" ca="1" si="197"/>
        <v>0</v>
      </c>
      <c r="BF31" s="139">
        <f t="shared" ca="1" si="197"/>
        <v>0</v>
      </c>
      <c r="BG31" s="139">
        <f t="shared" ca="1" si="197"/>
        <v>0</v>
      </c>
      <c r="BH31" s="139">
        <f t="shared" ca="1" si="197"/>
        <v>0</v>
      </c>
      <c r="BI31" s="139">
        <f t="shared" ca="1" si="197"/>
        <v>0</v>
      </c>
      <c r="BJ31" s="139">
        <f t="shared" ca="1" si="197"/>
        <v>0</v>
      </c>
      <c r="BK31" s="139">
        <f t="shared" ca="1" si="197"/>
        <v>0</v>
      </c>
      <c r="BL31" s="139">
        <f t="shared" ca="1" si="197"/>
        <v>0</v>
      </c>
      <c r="BM31" s="139">
        <f t="shared" ca="1" si="197"/>
        <v>0</v>
      </c>
      <c r="BN31" s="139">
        <f t="shared" ca="1" si="197"/>
        <v>0</v>
      </c>
      <c r="BO31" s="139">
        <f t="shared" ca="1" si="197"/>
        <v>0</v>
      </c>
      <c r="BP31" s="139">
        <f t="shared" ca="1" si="197"/>
        <v>0</v>
      </c>
      <c r="BQ31" s="139">
        <f t="shared" ca="1" si="197"/>
        <v>0</v>
      </c>
      <c r="BR31" s="139">
        <f t="shared" ca="1" si="197"/>
        <v>0</v>
      </c>
      <c r="BS31" s="139">
        <f t="shared" ca="1" si="197"/>
        <v>0</v>
      </c>
      <c r="BT31" s="139">
        <f t="shared" ca="1" si="197"/>
        <v>0</v>
      </c>
      <c r="BU31" s="139">
        <f t="shared" ca="1" si="197"/>
        <v>0</v>
      </c>
      <c r="BV31" s="139">
        <f t="shared" ca="1" si="197"/>
        <v>0</v>
      </c>
      <c r="BW31" s="139">
        <f t="shared" ca="1" si="197"/>
        <v>0</v>
      </c>
      <c r="BX31" s="139">
        <f t="shared" ca="1" si="197"/>
        <v>0</v>
      </c>
      <c r="BY31" s="139">
        <f t="shared" ca="1" si="197"/>
        <v>0</v>
      </c>
      <c r="BZ31" s="139">
        <f t="shared" ca="1" si="197"/>
        <v>0</v>
      </c>
      <c r="CA31" s="139">
        <f t="shared" ca="1" si="197"/>
        <v>0</v>
      </c>
      <c r="CB31" s="139">
        <f t="shared" ca="1" si="197"/>
        <v>0</v>
      </c>
      <c r="CC31" s="139">
        <f t="shared" ca="1" si="197"/>
        <v>0</v>
      </c>
      <c r="CD31" s="139">
        <f t="shared" ca="1" si="197"/>
        <v>0</v>
      </c>
      <c r="CE31" s="139">
        <f t="shared" ca="1" si="197"/>
        <v>0</v>
      </c>
      <c r="CF31" s="139">
        <f t="shared" ca="1" si="197"/>
        <v>0</v>
      </c>
      <c r="CG31" s="139">
        <f t="shared" ca="1" si="197"/>
        <v>0</v>
      </c>
      <c r="CH31" s="139">
        <f t="shared" ca="1" si="197"/>
        <v>0</v>
      </c>
      <c r="CI31" s="139">
        <f t="shared" ca="1" si="197"/>
        <v>0</v>
      </c>
      <c r="CJ31" s="139">
        <f t="shared" ref="CJ31:CY31" ca="1" si="198">IF(CJ$11&lt;$D$1+$A31,$C31/$D$1,IF(CJ$11=$D$1+$A31,($C31/$D$1)/2,0))</f>
        <v>0</v>
      </c>
      <c r="CK31" s="139">
        <f t="shared" ca="1" si="198"/>
        <v>0</v>
      </c>
      <c r="CL31" s="139">
        <f t="shared" ca="1" si="198"/>
        <v>0</v>
      </c>
      <c r="CM31" s="139">
        <f t="shared" ca="1" si="198"/>
        <v>0</v>
      </c>
      <c r="CN31" s="139">
        <f t="shared" ca="1" si="198"/>
        <v>0</v>
      </c>
      <c r="CO31" s="139">
        <f t="shared" ca="1" si="198"/>
        <v>0</v>
      </c>
      <c r="CP31" s="139">
        <f t="shared" ca="1" si="198"/>
        <v>0</v>
      </c>
      <c r="CQ31" s="139">
        <f t="shared" ca="1" si="198"/>
        <v>0</v>
      </c>
      <c r="CR31" s="139">
        <f t="shared" ca="1" si="198"/>
        <v>0</v>
      </c>
      <c r="CS31" s="139">
        <f t="shared" ca="1" si="198"/>
        <v>0</v>
      </c>
      <c r="CT31" s="139">
        <f t="shared" ca="1" si="198"/>
        <v>0</v>
      </c>
      <c r="CU31" s="139">
        <f t="shared" ca="1" si="198"/>
        <v>0</v>
      </c>
      <c r="CV31" s="139">
        <f t="shared" ca="1" si="198"/>
        <v>0</v>
      </c>
      <c r="CW31" s="139">
        <f t="shared" ca="1" si="198"/>
        <v>0</v>
      </c>
      <c r="CX31" s="139">
        <f t="shared" ca="1" si="198"/>
        <v>0</v>
      </c>
      <c r="CY31" s="139">
        <f t="shared" ca="1" si="198"/>
        <v>0</v>
      </c>
      <c r="CZ31" s="139">
        <f t="shared" ca="1" si="143"/>
        <v>0</v>
      </c>
      <c r="DA31" s="374" t="s">
        <v>228</v>
      </c>
      <c r="DB31" s="373">
        <f t="shared" si="147"/>
        <v>2038</v>
      </c>
    </row>
    <row r="32" spans="1:106" s="373" customFormat="1">
      <c r="A32" s="138">
        <f t="shared" si="139"/>
        <v>21</v>
      </c>
      <c r="B32" s="138">
        <f t="shared" si="139"/>
        <v>2039</v>
      </c>
      <c r="C32" s="130">
        <f ca="1">IF(INDIRECT(DA32&amp;5)=$H$2,SUM($D$6:INDIRECT(DA32&amp;6)),IF(INDIRECT(DA32&amp;5)&gt;$H$2,INDIRECT(DA32&amp;6),0))</f>
        <v>0</v>
      </c>
      <c r="D32" s="374"/>
      <c r="E32" s="374"/>
      <c r="F32" s="374"/>
      <c r="G32" s="374"/>
      <c r="H32" s="374"/>
      <c r="I32" s="374"/>
      <c r="J32" s="374"/>
      <c r="K32" s="374"/>
      <c r="L32" s="374"/>
      <c r="M32" s="374"/>
      <c r="N32" s="374"/>
      <c r="O32" s="374"/>
      <c r="P32" s="374"/>
      <c r="Q32" s="374"/>
      <c r="R32" s="374"/>
      <c r="S32" s="374"/>
      <c r="T32" s="375"/>
      <c r="U32" s="375"/>
      <c r="V32" s="374"/>
      <c r="W32" s="374"/>
      <c r="X32" s="374">
        <f ca="1">($C32/$D$1)/2</f>
        <v>0</v>
      </c>
      <c r="Y32" s="374">
        <f t="shared" ref="Y32:BD32" ca="1" si="199">IF(Y$11&lt;$D$1+$A32,$C32/$D$1,IF(Y$11=$D$1+$A32,($C32/$D$1)/2,0))</f>
        <v>0</v>
      </c>
      <c r="Z32" s="374">
        <f t="shared" ca="1" si="199"/>
        <v>0</v>
      </c>
      <c r="AA32" s="374">
        <f t="shared" ca="1" si="199"/>
        <v>0</v>
      </c>
      <c r="AB32" s="374">
        <f t="shared" ca="1" si="199"/>
        <v>0</v>
      </c>
      <c r="AC32" s="374">
        <f t="shared" ca="1" si="199"/>
        <v>0</v>
      </c>
      <c r="AD32" s="374">
        <f t="shared" ca="1" si="199"/>
        <v>0</v>
      </c>
      <c r="AE32" s="374">
        <f t="shared" ca="1" si="199"/>
        <v>0</v>
      </c>
      <c r="AF32" s="374">
        <f t="shared" ca="1" si="199"/>
        <v>0</v>
      </c>
      <c r="AG32" s="374">
        <f t="shared" ca="1" si="199"/>
        <v>0</v>
      </c>
      <c r="AH32" s="374">
        <f t="shared" ca="1" si="199"/>
        <v>0</v>
      </c>
      <c r="AI32" s="374">
        <f t="shared" ca="1" si="199"/>
        <v>0</v>
      </c>
      <c r="AJ32" s="374">
        <f t="shared" ca="1" si="199"/>
        <v>0</v>
      </c>
      <c r="AK32" s="374">
        <f t="shared" ca="1" si="199"/>
        <v>0</v>
      </c>
      <c r="AL32" s="374">
        <f t="shared" ca="1" si="199"/>
        <v>0</v>
      </c>
      <c r="AM32" s="374">
        <f t="shared" ca="1" si="199"/>
        <v>0</v>
      </c>
      <c r="AN32" s="374">
        <f t="shared" ca="1" si="199"/>
        <v>0</v>
      </c>
      <c r="AO32" s="374">
        <f t="shared" ca="1" si="199"/>
        <v>0</v>
      </c>
      <c r="AP32" s="374">
        <f t="shared" ca="1" si="199"/>
        <v>0</v>
      </c>
      <c r="AQ32" s="374">
        <f t="shared" ca="1" si="199"/>
        <v>0</v>
      </c>
      <c r="AR32" s="374">
        <f t="shared" ca="1" si="199"/>
        <v>0</v>
      </c>
      <c r="AS32" s="374">
        <f t="shared" ca="1" si="199"/>
        <v>0</v>
      </c>
      <c r="AT32" s="374">
        <f t="shared" ca="1" si="199"/>
        <v>0</v>
      </c>
      <c r="AU32" s="374">
        <f t="shared" ca="1" si="199"/>
        <v>0</v>
      </c>
      <c r="AV32" s="374">
        <f t="shared" ca="1" si="199"/>
        <v>0</v>
      </c>
      <c r="AW32" s="374">
        <f t="shared" ca="1" si="199"/>
        <v>0</v>
      </c>
      <c r="AX32" s="374">
        <f t="shared" ca="1" si="199"/>
        <v>0</v>
      </c>
      <c r="AY32" s="374">
        <f t="shared" ca="1" si="199"/>
        <v>0</v>
      </c>
      <c r="AZ32" s="374">
        <f t="shared" ca="1" si="199"/>
        <v>0</v>
      </c>
      <c r="BA32" s="374">
        <f t="shared" ca="1" si="199"/>
        <v>0</v>
      </c>
      <c r="BB32" s="374">
        <f t="shared" ca="1" si="199"/>
        <v>0</v>
      </c>
      <c r="BC32" s="374">
        <f t="shared" ca="1" si="199"/>
        <v>0</v>
      </c>
      <c r="BD32" s="374">
        <f t="shared" ca="1" si="199"/>
        <v>0</v>
      </c>
      <c r="BE32" s="374">
        <f t="shared" ref="BE32:CJ32" ca="1" si="200">IF(BE$11&lt;$D$1+$A32,$C32/$D$1,IF(BE$11=$D$1+$A32,($C32/$D$1)/2,0))</f>
        <v>0</v>
      </c>
      <c r="BF32" s="374">
        <f t="shared" ca="1" si="200"/>
        <v>0</v>
      </c>
      <c r="BG32" s="374">
        <f t="shared" ca="1" si="200"/>
        <v>0</v>
      </c>
      <c r="BH32" s="374">
        <f t="shared" ca="1" si="200"/>
        <v>0</v>
      </c>
      <c r="BI32" s="374">
        <f t="shared" ca="1" si="200"/>
        <v>0</v>
      </c>
      <c r="BJ32" s="374">
        <f t="shared" ca="1" si="200"/>
        <v>0</v>
      </c>
      <c r="BK32" s="374">
        <f t="shared" ca="1" si="200"/>
        <v>0</v>
      </c>
      <c r="BL32" s="374">
        <f t="shared" ca="1" si="200"/>
        <v>0</v>
      </c>
      <c r="BM32" s="374">
        <f t="shared" ca="1" si="200"/>
        <v>0</v>
      </c>
      <c r="BN32" s="374">
        <f t="shared" ca="1" si="200"/>
        <v>0</v>
      </c>
      <c r="BO32" s="374">
        <f t="shared" ca="1" si="200"/>
        <v>0</v>
      </c>
      <c r="BP32" s="374">
        <f t="shared" ca="1" si="200"/>
        <v>0</v>
      </c>
      <c r="BQ32" s="374">
        <f t="shared" ca="1" si="200"/>
        <v>0</v>
      </c>
      <c r="BR32" s="374">
        <f t="shared" ca="1" si="200"/>
        <v>0</v>
      </c>
      <c r="BS32" s="374">
        <f t="shared" ca="1" si="200"/>
        <v>0</v>
      </c>
      <c r="BT32" s="374">
        <f t="shared" ca="1" si="200"/>
        <v>0</v>
      </c>
      <c r="BU32" s="374">
        <f t="shared" ca="1" si="200"/>
        <v>0</v>
      </c>
      <c r="BV32" s="374">
        <f t="shared" ca="1" si="200"/>
        <v>0</v>
      </c>
      <c r="BW32" s="374">
        <f t="shared" ca="1" si="200"/>
        <v>0</v>
      </c>
      <c r="BX32" s="374">
        <f t="shared" ca="1" si="200"/>
        <v>0</v>
      </c>
      <c r="BY32" s="374">
        <f t="shared" ca="1" si="200"/>
        <v>0</v>
      </c>
      <c r="BZ32" s="374">
        <f t="shared" ca="1" si="200"/>
        <v>0</v>
      </c>
      <c r="CA32" s="374">
        <f t="shared" ca="1" si="200"/>
        <v>0</v>
      </c>
      <c r="CB32" s="374">
        <f t="shared" ca="1" si="200"/>
        <v>0</v>
      </c>
      <c r="CC32" s="374">
        <f t="shared" ca="1" si="200"/>
        <v>0</v>
      </c>
      <c r="CD32" s="374">
        <f t="shared" ca="1" si="200"/>
        <v>0</v>
      </c>
      <c r="CE32" s="374">
        <f t="shared" ca="1" si="200"/>
        <v>0</v>
      </c>
      <c r="CF32" s="374">
        <f t="shared" ca="1" si="200"/>
        <v>0</v>
      </c>
      <c r="CG32" s="374">
        <f t="shared" ca="1" si="200"/>
        <v>0</v>
      </c>
      <c r="CH32" s="374">
        <f t="shared" ca="1" si="200"/>
        <v>0</v>
      </c>
      <c r="CI32" s="374">
        <f t="shared" ca="1" si="200"/>
        <v>0</v>
      </c>
      <c r="CJ32" s="374">
        <f t="shared" ca="1" si="200"/>
        <v>0</v>
      </c>
      <c r="CK32" s="374">
        <f t="shared" ref="CK32:CZ32" ca="1" si="201">IF(CK$11&lt;$D$1+$A32,$C32/$D$1,IF(CK$11=$D$1+$A32,($C32/$D$1)/2,0))</f>
        <v>0</v>
      </c>
      <c r="CL32" s="374">
        <f t="shared" ca="1" si="201"/>
        <v>0</v>
      </c>
      <c r="CM32" s="374">
        <f t="shared" ca="1" si="201"/>
        <v>0</v>
      </c>
      <c r="CN32" s="374">
        <f t="shared" ca="1" si="201"/>
        <v>0</v>
      </c>
      <c r="CO32" s="374">
        <f t="shared" ca="1" si="201"/>
        <v>0</v>
      </c>
      <c r="CP32" s="374">
        <f t="shared" ca="1" si="201"/>
        <v>0</v>
      </c>
      <c r="CQ32" s="374">
        <f t="shared" ca="1" si="201"/>
        <v>0</v>
      </c>
      <c r="CR32" s="374">
        <f t="shared" ca="1" si="201"/>
        <v>0</v>
      </c>
      <c r="CS32" s="374">
        <f t="shared" ca="1" si="201"/>
        <v>0</v>
      </c>
      <c r="CT32" s="374">
        <f t="shared" ca="1" si="201"/>
        <v>0</v>
      </c>
      <c r="CU32" s="374">
        <f t="shared" ca="1" si="201"/>
        <v>0</v>
      </c>
      <c r="CV32" s="374">
        <f t="shared" ca="1" si="201"/>
        <v>0</v>
      </c>
      <c r="CW32" s="374">
        <f t="shared" ca="1" si="201"/>
        <v>0</v>
      </c>
      <c r="CX32" s="374">
        <f t="shared" ca="1" si="201"/>
        <v>0</v>
      </c>
      <c r="CY32" s="374">
        <f t="shared" ca="1" si="201"/>
        <v>0</v>
      </c>
      <c r="CZ32" s="374">
        <f t="shared" ca="1" si="201"/>
        <v>0</v>
      </c>
      <c r="DA32" s="374" t="s">
        <v>229</v>
      </c>
      <c r="DB32" s="373">
        <f t="shared" si="147"/>
        <v>2039</v>
      </c>
    </row>
    <row r="33" spans="1:121" s="373" customFormat="1">
      <c r="A33" s="138">
        <f t="shared" si="139"/>
        <v>22</v>
      </c>
      <c r="B33" s="138">
        <f t="shared" si="139"/>
        <v>2040</v>
      </c>
      <c r="C33" s="130">
        <f ca="1">IF(INDIRECT(DA33&amp;5)=$H$2,SUM($D$6:INDIRECT(DA33&amp;6)),IF(INDIRECT(DA33&amp;5)&gt;$H$2,INDIRECT(DA33&amp;6),0))</f>
        <v>0</v>
      </c>
      <c r="D33" s="374"/>
      <c r="E33" s="374"/>
      <c r="F33" s="374"/>
      <c r="G33" s="374"/>
      <c r="H33" s="374"/>
      <c r="I33" s="374"/>
      <c r="J33" s="374"/>
      <c r="K33" s="374"/>
      <c r="L33" s="374"/>
      <c r="M33" s="374"/>
      <c r="N33" s="374"/>
      <c r="O33" s="374"/>
      <c r="P33" s="374"/>
      <c r="Q33" s="374"/>
      <c r="R33" s="374"/>
      <c r="S33" s="374"/>
      <c r="T33" s="375"/>
      <c r="U33" s="375"/>
      <c r="V33" s="374"/>
      <c r="W33" s="374"/>
      <c r="X33" s="374"/>
      <c r="Y33" s="374">
        <f ca="1">($C33/$D$1)/2</f>
        <v>0</v>
      </c>
      <c r="Z33" s="374">
        <f t="shared" ref="Z33:BE33" ca="1" si="202">IF(Z$11&lt;$D$1+$A33,$C33/$D$1,IF(Z$11=$D$1+$A33,($C33/$D$1)/2,0))</f>
        <v>0</v>
      </c>
      <c r="AA33" s="374">
        <f t="shared" ca="1" si="202"/>
        <v>0</v>
      </c>
      <c r="AB33" s="374">
        <f t="shared" ca="1" si="202"/>
        <v>0</v>
      </c>
      <c r="AC33" s="374">
        <f t="shared" ca="1" si="202"/>
        <v>0</v>
      </c>
      <c r="AD33" s="374">
        <f t="shared" ca="1" si="202"/>
        <v>0</v>
      </c>
      <c r="AE33" s="374">
        <f t="shared" ca="1" si="202"/>
        <v>0</v>
      </c>
      <c r="AF33" s="374">
        <f t="shared" ca="1" si="202"/>
        <v>0</v>
      </c>
      <c r="AG33" s="374">
        <f t="shared" ca="1" si="202"/>
        <v>0</v>
      </c>
      <c r="AH33" s="374">
        <f t="shared" ca="1" si="202"/>
        <v>0</v>
      </c>
      <c r="AI33" s="374">
        <f t="shared" ca="1" si="202"/>
        <v>0</v>
      </c>
      <c r="AJ33" s="374">
        <f t="shared" ca="1" si="202"/>
        <v>0</v>
      </c>
      <c r="AK33" s="374">
        <f t="shared" ca="1" si="202"/>
        <v>0</v>
      </c>
      <c r="AL33" s="374">
        <f t="shared" ca="1" si="202"/>
        <v>0</v>
      </c>
      <c r="AM33" s="374">
        <f t="shared" ca="1" si="202"/>
        <v>0</v>
      </c>
      <c r="AN33" s="374">
        <f t="shared" ca="1" si="202"/>
        <v>0</v>
      </c>
      <c r="AO33" s="374">
        <f t="shared" ca="1" si="202"/>
        <v>0</v>
      </c>
      <c r="AP33" s="374">
        <f t="shared" ca="1" si="202"/>
        <v>0</v>
      </c>
      <c r="AQ33" s="374">
        <f t="shared" ca="1" si="202"/>
        <v>0</v>
      </c>
      <c r="AR33" s="374">
        <f t="shared" ca="1" si="202"/>
        <v>0</v>
      </c>
      <c r="AS33" s="374">
        <f t="shared" ca="1" si="202"/>
        <v>0</v>
      </c>
      <c r="AT33" s="374">
        <f t="shared" ca="1" si="202"/>
        <v>0</v>
      </c>
      <c r="AU33" s="374">
        <f t="shared" ca="1" si="202"/>
        <v>0</v>
      </c>
      <c r="AV33" s="374">
        <f t="shared" ca="1" si="202"/>
        <v>0</v>
      </c>
      <c r="AW33" s="374">
        <f t="shared" ca="1" si="202"/>
        <v>0</v>
      </c>
      <c r="AX33" s="374">
        <f t="shared" ca="1" si="202"/>
        <v>0</v>
      </c>
      <c r="AY33" s="374">
        <f t="shared" ca="1" si="202"/>
        <v>0</v>
      </c>
      <c r="AZ33" s="374">
        <f t="shared" ca="1" si="202"/>
        <v>0</v>
      </c>
      <c r="BA33" s="374">
        <f t="shared" ca="1" si="202"/>
        <v>0</v>
      </c>
      <c r="BB33" s="374">
        <f t="shared" ca="1" si="202"/>
        <v>0</v>
      </c>
      <c r="BC33" s="374">
        <f t="shared" ca="1" si="202"/>
        <v>0</v>
      </c>
      <c r="BD33" s="374">
        <f t="shared" ca="1" si="202"/>
        <v>0</v>
      </c>
      <c r="BE33" s="374">
        <f t="shared" ca="1" si="202"/>
        <v>0</v>
      </c>
      <c r="BF33" s="374">
        <f t="shared" ref="BF33:CK33" ca="1" si="203">IF(BF$11&lt;$D$1+$A33,$C33/$D$1,IF(BF$11=$D$1+$A33,($C33/$D$1)/2,0))</f>
        <v>0</v>
      </c>
      <c r="BG33" s="374">
        <f t="shared" ca="1" si="203"/>
        <v>0</v>
      </c>
      <c r="BH33" s="374">
        <f t="shared" ca="1" si="203"/>
        <v>0</v>
      </c>
      <c r="BI33" s="374">
        <f t="shared" ca="1" si="203"/>
        <v>0</v>
      </c>
      <c r="BJ33" s="374">
        <f t="shared" ca="1" si="203"/>
        <v>0</v>
      </c>
      <c r="BK33" s="374">
        <f t="shared" ca="1" si="203"/>
        <v>0</v>
      </c>
      <c r="BL33" s="374">
        <f t="shared" ca="1" si="203"/>
        <v>0</v>
      </c>
      <c r="BM33" s="374">
        <f t="shared" ca="1" si="203"/>
        <v>0</v>
      </c>
      <c r="BN33" s="374">
        <f t="shared" ca="1" si="203"/>
        <v>0</v>
      </c>
      <c r="BO33" s="374">
        <f t="shared" ca="1" si="203"/>
        <v>0</v>
      </c>
      <c r="BP33" s="374">
        <f t="shared" ca="1" si="203"/>
        <v>0</v>
      </c>
      <c r="BQ33" s="374">
        <f t="shared" ca="1" si="203"/>
        <v>0</v>
      </c>
      <c r="BR33" s="374">
        <f t="shared" ca="1" si="203"/>
        <v>0</v>
      </c>
      <c r="BS33" s="374">
        <f t="shared" ca="1" si="203"/>
        <v>0</v>
      </c>
      <c r="BT33" s="374">
        <f t="shared" ca="1" si="203"/>
        <v>0</v>
      </c>
      <c r="BU33" s="374">
        <f t="shared" ca="1" si="203"/>
        <v>0</v>
      </c>
      <c r="BV33" s="374">
        <f t="shared" ca="1" si="203"/>
        <v>0</v>
      </c>
      <c r="BW33" s="374">
        <f t="shared" ca="1" si="203"/>
        <v>0</v>
      </c>
      <c r="BX33" s="374">
        <f t="shared" ca="1" si="203"/>
        <v>0</v>
      </c>
      <c r="BY33" s="374">
        <f t="shared" ca="1" si="203"/>
        <v>0</v>
      </c>
      <c r="BZ33" s="374">
        <f t="shared" ca="1" si="203"/>
        <v>0</v>
      </c>
      <c r="CA33" s="374">
        <f t="shared" ca="1" si="203"/>
        <v>0</v>
      </c>
      <c r="CB33" s="374">
        <f t="shared" ca="1" si="203"/>
        <v>0</v>
      </c>
      <c r="CC33" s="374">
        <f t="shared" ca="1" si="203"/>
        <v>0</v>
      </c>
      <c r="CD33" s="374">
        <f t="shared" ca="1" si="203"/>
        <v>0</v>
      </c>
      <c r="CE33" s="374">
        <f t="shared" ca="1" si="203"/>
        <v>0</v>
      </c>
      <c r="CF33" s="374">
        <f t="shared" ca="1" si="203"/>
        <v>0</v>
      </c>
      <c r="CG33" s="374">
        <f t="shared" ca="1" si="203"/>
        <v>0</v>
      </c>
      <c r="CH33" s="374">
        <f t="shared" ca="1" si="203"/>
        <v>0</v>
      </c>
      <c r="CI33" s="374">
        <f t="shared" ca="1" si="203"/>
        <v>0</v>
      </c>
      <c r="CJ33" s="374">
        <f t="shared" ca="1" si="203"/>
        <v>0</v>
      </c>
      <c r="CK33" s="374">
        <f t="shared" ca="1" si="203"/>
        <v>0</v>
      </c>
      <c r="CL33" s="374">
        <f t="shared" ref="CL33:CZ33" ca="1" si="204">IF(CL$11&lt;$D$1+$A33,$C33/$D$1,IF(CL$11=$D$1+$A33,($C33/$D$1)/2,0))</f>
        <v>0</v>
      </c>
      <c r="CM33" s="374">
        <f t="shared" ca="1" si="204"/>
        <v>0</v>
      </c>
      <c r="CN33" s="374">
        <f t="shared" ca="1" si="204"/>
        <v>0</v>
      </c>
      <c r="CO33" s="374">
        <f t="shared" ca="1" si="204"/>
        <v>0</v>
      </c>
      <c r="CP33" s="374">
        <f t="shared" ca="1" si="204"/>
        <v>0</v>
      </c>
      <c r="CQ33" s="374">
        <f t="shared" ca="1" si="204"/>
        <v>0</v>
      </c>
      <c r="CR33" s="374">
        <f t="shared" ca="1" si="204"/>
        <v>0</v>
      </c>
      <c r="CS33" s="374">
        <f t="shared" ca="1" si="204"/>
        <v>0</v>
      </c>
      <c r="CT33" s="374">
        <f t="shared" ca="1" si="204"/>
        <v>0</v>
      </c>
      <c r="CU33" s="374">
        <f t="shared" ca="1" si="204"/>
        <v>0</v>
      </c>
      <c r="CV33" s="374">
        <f t="shared" ca="1" si="204"/>
        <v>0</v>
      </c>
      <c r="CW33" s="374">
        <f t="shared" ca="1" si="204"/>
        <v>0</v>
      </c>
      <c r="CX33" s="374">
        <f t="shared" ca="1" si="204"/>
        <v>0</v>
      </c>
      <c r="CY33" s="374">
        <f t="shared" ca="1" si="204"/>
        <v>0</v>
      </c>
      <c r="CZ33" s="374">
        <f t="shared" ca="1" si="204"/>
        <v>0</v>
      </c>
      <c r="DA33" s="374" t="s">
        <v>230</v>
      </c>
      <c r="DB33" s="373">
        <f t="shared" si="147"/>
        <v>2040</v>
      </c>
    </row>
    <row r="34" spans="1:121" s="373" customFormat="1">
      <c r="A34" s="138">
        <f t="shared" si="139"/>
        <v>23</v>
      </c>
      <c r="B34" s="138">
        <f t="shared" si="139"/>
        <v>2041</v>
      </c>
      <c r="C34" s="130">
        <f ca="1">IF(INDIRECT(DA34&amp;5)=$H$2,SUM($D$6:INDIRECT(DA34&amp;6)),IF(INDIRECT(DA34&amp;5)&gt;$H$2,INDIRECT(DA34&amp;6),0))</f>
        <v>0</v>
      </c>
      <c r="D34" s="374"/>
      <c r="E34" s="374"/>
      <c r="F34" s="374"/>
      <c r="G34" s="374"/>
      <c r="H34" s="374"/>
      <c r="I34" s="374"/>
      <c r="J34" s="374"/>
      <c r="K34" s="374"/>
      <c r="L34" s="374"/>
      <c r="M34" s="374"/>
      <c r="N34" s="374"/>
      <c r="O34" s="374"/>
      <c r="P34" s="374"/>
      <c r="Q34" s="374"/>
      <c r="R34" s="374"/>
      <c r="S34" s="374"/>
      <c r="T34" s="375"/>
      <c r="U34" s="375"/>
      <c r="V34" s="374"/>
      <c r="W34" s="374"/>
      <c r="X34" s="374"/>
      <c r="Y34" s="374"/>
      <c r="Z34" s="374">
        <f ca="1">($C34/$D$1)/2</f>
        <v>0</v>
      </c>
      <c r="AA34" s="374">
        <f t="shared" ref="AA34:BF34" ca="1" si="205">IF(AA$11&lt;$D$1+$A34,$C34/$D$1,IF(AA$11=$D$1+$A34,($C34/$D$1)/2,0))</f>
        <v>0</v>
      </c>
      <c r="AB34" s="374">
        <f t="shared" ca="1" si="205"/>
        <v>0</v>
      </c>
      <c r="AC34" s="374">
        <f t="shared" ca="1" si="205"/>
        <v>0</v>
      </c>
      <c r="AD34" s="374">
        <f t="shared" ca="1" si="205"/>
        <v>0</v>
      </c>
      <c r="AE34" s="374">
        <f t="shared" ca="1" si="205"/>
        <v>0</v>
      </c>
      <c r="AF34" s="374">
        <f t="shared" ca="1" si="205"/>
        <v>0</v>
      </c>
      <c r="AG34" s="374">
        <f t="shared" ca="1" si="205"/>
        <v>0</v>
      </c>
      <c r="AH34" s="374">
        <f t="shared" ca="1" si="205"/>
        <v>0</v>
      </c>
      <c r="AI34" s="374">
        <f t="shared" ca="1" si="205"/>
        <v>0</v>
      </c>
      <c r="AJ34" s="374">
        <f t="shared" ca="1" si="205"/>
        <v>0</v>
      </c>
      <c r="AK34" s="374">
        <f t="shared" ca="1" si="205"/>
        <v>0</v>
      </c>
      <c r="AL34" s="374">
        <f t="shared" ca="1" si="205"/>
        <v>0</v>
      </c>
      <c r="AM34" s="374">
        <f t="shared" ca="1" si="205"/>
        <v>0</v>
      </c>
      <c r="AN34" s="374">
        <f t="shared" ca="1" si="205"/>
        <v>0</v>
      </c>
      <c r="AO34" s="374">
        <f t="shared" ca="1" si="205"/>
        <v>0</v>
      </c>
      <c r="AP34" s="374">
        <f t="shared" ca="1" si="205"/>
        <v>0</v>
      </c>
      <c r="AQ34" s="374">
        <f t="shared" ca="1" si="205"/>
        <v>0</v>
      </c>
      <c r="AR34" s="374">
        <f t="shared" ca="1" si="205"/>
        <v>0</v>
      </c>
      <c r="AS34" s="374">
        <f t="shared" ca="1" si="205"/>
        <v>0</v>
      </c>
      <c r="AT34" s="374">
        <f t="shared" ca="1" si="205"/>
        <v>0</v>
      </c>
      <c r="AU34" s="374">
        <f t="shared" ca="1" si="205"/>
        <v>0</v>
      </c>
      <c r="AV34" s="374">
        <f t="shared" ca="1" si="205"/>
        <v>0</v>
      </c>
      <c r="AW34" s="374">
        <f t="shared" ca="1" si="205"/>
        <v>0</v>
      </c>
      <c r="AX34" s="374">
        <f t="shared" ca="1" si="205"/>
        <v>0</v>
      </c>
      <c r="AY34" s="374">
        <f t="shared" ca="1" si="205"/>
        <v>0</v>
      </c>
      <c r="AZ34" s="374">
        <f t="shared" ca="1" si="205"/>
        <v>0</v>
      </c>
      <c r="BA34" s="374">
        <f t="shared" ca="1" si="205"/>
        <v>0</v>
      </c>
      <c r="BB34" s="374">
        <f t="shared" ca="1" si="205"/>
        <v>0</v>
      </c>
      <c r="BC34" s="374">
        <f t="shared" ca="1" si="205"/>
        <v>0</v>
      </c>
      <c r="BD34" s="374">
        <f t="shared" ca="1" si="205"/>
        <v>0</v>
      </c>
      <c r="BE34" s="374">
        <f t="shared" ca="1" si="205"/>
        <v>0</v>
      </c>
      <c r="BF34" s="374">
        <f t="shared" ca="1" si="205"/>
        <v>0</v>
      </c>
      <c r="BG34" s="374">
        <f t="shared" ref="BG34:CL34" ca="1" si="206">IF(BG$11&lt;$D$1+$A34,$C34/$D$1,IF(BG$11=$D$1+$A34,($C34/$D$1)/2,0))</f>
        <v>0</v>
      </c>
      <c r="BH34" s="374">
        <f t="shared" ca="1" si="206"/>
        <v>0</v>
      </c>
      <c r="BI34" s="374">
        <f t="shared" ca="1" si="206"/>
        <v>0</v>
      </c>
      <c r="BJ34" s="374">
        <f t="shared" ca="1" si="206"/>
        <v>0</v>
      </c>
      <c r="BK34" s="374">
        <f t="shared" ca="1" si="206"/>
        <v>0</v>
      </c>
      <c r="BL34" s="374">
        <f t="shared" ca="1" si="206"/>
        <v>0</v>
      </c>
      <c r="BM34" s="374">
        <f t="shared" ca="1" si="206"/>
        <v>0</v>
      </c>
      <c r="BN34" s="374">
        <f t="shared" ca="1" si="206"/>
        <v>0</v>
      </c>
      <c r="BO34" s="374">
        <f t="shared" ca="1" si="206"/>
        <v>0</v>
      </c>
      <c r="BP34" s="374">
        <f t="shared" ca="1" si="206"/>
        <v>0</v>
      </c>
      <c r="BQ34" s="374">
        <f t="shared" ca="1" si="206"/>
        <v>0</v>
      </c>
      <c r="BR34" s="374">
        <f t="shared" ca="1" si="206"/>
        <v>0</v>
      </c>
      <c r="BS34" s="374">
        <f t="shared" ca="1" si="206"/>
        <v>0</v>
      </c>
      <c r="BT34" s="374">
        <f t="shared" ca="1" si="206"/>
        <v>0</v>
      </c>
      <c r="BU34" s="374">
        <f t="shared" ca="1" si="206"/>
        <v>0</v>
      </c>
      <c r="BV34" s="374">
        <f t="shared" ca="1" si="206"/>
        <v>0</v>
      </c>
      <c r="BW34" s="374">
        <f t="shared" ca="1" si="206"/>
        <v>0</v>
      </c>
      <c r="BX34" s="374">
        <f t="shared" ca="1" si="206"/>
        <v>0</v>
      </c>
      <c r="BY34" s="374">
        <f t="shared" ca="1" si="206"/>
        <v>0</v>
      </c>
      <c r="BZ34" s="374">
        <f t="shared" ca="1" si="206"/>
        <v>0</v>
      </c>
      <c r="CA34" s="374">
        <f t="shared" ca="1" si="206"/>
        <v>0</v>
      </c>
      <c r="CB34" s="374">
        <f t="shared" ca="1" si="206"/>
        <v>0</v>
      </c>
      <c r="CC34" s="374">
        <f t="shared" ca="1" si="206"/>
        <v>0</v>
      </c>
      <c r="CD34" s="374">
        <f t="shared" ca="1" si="206"/>
        <v>0</v>
      </c>
      <c r="CE34" s="374">
        <f t="shared" ca="1" si="206"/>
        <v>0</v>
      </c>
      <c r="CF34" s="374">
        <f t="shared" ca="1" si="206"/>
        <v>0</v>
      </c>
      <c r="CG34" s="374">
        <f t="shared" ca="1" si="206"/>
        <v>0</v>
      </c>
      <c r="CH34" s="374">
        <f t="shared" ca="1" si="206"/>
        <v>0</v>
      </c>
      <c r="CI34" s="374">
        <f t="shared" ca="1" si="206"/>
        <v>0</v>
      </c>
      <c r="CJ34" s="374">
        <f t="shared" ca="1" si="206"/>
        <v>0</v>
      </c>
      <c r="CK34" s="374">
        <f t="shared" ca="1" si="206"/>
        <v>0</v>
      </c>
      <c r="CL34" s="374">
        <f t="shared" ca="1" si="206"/>
        <v>0</v>
      </c>
      <c r="CM34" s="374">
        <f t="shared" ref="CM34:CZ34" ca="1" si="207">IF(CM$11&lt;$D$1+$A34,$C34/$D$1,IF(CM$11=$D$1+$A34,($C34/$D$1)/2,0))</f>
        <v>0</v>
      </c>
      <c r="CN34" s="374">
        <f t="shared" ca="1" si="207"/>
        <v>0</v>
      </c>
      <c r="CO34" s="374">
        <f t="shared" ca="1" si="207"/>
        <v>0</v>
      </c>
      <c r="CP34" s="374">
        <f t="shared" ca="1" si="207"/>
        <v>0</v>
      </c>
      <c r="CQ34" s="374">
        <f t="shared" ca="1" si="207"/>
        <v>0</v>
      </c>
      <c r="CR34" s="374">
        <f t="shared" ca="1" si="207"/>
        <v>0</v>
      </c>
      <c r="CS34" s="374">
        <f t="shared" ca="1" si="207"/>
        <v>0</v>
      </c>
      <c r="CT34" s="374">
        <f t="shared" ca="1" si="207"/>
        <v>0</v>
      </c>
      <c r="CU34" s="374">
        <f t="shared" ca="1" si="207"/>
        <v>0</v>
      </c>
      <c r="CV34" s="374">
        <f t="shared" ca="1" si="207"/>
        <v>0</v>
      </c>
      <c r="CW34" s="374">
        <f t="shared" ca="1" si="207"/>
        <v>0</v>
      </c>
      <c r="CX34" s="374">
        <f t="shared" ca="1" si="207"/>
        <v>0</v>
      </c>
      <c r="CY34" s="374">
        <f t="shared" ca="1" si="207"/>
        <v>0</v>
      </c>
      <c r="CZ34" s="374">
        <f t="shared" ca="1" si="207"/>
        <v>0</v>
      </c>
      <c r="DA34" s="374" t="s">
        <v>231</v>
      </c>
      <c r="DB34" s="373">
        <f t="shared" si="147"/>
        <v>2041</v>
      </c>
      <c r="DC34" s="374"/>
    </row>
    <row r="35" spans="1:121" s="373" customFormat="1">
      <c r="A35" s="138">
        <f t="shared" si="139"/>
        <v>24</v>
      </c>
      <c r="B35" s="138">
        <f t="shared" si="139"/>
        <v>2042</v>
      </c>
      <c r="C35" s="130">
        <f ca="1">IF(INDIRECT(DA35&amp;5)=$H$2,SUM($D$6:INDIRECT(DA35&amp;6)),IF(INDIRECT(DA35&amp;5)&gt;$H$2,INDIRECT(DA35&amp;6),0))</f>
        <v>0</v>
      </c>
      <c r="D35" s="374"/>
      <c r="E35" s="374"/>
      <c r="F35" s="374"/>
      <c r="G35" s="374"/>
      <c r="H35" s="374"/>
      <c r="I35" s="374"/>
      <c r="J35" s="374"/>
      <c r="K35" s="374"/>
      <c r="L35" s="374"/>
      <c r="M35" s="374"/>
      <c r="N35" s="374"/>
      <c r="O35" s="374"/>
      <c r="P35" s="374"/>
      <c r="Q35" s="374"/>
      <c r="R35" s="374"/>
      <c r="S35" s="374"/>
      <c r="T35" s="375"/>
      <c r="U35" s="375"/>
      <c r="V35" s="374"/>
      <c r="W35" s="374"/>
      <c r="X35" s="374"/>
      <c r="Y35" s="374"/>
      <c r="Z35" s="374"/>
      <c r="AA35" s="374">
        <f ca="1">($C35/$D$1)/2</f>
        <v>0</v>
      </c>
      <c r="AB35" s="374">
        <f t="shared" ref="AB35:BG35" ca="1" si="208">IF(AB$11&lt;$D$1+$A35,$C35/$D$1,IF(AB$11=$D$1+$A35,($C35/$D$1)/2,0))</f>
        <v>0</v>
      </c>
      <c r="AC35" s="374">
        <f t="shared" ca="1" si="208"/>
        <v>0</v>
      </c>
      <c r="AD35" s="374">
        <f t="shared" ca="1" si="208"/>
        <v>0</v>
      </c>
      <c r="AE35" s="374">
        <f t="shared" ca="1" si="208"/>
        <v>0</v>
      </c>
      <c r="AF35" s="374">
        <f t="shared" ca="1" si="208"/>
        <v>0</v>
      </c>
      <c r="AG35" s="374">
        <f t="shared" ca="1" si="208"/>
        <v>0</v>
      </c>
      <c r="AH35" s="374">
        <f t="shared" ca="1" si="208"/>
        <v>0</v>
      </c>
      <c r="AI35" s="374">
        <f t="shared" ca="1" si="208"/>
        <v>0</v>
      </c>
      <c r="AJ35" s="374">
        <f t="shared" ca="1" si="208"/>
        <v>0</v>
      </c>
      <c r="AK35" s="374">
        <f t="shared" ca="1" si="208"/>
        <v>0</v>
      </c>
      <c r="AL35" s="374">
        <f t="shared" ca="1" si="208"/>
        <v>0</v>
      </c>
      <c r="AM35" s="374">
        <f t="shared" ca="1" si="208"/>
        <v>0</v>
      </c>
      <c r="AN35" s="374">
        <f t="shared" ca="1" si="208"/>
        <v>0</v>
      </c>
      <c r="AO35" s="374">
        <f t="shared" ca="1" si="208"/>
        <v>0</v>
      </c>
      <c r="AP35" s="374">
        <f t="shared" ca="1" si="208"/>
        <v>0</v>
      </c>
      <c r="AQ35" s="374">
        <f t="shared" ca="1" si="208"/>
        <v>0</v>
      </c>
      <c r="AR35" s="374">
        <f t="shared" ca="1" si="208"/>
        <v>0</v>
      </c>
      <c r="AS35" s="374">
        <f t="shared" ca="1" si="208"/>
        <v>0</v>
      </c>
      <c r="AT35" s="374">
        <f t="shared" ca="1" si="208"/>
        <v>0</v>
      </c>
      <c r="AU35" s="374">
        <f t="shared" ca="1" si="208"/>
        <v>0</v>
      </c>
      <c r="AV35" s="374">
        <f t="shared" ca="1" si="208"/>
        <v>0</v>
      </c>
      <c r="AW35" s="374">
        <f t="shared" ca="1" si="208"/>
        <v>0</v>
      </c>
      <c r="AX35" s="374">
        <f t="shared" ca="1" si="208"/>
        <v>0</v>
      </c>
      <c r="AY35" s="374">
        <f t="shared" ca="1" si="208"/>
        <v>0</v>
      </c>
      <c r="AZ35" s="374">
        <f t="shared" ca="1" si="208"/>
        <v>0</v>
      </c>
      <c r="BA35" s="374">
        <f t="shared" ca="1" si="208"/>
        <v>0</v>
      </c>
      <c r="BB35" s="374">
        <f t="shared" ca="1" si="208"/>
        <v>0</v>
      </c>
      <c r="BC35" s="374">
        <f t="shared" ca="1" si="208"/>
        <v>0</v>
      </c>
      <c r="BD35" s="374">
        <f t="shared" ca="1" si="208"/>
        <v>0</v>
      </c>
      <c r="BE35" s="374">
        <f t="shared" ca="1" si="208"/>
        <v>0</v>
      </c>
      <c r="BF35" s="374">
        <f t="shared" ca="1" si="208"/>
        <v>0</v>
      </c>
      <c r="BG35" s="374">
        <f t="shared" ca="1" si="208"/>
        <v>0</v>
      </c>
      <c r="BH35" s="374">
        <f t="shared" ref="BH35:CM35" ca="1" si="209">IF(BH$11&lt;$D$1+$A35,$C35/$D$1,IF(BH$11=$D$1+$A35,($C35/$D$1)/2,0))</f>
        <v>0</v>
      </c>
      <c r="BI35" s="374">
        <f t="shared" ca="1" si="209"/>
        <v>0</v>
      </c>
      <c r="BJ35" s="374">
        <f t="shared" ca="1" si="209"/>
        <v>0</v>
      </c>
      <c r="BK35" s="374">
        <f t="shared" ca="1" si="209"/>
        <v>0</v>
      </c>
      <c r="BL35" s="374">
        <f t="shared" ca="1" si="209"/>
        <v>0</v>
      </c>
      <c r="BM35" s="374">
        <f t="shared" ca="1" si="209"/>
        <v>0</v>
      </c>
      <c r="BN35" s="374">
        <f t="shared" ca="1" si="209"/>
        <v>0</v>
      </c>
      <c r="BO35" s="374">
        <f t="shared" ca="1" si="209"/>
        <v>0</v>
      </c>
      <c r="BP35" s="374">
        <f t="shared" ca="1" si="209"/>
        <v>0</v>
      </c>
      <c r="BQ35" s="374">
        <f t="shared" ca="1" si="209"/>
        <v>0</v>
      </c>
      <c r="BR35" s="374">
        <f t="shared" ca="1" si="209"/>
        <v>0</v>
      </c>
      <c r="BS35" s="374">
        <f t="shared" ca="1" si="209"/>
        <v>0</v>
      </c>
      <c r="BT35" s="374">
        <f t="shared" ca="1" si="209"/>
        <v>0</v>
      </c>
      <c r="BU35" s="374">
        <f t="shared" ca="1" si="209"/>
        <v>0</v>
      </c>
      <c r="BV35" s="374">
        <f t="shared" ca="1" si="209"/>
        <v>0</v>
      </c>
      <c r="BW35" s="374">
        <f t="shared" ca="1" si="209"/>
        <v>0</v>
      </c>
      <c r="BX35" s="374">
        <f t="shared" ca="1" si="209"/>
        <v>0</v>
      </c>
      <c r="BY35" s="374">
        <f t="shared" ca="1" si="209"/>
        <v>0</v>
      </c>
      <c r="BZ35" s="374">
        <f t="shared" ca="1" si="209"/>
        <v>0</v>
      </c>
      <c r="CA35" s="374">
        <f t="shared" ca="1" si="209"/>
        <v>0</v>
      </c>
      <c r="CB35" s="374">
        <f t="shared" ca="1" si="209"/>
        <v>0</v>
      </c>
      <c r="CC35" s="374">
        <f t="shared" ca="1" si="209"/>
        <v>0</v>
      </c>
      <c r="CD35" s="374">
        <f t="shared" ca="1" si="209"/>
        <v>0</v>
      </c>
      <c r="CE35" s="374">
        <f t="shared" ca="1" si="209"/>
        <v>0</v>
      </c>
      <c r="CF35" s="374">
        <f t="shared" ca="1" si="209"/>
        <v>0</v>
      </c>
      <c r="CG35" s="374">
        <f t="shared" ca="1" si="209"/>
        <v>0</v>
      </c>
      <c r="CH35" s="374">
        <f t="shared" ca="1" si="209"/>
        <v>0</v>
      </c>
      <c r="CI35" s="374">
        <f t="shared" ca="1" si="209"/>
        <v>0</v>
      </c>
      <c r="CJ35" s="374">
        <f t="shared" ca="1" si="209"/>
        <v>0</v>
      </c>
      <c r="CK35" s="374">
        <f t="shared" ca="1" si="209"/>
        <v>0</v>
      </c>
      <c r="CL35" s="374">
        <f t="shared" ca="1" si="209"/>
        <v>0</v>
      </c>
      <c r="CM35" s="374">
        <f t="shared" ca="1" si="209"/>
        <v>0</v>
      </c>
      <c r="CN35" s="374">
        <f t="shared" ref="CN35:CZ35" ca="1" si="210">IF(CN$11&lt;$D$1+$A35,$C35/$D$1,IF(CN$11=$D$1+$A35,($C35/$D$1)/2,0))</f>
        <v>0</v>
      </c>
      <c r="CO35" s="374">
        <f t="shared" ca="1" si="210"/>
        <v>0</v>
      </c>
      <c r="CP35" s="374">
        <f t="shared" ca="1" si="210"/>
        <v>0</v>
      </c>
      <c r="CQ35" s="374">
        <f t="shared" ca="1" si="210"/>
        <v>0</v>
      </c>
      <c r="CR35" s="374">
        <f t="shared" ca="1" si="210"/>
        <v>0</v>
      </c>
      <c r="CS35" s="374">
        <f t="shared" ca="1" si="210"/>
        <v>0</v>
      </c>
      <c r="CT35" s="374">
        <f t="shared" ca="1" si="210"/>
        <v>0</v>
      </c>
      <c r="CU35" s="374">
        <f t="shared" ca="1" si="210"/>
        <v>0</v>
      </c>
      <c r="CV35" s="374">
        <f t="shared" ca="1" si="210"/>
        <v>0</v>
      </c>
      <c r="CW35" s="374">
        <f t="shared" ca="1" si="210"/>
        <v>0</v>
      </c>
      <c r="CX35" s="374">
        <f t="shared" ca="1" si="210"/>
        <v>0</v>
      </c>
      <c r="CY35" s="374">
        <f t="shared" ca="1" si="210"/>
        <v>0</v>
      </c>
      <c r="CZ35" s="374">
        <f t="shared" ca="1" si="210"/>
        <v>0</v>
      </c>
      <c r="DA35" s="374" t="s">
        <v>232</v>
      </c>
      <c r="DB35" s="373">
        <f t="shared" si="147"/>
        <v>2042</v>
      </c>
      <c r="DC35" s="374"/>
      <c r="DD35" s="374"/>
    </row>
    <row r="36" spans="1:121" s="373" customFormat="1">
      <c r="A36" s="138">
        <f t="shared" si="139"/>
        <v>25</v>
      </c>
      <c r="B36" s="138">
        <f t="shared" si="139"/>
        <v>2043</v>
      </c>
      <c r="C36" s="130">
        <f ca="1">IF(INDIRECT(DA36&amp;5)=$H$2,SUM($D$6:INDIRECT(DA36&amp;6)),IF(INDIRECT(DA36&amp;5)&gt;$H$2,INDIRECT(DA36&amp;6),0))</f>
        <v>0</v>
      </c>
      <c r="D36" s="374"/>
      <c r="E36" s="374"/>
      <c r="F36" s="374"/>
      <c r="G36" s="374"/>
      <c r="H36" s="374"/>
      <c r="I36" s="374"/>
      <c r="J36" s="374"/>
      <c r="K36" s="374"/>
      <c r="L36" s="374"/>
      <c r="M36" s="374"/>
      <c r="N36" s="374"/>
      <c r="O36" s="374"/>
      <c r="P36" s="374"/>
      <c r="Q36" s="374"/>
      <c r="R36" s="374"/>
      <c r="S36" s="374"/>
      <c r="T36" s="375"/>
      <c r="U36" s="375"/>
      <c r="V36" s="374"/>
      <c r="W36" s="374"/>
      <c r="X36" s="374"/>
      <c r="Y36" s="374"/>
      <c r="Z36" s="374"/>
      <c r="AA36" s="374"/>
      <c r="AB36" s="374">
        <f ca="1">($C36/$D$1)/2</f>
        <v>0</v>
      </c>
      <c r="AC36" s="374">
        <f t="shared" ref="AC36:BH36" ca="1" si="211">IF(AC$11&lt;$D$1+$A36,$C36/$D$1,IF(AC$11=$D$1+$A36,($C36/$D$1)/2,0))</f>
        <v>0</v>
      </c>
      <c r="AD36" s="374">
        <f t="shared" ca="1" si="211"/>
        <v>0</v>
      </c>
      <c r="AE36" s="374">
        <f t="shared" ca="1" si="211"/>
        <v>0</v>
      </c>
      <c r="AF36" s="374">
        <f t="shared" ca="1" si="211"/>
        <v>0</v>
      </c>
      <c r="AG36" s="374">
        <f t="shared" ca="1" si="211"/>
        <v>0</v>
      </c>
      <c r="AH36" s="374">
        <f t="shared" ca="1" si="211"/>
        <v>0</v>
      </c>
      <c r="AI36" s="374">
        <f t="shared" ca="1" si="211"/>
        <v>0</v>
      </c>
      <c r="AJ36" s="374">
        <f t="shared" ca="1" si="211"/>
        <v>0</v>
      </c>
      <c r="AK36" s="374">
        <f t="shared" ca="1" si="211"/>
        <v>0</v>
      </c>
      <c r="AL36" s="374">
        <f t="shared" ca="1" si="211"/>
        <v>0</v>
      </c>
      <c r="AM36" s="374">
        <f t="shared" ca="1" si="211"/>
        <v>0</v>
      </c>
      <c r="AN36" s="374">
        <f t="shared" ca="1" si="211"/>
        <v>0</v>
      </c>
      <c r="AO36" s="374">
        <f t="shared" ca="1" si="211"/>
        <v>0</v>
      </c>
      <c r="AP36" s="374">
        <f t="shared" ca="1" si="211"/>
        <v>0</v>
      </c>
      <c r="AQ36" s="374">
        <f t="shared" ca="1" si="211"/>
        <v>0</v>
      </c>
      <c r="AR36" s="374">
        <f t="shared" ca="1" si="211"/>
        <v>0</v>
      </c>
      <c r="AS36" s="374">
        <f t="shared" ca="1" si="211"/>
        <v>0</v>
      </c>
      <c r="AT36" s="374">
        <f t="shared" ca="1" si="211"/>
        <v>0</v>
      </c>
      <c r="AU36" s="374">
        <f t="shared" ca="1" si="211"/>
        <v>0</v>
      </c>
      <c r="AV36" s="374">
        <f t="shared" ca="1" si="211"/>
        <v>0</v>
      </c>
      <c r="AW36" s="374">
        <f t="shared" ca="1" si="211"/>
        <v>0</v>
      </c>
      <c r="AX36" s="374">
        <f t="shared" ca="1" si="211"/>
        <v>0</v>
      </c>
      <c r="AY36" s="374">
        <f t="shared" ca="1" si="211"/>
        <v>0</v>
      </c>
      <c r="AZ36" s="374">
        <f t="shared" ca="1" si="211"/>
        <v>0</v>
      </c>
      <c r="BA36" s="374">
        <f t="shared" ca="1" si="211"/>
        <v>0</v>
      </c>
      <c r="BB36" s="374">
        <f t="shared" ca="1" si="211"/>
        <v>0</v>
      </c>
      <c r="BC36" s="374">
        <f t="shared" ca="1" si="211"/>
        <v>0</v>
      </c>
      <c r="BD36" s="374">
        <f t="shared" ca="1" si="211"/>
        <v>0</v>
      </c>
      <c r="BE36" s="374">
        <f t="shared" ca="1" si="211"/>
        <v>0</v>
      </c>
      <c r="BF36" s="374">
        <f t="shared" ca="1" si="211"/>
        <v>0</v>
      </c>
      <c r="BG36" s="374">
        <f t="shared" ca="1" si="211"/>
        <v>0</v>
      </c>
      <c r="BH36" s="374">
        <f t="shared" ca="1" si="211"/>
        <v>0</v>
      </c>
      <c r="BI36" s="374">
        <f t="shared" ref="BI36:CN36" ca="1" si="212">IF(BI$11&lt;$D$1+$A36,$C36/$D$1,IF(BI$11=$D$1+$A36,($C36/$D$1)/2,0))</f>
        <v>0</v>
      </c>
      <c r="BJ36" s="374">
        <f t="shared" ca="1" si="212"/>
        <v>0</v>
      </c>
      <c r="BK36" s="374">
        <f t="shared" ca="1" si="212"/>
        <v>0</v>
      </c>
      <c r="BL36" s="374">
        <f t="shared" ca="1" si="212"/>
        <v>0</v>
      </c>
      <c r="BM36" s="374">
        <f t="shared" ca="1" si="212"/>
        <v>0</v>
      </c>
      <c r="BN36" s="374">
        <f t="shared" ca="1" si="212"/>
        <v>0</v>
      </c>
      <c r="BO36" s="374">
        <f t="shared" ca="1" si="212"/>
        <v>0</v>
      </c>
      <c r="BP36" s="374">
        <f t="shared" ca="1" si="212"/>
        <v>0</v>
      </c>
      <c r="BQ36" s="374">
        <f t="shared" ca="1" si="212"/>
        <v>0</v>
      </c>
      <c r="BR36" s="374">
        <f t="shared" ca="1" si="212"/>
        <v>0</v>
      </c>
      <c r="BS36" s="374">
        <f t="shared" ca="1" si="212"/>
        <v>0</v>
      </c>
      <c r="BT36" s="374">
        <f t="shared" ca="1" si="212"/>
        <v>0</v>
      </c>
      <c r="BU36" s="374">
        <f t="shared" ca="1" si="212"/>
        <v>0</v>
      </c>
      <c r="BV36" s="374">
        <f t="shared" ca="1" si="212"/>
        <v>0</v>
      </c>
      <c r="BW36" s="374">
        <f t="shared" ca="1" si="212"/>
        <v>0</v>
      </c>
      <c r="BX36" s="374">
        <f t="shared" ca="1" si="212"/>
        <v>0</v>
      </c>
      <c r="BY36" s="374">
        <f t="shared" ca="1" si="212"/>
        <v>0</v>
      </c>
      <c r="BZ36" s="374">
        <f t="shared" ca="1" si="212"/>
        <v>0</v>
      </c>
      <c r="CA36" s="374">
        <f t="shared" ca="1" si="212"/>
        <v>0</v>
      </c>
      <c r="CB36" s="374">
        <f t="shared" ca="1" si="212"/>
        <v>0</v>
      </c>
      <c r="CC36" s="374">
        <f t="shared" ca="1" si="212"/>
        <v>0</v>
      </c>
      <c r="CD36" s="374">
        <f t="shared" ca="1" si="212"/>
        <v>0</v>
      </c>
      <c r="CE36" s="374">
        <f t="shared" ca="1" si="212"/>
        <v>0</v>
      </c>
      <c r="CF36" s="374">
        <f t="shared" ca="1" si="212"/>
        <v>0</v>
      </c>
      <c r="CG36" s="374">
        <f t="shared" ca="1" si="212"/>
        <v>0</v>
      </c>
      <c r="CH36" s="374">
        <f t="shared" ca="1" si="212"/>
        <v>0</v>
      </c>
      <c r="CI36" s="374">
        <f t="shared" ca="1" si="212"/>
        <v>0</v>
      </c>
      <c r="CJ36" s="374">
        <f t="shared" ca="1" si="212"/>
        <v>0</v>
      </c>
      <c r="CK36" s="374">
        <f t="shared" ca="1" si="212"/>
        <v>0</v>
      </c>
      <c r="CL36" s="374">
        <f t="shared" ca="1" si="212"/>
        <v>0</v>
      </c>
      <c r="CM36" s="374">
        <f t="shared" ca="1" si="212"/>
        <v>0</v>
      </c>
      <c r="CN36" s="374">
        <f t="shared" ca="1" si="212"/>
        <v>0</v>
      </c>
      <c r="CO36" s="374">
        <f t="shared" ref="CO36:CZ36" ca="1" si="213">IF(CO$11&lt;$D$1+$A36,$C36/$D$1,IF(CO$11=$D$1+$A36,($C36/$D$1)/2,0))</f>
        <v>0</v>
      </c>
      <c r="CP36" s="374">
        <f t="shared" ca="1" si="213"/>
        <v>0</v>
      </c>
      <c r="CQ36" s="374">
        <f t="shared" ca="1" si="213"/>
        <v>0</v>
      </c>
      <c r="CR36" s="374">
        <f t="shared" ca="1" si="213"/>
        <v>0</v>
      </c>
      <c r="CS36" s="374">
        <f t="shared" ca="1" si="213"/>
        <v>0</v>
      </c>
      <c r="CT36" s="374">
        <f t="shared" ca="1" si="213"/>
        <v>0</v>
      </c>
      <c r="CU36" s="374">
        <f t="shared" ca="1" si="213"/>
        <v>0</v>
      </c>
      <c r="CV36" s="374">
        <f t="shared" ca="1" si="213"/>
        <v>0</v>
      </c>
      <c r="CW36" s="374">
        <f t="shared" ca="1" si="213"/>
        <v>0</v>
      </c>
      <c r="CX36" s="374">
        <f t="shared" ca="1" si="213"/>
        <v>0</v>
      </c>
      <c r="CY36" s="374">
        <f t="shared" ca="1" si="213"/>
        <v>0</v>
      </c>
      <c r="CZ36" s="374">
        <f t="shared" ca="1" si="213"/>
        <v>0</v>
      </c>
      <c r="DA36" s="374" t="s">
        <v>233</v>
      </c>
      <c r="DB36" s="373">
        <f t="shared" si="147"/>
        <v>2043</v>
      </c>
      <c r="DC36" s="374"/>
      <c r="DD36" s="374"/>
      <c r="DE36" s="374"/>
    </row>
    <row r="37" spans="1:121" s="373" customFormat="1">
      <c r="A37" s="138">
        <f t="shared" si="139"/>
        <v>26</v>
      </c>
      <c r="B37" s="138">
        <f t="shared" si="139"/>
        <v>2044</v>
      </c>
      <c r="C37" s="130">
        <f ca="1">IF(INDIRECT(DA37&amp;5)=$H$2,SUM($D$6:INDIRECT(DA37&amp;6)),IF(INDIRECT(DA37&amp;5)&gt;$H$2,INDIRECT(DA37&amp;6),0))</f>
        <v>0</v>
      </c>
      <c r="D37" s="374"/>
      <c r="E37" s="374"/>
      <c r="F37" s="374"/>
      <c r="G37" s="374"/>
      <c r="H37" s="386"/>
      <c r="I37" s="374"/>
      <c r="J37" s="374"/>
      <c r="K37" s="374"/>
      <c r="L37" s="374"/>
      <c r="M37" s="374"/>
      <c r="N37" s="374"/>
      <c r="O37" s="374"/>
      <c r="P37" s="374"/>
      <c r="Q37" s="374"/>
      <c r="R37" s="374"/>
      <c r="S37" s="374"/>
      <c r="T37" s="375"/>
      <c r="U37" s="375"/>
      <c r="V37" s="374"/>
      <c r="W37" s="374"/>
      <c r="X37" s="374"/>
      <c r="Y37" s="374"/>
      <c r="Z37" s="374"/>
      <c r="AA37" s="374"/>
      <c r="AB37" s="374"/>
      <c r="AC37" s="374">
        <f ca="1">($C37/$D$1)/2</f>
        <v>0</v>
      </c>
      <c r="AD37" s="374">
        <f t="shared" ref="AD37:BI37" ca="1" si="214">IF(AD$11&lt;$D$1+$A37,$C37/$D$1,IF(AD$11=$D$1+$A37,($C37/$D$1)/2,0))</f>
        <v>0</v>
      </c>
      <c r="AE37" s="374">
        <f t="shared" ca="1" si="214"/>
        <v>0</v>
      </c>
      <c r="AF37" s="374">
        <f t="shared" ca="1" si="214"/>
        <v>0</v>
      </c>
      <c r="AG37" s="374">
        <f t="shared" ca="1" si="214"/>
        <v>0</v>
      </c>
      <c r="AH37" s="374">
        <f t="shared" ca="1" si="214"/>
        <v>0</v>
      </c>
      <c r="AI37" s="374">
        <f t="shared" ca="1" si="214"/>
        <v>0</v>
      </c>
      <c r="AJ37" s="374">
        <f t="shared" ca="1" si="214"/>
        <v>0</v>
      </c>
      <c r="AK37" s="374">
        <f t="shared" ca="1" si="214"/>
        <v>0</v>
      </c>
      <c r="AL37" s="374">
        <f t="shared" ca="1" si="214"/>
        <v>0</v>
      </c>
      <c r="AM37" s="374">
        <f t="shared" ca="1" si="214"/>
        <v>0</v>
      </c>
      <c r="AN37" s="374">
        <f t="shared" ca="1" si="214"/>
        <v>0</v>
      </c>
      <c r="AO37" s="374">
        <f t="shared" ca="1" si="214"/>
        <v>0</v>
      </c>
      <c r="AP37" s="374">
        <f t="shared" ca="1" si="214"/>
        <v>0</v>
      </c>
      <c r="AQ37" s="374">
        <f t="shared" ca="1" si="214"/>
        <v>0</v>
      </c>
      <c r="AR37" s="374">
        <f t="shared" ca="1" si="214"/>
        <v>0</v>
      </c>
      <c r="AS37" s="374">
        <f t="shared" ca="1" si="214"/>
        <v>0</v>
      </c>
      <c r="AT37" s="374">
        <f t="shared" ca="1" si="214"/>
        <v>0</v>
      </c>
      <c r="AU37" s="374">
        <f t="shared" ca="1" si="214"/>
        <v>0</v>
      </c>
      <c r="AV37" s="374">
        <f t="shared" ca="1" si="214"/>
        <v>0</v>
      </c>
      <c r="AW37" s="374">
        <f t="shared" ca="1" si="214"/>
        <v>0</v>
      </c>
      <c r="AX37" s="374">
        <f t="shared" ca="1" si="214"/>
        <v>0</v>
      </c>
      <c r="AY37" s="374">
        <f t="shared" ca="1" si="214"/>
        <v>0</v>
      </c>
      <c r="AZ37" s="374">
        <f t="shared" ca="1" si="214"/>
        <v>0</v>
      </c>
      <c r="BA37" s="374">
        <f t="shared" ca="1" si="214"/>
        <v>0</v>
      </c>
      <c r="BB37" s="374">
        <f t="shared" ca="1" si="214"/>
        <v>0</v>
      </c>
      <c r="BC37" s="374">
        <f t="shared" ca="1" si="214"/>
        <v>0</v>
      </c>
      <c r="BD37" s="374">
        <f t="shared" ca="1" si="214"/>
        <v>0</v>
      </c>
      <c r="BE37" s="374">
        <f t="shared" ca="1" si="214"/>
        <v>0</v>
      </c>
      <c r="BF37" s="374">
        <f t="shared" ca="1" si="214"/>
        <v>0</v>
      </c>
      <c r="BG37" s="374">
        <f t="shared" ca="1" si="214"/>
        <v>0</v>
      </c>
      <c r="BH37" s="374">
        <f t="shared" ca="1" si="214"/>
        <v>0</v>
      </c>
      <c r="BI37" s="374">
        <f t="shared" ca="1" si="214"/>
        <v>0</v>
      </c>
      <c r="BJ37" s="374">
        <f t="shared" ref="BJ37:CO37" ca="1" si="215">IF(BJ$11&lt;$D$1+$A37,$C37/$D$1,IF(BJ$11=$D$1+$A37,($C37/$D$1)/2,0))</f>
        <v>0</v>
      </c>
      <c r="BK37" s="374">
        <f t="shared" ca="1" si="215"/>
        <v>0</v>
      </c>
      <c r="BL37" s="374">
        <f t="shared" ca="1" si="215"/>
        <v>0</v>
      </c>
      <c r="BM37" s="374">
        <f t="shared" ca="1" si="215"/>
        <v>0</v>
      </c>
      <c r="BN37" s="374">
        <f t="shared" ca="1" si="215"/>
        <v>0</v>
      </c>
      <c r="BO37" s="374">
        <f t="shared" ca="1" si="215"/>
        <v>0</v>
      </c>
      <c r="BP37" s="374">
        <f t="shared" ca="1" si="215"/>
        <v>0</v>
      </c>
      <c r="BQ37" s="374">
        <f t="shared" ca="1" si="215"/>
        <v>0</v>
      </c>
      <c r="BR37" s="374">
        <f t="shared" ca="1" si="215"/>
        <v>0</v>
      </c>
      <c r="BS37" s="374">
        <f t="shared" ca="1" si="215"/>
        <v>0</v>
      </c>
      <c r="BT37" s="374">
        <f t="shared" ca="1" si="215"/>
        <v>0</v>
      </c>
      <c r="BU37" s="374">
        <f t="shared" ca="1" si="215"/>
        <v>0</v>
      </c>
      <c r="BV37" s="374">
        <f t="shared" ca="1" si="215"/>
        <v>0</v>
      </c>
      <c r="BW37" s="374">
        <f t="shared" ca="1" si="215"/>
        <v>0</v>
      </c>
      <c r="BX37" s="374">
        <f t="shared" ca="1" si="215"/>
        <v>0</v>
      </c>
      <c r="BY37" s="374">
        <f t="shared" ca="1" si="215"/>
        <v>0</v>
      </c>
      <c r="BZ37" s="374">
        <f t="shared" ca="1" si="215"/>
        <v>0</v>
      </c>
      <c r="CA37" s="374">
        <f t="shared" ca="1" si="215"/>
        <v>0</v>
      </c>
      <c r="CB37" s="374">
        <f t="shared" ca="1" si="215"/>
        <v>0</v>
      </c>
      <c r="CC37" s="374">
        <f t="shared" ca="1" si="215"/>
        <v>0</v>
      </c>
      <c r="CD37" s="374">
        <f t="shared" ca="1" si="215"/>
        <v>0</v>
      </c>
      <c r="CE37" s="374">
        <f t="shared" ca="1" si="215"/>
        <v>0</v>
      </c>
      <c r="CF37" s="374">
        <f t="shared" ca="1" si="215"/>
        <v>0</v>
      </c>
      <c r="CG37" s="374">
        <f t="shared" ca="1" si="215"/>
        <v>0</v>
      </c>
      <c r="CH37" s="374">
        <f t="shared" ca="1" si="215"/>
        <v>0</v>
      </c>
      <c r="CI37" s="374">
        <f t="shared" ca="1" si="215"/>
        <v>0</v>
      </c>
      <c r="CJ37" s="374">
        <f t="shared" ca="1" si="215"/>
        <v>0</v>
      </c>
      <c r="CK37" s="374">
        <f t="shared" ca="1" si="215"/>
        <v>0</v>
      </c>
      <c r="CL37" s="374">
        <f t="shared" ca="1" si="215"/>
        <v>0</v>
      </c>
      <c r="CM37" s="374">
        <f t="shared" ca="1" si="215"/>
        <v>0</v>
      </c>
      <c r="CN37" s="374">
        <f t="shared" ca="1" si="215"/>
        <v>0</v>
      </c>
      <c r="CO37" s="374">
        <f t="shared" ca="1" si="215"/>
        <v>0</v>
      </c>
      <c r="CP37" s="374">
        <f t="shared" ref="CP37:CZ37" ca="1" si="216">IF(CP$11&lt;$D$1+$A37,$C37/$D$1,IF(CP$11=$D$1+$A37,($C37/$D$1)/2,0))</f>
        <v>0</v>
      </c>
      <c r="CQ37" s="374">
        <f t="shared" ca="1" si="216"/>
        <v>0</v>
      </c>
      <c r="CR37" s="374">
        <f t="shared" ca="1" si="216"/>
        <v>0</v>
      </c>
      <c r="CS37" s="374">
        <f t="shared" ca="1" si="216"/>
        <v>0</v>
      </c>
      <c r="CT37" s="374">
        <f t="shared" ca="1" si="216"/>
        <v>0</v>
      </c>
      <c r="CU37" s="374">
        <f t="shared" ca="1" si="216"/>
        <v>0</v>
      </c>
      <c r="CV37" s="374">
        <f t="shared" ca="1" si="216"/>
        <v>0</v>
      </c>
      <c r="CW37" s="374">
        <f t="shared" ca="1" si="216"/>
        <v>0</v>
      </c>
      <c r="CX37" s="374">
        <f t="shared" ca="1" si="216"/>
        <v>0</v>
      </c>
      <c r="CY37" s="374">
        <f t="shared" ca="1" si="216"/>
        <v>0</v>
      </c>
      <c r="CZ37" s="374">
        <f t="shared" ca="1" si="216"/>
        <v>0</v>
      </c>
      <c r="DA37" s="374" t="s">
        <v>234</v>
      </c>
      <c r="DB37" s="373">
        <f t="shared" si="147"/>
        <v>2044</v>
      </c>
      <c r="DC37" s="374"/>
      <c r="DD37" s="374"/>
      <c r="DE37" s="374"/>
      <c r="DF37" s="374"/>
    </row>
    <row r="38" spans="1:121" s="373" customFormat="1">
      <c r="A38" s="138">
        <f t="shared" si="139"/>
        <v>27</v>
      </c>
      <c r="B38" s="138">
        <f t="shared" si="139"/>
        <v>2045</v>
      </c>
      <c r="C38" s="130">
        <f ca="1">IF(INDIRECT(DA38&amp;5)=$H$2,SUM($D$6:INDIRECT(DA38&amp;6)),IF(INDIRECT(DA38&amp;5)&gt;$H$2,INDIRECT(DA38&amp;6),0))</f>
        <v>0</v>
      </c>
      <c r="D38" s="374"/>
      <c r="E38" s="374"/>
      <c r="F38" s="374"/>
      <c r="G38" s="374"/>
      <c r="H38" s="374"/>
      <c r="I38" s="374"/>
      <c r="J38" s="374"/>
      <c r="K38" s="374"/>
      <c r="L38" s="374"/>
      <c r="M38" s="374"/>
      <c r="N38" s="374"/>
      <c r="O38" s="374"/>
      <c r="P38" s="374"/>
      <c r="Q38" s="374"/>
      <c r="R38" s="374"/>
      <c r="S38" s="374"/>
      <c r="T38" s="375"/>
      <c r="U38" s="375"/>
      <c r="V38" s="374"/>
      <c r="W38" s="374"/>
      <c r="X38" s="374"/>
      <c r="Y38" s="374"/>
      <c r="Z38" s="374"/>
      <c r="AA38" s="374"/>
      <c r="AB38" s="374"/>
      <c r="AC38" s="374"/>
      <c r="AD38" s="374">
        <f ca="1">($C38/$D$1)/2</f>
        <v>0</v>
      </c>
      <c r="AE38" s="374">
        <f t="shared" ref="AE38:BJ38" ca="1" si="217">IF(AE$11&lt;$D$1+$A38,$C38/$D$1,IF(AE$11=$D$1+$A38,($C38/$D$1)/2,0))</f>
        <v>0</v>
      </c>
      <c r="AF38" s="374">
        <f t="shared" ca="1" si="217"/>
        <v>0</v>
      </c>
      <c r="AG38" s="374">
        <f t="shared" ca="1" si="217"/>
        <v>0</v>
      </c>
      <c r="AH38" s="374">
        <f t="shared" ca="1" si="217"/>
        <v>0</v>
      </c>
      <c r="AI38" s="374">
        <f t="shared" ca="1" si="217"/>
        <v>0</v>
      </c>
      <c r="AJ38" s="374">
        <f t="shared" ca="1" si="217"/>
        <v>0</v>
      </c>
      <c r="AK38" s="374">
        <f t="shared" ca="1" si="217"/>
        <v>0</v>
      </c>
      <c r="AL38" s="374">
        <f t="shared" ca="1" si="217"/>
        <v>0</v>
      </c>
      <c r="AM38" s="374">
        <f t="shared" ca="1" si="217"/>
        <v>0</v>
      </c>
      <c r="AN38" s="374">
        <f t="shared" ca="1" si="217"/>
        <v>0</v>
      </c>
      <c r="AO38" s="374">
        <f t="shared" ca="1" si="217"/>
        <v>0</v>
      </c>
      <c r="AP38" s="374">
        <f t="shared" ca="1" si="217"/>
        <v>0</v>
      </c>
      <c r="AQ38" s="374">
        <f t="shared" ca="1" si="217"/>
        <v>0</v>
      </c>
      <c r="AR38" s="374">
        <f t="shared" ca="1" si="217"/>
        <v>0</v>
      </c>
      <c r="AS38" s="374">
        <f t="shared" ca="1" si="217"/>
        <v>0</v>
      </c>
      <c r="AT38" s="374">
        <f t="shared" ca="1" si="217"/>
        <v>0</v>
      </c>
      <c r="AU38" s="374">
        <f t="shared" ca="1" si="217"/>
        <v>0</v>
      </c>
      <c r="AV38" s="374">
        <f t="shared" ca="1" si="217"/>
        <v>0</v>
      </c>
      <c r="AW38" s="374">
        <f t="shared" ca="1" si="217"/>
        <v>0</v>
      </c>
      <c r="AX38" s="374">
        <f t="shared" ca="1" si="217"/>
        <v>0</v>
      </c>
      <c r="AY38" s="374">
        <f t="shared" ca="1" si="217"/>
        <v>0</v>
      </c>
      <c r="AZ38" s="374">
        <f t="shared" ca="1" si="217"/>
        <v>0</v>
      </c>
      <c r="BA38" s="374">
        <f t="shared" ca="1" si="217"/>
        <v>0</v>
      </c>
      <c r="BB38" s="374">
        <f t="shared" ca="1" si="217"/>
        <v>0</v>
      </c>
      <c r="BC38" s="374">
        <f t="shared" ca="1" si="217"/>
        <v>0</v>
      </c>
      <c r="BD38" s="374">
        <f t="shared" ca="1" si="217"/>
        <v>0</v>
      </c>
      <c r="BE38" s="374">
        <f t="shared" ca="1" si="217"/>
        <v>0</v>
      </c>
      <c r="BF38" s="374">
        <f t="shared" ca="1" si="217"/>
        <v>0</v>
      </c>
      <c r="BG38" s="374">
        <f t="shared" ca="1" si="217"/>
        <v>0</v>
      </c>
      <c r="BH38" s="374">
        <f t="shared" ca="1" si="217"/>
        <v>0</v>
      </c>
      <c r="BI38" s="374">
        <f t="shared" ca="1" si="217"/>
        <v>0</v>
      </c>
      <c r="BJ38" s="374">
        <f t="shared" ca="1" si="217"/>
        <v>0</v>
      </c>
      <c r="BK38" s="374">
        <f t="shared" ref="BK38:CP38" ca="1" si="218">IF(BK$11&lt;$D$1+$A38,$C38/$D$1,IF(BK$11=$D$1+$A38,($C38/$D$1)/2,0))</f>
        <v>0</v>
      </c>
      <c r="BL38" s="374">
        <f t="shared" ca="1" si="218"/>
        <v>0</v>
      </c>
      <c r="BM38" s="374">
        <f t="shared" ca="1" si="218"/>
        <v>0</v>
      </c>
      <c r="BN38" s="374">
        <f t="shared" ca="1" si="218"/>
        <v>0</v>
      </c>
      <c r="BO38" s="374">
        <f t="shared" ca="1" si="218"/>
        <v>0</v>
      </c>
      <c r="BP38" s="374">
        <f t="shared" ca="1" si="218"/>
        <v>0</v>
      </c>
      <c r="BQ38" s="374">
        <f t="shared" ca="1" si="218"/>
        <v>0</v>
      </c>
      <c r="BR38" s="374">
        <f t="shared" ca="1" si="218"/>
        <v>0</v>
      </c>
      <c r="BS38" s="374">
        <f t="shared" ca="1" si="218"/>
        <v>0</v>
      </c>
      <c r="BT38" s="374">
        <f t="shared" ca="1" si="218"/>
        <v>0</v>
      </c>
      <c r="BU38" s="374">
        <f t="shared" ca="1" si="218"/>
        <v>0</v>
      </c>
      <c r="BV38" s="374">
        <f t="shared" ca="1" si="218"/>
        <v>0</v>
      </c>
      <c r="BW38" s="374">
        <f t="shared" ca="1" si="218"/>
        <v>0</v>
      </c>
      <c r="BX38" s="374">
        <f t="shared" ca="1" si="218"/>
        <v>0</v>
      </c>
      <c r="BY38" s="374">
        <f t="shared" ca="1" si="218"/>
        <v>0</v>
      </c>
      <c r="BZ38" s="374">
        <f t="shared" ca="1" si="218"/>
        <v>0</v>
      </c>
      <c r="CA38" s="374">
        <f t="shared" ca="1" si="218"/>
        <v>0</v>
      </c>
      <c r="CB38" s="374">
        <f t="shared" ca="1" si="218"/>
        <v>0</v>
      </c>
      <c r="CC38" s="374">
        <f t="shared" ca="1" si="218"/>
        <v>0</v>
      </c>
      <c r="CD38" s="374">
        <f t="shared" ca="1" si="218"/>
        <v>0</v>
      </c>
      <c r="CE38" s="374">
        <f t="shared" ca="1" si="218"/>
        <v>0</v>
      </c>
      <c r="CF38" s="374">
        <f t="shared" ca="1" si="218"/>
        <v>0</v>
      </c>
      <c r="CG38" s="374">
        <f t="shared" ca="1" si="218"/>
        <v>0</v>
      </c>
      <c r="CH38" s="374">
        <f t="shared" ca="1" si="218"/>
        <v>0</v>
      </c>
      <c r="CI38" s="374">
        <f t="shared" ca="1" si="218"/>
        <v>0</v>
      </c>
      <c r="CJ38" s="374">
        <f t="shared" ca="1" si="218"/>
        <v>0</v>
      </c>
      <c r="CK38" s="374">
        <f t="shared" ca="1" si="218"/>
        <v>0</v>
      </c>
      <c r="CL38" s="374">
        <f t="shared" ca="1" si="218"/>
        <v>0</v>
      </c>
      <c r="CM38" s="374">
        <f t="shared" ca="1" si="218"/>
        <v>0</v>
      </c>
      <c r="CN38" s="374">
        <f t="shared" ca="1" si="218"/>
        <v>0</v>
      </c>
      <c r="CO38" s="374">
        <f t="shared" ca="1" si="218"/>
        <v>0</v>
      </c>
      <c r="CP38" s="374">
        <f t="shared" ca="1" si="218"/>
        <v>0</v>
      </c>
      <c r="CQ38" s="374">
        <f t="shared" ref="CQ38:CZ38" ca="1" si="219">IF(CQ$11&lt;$D$1+$A38,$C38/$D$1,IF(CQ$11=$D$1+$A38,($C38/$D$1)/2,0))</f>
        <v>0</v>
      </c>
      <c r="CR38" s="374">
        <f t="shared" ca="1" si="219"/>
        <v>0</v>
      </c>
      <c r="CS38" s="374">
        <f t="shared" ca="1" si="219"/>
        <v>0</v>
      </c>
      <c r="CT38" s="374">
        <f t="shared" ca="1" si="219"/>
        <v>0</v>
      </c>
      <c r="CU38" s="374">
        <f t="shared" ca="1" si="219"/>
        <v>0</v>
      </c>
      <c r="CV38" s="374">
        <f t="shared" ca="1" si="219"/>
        <v>0</v>
      </c>
      <c r="CW38" s="374">
        <f t="shared" ca="1" si="219"/>
        <v>0</v>
      </c>
      <c r="CX38" s="374">
        <f t="shared" ca="1" si="219"/>
        <v>0</v>
      </c>
      <c r="CY38" s="374">
        <f t="shared" ca="1" si="219"/>
        <v>0</v>
      </c>
      <c r="CZ38" s="374">
        <f t="shared" ca="1" si="219"/>
        <v>0</v>
      </c>
      <c r="DA38" s="374" t="s">
        <v>235</v>
      </c>
      <c r="DB38" s="373">
        <f t="shared" si="147"/>
        <v>2045</v>
      </c>
      <c r="DC38" s="374"/>
      <c r="DD38" s="374"/>
      <c r="DE38" s="374"/>
      <c r="DF38" s="374"/>
      <c r="DG38" s="374"/>
    </row>
    <row r="39" spans="1:121" s="373" customFormat="1">
      <c r="A39" s="138">
        <f t="shared" si="139"/>
        <v>28</v>
      </c>
      <c r="B39" s="138">
        <f t="shared" si="139"/>
        <v>2046</v>
      </c>
      <c r="C39" s="130">
        <f ca="1">IF(INDIRECT(DA39&amp;5)=$H$2,SUM($D$6:INDIRECT(DA39&amp;6)),IF(INDIRECT(DA39&amp;5)&gt;$H$2,INDIRECT(DA39&amp;6),0))</f>
        <v>0</v>
      </c>
      <c r="D39" s="374"/>
      <c r="E39" s="374"/>
      <c r="F39" s="374"/>
      <c r="G39" s="374"/>
      <c r="H39" s="374"/>
      <c r="I39" s="374"/>
      <c r="J39" s="374"/>
      <c r="K39" s="374"/>
      <c r="L39" s="374"/>
      <c r="M39" s="374"/>
      <c r="N39" s="374"/>
      <c r="O39" s="374"/>
      <c r="P39" s="374"/>
      <c r="Q39" s="374"/>
      <c r="R39" s="374"/>
      <c r="S39" s="374"/>
      <c r="T39" s="375"/>
      <c r="U39" s="375"/>
      <c r="V39" s="374"/>
      <c r="W39" s="374"/>
      <c r="X39" s="374"/>
      <c r="Y39" s="374"/>
      <c r="Z39" s="374"/>
      <c r="AA39" s="374"/>
      <c r="AB39" s="374"/>
      <c r="AC39" s="374"/>
      <c r="AD39" s="374"/>
      <c r="AE39" s="374">
        <f ca="1">($C39/$D$1)/2</f>
        <v>0</v>
      </c>
      <c r="AF39" s="374">
        <f t="shared" ref="AF39:BK39" ca="1" si="220">IF(AF$11&lt;$D$1+$A39,$C39/$D$1,IF(AF$11=$D$1+$A39,($C39/$D$1)/2,0))</f>
        <v>0</v>
      </c>
      <c r="AG39" s="374">
        <f t="shared" ca="1" si="220"/>
        <v>0</v>
      </c>
      <c r="AH39" s="374">
        <f t="shared" ca="1" si="220"/>
        <v>0</v>
      </c>
      <c r="AI39" s="374">
        <f t="shared" ca="1" si="220"/>
        <v>0</v>
      </c>
      <c r="AJ39" s="374">
        <f t="shared" ca="1" si="220"/>
        <v>0</v>
      </c>
      <c r="AK39" s="374">
        <f t="shared" ca="1" si="220"/>
        <v>0</v>
      </c>
      <c r="AL39" s="374">
        <f t="shared" ca="1" si="220"/>
        <v>0</v>
      </c>
      <c r="AM39" s="374">
        <f t="shared" ca="1" si="220"/>
        <v>0</v>
      </c>
      <c r="AN39" s="374">
        <f t="shared" ca="1" si="220"/>
        <v>0</v>
      </c>
      <c r="AO39" s="374">
        <f t="shared" ca="1" si="220"/>
        <v>0</v>
      </c>
      <c r="AP39" s="374">
        <f t="shared" ca="1" si="220"/>
        <v>0</v>
      </c>
      <c r="AQ39" s="374">
        <f t="shared" ca="1" si="220"/>
        <v>0</v>
      </c>
      <c r="AR39" s="374">
        <f t="shared" ca="1" si="220"/>
        <v>0</v>
      </c>
      <c r="AS39" s="374">
        <f t="shared" ca="1" si="220"/>
        <v>0</v>
      </c>
      <c r="AT39" s="374">
        <f t="shared" ca="1" si="220"/>
        <v>0</v>
      </c>
      <c r="AU39" s="374">
        <f t="shared" ca="1" si="220"/>
        <v>0</v>
      </c>
      <c r="AV39" s="374">
        <f t="shared" ca="1" si="220"/>
        <v>0</v>
      </c>
      <c r="AW39" s="374">
        <f t="shared" ca="1" si="220"/>
        <v>0</v>
      </c>
      <c r="AX39" s="374">
        <f t="shared" ca="1" si="220"/>
        <v>0</v>
      </c>
      <c r="AY39" s="374">
        <f t="shared" ca="1" si="220"/>
        <v>0</v>
      </c>
      <c r="AZ39" s="374">
        <f t="shared" ca="1" si="220"/>
        <v>0</v>
      </c>
      <c r="BA39" s="374">
        <f t="shared" ca="1" si="220"/>
        <v>0</v>
      </c>
      <c r="BB39" s="374">
        <f t="shared" ca="1" si="220"/>
        <v>0</v>
      </c>
      <c r="BC39" s="374">
        <f t="shared" ca="1" si="220"/>
        <v>0</v>
      </c>
      <c r="BD39" s="374">
        <f t="shared" ca="1" si="220"/>
        <v>0</v>
      </c>
      <c r="BE39" s="374">
        <f t="shared" ca="1" si="220"/>
        <v>0</v>
      </c>
      <c r="BF39" s="374">
        <f t="shared" ca="1" si="220"/>
        <v>0</v>
      </c>
      <c r="BG39" s="374">
        <f t="shared" ca="1" si="220"/>
        <v>0</v>
      </c>
      <c r="BH39" s="374">
        <f t="shared" ca="1" si="220"/>
        <v>0</v>
      </c>
      <c r="BI39" s="374">
        <f t="shared" ca="1" si="220"/>
        <v>0</v>
      </c>
      <c r="BJ39" s="374">
        <f t="shared" ca="1" si="220"/>
        <v>0</v>
      </c>
      <c r="BK39" s="374">
        <f t="shared" ca="1" si="220"/>
        <v>0</v>
      </c>
      <c r="BL39" s="374">
        <f t="shared" ref="BL39:CQ39" ca="1" si="221">IF(BL$11&lt;$D$1+$A39,$C39/$D$1,IF(BL$11=$D$1+$A39,($C39/$D$1)/2,0))</f>
        <v>0</v>
      </c>
      <c r="BM39" s="374">
        <f t="shared" ca="1" si="221"/>
        <v>0</v>
      </c>
      <c r="BN39" s="374">
        <f t="shared" ca="1" si="221"/>
        <v>0</v>
      </c>
      <c r="BO39" s="374">
        <f t="shared" ca="1" si="221"/>
        <v>0</v>
      </c>
      <c r="BP39" s="374">
        <f t="shared" ca="1" si="221"/>
        <v>0</v>
      </c>
      <c r="BQ39" s="374">
        <f t="shared" ca="1" si="221"/>
        <v>0</v>
      </c>
      <c r="BR39" s="374">
        <f t="shared" ca="1" si="221"/>
        <v>0</v>
      </c>
      <c r="BS39" s="374">
        <f t="shared" ca="1" si="221"/>
        <v>0</v>
      </c>
      <c r="BT39" s="374">
        <f t="shared" ca="1" si="221"/>
        <v>0</v>
      </c>
      <c r="BU39" s="374">
        <f t="shared" ca="1" si="221"/>
        <v>0</v>
      </c>
      <c r="BV39" s="374">
        <f t="shared" ca="1" si="221"/>
        <v>0</v>
      </c>
      <c r="BW39" s="374">
        <f t="shared" ca="1" si="221"/>
        <v>0</v>
      </c>
      <c r="BX39" s="374">
        <f t="shared" ca="1" si="221"/>
        <v>0</v>
      </c>
      <c r="BY39" s="374">
        <f t="shared" ca="1" si="221"/>
        <v>0</v>
      </c>
      <c r="BZ39" s="374">
        <f t="shared" ca="1" si="221"/>
        <v>0</v>
      </c>
      <c r="CA39" s="374">
        <f t="shared" ca="1" si="221"/>
        <v>0</v>
      </c>
      <c r="CB39" s="374">
        <f t="shared" ca="1" si="221"/>
        <v>0</v>
      </c>
      <c r="CC39" s="374">
        <f t="shared" ca="1" si="221"/>
        <v>0</v>
      </c>
      <c r="CD39" s="374">
        <f t="shared" ca="1" si="221"/>
        <v>0</v>
      </c>
      <c r="CE39" s="374">
        <f t="shared" ca="1" si="221"/>
        <v>0</v>
      </c>
      <c r="CF39" s="374">
        <f t="shared" ca="1" si="221"/>
        <v>0</v>
      </c>
      <c r="CG39" s="374">
        <f t="shared" ca="1" si="221"/>
        <v>0</v>
      </c>
      <c r="CH39" s="374">
        <f t="shared" ca="1" si="221"/>
        <v>0</v>
      </c>
      <c r="CI39" s="374">
        <f t="shared" ca="1" si="221"/>
        <v>0</v>
      </c>
      <c r="CJ39" s="374">
        <f t="shared" ca="1" si="221"/>
        <v>0</v>
      </c>
      <c r="CK39" s="374">
        <f t="shared" ca="1" si="221"/>
        <v>0</v>
      </c>
      <c r="CL39" s="374">
        <f t="shared" ca="1" si="221"/>
        <v>0</v>
      </c>
      <c r="CM39" s="374">
        <f t="shared" ca="1" si="221"/>
        <v>0</v>
      </c>
      <c r="CN39" s="374">
        <f t="shared" ca="1" si="221"/>
        <v>0</v>
      </c>
      <c r="CO39" s="374">
        <f t="shared" ca="1" si="221"/>
        <v>0</v>
      </c>
      <c r="CP39" s="374">
        <f t="shared" ca="1" si="221"/>
        <v>0</v>
      </c>
      <c r="CQ39" s="374">
        <f t="shared" ca="1" si="221"/>
        <v>0</v>
      </c>
      <c r="CR39" s="374">
        <f t="shared" ref="CR39:CZ39" ca="1" si="222">IF(CR$11&lt;$D$1+$A39,$C39/$D$1,IF(CR$11=$D$1+$A39,($C39/$D$1)/2,0))</f>
        <v>0</v>
      </c>
      <c r="CS39" s="374">
        <f t="shared" ca="1" si="222"/>
        <v>0</v>
      </c>
      <c r="CT39" s="374">
        <f t="shared" ca="1" si="222"/>
        <v>0</v>
      </c>
      <c r="CU39" s="374">
        <f t="shared" ca="1" si="222"/>
        <v>0</v>
      </c>
      <c r="CV39" s="374">
        <f t="shared" ca="1" si="222"/>
        <v>0</v>
      </c>
      <c r="CW39" s="374">
        <f t="shared" ca="1" si="222"/>
        <v>0</v>
      </c>
      <c r="CX39" s="374">
        <f t="shared" ca="1" si="222"/>
        <v>0</v>
      </c>
      <c r="CY39" s="374">
        <f t="shared" ca="1" si="222"/>
        <v>0</v>
      </c>
      <c r="CZ39" s="374">
        <f t="shared" ca="1" si="222"/>
        <v>0</v>
      </c>
      <c r="DA39" s="374" t="s">
        <v>236</v>
      </c>
      <c r="DB39" s="373">
        <f t="shared" si="147"/>
        <v>2046</v>
      </c>
      <c r="DC39" s="374"/>
      <c r="DD39" s="374"/>
      <c r="DE39" s="374"/>
      <c r="DF39" s="374"/>
      <c r="DG39" s="374"/>
      <c r="DH39" s="374"/>
    </row>
    <row r="40" spans="1:121" s="373" customFormat="1">
      <c r="A40" s="138">
        <f t="shared" si="139"/>
        <v>29</v>
      </c>
      <c r="B40" s="138">
        <f t="shared" si="139"/>
        <v>2047</v>
      </c>
      <c r="C40" s="130">
        <f ca="1">IF(INDIRECT(DA40&amp;5)=$H$2,SUM($D$6:INDIRECT(DA40&amp;6)),IF(INDIRECT(DA40&amp;5)&gt;$H$2,INDIRECT(DA40&amp;6),0))</f>
        <v>0</v>
      </c>
      <c r="D40" s="374"/>
      <c r="E40" s="374"/>
      <c r="F40" s="374"/>
      <c r="G40" s="374"/>
      <c r="H40" s="374"/>
      <c r="I40" s="374"/>
      <c r="J40" s="374"/>
      <c r="K40" s="374"/>
      <c r="L40" s="374"/>
      <c r="M40" s="374"/>
      <c r="N40" s="374"/>
      <c r="O40" s="374"/>
      <c r="P40" s="374"/>
      <c r="Q40" s="374"/>
      <c r="R40" s="374"/>
      <c r="S40" s="374"/>
      <c r="T40" s="375"/>
      <c r="U40" s="375"/>
      <c r="V40" s="374"/>
      <c r="W40" s="374"/>
      <c r="X40" s="374"/>
      <c r="Y40" s="374"/>
      <c r="Z40" s="374"/>
      <c r="AA40" s="374"/>
      <c r="AB40" s="374"/>
      <c r="AC40" s="374"/>
      <c r="AD40" s="374"/>
      <c r="AE40" s="374"/>
      <c r="AF40" s="374">
        <f ca="1">($C40/$D$1)/2</f>
        <v>0</v>
      </c>
      <c r="AG40" s="374">
        <f t="shared" ref="AG40:BL40" ca="1" si="223">IF(AG$11&lt;$D$1+$A40,$C40/$D$1,IF(AG$11=$D$1+$A40,($C40/$D$1)/2,0))</f>
        <v>0</v>
      </c>
      <c r="AH40" s="374">
        <f t="shared" ca="1" si="223"/>
        <v>0</v>
      </c>
      <c r="AI40" s="374">
        <f t="shared" ca="1" si="223"/>
        <v>0</v>
      </c>
      <c r="AJ40" s="374">
        <f t="shared" ca="1" si="223"/>
        <v>0</v>
      </c>
      <c r="AK40" s="374">
        <f t="shared" ca="1" si="223"/>
        <v>0</v>
      </c>
      <c r="AL40" s="374">
        <f t="shared" ca="1" si="223"/>
        <v>0</v>
      </c>
      <c r="AM40" s="374">
        <f t="shared" ca="1" si="223"/>
        <v>0</v>
      </c>
      <c r="AN40" s="374">
        <f t="shared" ca="1" si="223"/>
        <v>0</v>
      </c>
      <c r="AO40" s="374">
        <f t="shared" ca="1" si="223"/>
        <v>0</v>
      </c>
      <c r="AP40" s="374">
        <f t="shared" ca="1" si="223"/>
        <v>0</v>
      </c>
      <c r="AQ40" s="374">
        <f t="shared" ca="1" si="223"/>
        <v>0</v>
      </c>
      <c r="AR40" s="374">
        <f t="shared" ca="1" si="223"/>
        <v>0</v>
      </c>
      <c r="AS40" s="374">
        <f t="shared" ca="1" si="223"/>
        <v>0</v>
      </c>
      <c r="AT40" s="374">
        <f t="shared" ca="1" si="223"/>
        <v>0</v>
      </c>
      <c r="AU40" s="374">
        <f t="shared" ca="1" si="223"/>
        <v>0</v>
      </c>
      <c r="AV40" s="374">
        <f t="shared" ca="1" si="223"/>
        <v>0</v>
      </c>
      <c r="AW40" s="374">
        <f t="shared" ca="1" si="223"/>
        <v>0</v>
      </c>
      <c r="AX40" s="374">
        <f t="shared" ca="1" si="223"/>
        <v>0</v>
      </c>
      <c r="AY40" s="374">
        <f t="shared" ca="1" si="223"/>
        <v>0</v>
      </c>
      <c r="AZ40" s="374">
        <f t="shared" ca="1" si="223"/>
        <v>0</v>
      </c>
      <c r="BA40" s="374">
        <f t="shared" ca="1" si="223"/>
        <v>0</v>
      </c>
      <c r="BB40" s="374">
        <f t="shared" ca="1" si="223"/>
        <v>0</v>
      </c>
      <c r="BC40" s="374">
        <f t="shared" ca="1" si="223"/>
        <v>0</v>
      </c>
      <c r="BD40" s="374">
        <f t="shared" ca="1" si="223"/>
        <v>0</v>
      </c>
      <c r="BE40" s="374">
        <f t="shared" ca="1" si="223"/>
        <v>0</v>
      </c>
      <c r="BF40" s="374">
        <f t="shared" ca="1" si="223"/>
        <v>0</v>
      </c>
      <c r="BG40" s="374">
        <f t="shared" ca="1" si="223"/>
        <v>0</v>
      </c>
      <c r="BH40" s="374">
        <f t="shared" ca="1" si="223"/>
        <v>0</v>
      </c>
      <c r="BI40" s="374">
        <f t="shared" ca="1" si="223"/>
        <v>0</v>
      </c>
      <c r="BJ40" s="374">
        <f t="shared" ca="1" si="223"/>
        <v>0</v>
      </c>
      <c r="BK40" s="374">
        <f t="shared" ca="1" si="223"/>
        <v>0</v>
      </c>
      <c r="BL40" s="374">
        <f t="shared" ca="1" si="223"/>
        <v>0</v>
      </c>
      <c r="BM40" s="374">
        <f t="shared" ref="BM40:CR40" ca="1" si="224">IF(BM$11&lt;$D$1+$A40,$C40/$D$1,IF(BM$11=$D$1+$A40,($C40/$D$1)/2,0))</f>
        <v>0</v>
      </c>
      <c r="BN40" s="374">
        <f t="shared" ca="1" si="224"/>
        <v>0</v>
      </c>
      <c r="BO40" s="374">
        <f t="shared" ca="1" si="224"/>
        <v>0</v>
      </c>
      <c r="BP40" s="374">
        <f t="shared" ca="1" si="224"/>
        <v>0</v>
      </c>
      <c r="BQ40" s="374">
        <f t="shared" ca="1" si="224"/>
        <v>0</v>
      </c>
      <c r="BR40" s="374">
        <f t="shared" ca="1" si="224"/>
        <v>0</v>
      </c>
      <c r="BS40" s="374">
        <f t="shared" ca="1" si="224"/>
        <v>0</v>
      </c>
      <c r="BT40" s="374">
        <f t="shared" ca="1" si="224"/>
        <v>0</v>
      </c>
      <c r="BU40" s="374">
        <f t="shared" ca="1" si="224"/>
        <v>0</v>
      </c>
      <c r="BV40" s="374">
        <f t="shared" ca="1" si="224"/>
        <v>0</v>
      </c>
      <c r="BW40" s="374">
        <f t="shared" ca="1" si="224"/>
        <v>0</v>
      </c>
      <c r="BX40" s="374">
        <f t="shared" ca="1" si="224"/>
        <v>0</v>
      </c>
      <c r="BY40" s="374">
        <f t="shared" ca="1" si="224"/>
        <v>0</v>
      </c>
      <c r="BZ40" s="374">
        <f t="shared" ca="1" si="224"/>
        <v>0</v>
      </c>
      <c r="CA40" s="374">
        <f t="shared" ca="1" si="224"/>
        <v>0</v>
      </c>
      <c r="CB40" s="374">
        <f t="shared" ca="1" si="224"/>
        <v>0</v>
      </c>
      <c r="CC40" s="374">
        <f t="shared" ca="1" si="224"/>
        <v>0</v>
      </c>
      <c r="CD40" s="374">
        <f t="shared" ca="1" si="224"/>
        <v>0</v>
      </c>
      <c r="CE40" s="374">
        <f t="shared" ca="1" si="224"/>
        <v>0</v>
      </c>
      <c r="CF40" s="374">
        <f t="shared" ca="1" si="224"/>
        <v>0</v>
      </c>
      <c r="CG40" s="374">
        <f t="shared" ca="1" si="224"/>
        <v>0</v>
      </c>
      <c r="CH40" s="374">
        <f t="shared" ca="1" si="224"/>
        <v>0</v>
      </c>
      <c r="CI40" s="374">
        <f t="shared" ca="1" si="224"/>
        <v>0</v>
      </c>
      <c r="CJ40" s="374">
        <f t="shared" ca="1" si="224"/>
        <v>0</v>
      </c>
      <c r="CK40" s="374">
        <f t="shared" ca="1" si="224"/>
        <v>0</v>
      </c>
      <c r="CL40" s="374">
        <f t="shared" ca="1" si="224"/>
        <v>0</v>
      </c>
      <c r="CM40" s="374">
        <f t="shared" ca="1" si="224"/>
        <v>0</v>
      </c>
      <c r="CN40" s="374">
        <f t="shared" ca="1" si="224"/>
        <v>0</v>
      </c>
      <c r="CO40" s="374">
        <f t="shared" ca="1" si="224"/>
        <v>0</v>
      </c>
      <c r="CP40" s="374">
        <f t="shared" ca="1" si="224"/>
        <v>0</v>
      </c>
      <c r="CQ40" s="374">
        <f t="shared" ca="1" si="224"/>
        <v>0</v>
      </c>
      <c r="CR40" s="374">
        <f t="shared" ca="1" si="224"/>
        <v>0</v>
      </c>
      <c r="CS40" s="374">
        <f t="shared" ref="CS40:CZ40" ca="1" si="225">IF(CS$11&lt;$D$1+$A40,$C40/$D$1,IF(CS$11=$D$1+$A40,($C40/$D$1)/2,0))</f>
        <v>0</v>
      </c>
      <c r="CT40" s="374">
        <f t="shared" ca="1" si="225"/>
        <v>0</v>
      </c>
      <c r="CU40" s="374">
        <f t="shared" ca="1" si="225"/>
        <v>0</v>
      </c>
      <c r="CV40" s="374">
        <f t="shared" ca="1" si="225"/>
        <v>0</v>
      </c>
      <c r="CW40" s="374">
        <f t="shared" ca="1" si="225"/>
        <v>0</v>
      </c>
      <c r="CX40" s="374">
        <f t="shared" ca="1" si="225"/>
        <v>0</v>
      </c>
      <c r="CY40" s="374">
        <f t="shared" ca="1" si="225"/>
        <v>0</v>
      </c>
      <c r="CZ40" s="374">
        <f t="shared" ca="1" si="225"/>
        <v>0</v>
      </c>
      <c r="DA40" s="374" t="s">
        <v>237</v>
      </c>
      <c r="DB40" s="373">
        <f t="shared" si="147"/>
        <v>2047</v>
      </c>
      <c r="DC40" s="374"/>
      <c r="DD40" s="374"/>
      <c r="DE40" s="374"/>
      <c r="DF40" s="374"/>
      <c r="DG40" s="374"/>
      <c r="DH40" s="374"/>
      <c r="DI40" s="374"/>
    </row>
    <row r="41" spans="1:121" s="373" customFormat="1">
      <c r="A41" s="138">
        <f t="shared" si="139"/>
        <v>30</v>
      </c>
      <c r="B41" s="138">
        <f t="shared" si="139"/>
        <v>2048</v>
      </c>
      <c r="C41" s="130">
        <f ca="1">IF(INDIRECT(DA41&amp;5)=$H$2,SUM($D$6:INDIRECT(DA41&amp;6)),IF(INDIRECT(DA41&amp;5)&gt;$H$2,INDIRECT(DA41&amp;6),0))</f>
        <v>0</v>
      </c>
      <c r="D41" s="374"/>
      <c r="E41" s="374"/>
      <c r="F41" s="374"/>
      <c r="G41" s="374"/>
      <c r="H41" s="374"/>
      <c r="I41" s="374"/>
      <c r="J41" s="374"/>
      <c r="K41" s="374"/>
      <c r="L41" s="374"/>
      <c r="M41" s="374"/>
      <c r="N41" s="374"/>
      <c r="O41" s="374"/>
      <c r="P41" s="374"/>
      <c r="Q41" s="374"/>
      <c r="R41" s="374"/>
      <c r="S41" s="374"/>
      <c r="T41" s="375"/>
      <c r="U41" s="375"/>
      <c r="V41" s="374"/>
      <c r="W41" s="374"/>
      <c r="X41" s="374"/>
      <c r="Y41" s="374"/>
      <c r="Z41" s="374"/>
      <c r="AA41" s="374"/>
      <c r="AB41" s="374"/>
      <c r="AC41" s="374"/>
      <c r="AD41" s="374"/>
      <c r="AE41" s="374"/>
      <c r="AF41" s="374"/>
      <c r="AG41" s="374">
        <f ca="1">($C41/$D$1)/2</f>
        <v>0</v>
      </c>
      <c r="AH41" s="374">
        <f t="shared" ref="AH41:BM41" ca="1" si="226">IF(AH$11&lt;$D$1+$A41,$C41/$D$1,IF(AH$11=$D$1+$A41,($C41/$D$1)/2,0))</f>
        <v>0</v>
      </c>
      <c r="AI41" s="374">
        <f t="shared" ca="1" si="226"/>
        <v>0</v>
      </c>
      <c r="AJ41" s="374">
        <f t="shared" ca="1" si="226"/>
        <v>0</v>
      </c>
      <c r="AK41" s="374">
        <f t="shared" ca="1" si="226"/>
        <v>0</v>
      </c>
      <c r="AL41" s="374">
        <f t="shared" ca="1" si="226"/>
        <v>0</v>
      </c>
      <c r="AM41" s="374">
        <f t="shared" ca="1" si="226"/>
        <v>0</v>
      </c>
      <c r="AN41" s="374">
        <f t="shared" ca="1" si="226"/>
        <v>0</v>
      </c>
      <c r="AO41" s="374">
        <f t="shared" ca="1" si="226"/>
        <v>0</v>
      </c>
      <c r="AP41" s="374">
        <f t="shared" ca="1" si="226"/>
        <v>0</v>
      </c>
      <c r="AQ41" s="374">
        <f t="shared" ca="1" si="226"/>
        <v>0</v>
      </c>
      <c r="AR41" s="374">
        <f t="shared" ca="1" si="226"/>
        <v>0</v>
      </c>
      <c r="AS41" s="374">
        <f t="shared" ca="1" si="226"/>
        <v>0</v>
      </c>
      <c r="AT41" s="374">
        <f t="shared" ca="1" si="226"/>
        <v>0</v>
      </c>
      <c r="AU41" s="374">
        <f t="shared" ca="1" si="226"/>
        <v>0</v>
      </c>
      <c r="AV41" s="374">
        <f t="shared" ca="1" si="226"/>
        <v>0</v>
      </c>
      <c r="AW41" s="374">
        <f t="shared" ca="1" si="226"/>
        <v>0</v>
      </c>
      <c r="AX41" s="374">
        <f t="shared" ca="1" si="226"/>
        <v>0</v>
      </c>
      <c r="AY41" s="374">
        <f t="shared" ca="1" si="226"/>
        <v>0</v>
      </c>
      <c r="AZ41" s="374">
        <f t="shared" ca="1" si="226"/>
        <v>0</v>
      </c>
      <c r="BA41" s="374">
        <f t="shared" ca="1" si="226"/>
        <v>0</v>
      </c>
      <c r="BB41" s="374">
        <f t="shared" ca="1" si="226"/>
        <v>0</v>
      </c>
      <c r="BC41" s="374">
        <f t="shared" ca="1" si="226"/>
        <v>0</v>
      </c>
      <c r="BD41" s="374">
        <f t="shared" ca="1" si="226"/>
        <v>0</v>
      </c>
      <c r="BE41" s="374">
        <f t="shared" ca="1" si="226"/>
        <v>0</v>
      </c>
      <c r="BF41" s="374">
        <f t="shared" ca="1" si="226"/>
        <v>0</v>
      </c>
      <c r="BG41" s="374">
        <f t="shared" ca="1" si="226"/>
        <v>0</v>
      </c>
      <c r="BH41" s="374">
        <f t="shared" ca="1" si="226"/>
        <v>0</v>
      </c>
      <c r="BI41" s="374">
        <f t="shared" ca="1" si="226"/>
        <v>0</v>
      </c>
      <c r="BJ41" s="374">
        <f t="shared" ca="1" si="226"/>
        <v>0</v>
      </c>
      <c r="BK41" s="374">
        <f t="shared" ca="1" si="226"/>
        <v>0</v>
      </c>
      <c r="BL41" s="374">
        <f t="shared" ca="1" si="226"/>
        <v>0</v>
      </c>
      <c r="BM41" s="374">
        <f t="shared" ca="1" si="226"/>
        <v>0</v>
      </c>
      <c r="BN41" s="374">
        <f t="shared" ref="BN41:CS41" ca="1" si="227">IF(BN$11&lt;$D$1+$A41,$C41/$D$1,IF(BN$11=$D$1+$A41,($C41/$D$1)/2,0))</f>
        <v>0</v>
      </c>
      <c r="BO41" s="374">
        <f t="shared" ca="1" si="227"/>
        <v>0</v>
      </c>
      <c r="BP41" s="374">
        <f t="shared" ca="1" si="227"/>
        <v>0</v>
      </c>
      <c r="BQ41" s="374">
        <f t="shared" ca="1" si="227"/>
        <v>0</v>
      </c>
      <c r="BR41" s="374">
        <f t="shared" ca="1" si="227"/>
        <v>0</v>
      </c>
      <c r="BS41" s="374">
        <f t="shared" ca="1" si="227"/>
        <v>0</v>
      </c>
      <c r="BT41" s="374">
        <f t="shared" ca="1" si="227"/>
        <v>0</v>
      </c>
      <c r="BU41" s="374">
        <f t="shared" ca="1" si="227"/>
        <v>0</v>
      </c>
      <c r="BV41" s="374">
        <f t="shared" ca="1" si="227"/>
        <v>0</v>
      </c>
      <c r="BW41" s="374">
        <f t="shared" ca="1" si="227"/>
        <v>0</v>
      </c>
      <c r="BX41" s="374">
        <f t="shared" ca="1" si="227"/>
        <v>0</v>
      </c>
      <c r="BY41" s="374">
        <f t="shared" ca="1" si="227"/>
        <v>0</v>
      </c>
      <c r="BZ41" s="374">
        <f t="shared" ca="1" si="227"/>
        <v>0</v>
      </c>
      <c r="CA41" s="374">
        <f t="shared" ca="1" si="227"/>
        <v>0</v>
      </c>
      <c r="CB41" s="374">
        <f t="shared" ca="1" si="227"/>
        <v>0</v>
      </c>
      <c r="CC41" s="374">
        <f t="shared" ca="1" si="227"/>
        <v>0</v>
      </c>
      <c r="CD41" s="374">
        <f t="shared" ca="1" si="227"/>
        <v>0</v>
      </c>
      <c r="CE41" s="374">
        <f t="shared" ca="1" si="227"/>
        <v>0</v>
      </c>
      <c r="CF41" s="374">
        <f t="shared" ca="1" si="227"/>
        <v>0</v>
      </c>
      <c r="CG41" s="374">
        <f t="shared" ca="1" si="227"/>
        <v>0</v>
      </c>
      <c r="CH41" s="374">
        <f t="shared" ca="1" si="227"/>
        <v>0</v>
      </c>
      <c r="CI41" s="374">
        <f t="shared" ca="1" si="227"/>
        <v>0</v>
      </c>
      <c r="CJ41" s="374">
        <f t="shared" ca="1" si="227"/>
        <v>0</v>
      </c>
      <c r="CK41" s="374">
        <f t="shared" ca="1" si="227"/>
        <v>0</v>
      </c>
      <c r="CL41" s="374">
        <f t="shared" ca="1" si="227"/>
        <v>0</v>
      </c>
      <c r="CM41" s="374">
        <f t="shared" ca="1" si="227"/>
        <v>0</v>
      </c>
      <c r="CN41" s="374">
        <f t="shared" ca="1" si="227"/>
        <v>0</v>
      </c>
      <c r="CO41" s="374">
        <f t="shared" ca="1" si="227"/>
        <v>0</v>
      </c>
      <c r="CP41" s="374">
        <f t="shared" ca="1" si="227"/>
        <v>0</v>
      </c>
      <c r="CQ41" s="374">
        <f t="shared" ca="1" si="227"/>
        <v>0</v>
      </c>
      <c r="CR41" s="374">
        <f t="shared" ca="1" si="227"/>
        <v>0</v>
      </c>
      <c r="CS41" s="374">
        <f t="shared" ca="1" si="227"/>
        <v>0</v>
      </c>
      <c r="CT41" s="374">
        <f t="shared" ref="CT41:CZ41" ca="1" si="228">IF(CT$11&lt;$D$1+$A41,$C41/$D$1,IF(CT$11=$D$1+$A41,($C41/$D$1)/2,0))</f>
        <v>0</v>
      </c>
      <c r="CU41" s="374">
        <f t="shared" ca="1" si="228"/>
        <v>0</v>
      </c>
      <c r="CV41" s="374">
        <f t="shared" ca="1" si="228"/>
        <v>0</v>
      </c>
      <c r="CW41" s="374">
        <f t="shared" ca="1" si="228"/>
        <v>0</v>
      </c>
      <c r="CX41" s="374">
        <f t="shared" ca="1" si="228"/>
        <v>0</v>
      </c>
      <c r="CY41" s="374">
        <f t="shared" ca="1" si="228"/>
        <v>0</v>
      </c>
      <c r="CZ41" s="374">
        <f t="shared" ca="1" si="228"/>
        <v>0</v>
      </c>
      <c r="DA41" s="374" t="s">
        <v>238</v>
      </c>
      <c r="DB41" s="373">
        <f t="shared" si="147"/>
        <v>2048</v>
      </c>
      <c r="DC41" s="374"/>
      <c r="DD41" s="374"/>
      <c r="DE41" s="374"/>
      <c r="DF41" s="374"/>
      <c r="DG41" s="374"/>
      <c r="DH41" s="374"/>
      <c r="DI41" s="374"/>
      <c r="DJ41" s="374"/>
    </row>
    <row r="42" spans="1:121" s="373" customFormat="1">
      <c r="A42" s="138">
        <f t="shared" si="139"/>
        <v>31</v>
      </c>
      <c r="B42" s="138">
        <f t="shared" si="139"/>
        <v>2049</v>
      </c>
      <c r="C42" s="130">
        <f ca="1">IF(INDIRECT(DA42&amp;5)=$H$2,SUM($D$6:INDIRECT(DA42&amp;6)),IF(INDIRECT(DA42&amp;5)&gt;$H$2,INDIRECT(DA42&amp;6),0))</f>
        <v>0</v>
      </c>
      <c r="D42" s="374"/>
      <c r="E42" s="374"/>
      <c r="F42" s="374"/>
      <c r="G42" s="374"/>
      <c r="H42" s="386"/>
      <c r="I42" s="374"/>
      <c r="J42" s="374"/>
      <c r="K42" s="374"/>
      <c r="L42" s="374"/>
      <c r="M42" s="374"/>
      <c r="N42" s="374"/>
      <c r="O42" s="374"/>
      <c r="P42" s="374"/>
      <c r="Q42" s="374"/>
      <c r="R42" s="374"/>
      <c r="S42" s="374"/>
      <c r="T42" s="375"/>
      <c r="U42" s="375"/>
      <c r="V42" s="374"/>
      <c r="W42" s="374"/>
      <c r="X42" s="374"/>
      <c r="Y42" s="374"/>
      <c r="Z42" s="374"/>
      <c r="AA42" s="374"/>
      <c r="AB42" s="374"/>
      <c r="AC42" s="374"/>
      <c r="AD42" s="374"/>
      <c r="AE42" s="374"/>
      <c r="AF42" s="374"/>
      <c r="AG42" s="374"/>
      <c r="AH42" s="374">
        <f ca="1">($C42/$D$1)/2</f>
        <v>0</v>
      </c>
      <c r="AI42" s="374">
        <f t="shared" ref="AI42:BN42" ca="1" si="229">IF(AI$11&lt;$D$1+$A42,$C42/$D$1,IF(AI$11=$D$1+$A42,($C42/$D$1)/2,0))</f>
        <v>0</v>
      </c>
      <c r="AJ42" s="374">
        <f t="shared" ca="1" si="229"/>
        <v>0</v>
      </c>
      <c r="AK42" s="374">
        <f t="shared" ca="1" si="229"/>
        <v>0</v>
      </c>
      <c r="AL42" s="374">
        <f t="shared" ca="1" si="229"/>
        <v>0</v>
      </c>
      <c r="AM42" s="374">
        <f t="shared" ca="1" si="229"/>
        <v>0</v>
      </c>
      <c r="AN42" s="374">
        <f t="shared" ca="1" si="229"/>
        <v>0</v>
      </c>
      <c r="AO42" s="374">
        <f t="shared" ca="1" si="229"/>
        <v>0</v>
      </c>
      <c r="AP42" s="374">
        <f t="shared" ca="1" si="229"/>
        <v>0</v>
      </c>
      <c r="AQ42" s="374">
        <f t="shared" ca="1" si="229"/>
        <v>0</v>
      </c>
      <c r="AR42" s="374">
        <f t="shared" ca="1" si="229"/>
        <v>0</v>
      </c>
      <c r="AS42" s="374">
        <f t="shared" ca="1" si="229"/>
        <v>0</v>
      </c>
      <c r="AT42" s="374">
        <f t="shared" ca="1" si="229"/>
        <v>0</v>
      </c>
      <c r="AU42" s="374">
        <f t="shared" ca="1" si="229"/>
        <v>0</v>
      </c>
      <c r="AV42" s="374">
        <f t="shared" ca="1" si="229"/>
        <v>0</v>
      </c>
      <c r="AW42" s="374">
        <f t="shared" ca="1" si="229"/>
        <v>0</v>
      </c>
      <c r="AX42" s="374">
        <f t="shared" ca="1" si="229"/>
        <v>0</v>
      </c>
      <c r="AY42" s="374">
        <f t="shared" ca="1" si="229"/>
        <v>0</v>
      </c>
      <c r="AZ42" s="374">
        <f t="shared" ca="1" si="229"/>
        <v>0</v>
      </c>
      <c r="BA42" s="374">
        <f t="shared" ca="1" si="229"/>
        <v>0</v>
      </c>
      <c r="BB42" s="374">
        <f t="shared" ca="1" si="229"/>
        <v>0</v>
      </c>
      <c r="BC42" s="374">
        <f t="shared" ca="1" si="229"/>
        <v>0</v>
      </c>
      <c r="BD42" s="374">
        <f t="shared" ca="1" si="229"/>
        <v>0</v>
      </c>
      <c r="BE42" s="374">
        <f t="shared" ca="1" si="229"/>
        <v>0</v>
      </c>
      <c r="BF42" s="374">
        <f t="shared" ca="1" si="229"/>
        <v>0</v>
      </c>
      <c r="BG42" s="374">
        <f t="shared" ca="1" si="229"/>
        <v>0</v>
      </c>
      <c r="BH42" s="374">
        <f t="shared" ca="1" si="229"/>
        <v>0</v>
      </c>
      <c r="BI42" s="374">
        <f t="shared" ca="1" si="229"/>
        <v>0</v>
      </c>
      <c r="BJ42" s="374">
        <f t="shared" ca="1" si="229"/>
        <v>0</v>
      </c>
      <c r="BK42" s="374">
        <f t="shared" ca="1" si="229"/>
        <v>0</v>
      </c>
      <c r="BL42" s="374">
        <f t="shared" ca="1" si="229"/>
        <v>0</v>
      </c>
      <c r="BM42" s="374">
        <f t="shared" ca="1" si="229"/>
        <v>0</v>
      </c>
      <c r="BN42" s="374">
        <f t="shared" ca="1" si="229"/>
        <v>0</v>
      </c>
      <c r="BO42" s="374">
        <f t="shared" ref="BO42:CT42" ca="1" si="230">IF(BO$11&lt;$D$1+$A42,$C42/$D$1,IF(BO$11=$D$1+$A42,($C42/$D$1)/2,0))</f>
        <v>0</v>
      </c>
      <c r="BP42" s="374">
        <f t="shared" ca="1" si="230"/>
        <v>0</v>
      </c>
      <c r="BQ42" s="374">
        <f t="shared" ca="1" si="230"/>
        <v>0</v>
      </c>
      <c r="BR42" s="374">
        <f t="shared" ca="1" si="230"/>
        <v>0</v>
      </c>
      <c r="BS42" s="374">
        <f t="shared" ca="1" si="230"/>
        <v>0</v>
      </c>
      <c r="BT42" s="374">
        <f t="shared" ca="1" si="230"/>
        <v>0</v>
      </c>
      <c r="BU42" s="374">
        <f t="shared" ca="1" si="230"/>
        <v>0</v>
      </c>
      <c r="BV42" s="374">
        <f t="shared" ca="1" si="230"/>
        <v>0</v>
      </c>
      <c r="BW42" s="374">
        <f t="shared" ca="1" si="230"/>
        <v>0</v>
      </c>
      <c r="BX42" s="374">
        <f t="shared" ca="1" si="230"/>
        <v>0</v>
      </c>
      <c r="BY42" s="374">
        <f t="shared" ca="1" si="230"/>
        <v>0</v>
      </c>
      <c r="BZ42" s="374">
        <f t="shared" ca="1" si="230"/>
        <v>0</v>
      </c>
      <c r="CA42" s="374">
        <f t="shared" ca="1" si="230"/>
        <v>0</v>
      </c>
      <c r="CB42" s="374">
        <f t="shared" ca="1" si="230"/>
        <v>0</v>
      </c>
      <c r="CC42" s="374">
        <f t="shared" ca="1" si="230"/>
        <v>0</v>
      </c>
      <c r="CD42" s="374">
        <f t="shared" ca="1" si="230"/>
        <v>0</v>
      </c>
      <c r="CE42" s="374">
        <f t="shared" ca="1" si="230"/>
        <v>0</v>
      </c>
      <c r="CF42" s="374">
        <f t="shared" ca="1" si="230"/>
        <v>0</v>
      </c>
      <c r="CG42" s="374">
        <f t="shared" ca="1" si="230"/>
        <v>0</v>
      </c>
      <c r="CH42" s="374">
        <f t="shared" ca="1" si="230"/>
        <v>0</v>
      </c>
      <c r="CI42" s="374">
        <f t="shared" ca="1" si="230"/>
        <v>0</v>
      </c>
      <c r="CJ42" s="374">
        <f t="shared" ca="1" si="230"/>
        <v>0</v>
      </c>
      <c r="CK42" s="374">
        <f t="shared" ca="1" si="230"/>
        <v>0</v>
      </c>
      <c r="CL42" s="374">
        <f t="shared" ca="1" si="230"/>
        <v>0</v>
      </c>
      <c r="CM42" s="374">
        <f t="shared" ca="1" si="230"/>
        <v>0</v>
      </c>
      <c r="CN42" s="374">
        <f t="shared" ca="1" si="230"/>
        <v>0</v>
      </c>
      <c r="CO42" s="374">
        <f t="shared" ca="1" si="230"/>
        <v>0</v>
      </c>
      <c r="CP42" s="374">
        <f t="shared" ca="1" si="230"/>
        <v>0</v>
      </c>
      <c r="CQ42" s="374">
        <f t="shared" ca="1" si="230"/>
        <v>0</v>
      </c>
      <c r="CR42" s="374">
        <f t="shared" ca="1" si="230"/>
        <v>0</v>
      </c>
      <c r="CS42" s="374">
        <f t="shared" ca="1" si="230"/>
        <v>0</v>
      </c>
      <c r="CT42" s="374">
        <f t="shared" ca="1" si="230"/>
        <v>0</v>
      </c>
      <c r="CU42" s="374">
        <f t="shared" ref="CU42:CZ42" ca="1" si="231">IF(CU$11&lt;$D$1+$A42,$C42/$D$1,IF(CU$11=$D$1+$A42,($C42/$D$1)/2,0))</f>
        <v>0</v>
      </c>
      <c r="CV42" s="374">
        <f t="shared" ca="1" si="231"/>
        <v>0</v>
      </c>
      <c r="CW42" s="374">
        <f t="shared" ca="1" si="231"/>
        <v>0</v>
      </c>
      <c r="CX42" s="374">
        <f t="shared" ca="1" si="231"/>
        <v>0</v>
      </c>
      <c r="CY42" s="374">
        <f t="shared" ca="1" si="231"/>
        <v>0</v>
      </c>
      <c r="CZ42" s="374">
        <f t="shared" ca="1" si="231"/>
        <v>0</v>
      </c>
      <c r="DA42" s="374" t="s">
        <v>239</v>
      </c>
      <c r="DB42" s="373">
        <f t="shared" si="147"/>
        <v>2049</v>
      </c>
      <c r="DC42" s="374"/>
      <c r="DD42" s="374"/>
      <c r="DE42" s="374"/>
      <c r="DF42" s="374"/>
      <c r="DG42" s="374"/>
      <c r="DH42" s="374"/>
      <c r="DI42" s="374"/>
      <c r="DJ42" s="374"/>
      <c r="DK42" s="374"/>
    </row>
    <row r="43" spans="1:121" s="373" customFormat="1">
      <c r="A43" s="138">
        <f t="shared" si="139"/>
        <v>32</v>
      </c>
      <c r="B43" s="138">
        <f t="shared" si="139"/>
        <v>2050</v>
      </c>
      <c r="C43" s="130">
        <f ca="1">IF(INDIRECT(DA43&amp;5)=$H$2,SUM($D$6:INDIRECT(DA43&amp;6)),IF(INDIRECT(DA43&amp;5)&gt;$H$2,INDIRECT(DA43&amp;6),0))</f>
        <v>0</v>
      </c>
      <c r="D43" s="374"/>
      <c r="E43" s="374"/>
      <c r="F43" s="374"/>
      <c r="G43" s="374"/>
      <c r="H43" s="374"/>
      <c r="I43" s="374"/>
      <c r="J43" s="374"/>
      <c r="K43" s="374"/>
      <c r="L43" s="374"/>
      <c r="M43" s="374"/>
      <c r="N43" s="374"/>
      <c r="O43" s="374"/>
      <c r="P43" s="374"/>
      <c r="Q43" s="374"/>
      <c r="R43" s="374"/>
      <c r="S43" s="374"/>
      <c r="T43" s="375"/>
      <c r="U43" s="375"/>
      <c r="V43" s="374"/>
      <c r="W43" s="374"/>
      <c r="X43" s="374"/>
      <c r="Y43" s="374"/>
      <c r="Z43" s="374"/>
      <c r="AA43" s="374"/>
      <c r="AB43" s="374"/>
      <c r="AC43" s="374"/>
      <c r="AD43" s="374"/>
      <c r="AE43" s="374"/>
      <c r="AF43" s="374"/>
      <c r="AG43" s="374"/>
      <c r="AH43" s="374"/>
      <c r="AI43" s="374">
        <f ca="1">($C43/$D$1)/2</f>
        <v>0</v>
      </c>
      <c r="AJ43" s="374">
        <f t="shared" ref="AJ43:BO43" ca="1" si="232">IF(AJ$11&lt;$D$1+$A43,$C43/$D$1,IF(AJ$11=$D$1+$A43,($C43/$D$1)/2,0))</f>
        <v>0</v>
      </c>
      <c r="AK43" s="374">
        <f t="shared" ca="1" si="232"/>
        <v>0</v>
      </c>
      <c r="AL43" s="374">
        <f t="shared" ca="1" si="232"/>
        <v>0</v>
      </c>
      <c r="AM43" s="374">
        <f t="shared" ca="1" si="232"/>
        <v>0</v>
      </c>
      <c r="AN43" s="374">
        <f t="shared" ca="1" si="232"/>
        <v>0</v>
      </c>
      <c r="AO43" s="374">
        <f t="shared" ca="1" si="232"/>
        <v>0</v>
      </c>
      <c r="AP43" s="374">
        <f t="shared" ca="1" si="232"/>
        <v>0</v>
      </c>
      <c r="AQ43" s="374">
        <f t="shared" ca="1" si="232"/>
        <v>0</v>
      </c>
      <c r="AR43" s="374">
        <f t="shared" ca="1" si="232"/>
        <v>0</v>
      </c>
      <c r="AS43" s="374">
        <f t="shared" ca="1" si="232"/>
        <v>0</v>
      </c>
      <c r="AT43" s="374">
        <f t="shared" ca="1" si="232"/>
        <v>0</v>
      </c>
      <c r="AU43" s="374">
        <f t="shared" ca="1" si="232"/>
        <v>0</v>
      </c>
      <c r="AV43" s="374">
        <f t="shared" ca="1" si="232"/>
        <v>0</v>
      </c>
      <c r="AW43" s="374">
        <f t="shared" ca="1" si="232"/>
        <v>0</v>
      </c>
      <c r="AX43" s="374">
        <f t="shared" ca="1" si="232"/>
        <v>0</v>
      </c>
      <c r="AY43" s="374">
        <f t="shared" ca="1" si="232"/>
        <v>0</v>
      </c>
      <c r="AZ43" s="374">
        <f t="shared" ca="1" si="232"/>
        <v>0</v>
      </c>
      <c r="BA43" s="374">
        <f t="shared" ca="1" si="232"/>
        <v>0</v>
      </c>
      <c r="BB43" s="374">
        <f t="shared" ca="1" si="232"/>
        <v>0</v>
      </c>
      <c r="BC43" s="374">
        <f t="shared" ca="1" si="232"/>
        <v>0</v>
      </c>
      <c r="BD43" s="374">
        <f t="shared" ca="1" si="232"/>
        <v>0</v>
      </c>
      <c r="BE43" s="374">
        <f t="shared" ca="1" si="232"/>
        <v>0</v>
      </c>
      <c r="BF43" s="374">
        <f t="shared" ca="1" si="232"/>
        <v>0</v>
      </c>
      <c r="BG43" s="374">
        <f t="shared" ca="1" si="232"/>
        <v>0</v>
      </c>
      <c r="BH43" s="374">
        <f t="shared" ca="1" si="232"/>
        <v>0</v>
      </c>
      <c r="BI43" s="374">
        <f t="shared" ca="1" si="232"/>
        <v>0</v>
      </c>
      <c r="BJ43" s="374">
        <f t="shared" ca="1" si="232"/>
        <v>0</v>
      </c>
      <c r="BK43" s="374">
        <f t="shared" ca="1" si="232"/>
        <v>0</v>
      </c>
      <c r="BL43" s="374">
        <f t="shared" ca="1" si="232"/>
        <v>0</v>
      </c>
      <c r="BM43" s="374">
        <f t="shared" ca="1" si="232"/>
        <v>0</v>
      </c>
      <c r="BN43" s="374">
        <f t="shared" ca="1" si="232"/>
        <v>0</v>
      </c>
      <c r="BO43" s="374">
        <f t="shared" ca="1" si="232"/>
        <v>0</v>
      </c>
      <c r="BP43" s="374">
        <f t="shared" ref="BP43:CZ43" ca="1" si="233">IF(BP$11&lt;$D$1+$A43,$C43/$D$1,IF(BP$11=$D$1+$A43,($C43/$D$1)/2,0))</f>
        <v>0</v>
      </c>
      <c r="BQ43" s="374">
        <f t="shared" ca="1" si="233"/>
        <v>0</v>
      </c>
      <c r="BR43" s="374">
        <f t="shared" ca="1" si="233"/>
        <v>0</v>
      </c>
      <c r="BS43" s="374">
        <f t="shared" ca="1" si="233"/>
        <v>0</v>
      </c>
      <c r="BT43" s="374">
        <f t="shared" ca="1" si="233"/>
        <v>0</v>
      </c>
      <c r="BU43" s="374">
        <f t="shared" ca="1" si="233"/>
        <v>0</v>
      </c>
      <c r="BV43" s="374">
        <f t="shared" ca="1" si="233"/>
        <v>0</v>
      </c>
      <c r="BW43" s="374">
        <f t="shared" ca="1" si="233"/>
        <v>0</v>
      </c>
      <c r="BX43" s="374">
        <f t="shared" ca="1" si="233"/>
        <v>0</v>
      </c>
      <c r="BY43" s="374">
        <f t="shared" ca="1" si="233"/>
        <v>0</v>
      </c>
      <c r="BZ43" s="374">
        <f t="shared" ca="1" si="233"/>
        <v>0</v>
      </c>
      <c r="CA43" s="374">
        <f t="shared" ca="1" si="233"/>
        <v>0</v>
      </c>
      <c r="CB43" s="374">
        <f t="shared" ca="1" si="233"/>
        <v>0</v>
      </c>
      <c r="CC43" s="374">
        <f t="shared" ca="1" si="233"/>
        <v>0</v>
      </c>
      <c r="CD43" s="374">
        <f t="shared" ca="1" si="233"/>
        <v>0</v>
      </c>
      <c r="CE43" s="374">
        <f t="shared" ca="1" si="233"/>
        <v>0</v>
      </c>
      <c r="CF43" s="374">
        <f t="shared" ca="1" si="233"/>
        <v>0</v>
      </c>
      <c r="CG43" s="374">
        <f t="shared" ca="1" si="233"/>
        <v>0</v>
      </c>
      <c r="CH43" s="374">
        <f t="shared" ca="1" si="233"/>
        <v>0</v>
      </c>
      <c r="CI43" s="374">
        <f t="shared" ca="1" si="233"/>
        <v>0</v>
      </c>
      <c r="CJ43" s="374">
        <f t="shared" ca="1" si="233"/>
        <v>0</v>
      </c>
      <c r="CK43" s="374">
        <f t="shared" ca="1" si="233"/>
        <v>0</v>
      </c>
      <c r="CL43" s="374">
        <f t="shared" ca="1" si="233"/>
        <v>0</v>
      </c>
      <c r="CM43" s="374">
        <f t="shared" ca="1" si="233"/>
        <v>0</v>
      </c>
      <c r="CN43" s="374">
        <f t="shared" ca="1" si="233"/>
        <v>0</v>
      </c>
      <c r="CO43" s="374">
        <f t="shared" ca="1" si="233"/>
        <v>0</v>
      </c>
      <c r="CP43" s="374">
        <f t="shared" ca="1" si="233"/>
        <v>0</v>
      </c>
      <c r="CQ43" s="374">
        <f t="shared" ca="1" si="233"/>
        <v>0</v>
      </c>
      <c r="CR43" s="374">
        <f t="shared" ca="1" si="233"/>
        <v>0</v>
      </c>
      <c r="CS43" s="374">
        <f t="shared" ca="1" si="233"/>
        <v>0</v>
      </c>
      <c r="CT43" s="374">
        <f t="shared" ca="1" si="233"/>
        <v>0</v>
      </c>
      <c r="CU43" s="374">
        <f t="shared" ca="1" si="233"/>
        <v>0</v>
      </c>
      <c r="CV43" s="374">
        <f t="shared" ca="1" si="233"/>
        <v>0</v>
      </c>
      <c r="CW43" s="374">
        <f t="shared" ca="1" si="233"/>
        <v>0</v>
      </c>
      <c r="CX43" s="374">
        <f t="shared" ca="1" si="233"/>
        <v>0</v>
      </c>
      <c r="CY43" s="374">
        <f t="shared" ca="1" si="233"/>
        <v>0</v>
      </c>
      <c r="CZ43" s="374">
        <f t="shared" ca="1" si="233"/>
        <v>0</v>
      </c>
      <c r="DA43" s="374" t="s">
        <v>240</v>
      </c>
      <c r="DB43" s="373">
        <f t="shared" si="147"/>
        <v>2050</v>
      </c>
      <c r="DC43" s="374"/>
      <c r="DD43" s="374"/>
      <c r="DE43" s="374"/>
      <c r="DF43" s="374"/>
      <c r="DG43" s="374"/>
      <c r="DH43" s="374"/>
      <c r="DI43" s="374"/>
      <c r="DJ43" s="374"/>
      <c r="DK43" s="374"/>
      <c r="DL43" s="374"/>
    </row>
    <row r="44" spans="1:121" s="373" customFormat="1">
      <c r="A44" s="138">
        <f t="shared" si="139"/>
        <v>33</v>
      </c>
      <c r="B44" s="138">
        <f t="shared" si="139"/>
        <v>2051</v>
      </c>
      <c r="C44" s="130">
        <f ca="1">IF(INDIRECT(DA44&amp;5)=$H$2,SUM($D$6:INDIRECT(DA44&amp;6)),IF(INDIRECT(DA44&amp;5)&gt;$H$2,INDIRECT(DA44&amp;6),0))</f>
        <v>0</v>
      </c>
      <c r="D44" s="374"/>
      <c r="E44" s="374"/>
      <c r="F44" s="374"/>
      <c r="G44" s="374"/>
      <c r="H44" s="386"/>
      <c r="I44" s="374"/>
      <c r="J44" s="374"/>
      <c r="K44" s="374"/>
      <c r="L44" s="374"/>
      <c r="M44" s="374"/>
      <c r="N44" s="374"/>
      <c r="O44" s="374"/>
      <c r="P44" s="374"/>
      <c r="Q44" s="374"/>
      <c r="R44" s="374"/>
      <c r="S44" s="374"/>
      <c r="T44" s="375"/>
      <c r="U44" s="375"/>
      <c r="V44" s="374"/>
      <c r="W44" s="374"/>
      <c r="X44" s="374"/>
      <c r="Y44" s="374"/>
      <c r="Z44" s="374"/>
      <c r="AA44" s="374"/>
      <c r="AB44" s="374"/>
      <c r="AC44" s="374"/>
      <c r="AD44" s="374"/>
      <c r="AE44" s="374"/>
      <c r="AF44" s="374"/>
      <c r="AG44" s="374"/>
      <c r="AH44" s="374"/>
      <c r="AI44" s="374"/>
      <c r="AJ44" s="374">
        <f ca="1">($C44/$D$1)/2</f>
        <v>0</v>
      </c>
      <c r="AK44" s="374">
        <f t="shared" ref="AK44:BP44" ca="1" si="234">IF(AK$11&lt;$D$1+$A44,$C44/$D$1,IF(AK$11=$D$1+$A44,($C44/$D$1)/2,0))</f>
        <v>0</v>
      </c>
      <c r="AL44" s="374">
        <f t="shared" ca="1" si="234"/>
        <v>0</v>
      </c>
      <c r="AM44" s="374">
        <f t="shared" ca="1" si="234"/>
        <v>0</v>
      </c>
      <c r="AN44" s="374">
        <f t="shared" ca="1" si="234"/>
        <v>0</v>
      </c>
      <c r="AO44" s="374">
        <f t="shared" ca="1" si="234"/>
        <v>0</v>
      </c>
      <c r="AP44" s="374">
        <f t="shared" ca="1" si="234"/>
        <v>0</v>
      </c>
      <c r="AQ44" s="374">
        <f t="shared" ca="1" si="234"/>
        <v>0</v>
      </c>
      <c r="AR44" s="374">
        <f t="shared" ca="1" si="234"/>
        <v>0</v>
      </c>
      <c r="AS44" s="374">
        <f t="shared" ca="1" si="234"/>
        <v>0</v>
      </c>
      <c r="AT44" s="374">
        <f t="shared" ca="1" si="234"/>
        <v>0</v>
      </c>
      <c r="AU44" s="374">
        <f t="shared" ca="1" si="234"/>
        <v>0</v>
      </c>
      <c r="AV44" s="374">
        <f t="shared" ca="1" si="234"/>
        <v>0</v>
      </c>
      <c r="AW44" s="374">
        <f t="shared" ca="1" si="234"/>
        <v>0</v>
      </c>
      <c r="AX44" s="374">
        <f t="shared" ca="1" si="234"/>
        <v>0</v>
      </c>
      <c r="AY44" s="374">
        <f t="shared" ca="1" si="234"/>
        <v>0</v>
      </c>
      <c r="AZ44" s="374">
        <f t="shared" ca="1" si="234"/>
        <v>0</v>
      </c>
      <c r="BA44" s="374">
        <f t="shared" ca="1" si="234"/>
        <v>0</v>
      </c>
      <c r="BB44" s="374">
        <f t="shared" ca="1" si="234"/>
        <v>0</v>
      </c>
      <c r="BC44" s="374">
        <f t="shared" ca="1" si="234"/>
        <v>0</v>
      </c>
      <c r="BD44" s="374">
        <f t="shared" ca="1" si="234"/>
        <v>0</v>
      </c>
      <c r="BE44" s="374">
        <f t="shared" ca="1" si="234"/>
        <v>0</v>
      </c>
      <c r="BF44" s="374">
        <f t="shared" ca="1" si="234"/>
        <v>0</v>
      </c>
      <c r="BG44" s="374">
        <f t="shared" ca="1" si="234"/>
        <v>0</v>
      </c>
      <c r="BH44" s="374">
        <f t="shared" ca="1" si="234"/>
        <v>0</v>
      </c>
      <c r="BI44" s="374">
        <f t="shared" ca="1" si="234"/>
        <v>0</v>
      </c>
      <c r="BJ44" s="374">
        <f t="shared" ca="1" si="234"/>
        <v>0</v>
      </c>
      <c r="BK44" s="374">
        <f t="shared" ca="1" si="234"/>
        <v>0</v>
      </c>
      <c r="BL44" s="374">
        <f t="shared" ca="1" si="234"/>
        <v>0</v>
      </c>
      <c r="BM44" s="374">
        <f t="shared" ca="1" si="234"/>
        <v>0</v>
      </c>
      <c r="BN44" s="374">
        <f t="shared" ca="1" si="234"/>
        <v>0</v>
      </c>
      <c r="BO44" s="374">
        <f t="shared" ca="1" si="234"/>
        <v>0</v>
      </c>
      <c r="BP44" s="374">
        <f t="shared" ca="1" si="234"/>
        <v>0</v>
      </c>
      <c r="BQ44" s="374">
        <f t="shared" ref="BQ44:CZ44" ca="1" si="235">IF(BQ$11&lt;$D$1+$A44,$C44/$D$1,IF(BQ$11=$D$1+$A44,($C44/$D$1)/2,0))</f>
        <v>0</v>
      </c>
      <c r="BR44" s="374">
        <f t="shared" ca="1" si="235"/>
        <v>0</v>
      </c>
      <c r="BS44" s="374">
        <f t="shared" ca="1" si="235"/>
        <v>0</v>
      </c>
      <c r="BT44" s="374">
        <f t="shared" ca="1" si="235"/>
        <v>0</v>
      </c>
      <c r="BU44" s="374">
        <f t="shared" ca="1" si="235"/>
        <v>0</v>
      </c>
      <c r="BV44" s="374">
        <f t="shared" ca="1" si="235"/>
        <v>0</v>
      </c>
      <c r="BW44" s="374">
        <f t="shared" ca="1" si="235"/>
        <v>0</v>
      </c>
      <c r="BX44" s="374">
        <f t="shared" ca="1" si="235"/>
        <v>0</v>
      </c>
      <c r="BY44" s="374">
        <f t="shared" ca="1" si="235"/>
        <v>0</v>
      </c>
      <c r="BZ44" s="374">
        <f t="shared" ca="1" si="235"/>
        <v>0</v>
      </c>
      <c r="CA44" s="374">
        <f t="shared" ca="1" si="235"/>
        <v>0</v>
      </c>
      <c r="CB44" s="374">
        <f t="shared" ca="1" si="235"/>
        <v>0</v>
      </c>
      <c r="CC44" s="374">
        <f t="shared" ca="1" si="235"/>
        <v>0</v>
      </c>
      <c r="CD44" s="374">
        <f t="shared" ca="1" si="235"/>
        <v>0</v>
      </c>
      <c r="CE44" s="374">
        <f t="shared" ca="1" si="235"/>
        <v>0</v>
      </c>
      <c r="CF44" s="374">
        <f t="shared" ca="1" si="235"/>
        <v>0</v>
      </c>
      <c r="CG44" s="374">
        <f t="shared" ca="1" si="235"/>
        <v>0</v>
      </c>
      <c r="CH44" s="374">
        <f t="shared" ca="1" si="235"/>
        <v>0</v>
      </c>
      <c r="CI44" s="374">
        <f t="shared" ca="1" si="235"/>
        <v>0</v>
      </c>
      <c r="CJ44" s="374">
        <f t="shared" ca="1" si="235"/>
        <v>0</v>
      </c>
      <c r="CK44" s="374">
        <f t="shared" ca="1" si="235"/>
        <v>0</v>
      </c>
      <c r="CL44" s="374">
        <f t="shared" ca="1" si="235"/>
        <v>0</v>
      </c>
      <c r="CM44" s="374">
        <f t="shared" ca="1" si="235"/>
        <v>0</v>
      </c>
      <c r="CN44" s="374">
        <f t="shared" ca="1" si="235"/>
        <v>0</v>
      </c>
      <c r="CO44" s="374">
        <f t="shared" ca="1" si="235"/>
        <v>0</v>
      </c>
      <c r="CP44" s="374">
        <f t="shared" ca="1" si="235"/>
        <v>0</v>
      </c>
      <c r="CQ44" s="374">
        <f t="shared" ca="1" si="235"/>
        <v>0</v>
      </c>
      <c r="CR44" s="374">
        <f t="shared" ca="1" si="235"/>
        <v>0</v>
      </c>
      <c r="CS44" s="374">
        <f t="shared" ca="1" si="235"/>
        <v>0</v>
      </c>
      <c r="CT44" s="374">
        <f t="shared" ca="1" si="235"/>
        <v>0</v>
      </c>
      <c r="CU44" s="374">
        <f t="shared" ca="1" si="235"/>
        <v>0</v>
      </c>
      <c r="CV44" s="374">
        <f t="shared" ca="1" si="235"/>
        <v>0</v>
      </c>
      <c r="CW44" s="374">
        <f t="shared" ca="1" si="235"/>
        <v>0</v>
      </c>
      <c r="CX44" s="374">
        <f t="shared" ca="1" si="235"/>
        <v>0</v>
      </c>
      <c r="CY44" s="374">
        <f t="shared" ca="1" si="235"/>
        <v>0</v>
      </c>
      <c r="CZ44" s="374">
        <f t="shared" ca="1" si="235"/>
        <v>0</v>
      </c>
      <c r="DA44" s="374" t="s">
        <v>241</v>
      </c>
      <c r="DB44" s="373">
        <f t="shared" si="147"/>
        <v>2051</v>
      </c>
      <c r="DC44" s="374"/>
      <c r="DD44" s="374"/>
      <c r="DE44" s="374"/>
      <c r="DF44" s="374"/>
      <c r="DG44" s="374"/>
      <c r="DH44" s="374"/>
      <c r="DI44" s="374"/>
      <c r="DJ44" s="374"/>
      <c r="DK44" s="374"/>
      <c r="DL44" s="374"/>
      <c r="DM44" s="374"/>
    </row>
    <row r="45" spans="1:121" s="373" customFormat="1">
      <c r="A45" s="138">
        <f t="shared" si="139"/>
        <v>34</v>
      </c>
      <c r="B45" s="138">
        <f t="shared" si="139"/>
        <v>2052</v>
      </c>
      <c r="C45" s="130">
        <f ca="1">IF(INDIRECT(DA45&amp;5)=$H$2,SUM($D$6:INDIRECT(DA45&amp;6)),IF(INDIRECT(DA45&amp;5)&gt;$H$2,INDIRECT(DA45&amp;6),0))</f>
        <v>0</v>
      </c>
      <c r="D45" s="374"/>
      <c r="E45" s="374"/>
      <c r="F45" s="374"/>
      <c r="G45" s="374"/>
      <c r="H45" s="374"/>
      <c r="I45" s="374"/>
      <c r="J45" s="374"/>
      <c r="K45" s="374"/>
      <c r="L45" s="374"/>
      <c r="M45" s="374"/>
      <c r="N45" s="374"/>
      <c r="O45" s="374"/>
      <c r="P45" s="374"/>
      <c r="Q45" s="374"/>
      <c r="R45" s="374"/>
      <c r="S45" s="374"/>
      <c r="T45" s="375"/>
      <c r="U45" s="375"/>
      <c r="V45" s="374"/>
      <c r="W45" s="374"/>
      <c r="X45" s="374"/>
      <c r="Y45" s="374"/>
      <c r="Z45" s="374"/>
      <c r="AA45" s="374"/>
      <c r="AB45" s="374"/>
      <c r="AC45" s="374"/>
      <c r="AD45" s="374"/>
      <c r="AE45" s="374"/>
      <c r="AF45" s="374"/>
      <c r="AG45" s="374"/>
      <c r="AH45" s="374"/>
      <c r="AI45" s="374"/>
      <c r="AJ45" s="374"/>
      <c r="AK45" s="374">
        <f ca="1">($C45/$D$1)/2</f>
        <v>0</v>
      </c>
      <c r="AL45" s="374">
        <f t="shared" ref="AL45:BQ45" ca="1" si="236">IF(AL$11&lt;$D$1+$A45,$C45/$D$1,IF(AL$11=$D$1+$A45,($C45/$D$1)/2,0))</f>
        <v>0</v>
      </c>
      <c r="AM45" s="374">
        <f t="shared" ca="1" si="236"/>
        <v>0</v>
      </c>
      <c r="AN45" s="374">
        <f t="shared" ca="1" si="236"/>
        <v>0</v>
      </c>
      <c r="AO45" s="374">
        <f t="shared" ca="1" si="236"/>
        <v>0</v>
      </c>
      <c r="AP45" s="374">
        <f t="shared" ca="1" si="236"/>
        <v>0</v>
      </c>
      <c r="AQ45" s="374">
        <f t="shared" ca="1" si="236"/>
        <v>0</v>
      </c>
      <c r="AR45" s="374">
        <f t="shared" ca="1" si="236"/>
        <v>0</v>
      </c>
      <c r="AS45" s="374">
        <f t="shared" ca="1" si="236"/>
        <v>0</v>
      </c>
      <c r="AT45" s="374">
        <f t="shared" ca="1" si="236"/>
        <v>0</v>
      </c>
      <c r="AU45" s="374">
        <f t="shared" ca="1" si="236"/>
        <v>0</v>
      </c>
      <c r="AV45" s="374">
        <f t="shared" ca="1" si="236"/>
        <v>0</v>
      </c>
      <c r="AW45" s="374">
        <f t="shared" ca="1" si="236"/>
        <v>0</v>
      </c>
      <c r="AX45" s="374">
        <f t="shared" ca="1" si="236"/>
        <v>0</v>
      </c>
      <c r="AY45" s="374">
        <f t="shared" ca="1" si="236"/>
        <v>0</v>
      </c>
      <c r="AZ45" s="374">
        <f t="shared" ca="1" si="236"/>
        <v>0</v>
      </c>
      <c r="BA45" s="374">
        <f t="shared" ca="1" si="236"/>
        <v>0</v>
      </c>
      <c r="BB45" s="374">
        <f t="shared" ca="1" si="236"/>
        <v>0</v>
      </c>
      <c r="BC45" s="374">
        <f t="shared" ca="1" si="236"/>
        <v>0</v>
      </c>
      <c r="BD45" s="374">
        <f t="shared" ca="1" si="236"/>
        <v>0</v>
      </c>
      <c r="BE45" s="374">
        <f t="shared" ca="1" si="236"/>
        <v>0</v>
      </c>
      <c r="BF45" s="374">
        <f t="shared" ca="1" si="236"/>
        <v>0</v>
      </c>
      <c r="BG45" s="374">
        <f t="shared" ca="1" si="236"/>
        <v>0</v>
      </c>
      <c r="BH45" s="374">
        <f t="shared" ca="1" si="236"/>
        <v>0</v>
      </c>
      <c r="BI45" s="374">
        <f t="shared" ca="1" si="236"/>
        <v>0</v>
      </c>
      <c r="BJ45" s="374">
        <f t="shared" ca="1" si="236"/>
        <v>0</v>
      </c>
      <c r="BK45" s="374">
        <f t="shared" ca="1" si="236"/>
        <v>0</v>
      </c>
      <c r="BL45" s="374">
        <f t="shared" ca="1" si="236"/>
        <v>0</v>
      </c>
      <c r="BM45" s="374">
        <f t="shared" ca="1" si="236"/>
        <v>0</v>
      </c>
      <c r="BN45" s="374">
        <f t="shared" ca="1" si="236"/>
        <v>0</v>
      </c>
      <c r="BO45" s="374">
        <f t="shared" ca="1" si="236"/>
        <v>0</v>
      </c>
      <c r="BP45" s="374">
        <f t="shared" ca="1" si="236"/>
        <v>0</v>
      </c>
      <c r="BQ45" s="374">
        <f t="shared" ca="1" si="236"/>
        <v>0</v>
      </c>
      <c r="BR45" s="374">
        <f t="shared" ref="BR45:CZ45" ca="1" si="237">IF(BR$11&lt;$D$1+$A45,$C45/$D$1,IF(BR$11=$D$1+$A45,($C45/$D$1)/2,0))</f>
        <v>0</v>
      </c>
      <c r="BS45" s="374">
        <f t="shared" ca="1" si="237"/>
        <v>0</v>
      </c>
      <c r="BT45" s="374">
        <f t="shared" ca="1" si="237"/>
        <v>0</v>
      </c>
      <c r="BU45" s="374">
        <f t="shared" ca="1" si="237"/>
        <v>0</v>
      </c>
      <c r="BV45" s="374">
        <f t="shared" ca="1" si="237"/>
        <v>0</v>
      </c>
      <c r="BW45" s="374">
        <f t="shared" ca="1" si="237"/>
        <v>0</v>
      </c>
      <c r="BX45" s="374">
        <f t="shared" ca="1" si="237"/>
        <v>0</v>
      </c>
      <c r="BY45" s="374">
        <f t="shared" ca="1" si="237"/>
        <v>0</v>
      </c>
      <c r="BZ45" s="374">
        <f t="shared" ca="1" si="237"/>
        <v>0</v>
      </c>
      <c r="CA45" s="374">
        <f t="shared" ca="1" si="237"/>
        <v>0</v>
      </c>
      <c r="CB45" s="374">
        <f t="shared" ca="1" si="237"/>
        <v>0</v>
      </c>
      <c r="CC45" s="374">
        <f t="shared" ca="1" si="237"/>
        <v>0</v>
      </c>
      <c r="CD45" s="374">
        <f t="shared" ca="1" si="237"/>
        <v>0</v>
      </c>
      <c r="CE45" s="374">
        <f t="shared" ca="1" si="237"/>
        <v>0</v>
      </c>
      <c r="CF45" s="374">
        <f t="shared" ca="1" si="237"/>
        <v>0</v>
      </c>
      <c r="CG45" s="374">
        <f t="shared" ca="1" si="237"/>
        <v>0</v>
      </c>
      <c r="CH45" s="374">
        <f t="shared" ca="1" si="237"/>
        <v>0</v>
      </c>
      <c r="CI45" s="374">
        <f t="shared" ca="1" si="237"/>
        <v>0</v>
      </c>
      <c r="CJ45" s="374">
        <f t="shared" ca="1" si="237"/>
        <v>0</v>
      </c>
      <c r="CK45" s="374">
        <f t="shared" ca="1" si="237"/>
        <v>0</v>
      </c>
      <c r="CL45" s="374">
        <f t="shared" ca="1" si="237"/>
        <v>0</v>
      </c>
      <c r="CM45" s="374">
        <f t="shared" ca="1" si="237"/>
        <v>0</v>
      </c>
      <c r="CN45" s="374">
        <f t="shared" ca="1" si="237"/>
        <v>0</v>
      </c>
      <c r="CO45" s="374">
        <f t="shared" ca="1" si="237"/>
        <v>0</v>
      </c>
      <c r="CP45" s="374">
        <f t="shared" ca="1" si="237"/>
        <v>0</v>
      </c>
      <c r="CQ45" s="374">
        <f t="shared" ca="1" si="237"/>
        <v>0</v>
      </c>
      <c r="CR45" s="374">
        <f t="shared" ca="1" si="237"/>
        <v>0</v>
      </c>
      <c r="CS45" s="374">
        <f t="shared" ca="1" si="237"/>
        <v>0</v>
      </c>
      <c r="CT45" s="374">
        <f t="shared" ca="1" si="237"/>
        <v>0</v>
      </c>
      <c r="CU45" s="374">
        <f t="shared" ca="1" si="237"/>
        <v>0</v>
      </c>
      <c r="CV45" s="374">
        <f t="shared" ca="1" si="237"/>
        <v>0</v>
      </c>
      <c r="CW45" s="374">
        <f t="shared" ca="1" si="237"/>
        <v>0</v>
      </c>
      <c r="CX45" s="374">
        <f t="shared" ca="1" si="237"/>
        <v>0</v>
      </c>
      <c r="CY45" s="374">
        <f t="shared" ca="1" si="237"/>
        <v>0</v>
      </c>
      <c r="CZ45" s="374">
        <f t="shared" ca="1" si="237"/>
        <v>0</v>
      </c>
      <c r="DA45" s="374" t="s">
        <v>242</v>
      </c>
      <c r="DB45" s="373">
        <f t="shared" si="147"/>
        <v>2052</v>
      </c>
      <c r="DC45" s="374"/>
      <c r="DD45" s="374"/>
      <c r="DE45" s="374"/>
      <c r="DF45" s="374"/>
      <c r="DG45" s="374"/>
      <c r="DH45" s="374"/>
      <c r="DI45" s="374"/>
      <c r="DJ45" s="374"/>
      <c r="DK45" s="374"/>
      <c r="DL45" s="374"/>
      <c r="DM45" s="374"/>
      <c r="DN45" s="374"/>
    </row>
    <row r="46" spans="1:121" s="373" customFormat="1">
      <c r="A46" s="138">
        <f t="shared" si="139"/>
        <v>35</v>
      </c>
      <c r="B46" s="138">
        <f t="shared" si="139"/>
        <v>2053</v>
      </c>
      <c r="C46" s="130">
        <f ca="1">IF(INDIRECT(DA46&amp;5)=$H$2,SUM($D$6:INDIRECT(DA46&amp;6)),IF(INDIRECT(DA46&amp;5)&gt;$H$2,INDIRECT(DA46&amp;6),0))</f>
        <v>0</v>
      </c>
      <c r="D46" s="374"/>
      <c r="E46" s="374"/>
      <c r="F46" s="374"/>
      <c r="G46" s="374"/>
      <c r="H46" s="374"/>
      <c r="I46" s="374"/>
      <c r="J46" s="374"/>
      <c r="K46" s="374"/>
      <c r="L46" s="374"/>
      <c r="M46" s="374"/>
      <c r="N46" s="374"/>
      <c r="O46" s="374"/>
      <c r="P46" s="374"/>
      <c r="Q46" s="374"/>
      <c r="R46" s="374"/>
      <c r="S46" s="374"/>
      <c r="T46" s="375"/>
      <c r="U46" s="375"/>
      <c r="V46" s="374"/>
      <c r="W46" s="374"/>
      <c r="X46" s="374"/>
      <c r="Y46" s="374"/>
      <c r="Z46" s="374"/>
      <c r="AA46" s="374"/>
      <c r="AB46" s="374"/>
      <c r="AC46" s="374"/>
      <c r="AD46" s="374"/>
      <c r="AE46" s="374"/>
      <c r="AF46" s="374"/>
      <c r="AG46" s="374"/>
      <c r="AH46" s="374"/>
      <c r="AI46" s="374"/>
      <c r="AJ46" s="374"/>
      <c r="AK46" s="374"/>
      <c r="AL46" s="374">
        <f ca="1">($C46/$D$1)/2</f>
        <v>0</v>
      </c>
      <c r="AM46" s="374">
        <f t="shared" ref="AM46:BR46" ca="1" si="238">IF(AM$11&lt;$D$1+$A46,$C46/$D$1,IF(AM$11=$D$1+$A46,($C46/$D$1)/2,0))</f>
        <v>0</v>
      </c>
      <c r="AN46" s="374">
        <f t="shared" ca="1" si="238"/>
        <v>0</v>
      </c>
      <c r="AO46" s="374">
        <f t="shared" ca="1" si="238"/>
        <v>0</v>
      </c>
      <c r="AP46" s="374">
        <f t="shared" ca="1" si="238"/>
        <v>0</v>
      </c>
      <c r="AQ46" s="374">
        <f t="shared" ca="1" si="238"/>
        <v>0</v>
      </c>
      <c r="AR46" s="374">
        <f t="shared" ca="1" si="238"/>
        <v>0</v>
      </c>
      <c r="AS46" s="374">
        <f t="shared" ca="1" si="238"/>
        <v>0</v>
      </c>
      <c r="AT46" s="374">
        <f t="shared" ca="1" si="238"/>
        <v>0</v>
      </c>
      <c r="AU46" s="374">
        <f t="shared" ca="1" si="238"/>
        <v>0</v>
      </c>
      <c r="AV46" s="374">
        <f t="shared" ca="1" si="238"/>
        <v>0</v>
      </c>
      <c r="AW46" s="374">
        <f t="shared" ca="1" si="238"/>
        <v>0</v>
      </c>
      <c r="AX46" s="374">
        <f t="shared" ca="1" si="238"/>
        <v>0</v>
      </c>
      <c r="AY46" s="374">
        <f t="shared" ca="1" si="238"/>
        <v>0</v>
      </c>
      <c r="AZ46" s="374">
        <f t="shared" ca="1" si="238"/>
        <v>0</v>
      </c>
      <c r="BA46" s="374">
        <f t="shared" ca="1" si="238"/>
        <v>0</v>
      </c>
      <c r="BB46" s="374">
        <f t="shared" ca="1" si="238"/>
        <v>0</v>
      </c>
      <c r="BC46" s="374">
        <f t="shared" ca="1" si="238"/>
        <v>0</v>
      </c>
      <c r="BD46" s="374">
        <f t="shared" ca="1" si="238"/>
        <v>0</v>
      </c>
      <c r="BE46" s="374">
        <f t="shared" ca="1" si="238"/>
        <v>0</v>
      </c>
      <c r="BF46" s="374">
        <f t="shared" ca="1" si="238"/>
        <v>0</v>
      </c>
      <c r="BG46" s="374">
        <f t="shared" ca="1" si="238"/>
        <v>0</v>
      </c>
      <c r="BH46" s="374">
        <f t="shared" ca="1" si="238"/>
        <v>0</v>
      </c>
      <c r="BI46" s="374">
        <f t="shared" ca="1" si="238"/>
        <v>0</v>
      </c>
      <c r="BJ46" s="374">
        <f t="shared" ca="1" si="238"/>
        <v>0</v>
      </c>
      <c r="BK46" s="374">
        <f t="shared" ca="1" si="238"/>
        <v>0</v>
      </c>
      <c r="BL46" s="374">
        <f t="shared" ca="1" si="238"/>
        <v>0</v>
      </c>
      <c r="BM46" s="374">
        <f t="shared" ca="1" si="238"/>
        <v>0</v>
      </c>
      <c r="BN46" s="374">
        <f t="shared" ca="1" si="238"/>
        <v>0</v>
      </c>
      <c r="BO46" s="374">
        <f t="shared" ca="1" si="238"/>
        <v>0</v>
      </c>
      <c r="BP46" s="374">
        <f t="shared" ca="1" si="238"/>
        <v>0</v>
      </c>
      <c r="BQ46" s="374">
        <f t="shared" ca="1" si="238"/>
        <v>0</v>
      </c>
      <c r="BR46" s="374">
        <f t="shared" ca="1" si="238"/>
        <v>0</v>
      </c>
      <c r="BS46" s="374">
        <f t="shared" ref="BS46:CZ46" ca="1" si="239">IF(BS$11&lt;$D$1+$A46,$C46/$D$1,IF(BS$11=$D$1+$A46,($C46/$D$1)/2,0))</f>
        <v>0</v>
      </c>
      <c r="BT46" s="374">
        <f t="shared" ca="1" si="239"/>
        <v>0</v>
      </c>
      <c r="BU46" s="374">
        <f t="shared" ca="1" si="239"/>
        <v>0</v>
      </c>
      <c r="BV46" s="374">
        <f t="shared" ca="1" si="239"/>
        <v>0</v>
      </c>
      <c r="BW46" s="374">
        <f t="shared" ca="1" si="239"/>
        <v>0</v>
      </c>
      <c r="BX46" s="374">
        <f t="shared" ca="1" si="239"/>
        <v>0</v>
      </c>
      <c r="BY46" s="374">
        <f t="shared" ca="1" si="239"/>
        <v>0</v>
      </c>
      <c r="BZ46" s="374">
        <f t="shared" ca="1" si="239"/>
        <v>0</v>
      </c>
      <c r="CA46" s="374">
        <f t="shared" ca="1" si="239"/>
        <v>0</v>
      </c>
      <c r="CB46" s="374">
        <f t="shared" ca="1" si="239"/>
        <v>0</v>
      </c>
      <c r="CC46" s="374">
        <f t="shared" ca="1" si="239"/>
        <v>0</v>
      </c>
      <c r="CD46" s="374">
        <f t="shared" ca="1" si="239"/>
        <v>0</v>
      </c>
      <c r="CE46" s="374">
        <f t="shared" ca="1" si="239"/>
        <v>0</v>
      </c>
      <c r="CF46" s="374">
        <f t="shared" ca="1" si="239"/>
        <v>0</v>
      </c>
      <c r="CG46" s="374">
        <f t="shared" ca="1" si="239"/>
        <v>0</v>
      </c>
      <c r="CH46" s="374">
        <f t="shared" ca="1" si="239"/>
        <v>0</v>
      </c>
      <c r="CI46" s="374">
        <f t="shared" ca="1" si="239"/>
        <v>0</v>
      </c>
      <c r="CJ46" s="374">
        <f t="shared" ca="1" si="239"/>
        <v>0</v>
      </c>
      <c r="CK46" s="374">
        <f t="shared" ca="1" si="239"/>
        <v>0</v>
      </c>
      <c r="CL46" s="374">
        <f t="shared" ca="1" si="239"/>
        <v>0</v>
      </c>
      <c r="CM46" s="374">
        <f t="shared" ca="1" si="239"/>
        <v>0</v>
      </c>
      <c r="CN46" s="374">
        <f t="shared" ca="1" si="239"/>
        <v>0</v>
      </c>
      <c r="CO46" s="374">
        <f t="shared" ca="1" si="239"/>
        <v>0</v>
      </c>
      <c r="CP46" s="374">
        <f t="shared" ca="1" si="239"/>
        <v>0</v>
      </c>
      <c r="CQ46" s="374">
        <f t="shared" ca="1" si="239"/>
        <v>0</v>
      </c>
      <c r="CR46" s="374">
        <f t="shared" ca="1" si="239"/>
        <v>0</v>
      </c>
      <c r="CS46" s="374">
        <f t="shared" ca="1" si="239"/>
        <v>0</v>
      </c>
      <c r="CT46" s="374">
        <f t="shared" ca="1" si="239"/>
        <v>0</v>
      </c>
      <c r="CU46" s="374">
        <f t="shared" ca="1" si="239"/>
        <v>0</v>
      </c>
      <c r="CV46" s="374">
        <f t="shared" ca="1" si="239"/>
        <v>0</v>
      </c>
      <c r="CW46" s="374">
        <f t="shared" ca="1" si="239"/>
        <v>0</v>
      </c>
      <c r="CX46" s="374">
        <f t="shared" ca="1" si="239"/>
        <v>0</v>
      </c>
      <c r="CY46" s="374">
        <f t="shared" ca="1" si="239"/>
        <v>0</v>
      </c>
      <c r="CZ46" s="374">
        <f t="shared" ca="1" si="239"/>
        <v>0</v>
      </c>
      <c r="DA46" s="374" t="s">
        <v>243</v>
      </c>
      <c r="DB46" s="373">
        <f t="shared" si="147"/>
        <v>2053</v>
      </c>
      <c r="DC46" s="374"/>
      <c r="DD46" s="374"/>
      <c r="DE46" s="374"/>
      <c r="DF46" s="374"/>
      <c r="DG46" s="374"/>
      <c r="DH46" s="374"/>
      <c r="DI46" s="374"/>
      <c r="DJ46" s="374"/>
      <c r="DK46" s="374"/>
      <c r="DL46" s="374"/>
      <c r="DM46" s="374"/>
      <c r="DN46" s="374"/>
      <c r="DO46" s="374"/>
    </row>
    <row r="47" spans="1:121" s="373" customFormat="1">
      <c r="A47" s="138">
        <f t="shared" si="139"/>
        <v>36</v>
      </c>
      <c r="B47" s="138">
        <f t="shared" si="139"/>
        <v>2054</v>
      </c>
      <c r="C47" s="130">
        <f ca="1">IF(INDIRECT(DA47&amp;5)=$H$2,SUM($D$6:INDIRECT(DA47&amp;6)),IF(INDIRECT(DA47&amp;5)&gt;$H$2,INDIRECT(DA47&amp;6),0))</f>
        <v>0</v>
      </c>
      <c r="D47" s="374"/>
      <c r="E47" s="374"/>
      <c r="F47" s="374"/>
      <c r="G47" s="374"/>
      <c r="H47" s="374"/>
      <c r="I47" s="374"/>
      <c r="J47" s="374"/>
      <c r="K47" s="374"/>
      <c r="L47" s="374"/>
      <c r="M47" s="374"/>
      <c r="N47" s="374"/>
      <c r="O47" s="374"/>
      <c r="P47" s="374"/>
      <c r="Q47" s="374"/>
      <c r="R47" s="374"/>
      <c r="S47" s="374"/>
      <c r="T47" s="375"/>
      <c r="U47" s="375"/>
      <c r="V47" s="374"/>
      <c r="W47" s="374"/>
      <c r="X47" s="374"/>
      <c r="Y47" s="374"/>
      <c r="Z47" s="374"/>
      <c r="AA47" s="374"/>
      <c r="AB47" s="374"/>
      <c r="AC47" s="374"/>
      <c r="AD47" s="374"/>
      <c r="AE47" s="374"/>
      <c r="AF47" s="374"/>
      <c r="AG47" s="374"/>
      <c r="AH47" s="374"/>
      <c r="AI47" s="374"/>
      <c r="AJ47" s="374"/>
      <c r="AK47" s="374"/>
      <c r="AL47" s="374"/>
      <c r="AM47" s="374">
        <f ca="1">($C47/$D$1)/2</f>
        <v>0</v>
      </c>
      <c r="AN47" s="374">
        <f t="shared" ref="AN47:BS47" ca="1" si="240">IF(AN$11&lt;$D$1+$A47,$C47/$D$1,IF(AN$11=$D$1+$A47,($C47/$D$1)/2,0))</f>
        <v>0</v>
      </c>
      <c r="AO47" s="374">
        <f t="shared" ca="1" si="240"/>
        <v>0</v>
      </c>
      <c r="AP47" s="374">
        <f t="shared" ca="1" si="240"/>
        <v>0</v>
      </c>
      <c r="AQ47" s="374">
        <f t="shared" ca="1" si="240"/>
        <v>0</v>
      </c>
      <c r="AR47" s="374">
        <f t="shared" ca="1" si="240"/>
        <v>0</v>
      </c>
      <c r="AS47" s="374">
        <f t="shared" ca="1" si="240"/>
        <v>0</v>
      </c>
      <c r="AT47" s="374">
        <f t="shared" ca="1" si="240"/>
        <v>0</v>
      </c>
      <c r="AU47" s="374">
        <f t="shared" ca="1" si="240"/>
        <v>0</v>
      </c>
      <c r="AV47" s="374">
        <f t="shared" ca="1" si="240"/>
        <v>0</v>
      </c>
      <c r="AW47" s="374">
        <f t="shared" ca="1" si="240"/>
        <v>0</v>
      </c>
      <c r="AX47" s="374">
        <f t="shared" ca="1" si="240"/>
        <v>0</v>
      </c>
      <c r="AY47" s="374">
        <f t="shared" ca="1" si="240"/>
        <v>0</v>
      </c>
      <c r="AZ47" s="374">
        <f t="shared" ca="1" si="240"/>
        <v>0</v>
      </c>
      <c r="BA47" s="374">
        <f t="shared" ca="1" si="240"/>
        <v>0</v>
      </c>
      <c r="BB47" s="374">
        <f t="shared" ca="1" si="240"/>
        <v>0</v>
      </c>
      <c r="BC47" s="374">
        <f t="shared" ca="1" si="240"/>
        <v>0</v>
      </c>
      <c r="BD47" s="374">
        <f t="shared" ca="1" si="240"/>
        <v>0</v>
      </c>
      <c r="BE47" s="374">
        <f t="shared" ca="1" si="240"/>
        <v>0</v>
      </c>
      <c r="BF47" s="374">
        <f t="shared" ca="1" si="240"/>
        <v>0</v>
      </c>
      <c r="BG47" s="374">
        <f t="shared" ca="1" si="240"/>
        <v>0</v>
      </c>
      <c r="BH47" s="374">
        <f t="shared" ca="1" si="240"/>
        <v>0</v>
      </c>
      <c r="BI47" s="374">
        <f t="shared" ca="1" si="240"/>
        <v>0</v>
      </c>
      <c r="BJ47" s="374">
        <f t="shared" ca="1" si="240"/>
        <v>0</v>
      </c>
      <c r="BK47" s="374">
        <f t="shared" ca="1" si="240"/>
        <v>0</v>
      </c>
      <c r="BL47" s="374">
        <f t="shared" ca="1" si="240"/>
        <v>0</v>
      </c>
      <c r="BM47" s="374">
        <f t="shared" ca="1" si="240"/>
        <v>0</v>
      </c>
      <c r="BN47" s="374">
        <f t="shared" ca="1" si="240"/>
        <v>0</v>
      </c>
      <c r="BO47" s="374">
        <f t="shared" ca="1" si="240"/>
        <v>0</v>
      </c>
      <c r="BP47" s="374">
        <f t="shared" ca="1" si="240"/>
        <v>0</v>
      </c>
      <c r="BQ47" s="374">
        <f t="shared" ca="1" si="240"/>
        <v>0</v>
      </c>
      <c r="BR47" s="374">
        <f t="shared" ca="1" si="240"/>
        <v>0</v>
      </c>
      <c r="BS47" s="374">
        <f t="shared" ca="1" si="240"/>
        <v>0</v>
      </c>
      <c r="BT47" s="374">
        <f t="shared" ref="BT47:CZ47" ca="1" si="241">IF(BT$11&lt;$D$1+$A47,$C47/$D$1,IF(BT$11=$D$1+$A47,($C47/$D$1)/2,0))</f>
        <v>0</v>
      </c>
      <c r="BU47" s="374">
        <f t="shared" ca="1" si="241"/>
        <v>0</v>
      </c>
      <c r="BV47" s="374">
        <f t="shared" ca="1" si="241"/>
        <v>0</v>
      </c>
      <c r="BW47" s="374">
        <f t="shared" ca="1" si="241"/>
        <v>0</v>
      </c>
      <c r="BX47" s="374">
        <f t="shared" ca="1" si="241"/>
        <v>0</v>
      </c>
      <c r="BY47" s="374">
        <f t="shared" ca="1" si="241"/>
        <v>0</v>
      </c>
      <c r="BZ47" s="374">
        <f t="shared" ca="1" si="241"/>
        <v>0</v>
      </c>
      <c r="CA47" s="374">
        <f t="shared" ca="1" si="241"/>
        <v>0</v>
      </c>
      <c r="CB47" s="374">
        <f t="shared" ca="1" si="241"/>
        <v>0</v>
      </c>
      <c r="CC47" s="374">
        <f t="shared" ca="1" si="241"/>
        <v>0</v>
      </c>
      <c r="CD47" s="374">
        <f t="shared" ca="1" si="241"/>
        <v>0</v>
      </c>
      <c r="CE47" s="374">
        <f t="shared" ca="1" si="241"/>
        <v>0</v>
      </c>
      <c r="CF47" s="374">
        <f t="shared" ca="1" si="241"/>
        <v>0</v>
      </c>
      <c r="CG47" s="374">
        <f t="shared" ca="1" si="241"/>
        <v>0</v>
      </c>
      <c r="CH47" s="374">
        <f t="shared" ca="1" si="241"/>
        <v>0</v>
      </c>
      <c r="CI47" s="374">
        <f t="shared" ca="1" si="241"/>
        <v>0</v>
      </c>
      <c r="CJ47" s="374">
        <f t="shared" ca="1" si="241"/>
        <v>0</v>
      </c>
      <c r="CK47" s="374">
        <f t="shared" ca="1" si="241"/>
        <v>0</v>
      </c>
      <c r="CL47" s="374">
        <f t="shared" ca="1" si="241"/>
        <v>0</v>
      </c>
      <c r="CM47" s="374">
        <f t="shared" ca="1" si="241"/>
        <v>0</v>
      </c>
      <c r="CN47" s="374">
        <f t="shared" ca="1" si="241"/>
        <v>0</v>
      </c>
      <c r="CO47" s="374">
        <f t="shared" ca="1" si="241"/>
        <v>0</v>
      </c>
      <c r="CP47" s="374">
        <f t="shared" ca="1" si="241"/>
        <v>0</v>
      </c>
      <c r="CQ47" s="374">
        <f t="shared" ca="1" si="241"/>
        <v>0</v>
      </c>
      <c r="CR47" s="374">
        <f t="shared" ca="1" si="241"/>
        <v>0</v>
      </c>
      <c r="CS47" s="374">
        <f t="shared" ca="1" si="241"/>
        <v>0</v>
      </c>
      <c r="CT47" s="374">
        <f t="shared" ca="1" si="241"/>
        <v>0</v>
      </c>
      <c r="CU47" s="374">
        <f t="shared" ca="1" si="241"/>
        <v>0</v>
      </c>
      <c r="CV47" s="374">
        <f t="shared" ca="1" si="241"/>
        <v>0</v>
      </c>
      <c r="CW47" s="374">
        <f t="shared" ca="1" si="241"/>
        <v>0</v>
      </c>
      <c r="CX47" s="374">
        <f t="shared" ca="1" si="241"/>
        <v>0</v>
      </c>
      <c r="CY47" s="374">
        <f t="shared" ca="1" si="241"/>
        <v>0</v>
      </c>
      <c r="CZ47" s="374">
        <f t="shared" ca="1" si="241"/>
        <v>0</v>
      </c>
      <c r="DA47" s="374" t="s">
        <v>244</v>
      </c>
      <c r="DB47" s="373">
        <f t="shared" si="147"/>
        <v>2054</v>
      </c>
      <c r="DC47" s="374"/>
      <c r="DD47" s="374"/>
      <c r="DE47" s="374"/>
      <c r="DF47" s="374"/>
      <c r="DG47" s="374"/>
      <c r="DH47" s="374"/>
      <c r="DI47" s="374"/>
      <c r="DJ47" s="374"/>
      <c r="DK47" s="374"/>
      <c r="DL47" s="374"/>
      <c r="DM47" s="374"/>
      <c r="DN47" s="374"/>
      <c r="DO47" s="374"/>
      <c r="DP47" s="374"/>
    </row>
    <row r="48" spans="1:121" s="373" customFormat="1">
      <c r="A48" s="138">
        <f t="shared" si="139"/>
        <v>37</v>
      </c>
      <c r="B48" s="138">
        <f t="shared" si="139"/>
        <v>2055</v>
      </c>
      <c r="C48" s="130">
        <f ca="1">IF(INDIRECT(DA48&amp;5)=$H$2,SUM($D$6:INDIRECT(DA48&amp;6)),IF(INDIRECT(DA48&amp;5)&gt;$H$2,INDIRECT(DA48&amp;6),0))</f>
        <v>0</v>
      </c>
      <c r="D48" s="374"/>
      <c r="E48" s="374"/>
      <c r="F48" s="374"/>
      <c r="G48" s="374"/>
      <c r="H48" s="374"/>
      <c r="I48" s="374"/>
      <c r="J48" s="374"/>
      <c r="K48" s="374"/>
      <c r="L48" s="374"/>
      <c r="M48" s="374"/>
      <c r="N48" s="374"/>
      <c r="O48" s="374"/>
      <c r="P48" s="374"/>
      <c r="Q48" s="374"/>
      <c r="R48" s="374"/>
      <c r="S48" s="374"/>
      <c r="T48" s="375"/>
      <c r="U48" s="375"/>
      <c r="V48" s="374"/>
      <c r="W48" s="374"/>
      <c r="X48" s="374"/>
      <c r="Y48" s="374"/>
      <c r="Z48" s="374"/>
      <c r="AA48" s="374"/>
      <c r="AB48" s="374"/>
      <c r="AC48" s="374"/>
      <c r="AD48" s="374"/>
      <c r="AE48" s="374"/>
      <c r="AF48" s="374"/>
      <c r="AG48" s="374"/>
      <c r="AH48" s="374"/>
      <c r="AI48" s="374"/>
      <c r="AJ48" s="374"/>
      <c r="AK48" s="374"/>
      <c r="AL48" s="374"/>
      <c r="AM48" s="374"/>
      <c r="AN48" s="374">
        <f ca="1">($C48/$D$1)/2</f>
        <v>0</v>
      </c>
      <c r="AO48" s="374">
        <f t="shared" ref="AO48:BT48" ca="1" si="242">IF(AO$11&lt;$D$1+$A48,$C48/$D$1,IF(AO$11=$D$1+$A48,($C48/$D$1)/2,0))</f>
        <v>0</v>
      </c>
      <c r="AP48" s="374">
        <f t="shared" ca="1" si="242"/>
        <v>0</v>
      </c>
      <c r="AQ48" s="374">
        <f t="shared" ca="1" si="242"/>
        <v>0</v>
      </c>
      <c r="AR48" s="374">
        <f t="shared" ca="1" si="242"/>
        <v>0</v>
      </c>
      <c r="AS48" s="374">
        <f t="shared" ca="1" si="242"/>
        <v>0</v>
      </c>
      <c r="AT48" s="374">
        <f t="shared" ca="1" si="242"/>
        <v>0</v>
      </c>
      <c r="AU48" s="374">
        <f t="shared" ca="1" si="242"/>
        <v>0</v>
      </c>
      <c r="AV48" s="374">
        <f t="shared" ca="1" si="242"/>
        <v>0</v>
      </c>
      <c r="AW48" s="374">
        <f t="shared" ca="1" si="242"/>
        <v>0</v>
      </c>
      <c r="AX48" s="374">
        <f t="shared" ca="1" si="242"/>
        <v>0</v>
      </c>
      <c r="AY48" s="374">
        <f t="shared" ca="1" si="242"/>
        <v>0</v>
      </c>
      <c r="AZ48" s="374">
        <f t="shared" ca="1" si="242"/>
        <v>0</v>
      </c>
      <c r="BA48" s="374">
        <f t="shared" ca="1" si="242"/>
        <v>0</v>
      </c>
      <c r="BB48" s="374">
        <f t="shared" ca="1" si="242"/>
        <v>0</v>
      </c>
      <c r="BC48" s="374">
        <f t="shared" ca="1" si="242"/>
        <v>0</v>
      </c>
      <c r="BD48" s="374">
        <f t="shared" ca="1" si="242"/>
        <v>0</v>
      </c>
      <c r="BE48" s="374">
        <f t="shared" ca="1" si="242"/>
        <v>0</v>
      </c>
      <c r="BF48" s="374">
        <f t="shared" ca="1" si="242"/>
        <v>0</v>
      </c>
      <c r="BG48" s="374">
        <f t="shared" ca="1" si="242"/>
        <v>0</v>
      </c>
      <c r="BH48" s="374">
        <f t="shared" ca="1" si="242"/>
        <v>0</v>
      </c>
      <c r="BI48" s="374">
        <f t="shared" ca="1" si="242"/>
        <v>0</v>
      </c>
      <c r="BJ48" s="374">
        <f t="shared" ca="1" si="242"/>
        <v>0</v>
      </c>
      <c r="BK48" s="374">
        <f t="shared" ca="1" si="242"/>
        <v>0</v>
      </c>
      <c r="BL48" s="374">
        <f t="shared" ca="1" si="242"/>
        <v>0</v>
      </c>
      <c r="BM48" s="374">
        <f t="shared" ca="1" si="242"/>
        <v>0</v>
      </c>
      <c r="BN48" s="374">
        <f t="shared" ca="1" si="242"/>
        <v>0</v>
      </c>
      <c r="BO48" s="374">
        <f t="shared" ca="1" si="242"/>
        <v>0</v>
      </c>
      <c r="BP48" s="374">
        <f t="shared" ca="1" si="242"/>
        <v>0</v>
      </c>
      <c r="BQ48" s="374">
        <f t="shared" ca="1" si="242"/>
        <v>0</v>
      </c>
      <c r="BR48" s="374">
        <f t="shared" ca="1" si="242"/>
        <v>0</v>
      </c>
      <c r="BS48" s="374">
        <f t="shared" ca="1" si="242"/>
        <v>0</v>
      </c>
      <c r="BT48" s="374">
        <f t="shared" ca="1" si="242"/>
        <v>0</v>
      </c>
      <c r="BU48" s="374">
        <f t="shared" ref="BU48:CZ48" ca="1" si="243">IF(BU$11&lt;$D$1+$A48,$C48/$D$1,IF(BU$11=$D$1+$A48,($C48/$D$1)/2,0))</f>
        <v>0</v>
      </c>
      <c r="BV48" s="374">
        <f t="shared" ca="1" si="243"/>
        <v>0</v>
      </c>
      <c r="BW48" s="374">
        <f t="shared" ca="1" si="243"/>
        <v>0</v>
      </c>
      <c r="BX48" s="374">
        <f t="shared" ca="1" si="243"/>
        <v>0</v>
      </c>
      <c r="BY48" s="374">
        <f t="shared" ca="1" si="243"/>
        <v>0</v>
      </c>
      <c r="BZ48" s="374">
        <f t="shared" ca="1" si="243"/>
        <v>0</v>
      </c>
      <c r="CA48" s="374">
        <f t="shared" ca="1" si="243"/>
        <v>0</v>
      </c>
      <c r="CB48" s="374">
        <f t="shared" ca="1" si="243"/>
        <v>0</v>
      </c>
      <c r="CC48" s="374">
        <f t="shared" ca="1" si="243"/>
        <v>0</v>
      </c>
      <c r="CD48" s="374">
        <f t="shared" ca="1" si="243"/>
        <v>0</v>
      </c>
      <c r="CE48" s="374">
        <f t="shared" ca="1" si="243"/>
        <v>0</v>
      </c>
      <c r="CF48" s="374">
        <f t="shared" ca="1" si="243"/>
        <v>0</v>
      </c>
      <c r="CG48" s="374">
        <f t="shared" ca="1" si="243"/>
        <v>0</v>
      </c>
      <c r="CH48" s="374">
        <f t="shared" ca="1" si="243"/>
        <v>0</v>
      </c>
      <c r="CI48" s="374">
        <f t="shared" ca="1" si="243"/>
        <v>0</v>
      </c>
      <c r="CJ48" s="374">
        <f t="shared" ca="1" si="243"/>
        <v>0</v>
      </c>
      <c r="CK48" s="374">
        <f t="shared" ca="1" si="243"/>
        <v>0</v>
      </c>
      <c r="CL48" s="374">
        <f t="shared" ca="1" si="243"/>
        <v>0</v>
      </c>
      <c r="CM48" s="374">
        <f t="shared" ca="1" si="243"/>
        <v>0</v>
      </c>
      <c r="CN48" s="374">
        <f t="shared" ca="1" si="243"/>
        <v>0</v>
      </c>
      <c r="CO48" s="374">
        <f t="shared" ca="1" si="243"/>
        <v>0</v>
      </c>
      <c r="CP48" s="374">
        <f t="shared" ca="1" si="243"/>
        <v>0</v>
      </c>
      <c r="CQ48" s="374">
        <f t="shared" ca="1" si="243"/>
        <v>0</v>
      </c>
      <c r="CR48" s="374">
        <f t="shared" ca="1" si="243"/>
        <v>0</v>
      </c>
      <c r="CS48" s="374">
        <f t="shared" ca="1" si="243"/>
        <v>0</v>
      </c>
      <c r="CT48" s="374">
        <f t="shared" ca="1" si="243"/>
        <v>0</v>
      </c>
      <c r="CU48" s="374">
        <f t="shared" ca="1" si="243"/>
        <v>0</v>
      </c>
      <c r="CV48" s="374">
        <f t="shared" ca="1" si="243"/>
        <v>0</v>
      </c>
      <c r="CW48" s="374">
        <f t="shared" ca="1" si="243"/>
        <v>0</v>
      </c>
      <c r="CX48" s="374">
        <f t="shared" ca="1" si="243"/>
        <v>0</v>
      </c>
      <c r="CY48" s="374">
        <f t="shared" ca="1" si="243"/>
        <v>0</v>
      </c>
      <c r="CZ48" s="374">
        <f t="shared" ca="1" si="243"/>
        <v>0</v>
      </c>
      <c r="DA48" s="374" t="s">
        <v>245</v>
      </c>
      <c r="DB48" s="373">
        <f t="shared" si="147"/>
        <v>2055</v>
      </c>
      <c r="DC48" s="374"/>
      <c r="DD48" s="374"/>
      <c r="DE48" s="374"/>
      <c r="DF48" s="374"/>
      <c r="DG48" s="374"/>
      <c r="DH48" s="374"/>
      <c r="DI48" s="374"/>
      <c r="DJ48" s="374"/>
      <c r="DK48" s="374"/>
      <c r="DL48" s="374"/>
      <c r="DM48" s="374"/>
      <c r="DN48" s="374"/>
      <c r="DO48" s="374"/>
      <c r="DP48" s="374"/>
      <c r="DQ48" s="374"/>
    </row>
    <row r="49" spans="1:124" s="373" customFormat="1">
      <c r="A49" s="138">
        <f t="shared" si="139"/>
        <v>38</v>
      </c>
      <c r="B49" s="138">
        <f t="shared" si="139"/>
        <v>2056</v>
      </c>
      <c r="C49" s="130">
        <f ca="1">IF(INDIRECT(DA49&amp;5)=$H$2,SUM($D$6:INDIRECT(DA49&amp;6)),IF(INDIRECT(DA49&amp;5)&gt;$H$2,INDIRECT(DA49&amp;6),0))</f>
        <v>0</v>
      </c>
      <c r="D49" s="374"/>
      <c r="E49" s="374"/>
      <c r="F49" s="374"/>
      <c r="G49" s="374"/>
      <c r="H49" s="374"/>
      <c r="I49" s="374"/>
      <c r="J49" s="374"/>
      <c r="K49" s="374"/>
      <c r="L49" s="374"/>
      <c r="M49" s="374"/>
      <c r="N49" s="374"/>
      <c r="O49" s="374"/>
      <c r="P49" s="374"/>
      <c r="Q49" s="374"/>
      <c r="R49" s="374"/>
      <c r="S49" s="374"/>
      <c r="T49" s="375"/>
      <c r="U49" s="375"/>
      <c r="V49" s="374"/>
      <c r="W49" s="374"/>
      <c r="X49" s="374"/>
      <c r="Y49" s="374"/>
      <c r="Z49" s="374"/>
      <c r="AA49" s="374"/>
      <c r="AB49" s="374"/>
      <c r="AC49" s="374"/>
      <c r="AD49" s="374"/>
      <c r="AE49" s="374"/>
      <c r="AF49" s="374"/>
      <c r="AG49" s="374"/>
      <c r="AH49" s="374"/>
      <c r="AI49" s="374"/>
      <c r="AJ49" s="374"/>
      <c r="AK49" s="374"/>
      <c r="AL49" s="374"/>
      <c r="AM49" s="374"/>
      <c r="AN49" s="374"/>
      <c r="AO49" s="374">
        <f ca="1">($C49/$D$1)/2</f>
        <v>0</v>
      </c>
      <c r="AP49" s="374">
        <f t="shared" ref="AP49:BU49" ca="1" si="244">IF(AP$11&lt;$D$1+$A49,$C49/$D$1,IF(AP$11=$D$1+$A49,($C49/$D$1)/2,0))</f>
        <v>0</v>
      </c>
      <c r="AQ49" s="374">
        <f t="shared" ca="1" si="244"/>
        <v>0</v>
      </c>
      <c r="AR49" s="374">
        <f t="shared" ca="1" si="244"/>
        <v>0</v>
      </c>
      <c r="AS49" s="374">
        <f t="shared" ca="1" si="244"/>
        <v>0</v>
      </c>
      <c r="AT49" s="374">
        <f t="shared" ca="1" si="244"/>
        <v>0</v>
      </c>
      <c r="AU49" s="374">
        <f t="shared" ca="1" si="244"/>
        <v>0</v>
      </c>
      <c r="AV49" s="374">
        <f t="shared" ca="1" si="244"/>
        <v>0</v>
      </c>
      <c r="AW49" s="374">
        <f t="shared" ca="1" si="244"/>
        <v>0</v>
      </c>
      <c r="AX49" s="374">
        <f t="shared" ca="1" si="244"/>
        <v>0</v>
      </c>
      <c r="AY49" s="374">
        <f t="shared" ca="1" si="244"/>
        <v>0</v>
      </c>
      <c r="AZ49" s="374">
        <f t="shared" ca="1" si="244"/>
        <v>0</v>
      </c>
      <c r="BA49" s="374">
        <f t="shared" ca="1" si="244"/>
        <v>0</v>
      </c>
      <c r="BB49" s="374">
        <f t="shared" ca="1" si="244"/>
        <v>0</v>
      </c>
      <c r="BC49" s="374">
        <f t="shared" ca="1" si="244"/>
        <v>0</v>
      </c>
      <c r="BD49" s="374">
        <f t="shared" ca="1" si="244"/>
        <v>0</v>
      </c>
      <c r="BE49" s="374">
        <f t="shared" ca="1" si="244"/>
        <v>0</v>
      </c>
      <c r="BF49" s="374">
        <f t="shared" ca="1" si="244"/>
        <v>0</v>
      </c>
      <c r="BG49" s="374">
        <f t="shared" ca="1" si="244"/>
        <v>0</v>
      </c>
      <c r="BH49" s="374">
        <f t="shared" ca="1" si="244"/>
        <v>0</v>
      </c>
      <c r="BI49" s="374">
        <f t="shared" ca="1" si="244"/>
        <v>0</v>
      </c>
      <c r="BJ49" s="374">
        <f t="shared" ca="1" si="244"/>
        <v>0</v>
      </c>
      <c r="BK49" s="374">
        <f t="shared" ca="1" si="244"/>
        <v>0</v>
      </c>
      <c r="BL49" s="374">
        <f t="shared" ca="1" si="244"/>
        <v>0</v>
      </c>
      <c r="BM49" s="374">
        <f t="shared" ca="1" si="244"/>
        <v>0</v>
      </c>
      <c r="BN49" s="374">
        <f t="shared" ca="1" si="244"/>
        <v>0</v>
      </c>
      <c r="BO49" s="374">
        <f t="shared" ca="1" si="244"/>
        <v>0</v>
      </c>
      <c r="BP49" s="374">
        <f t="shared" ca="1" si="244"/>
        <v>0</v>
      </c>
      <c r="BQ49" s="374">
        <f t="shared" ca="1" si="244"/>
        <v>0</v>
      </c>
      <c r="BR49" s="374">
        <f t="shared" ca="1" si="244"/>
        <v>0</v>
      </c>
      <c r="BS49" s="374">
        <f t="shared" ca="1" si="244"/>
        <v>0</v>
      </c>
      <c r="BT49" s="374">
        <f t="shared" ca="1" si="244"/>
        <v>0</v>
      </c>
      <c r="BU49" s="374">
        <f t="shared" ca="1" si="244"/>
        <v>0</v>
      </c>
      <c r="BV49" s="374">
        <f t="shared" ref="BV49:CZ49" ca="1" si="245">IF(BV$11&lt;$D$1+$A49,$C49/$D$1,IF(BV$11=$D$1+$A49,($C49/$D$1)/2,0))</f>
        <v>0</v>
      </c>
      <c r="BW49" s="374">
        <f t="shared" ca="1" si="245"/>
        <v>0</v>
      </c>
      <c r="BX49" s="374">
        <f t="shared" ca="1" si="245"/>
        <v>0</v>
      </c>
      <c r="BY49" s="374">
        <f t="shared" ca="1" si="245"/>
        <v>0</v>
      </c>
      <c r="BZ49" s="374">
        <f t="shared" ca="1" si="245"/>
        <v>0</v>
      </c>
      <c r="CA49" s="374">
        <f t="shared" ca="1" si="245"/>
        <v>0</v>
      </c>
      <c r="CB49" s="374">
        <f t="shared" ca="1" si="245"/>
        <v>0</v>
      </c>
      <c r="CC49" s="374">
        <f t="shared" ca="1" si="245"/>
        <v>0</v>
      </c>
      <c r="CD49" s="374">
        <f t="shared" ca="1" si="245"/>
        <v>0</v>
      </c>
      <c r="CE49" s="374">
        <f t="shared" ca="1" si="245"/>
        <v>0</v>
      </c>
      <c r="CF49" s="374">
        <f t="shared" ca="1" si="245"/>
        <v>0</v>
      </c>
      <c r="CG49" s="374">
        <f t="shared" ca="1" si="245"/>
        <v>0</v>
      </c>
      <c r="CH49" s="374">
        <f t="shared" ca="1" si="245"/>
        <v>0</v>
      </c>
      <c r="CI49" s="374">
        <f t="shared" ca="1" si="245"/>
        <v>0</v>
      </c>
      <c r="CJ49" s="374">
        <f t="shared" ca="1" si="245"/>
        <v>0</v>
      </c>
      <c r="CK49" s="374">
        <f t="shared" ca="1" si="245"/>
        <v>0</v>
      </c>
      <c r="CL49" s="374">
        <f t="shared" ca="1" si="245"/>
        <v>0</v>
      </c>
      <c r="CM49" s="374">
        <f t="shared" ca="1" si="245"/>
        <v>0</v>
      </c>
      <c r="CN49" s="374">
        <f t="shared" ca="1" si="245"/>
        <v>0</v>
      </c>
      <c r="CO49" s="374">
        <f t="shared" ca="1" si="245"/>
        <v>0</v>
      </c>
      <c r="CP49" s="374">
        <f t="shared" ca="1" si="245"/>
        <v>0</v>
      </c>
      <c r="CQ49" s="374">
        <f t="shared" ca="1" si="245"/>
        <v>0</v>
      </c>
      <c r="CR49" s="374">
        <f t="shared" ca="1" si="245"/>
        <v>0</v>
      </c>
      <c r="CS49" s="374">
        <f t="shared" ca="1" si="245"/>
        <v>0</v>
      </c>
      <c r="CT49" s="374">
        <f t="shared" ca="1" si="245"/>
        <v>0</v>
      </c>
      <c r="CU49" s="374">
        <f t="shared" ca="1" si="245"/>
        <v>0</v>
      </c>
      <c r="CV49" s="374">
        <f t="shared" ca="1" si="245"/>
        <v>0</v>
      </c>
      <c r="CW49" s="374">
        <f t="shared" ca="1" si="245"/>
        <v>0</v>
      </c>
      <c r="CX49" s="374">
        <f t="shared" ca="1" si="245"/>
        <v>0</v>
      </c>
      <c r="CY49" s="374">
        <f t="shared" ca="1" si="245"/>
        <v>0</v>
      </c>
      <c r="CZ49" s="374">
        <f t="shared" ca="1" si="245"/>
        <v>0</v>
      </c>
      <c r="DA49" s="374" t="s">
        <v>246</v>
      </c>
      <c r="DB49" s="373">
        <f t="shared" si="147"/>
        <v>2056</v>
      </c>
      <c r="DC49" s="374"/>
      <c r="DD49" s="374"/>
      <c r="DE49" s="374"/>
      <c r="DF49" s="374"/>
      <c r="DG49" s="374"/>
      <c r="DH49" s="374"/>
      <c r="DI49" s="374"/>
      <c r="DJ49" s="374"/>
      <c r="DK49" s="374"/>
      <c r="DL49" s="374"/>
      <c r="DM49" s="374"/>
      <c r="DN49" s="374"/>
      <c r="DO49" s="374"/>
      <c r="DP49" s="374"/>
      <c r="DQ49" s="374"/>
      <c r="DR49" s="374"/>
    </row>
    <row r="50" spans="1:124" s="373" customFormat="1">
      <c r="A50" s="138">
        <f t="shared" si="139"/>
        <v>39</v>
      </c>
      <c r="B50" s="138">
        <f t="shared" si="139"/>
        <v>2057</v>
      </c>
      <c r="C50" s="130">
        <f ca="1">IF(INDIRECT(DA50&amp;5)=$H$2,SUM($D$6:INDIRECT(DA50&amp;6)),IF(INDIRECT(DA50&amp;5)&gt;$H$2,INDIRECT(DA50&amp;6),0))</f>
        <v>0</v>
      </c>
      <c r="D50" s="374"/>
      <c r="E50" s="374"/>
      <c r="F50" s="374"/>
      <c r="G50" s="374"/>
      <c r="H50" s="374"/>
      <c r="I50" s="374"/>
      <c r="J50" s="374"/>
      <c r="K50" s="374"/>
      <c r="L50" s="374"/>
      <c r="M50" s="374"/>
      <c r="N50" s="374"/>
      <c r="O50" s="374"/>
      <c r="P50" s="374"/>
      <c r="Q50" s="374"/>
      <c r="R50" s="374"/>
      <c r="S50" s="374"/>
      <c r="T50" s="375"/>
      <c r="U50" s="375"/>
      <c r="V50" s="374"/>
      <c r="W50" s="374"/>
      <c r="X50" s="374"/>
      <c r="Y50" s="374"/>
      <c r="Z50" s="374"/>
      <c r="AA50" s="374"/>
      <c r="AB50" s="374"/>
      <c r="AC50" s="374"/>
      <c r="AD50" s="374"/>
      <c r="AE50" s="374"/>
      <c r="AF50" s="374"/>
      <c r="AG50" s="374"/>
      <c r="AH50" s="374"/>
      <c r="AI50" s="374"/>
      <c r="AJ50" s="374"/>
      <c r="AK50" s="374"/>
      <c r="AL50" s="374"/>
      <c r="AM50" s="374"/>
      <c r="AN50" s="374"/>
      <c r="AO50" s="374"/>
      <c r="AP50" s="374">
        <f ca="1">($C50/$D$1)/2</f>
        <v>0</v>
      </c>
      <c r="AQ50" s="374">
        <f t="shared" ref="AQ50:BV50" ca="1" si="246">IF(AQ$11&lt;$D$1+$A50,$C50/$D$1,IF(AQ$11=$D$1+$A50,($C50/$D$1)/2,0))</f>
        <v>0</v>
      </c>
      <c r="AR50" s="374">
        <f t="shared" ca="1" si="246"/>
        <v>0</v>
      </c>
      <c r="AS50" s="374">
        <f t="shared" ca="1" si="246"/>
        <v>0</v>
      </c>
      <c r="AT50" s="374">
        <f t="shared" ca="1" si="246"/>
        <v>0</v>
      </c>
      <c r="AU50" s="374">
        <f t="shared" ca="1" si="246"/>
        <v>0</v>
      </c>
      <c r="AV50" s="374">
        <f t="shared" ca="1" si="246"/>
        <v>0</v>
      </c>
      <c r="AW50" s="374">
        <f t="shared" ca="1" si="246"/>
        <v>0</v>
      </c>
      <c r="AX50" s="374">
        <f t="shared" ca="1" si="246"/>
        <v>0</v>
      </c>
      <c r="AY50" s="374">
        <f t="shared" ca="1" si="246"/>
        <v>0</v>
      </c>
      <c r="AZ50" s="374">
        <f t="shared" ca="1" si="246"/>
        <v>0</v>
      </c>
      <c r="BA50" s="374">
        <f t="shared" ca="1" si="246"/>
        <v>0</v>
      </c>
      <c r="BB50" s="374">
        <f t="shared" ca="1" si="246"/>
        <v>0</v>
      </c>
      <c r="BC50" s="374">
        <f t="shared" ca="1" si="246"/>
        <v>0</v>
      </c>
      <c r="BD50" s="374">
        <f t="shared" ca="1" si="246"/>
        <v>0</v>
      </c>
      <c r="BE50" s="374">
        <f t="shared" ca="1" si="246"/>
        <v>0</v>
      </c>
      <c r="BF50" s="374">
        <f t="shared" ca="1" si="246"/>
        <v>0</v>
      </c>
      <c r="BG50" s="374">
        <f t="shared" ca="1" si="246"/>
        <v>0</v>
      </c>
      <c r="BH50" s="374">
        <f t="shared" ca="1" si="246"/>
        <v>0</v>
      </c>
      <c r="BI50" s="374">
        <f t="shared" ca="1" si="246"/>
        <v>0</v>
      </c>
      <c r="BJ50" s="374">
        <f t="shared" ca="1" si="246"/>
        <v>0</v>
      </c>
      <c r="BK50" s="374">
        <f t="shared" ca="1" si="246"/>
        <v>0</v>
      </c>
      <c r="BL50" s="374">
        <f t="shared" ca="1" si="246"/>
        <v>0</v>
      </c>
      <c r="BM50" s="374">
        <f t="shared" ca="1" si="246"/>
        <v>0</v>
      </c>
      <c r="BN50" s="374">
        <f t="shared" ca="1" si="246"/>
        <v>0</v>
      </c>
      <c r="BO50" s="374">
        <f t="shared" ca="1" si="246"/>
        <v>0</v>
      </c>
      <c r="BP50" s="374">
        <f t="shared" ca="1" si="246"/>
        <v>0</v>
      </c>
      <c r="BQ50" s="374">
        <f t="shared" ca="1" si="246"/>
        <v>0</v>
      </c>
      <c r="BR50" s="374">
        <f t="shared" ca="1" si="246"/>
        <v>0</v>
      </c>
      <c r="BS50" s="374">
        <f t="shared" ca="1" si="246"/>
        <v>0</v>
      </c>
      <c r="BT50" s="374">
        <f t="shared" ca="1" si="246"/>
        <v>0</v>
      </c>
      <c r="BU50" s="374">
        <f t="shared" ca="1" si="246"/>
        <v>0</v>
      </c>
      <c r="BV50" s="374">
        <f t="shared" ca="1" si="246"/>
        <v>0</v>
      </c>
      <c r="BW50" s="374">
        <f t="shared" ref="BW50:CZ50" ca="1" si="247">IF(BW$11&lt;$D$1+$A50,$C50/$D$1,IF(BW$11=$D$1+$A50,($C50/$D$1)/2,0))</f>
        <v>0</v>
      </c>
      <c r="BX50" s="374">
        <f t="shared" ca="1" si="247"/>
        <v>0</v>
      </c>
      <c r="BY50" s="374">
        <f t="shared" ca="1" si="247"/>
        <v>0</v>
      </c>
      <c r="BZ50" s="374">
        <f t="shared" ca="1" si="247"/>
        <v>0</v>
      </c>
      <c r="CA50" s="374">
        <f t="shared" ca="1" si="247"/>
        <v>0</v>
      </c>
      <c r="CB50" s="374">
        <f t="shared" ca="1" si="247"/>
        <v>0</v>
      </c>
      <c r="CC50" s="374">
        <f t="shared" ca="1" si="247"/>
        <v>0</v>
      </c>
      <c r="CD50" s="374">
        <f t="shared" ca="1" si="247"/>
        <v>0</v>
      </c>
      <c r="CE50" s="374">
        <f t="shared" ca="1" si="247"/>
        <v>0</v>
      </c>
      <c r="CF50" s="374">
        <f t="shared" ca="1" si="247"/>
        <v>0</v>
      </c>
      <c r="CG50" s="374">
        <f t="shared" ca="1" si="247"/>
        <v>0</v>
      </c>
      <c r="CH50" s="374">
        <f t="shared" ca="1" si="247"/>
        <v>0</v>
      </c>
      <c r="CI50" s="374">
        <f t="shared" ca="1" si="247"/>
        <v>0</v>
      </c>
      <c r="CJ50" s="374">
        <f t="shared" ca="1" si="247"/>
        <v>0</v>
      </c>
      <c r="CK50" s="374">
        <f t="shared" ca="1" si="247"/>
        <v>0</v>
      </c>
      <c r="CL50" s="374">
        <f t="shared" ca="1" si="247"/>
        <v>0</v>
      </c>
      <c r="CM50" s="374">
        <f t="shared" ca="1" si="247"/>
        <v>0</v>
      </c>
      <c r="CN50" s="374">
        <f t="shared" ca="1" si="247"/>
        <v>0</v>
      </c>
      <c r="CO50" s="374">
        <f t="shared" ca="1" si="247"/>
        <v>0</v>
      </c>
      <c r="CP50" s="374">
        <f t="shared" ca="1" si="247"/>
        <v>0</v>
      </c>
      <c r="CQ50" s="374">
        <f t="shared" ca="1" si="247"/>
        <v>0</v>
      </c>
      <c r="CR50" s="374">
        <f t="shared" ca="1" si="247"/>
        <v>0</v>
      </c>
      <c r="CS50" s="374">
        <f t="shared" ca="1" si="247"/>
        <v>0</v>
      </c>
      <c r="CT50" s="374">
        <f t="shared" ca="1" si="247"/>
        <v>0</v>
      </c>
      <c r="CU50" s="374">
        <f t="shared" ca="1" si="247"/>
        <v>0</v>
      </c>
      <c r="CV50" s="374">
        <f t="shared" ca="1" si="247"/>
        <v>0</v>
      </c>
      <c r="CW50" s="374">
        <f t="shared" ca="1" si="247"/>
        <v>0</v>
      </c>
      <c r="CX50" s="374">
        <f t="shared" ca="1" si="247"/>
        <v>0</v>
      </c>
      <c r="CY50" s="374">
        <f t="shared" ca="1" si="247"/>
        <v>0</v>
      </c>
      <c r="CZ50" s="374">
        <f t="shared" ca="1" si="247"/>
        <v>0</v>
      </c>
      <c r="DA50" s="374" t="s">
        <v>247</v>
      </c>
      <c r="DB50" s="373">
        <f t="shared" si="147"/>
        <v>2057</v>
      </c>
      <c r="DC50" s="374"/>
      <c r="DD50" s="374"/>
      <c r="DE50" s="374"/>
      <c r="DF50" s="374"/>
      <c r="DG50" s="374"/>
      <c r="DH50" s="374"/>
      <c r="DI50" s="374"/>
      <c r="DJ50" s="374"/>
      <c r="DK50" s="374"/>
      <c r="DL50" s="374"/>
      <c r="DM50" s="374"/>
      <c r="DN50" s="374"/>
      <c r="DO50" s="374"/>
      <c r="DP50" s="374"/>
      <c r="DQ50" s="374"/>
      <c r="DR50" s="374"/>
      <c r="DS50" s="374"/>
    </row>
    <row r="51" spans="1:124" s="373" customFormat="1">
      <c r="A51" s="138">
        <f t="shared" si="139"/>
        <v>40</v>
      </c>
      <c r="B51" s="138">
        <f t="shared" si="139"/>
        <v>2058</v>
      </c>
      <c r="C51" s="130">
        <f ca="1">IF(INDIRECT(DA51&amp;5)=$H$2,SUM($D$6:INDIRECT(DA51&amp;6)),IF(INDIRECT(DA51&amp;5)&gt;$H$2,INDIRECT(DA51&amp;6),0))</f>
        <v>0</v>
      </c>
      <c r="D51" s="374"/>
      <c r="E51" s="374"/>
      <c r="F51" s="374"/>
      <c r="G51" s="374"/>
      <c r="H51" s="374"/>
      <c r="I51" s="374"/>
      <c r="J51" s="374"/>
      <c r="K51" s="374"/>
      <c r="L51" s="374"/>
      <c r="M51" s="374"/>
      <c r="N51" s="374"/>
      <c r="O51" s="374"/>
      <c r="P51" s="374"/>
      <c r="Q51" s="374"/>
      <c r="R51" s="374"/>
      <c r="S51" s="374"/>
      <c r="T51" s="375"/>
      <c r="U51" s="375"/>
      <c r="V51" s="374"/>
      <c r="W51" s="374"/>
      <c r="X51" s="374"/>
      <c r="Y51" s="374"/>
      <c r="Z51" s="374"/>
      <c r="AA51" s="374"/>
      <c r="AB51" s="374"/>
      <c r="AC51" s="374"/>
      <c r="AD51" s="374"/>
      <c r="AE51" s="374"/>
      <c r="AF51" s="374"/>
      <c r="AG51" s="374"/>
      <c r="AH51" s="374"/>
      <c r="AI51" s="374"/>
      <c r="AJ51" s="374"/>
      <c r="AK51" s="374"/>
      <c r="AL51" s="374"/>
      <c r="AM51" s="374"/>
      <c r="AN51" s="374"/>
      <c r="AO51" s="374"/>
      <c r="AP51" s="374"/>
      <c r="AQ51" s="374">
        <f ca="1">($C51/$D$1)/2</f>
        <v>0</v>
      </c>
      <c r="AR51" s="374">
        <f t="shared" ref="AR51:BW51" ca="1" si="248">IF(AR$11&lt;$D$1+$A51,$C51/$D$1,IF(AR$11=$D$1+$A51,($C51/$D$1)/2,0))</f>
        <v>0</v>
      </c>
      <c r="AS51" s="374">
        <f t="shared" ca="1" si="248"/>
        <v>0</v>
      </c>
      <c r="AT51" s="374">
        <f t="shared" ca="1" si="248"/>
        <v>0</v>
      </c>
      <c r="AU51" s="374">
        <f t="shared" ca="1" si="248"/>
        <v>0</v>
      </c>
      <c r="AV51" s="374">
        <f t="shared" ca="1" si="248"/>
        <v>0</v>
      </c>
      <c r="AW51" s="374">
        <f t="shared" ca="1" si="248"/>
        <v>0</v>
      </c>
      <c r="AX51" s="374">
        <f t="shared" ca="1" si="248"/>
        <v>0</v>
      </c>
      <c r="AY51" s="374">
        <f t="shared" ca="1" si="248"/>
        <v>0</v>
      </c>
      <c r="AZ51" s="374">
        <f t="shared" ca="1" si="248"/>
        <v>0</v>
      </c>
      <c r="BA51" s="374">
        <f t="shared" ca="1" si="248"/>
        <v>0</v>
      </c>
      <c r="BB51" s="374">
        <f t="shared" ca="1" si="248"/>
        <v>0</v>
      </c>
      <c r="BC51" s="374">
        <f t="shared" ca="1" si="248"/>
        <v>0</v>
      </c>
      <c r="BD51" s="374">
        <f t="shared" ca="1" si="248"/>
        <v>0</v>
      </c>
      <c r="BE51" s="374">
        <f t="shared" ca="1" si="248"/>
        <v>0</v>
      </c>
      <c r="BF51" s="374">
        <f t="shared" ca="1" si="248"/>
        <v>0</v>
      </c>
      <c r="BG51" s="374">
        <f t="shared" ca="1" si="248"/>
        <v>0</v>
      </c>
      <c r="BH51" s="374">
        <f t="shared" ca="1" si="248"/>
        <v>0</v>
      </c>
      <c r="BI51" s="374">
        <f t="shared" ca="1" si="248"/>
        <v>0</v>
      </c>
      <c r="BJ51" s="374">
        <f t="shared" ca="1" si="248"/>
        <v>0</v>
      </c>
      <c r="BK51" s="374">
        <f t="shared" ca="1" si="248"/>
        <v>0</v>
      </c>
      <c r="BL51" s="374">
        <f t="shared" ca="1" si="248"/>
        <v>0</v>
      </c>
      <c r="BM51" s="374">
        <f t="shared" ca="1" si="248"/>
        <v>0</v>
      </c>
      <c r="BN51" s="374">
        <f t="shared" ca="1" si="248"/>
        <v>0</v>
      </c>
      <c r="BO51" s="374">
        <f t="shared" ca="1" si="248"/>
        <v>0</v>
      </c>
      <c r="BP51" s="374">
        <f t="shared" ca="1" si="248"/>
        <v>0</v>
      </c>
      <c r="BQ51" s="374">
        <f t="shared" ca="1" si="248"/>
        <v>0</v>
      </c>
      <c r="BR51" s="374">
        <f t="shared" ca="1" si="248"/>
        <v>0</v>
      </c>
      <c r="BS51" s="374">
        <f t="shared" ca="1" si="248"/>
        <v>0</v>
      </c>
      <c r="BT51" s="374">
        <f t="shared" ca="1" si="248"/>
        <v>0</v>
      </c>
      <c r="BU51" s="374">
        <f t="shared" ca="1" si="248"/>
        <v>0</v>
      </c>
      <c r="BV51" s="374">
        <f t="shared" ca="1" si="248"/>
        <v>0</v>
      </c>
      <c r="BW51" s="374">
        <f t="shared" ca="1" si="248"/>
        <v>0</v>
      </c>
      <c r="BX51" s="374">
        <f t="shared" ref="BX51:CZ51" ca="1" si="249">IF(BX$11&lt;$D$1+$A51,$C51/$D$1,IF(BX$11=$D$1+$A51,($C51/$D$1)/2,0))</f>
        <v>0</v>
      </c>
      <c r="BY51" s="374">
        <f t="shared" ca="1" si="249"/>
        <v>0</v>
      </c>
      <c r="BZ51" s="374">
        <f t="shared" ca="1" si="249"/>
        <v>0</v>
      </c>
      <c r="CA51" s="374">
        <f t="shared" ca="1" si="249"/>
        <v>0</v>
      </c>
      <c r="CB51" s="374">
        <f t="shared" ca="1" si="249"/>
        <v>0</v>
      </c>
      <c r="CC51" s="374">
        <f t="shared" ca="1" si="249"/>
        <v>0</v>
      </c>
      <c r="CD51" s="374">
        <f t="shared" ca="1" si="249"/>
        <v>0</v>
      </c>
      <c r="CE51" s="374">
        <f t="shared" ca="1" si="249"/>
        <v>0</v>
      </c>
      <c r="CF51" s="374">
        <f t="shared" ca="1" si="249"/>
        <v>0</v>
      </c>
      <c r="CG51" s="374">
        <f t="shared" ca="1" si="249"/>
        <v>0</v>
      </c>
      <c r="CH51" s="374">
        <f t="shared" ca="1" si="249"/>
        <v>0</v>
      </c>
      <c r="CI51" s="374">
        <f t="shared" ca="1" si="249"/>
        <v>0</v>
      </c>
      <c r="CJ51" s="374">
        <f t="shared" ca="1" si="249"/>
        <v>0</v>
      </c>
      <c r="CK51" s="374">
        <f t="shared" ca="1" si="249"/>
        <v>0</v>
      </c>
      <c r="CL51" s="374">
        <f t="shared" ca="1" si="249"/>
        <v>0</v>
      </c>
      <c r="CM51" s="374">
        <f t="shared" ca="1" si="249"/>
        <v>0</v>
      </c>
      <c r="CN51" s="374">
        <f t="shared" ca="1" si="249"/>
        <v>0</v>
      </c>
      <c r="CO51" s="374">
        <f t="shared" ca="1" si="249"/>
        <v>0</v>
      </c>
      <c r="CP51" s="374">
        <f t="shared" ca="1" si="249"/>
        <v>0</v>
      </c>
      <c r="CQ51" s="374">
        <f t="shared" ca="1" si="249"/>
        <v>0</v>
      </c>
      <c r="CR51" s="374">
        <f t="shared" ca="1" si="249"/>
        <v>0</v>
      </c>
      <c r="CS51" s="374">
        <f t="shared" ca="1" si="249"/>
        <v>0</v>
      </c>
      <c r="CT51" s="374">
        <f t="shared" ca="1" si="249"/>
        <v>0</v>
      </c>
      <c r="CU51" s="374">
        <f t="shared" ca="1" si="249"/>
        <v>0</v>
      </c>
      <c r="CV51" s="374">
        <f t="shared" ca="1" si="249"/>
        <v>0</v>
      </c>
      <c r="CW51" s="374">
        <f t="shared" ca="1" si="249"/>
        <v>0</v>
      </c>
      <c r="CX51" s="374">
        <f t="shared" ca="1" si="249"/>
        <v>0</v>
      </c>
      <c r="CY51" s="374">
        <f t="shared" ca="1" si="249"/>
        <v>0</v>
      </c>
      <c r="CZ51" s="374">
        <f t="shared" ca="1" si="249"/>
        <v>0</v>
      </c>
      <c r="DA51" s="374" t="s">
        <v>248</v>
      </c>
      <c r="DB51" s="373">
        <f t="shared" si="147"/>
        <v>2058</v>
      </c>
      <c r="DC51" s="374"/>
      <c r="DD51" s="374"/>
      <c r="DE51" s="374"/>
      <c r="DF51" s="374"/>
      <c r="DG51" s="374"/>
      <c r="DH51" s="374"/>
      <c r="DI51" s="374"/>
      <c r="DJ51" s="374"/>
      <c r="DK51" s="374"/>
      <c r="DL51" s="374"/>
      <c r="DM51" s="374"/>
      <c r="DN51" s="374"/>
      <c r="DO51" s="374"/>
      <c r="DP51" s="374"/>
      <c r="DQ51" s="374"/>
      <c r="DR51" s="374"/>
      <c r="DS51" s="374"/>
      <c r="DT51" s="374"/>
    </row>
    <row r="52" spans="1:124">
      <c r="D52" s="141"/>
      <c r="E52" s="141"/>
      <c r="F52" s="141"/>
      <c r="G52" s="141"/>
      <c r="H52" s="141"/>
      <c r="I52" s="141"/>
      <c r="J52" s="141"/>
      <c r="K52" s="141"/>
      <c r="L52" s="141"/>
      <c r="M52" s="141"/>
      <c r="N52" s="141"/>
      <c r="O52" s="141"/>
      <c r="P52" s="141"/>
      <c r="Q52" s="141"/>
      <c r="R52" s="141"/>
      <c r="S52" s="141"/>
      <c r="T52" s="141"/>
      <c r="U52" s="141"/>
      <c r="V52" s="141"/>
      <c r="W52" s="141"/>
      <c r="X52" s="141"/>
      <c r="Y52" s="141"/>
      <c r="Z52" s="141"/>
      <c r="AA52" s="141"/>
      <c r="AB52" s="141"/>
      <c r="AC52" s="141"/>
      <c r="AD52" s="141"/>
      <c r="AE52" s="141"/>
      <c r="AF52" s="141"/>
      <c r="AG52" s="141"/>
      <c r="AH52" s="141"/>
      <c r="AI52" s="141"/>
      <c r="AJ52" s="141"/>
      <c r="AK52" s="141"/>
      <c r="AL52" s="141"/>
      <c r="AM52" s="141"/>
      <c r="AN52" s="141"/>
      <c r="AO52" s="141"/>
      <c r="AP52" s="141"/>
      <c r="AQ52" s="141"/>
      <c r="AR52" s="141"/>
      <c r="AS52" s="141"/>
      <c r="AT52" s="141"/>
      <c r="AU52" s="141"/>
      <c r="AV52" s="141"/>
      <c r="AW52" s="141"/>
      <c r="AX52" s="141"/>
      <c r="AY52" s="141"/>
      <c r="AZ52" s="141"/>
      <c r="BA52" s="141"/>
      <c r="BB52" s="141"/>
      <c r="BC52" s="141"/>
      <c r="BD52" s="141"/>
      <c r="BE52" s="141"/>
      <c r="BF52" s="141"/>
      <c r="BG52" s="141"/>
      <c r="BH52" s="141"/>
      <c r="BI52" s="141"/>
      <c r="BJ52" s="141"/>
      <c r="BK52" s="141"/>
      <c r="BL52" s="141"/>
      <c r="BM52" s="141"/>
      <c r="BN52" s="141"/>
      <c r="BO52" s="141"/>
      <c r="BP52" s="141"/>
      <c r="BQ52" s="141"/>
      <c r="BR52" s="141"/>
      <c r="BS52" s="141"/>
      <c r="BT52" s="141"/>
      <c r="BU52" s="141"/>
      <c r="BV52" s="141"/>
      <c r="BW52" s="141"/>
      <c r="BX52" s="141"/>
      <c r="BY52" s="141"/>
      <c r="BZ52" s="141"/>
      <c r="CA52" s="141"/>
      <c r="CB52" s="141"/>
      <c r="CC52" s="141"/>
      <c r="CD52" s="141"/>
      <c r="CE52" s="141"/>
      <c r="CF52" s="141"/>
      <c r="CG52" s="141"/>
      <c r="CH52" s="141"/>
      <c r="CI52" s="141"/>
      <c r="CJ52" s="141"/>
      <c r="CK52" s="141"/>
      <c r="CL52" s="141"/>
      <c r="CM52" s="141"/>
      <c r="CN52" s="141"/>
      <c r="CO52" s="141"/>
      <c r="CP52" s="141"/>
      <c r="CQ52" s="141"/>
      <c r="CR52" s="141"/>
      <c r="CS52" s="141"/>
      <c r="CT52" s="141"/>
      <c r="CU52" s="141"/>
      <c r="CV52" s="141"/>
      <c r="CW52" s="141"/>
      <c r="CX52" s="141"/>
      <c r="CY52" s="141"/>
      <c r="CZ52" s="139"/>
    </row>
    <row r="53" spans="1:124" s="129" customFormat="1" ht="15" customHeight="1">
      <c r="A53" s="142" t="s">
        <v>68</v>
      </c>
      <c r="B53" s="142"/>
      <c r="C53" s="142"/>
      <c r="D53" s="143">
        <f t="shared" ref="D53:AI53" ca="1" si="250">SUM(D12:D52)</f>
        <v>0</v>
      </c>
      <c r="E53" s="143">
        <f t="shared" ca="1" si="250"/>
        <v>0</v>
      </c>
      <c r="F53" s="143">
        <f t="shared" ca="1" si="250"/>
        <v>0</v>
      </c>
      <c r="G53" s="143">
        <f t="shared" ca="1" si="250"/>
        <v>-54.806122448979593</v>
      </c>
      <c r="H53" s="143">
        <f t="shared" ca="1" si="250"/>
        <v>-109.61224489795919</v>
      </c>
      <c r="I53" s="143">
        <f t="shared" ca="1" si="250"/>
        <v>-109.61224489795919</v>
      </c>
      <c r="J53" s="143">
        <f t="shared" ca="1" si="250"/>
        <v>-109.61224489795919</v>
      </c>
      <c r="K53" s="143">
        <f t="shared" ca="1" si="250"/>
        <v>-109.61224489795919</v>
      </c>
      <c r="L53" s="143">
        <f t="shared" ca="1" si="250"/>
        <v>-109.61224489795919</v>
      </c>
      <c r="M53" s="143">
        <f t="shared" ca="1" si="250"/>
        <v>-109.61224489795919</v>
      </c>
      <c r="N53" s="143">
        <f t="shared" ca="1" si="250"/>
        <v>-109.61224489795919</v>
      </c>
      <c r="O53" s="143">
        <f t="shared" ca="1" si="250"/>
        <v>-109.61224489795919</v>
      </c>
      <c r="P53" s="143">
        <f t="shared" ca="1" si="250"/>
        <v>-109.61224489795919</v>
      </c>
      <c r="Q53" s="143">
        <f t="shared" ca="1" si="250"/>
        <v>-109.61224489795919</v>
      </c>
      <c r="R53" s="143">
        <f t="shared" ca="1" si="250"/>
        <v>-109.61224489795919</v>
      </c>
      <c r="S53" s="143">
        <f t="shared" ca="1" si="250"/>
        <v>-109.61224489795919</v>
      </c>
      <c r="T53" s="143">
        <f t="shared" ca="1" si="250"/>
        <v>-109.61224489795919</v>
      </c>
      <c r="U53" s="143">
        <f t="shared" ca="1" si="250"/>
        <v>-109.61224489795919</v>
      </c>
      <c r="V53" s="143">
        <f t="shared" ca="1" si="250"/>
        <v>-109.61224489795919</v>
      </c>
      <c r="W53" s="143">
        <f t="shared" ca="1" si="250"/>
        <v>-109.61224489795919</v>
      </c>
      <c r="X53" s="143">
        <f t="shared" ca="1" si="250"/>
        <v>-109.61224489795919</v>
      </c>
      <c r="Y53" s="143">
        <f t="shared" ca="1" si="250"/>
        <v>-109.61224489795919</v>
      </c>
      <c r="Z53" s="143">
        <f t="shared" ca="1" si="250"/>
        <v>-109.61224489795919</v>
      </c>
      <c r="AA53" s="143">
        <f t="shared" ca="1" si="250"/>
        <v>-109.61224489795919</v>
      </c>
      <c r="AB53" s="143">
        <f t="shared" ca="1" si="250"/>
        <v>-109.61224489795919</v>
      </c>
      <c r="AC53" s="143">
        <f t="shared" ca="1" si="250"/>
        <v>-109.61224489795919</v>
      </c>
      <c r="AD53" s="143">
        <f t="shared" ca="1" si="250"/>
        <v>-109.61224489795919</v>
      </c>
      <c r="AE53" s="143">
        <f t="shared" ca="1" si="250"/>
        <v>-109.61224489795919</v>
      </c>
      <c r="AF53" s="143">
        <f t="shared" ca="1" si="250"/>
        <v>-109.61224489795919</v>
      </c>
      <c r="AG53" s="143">
        <f t="shared" ca="1" si="250"/>
        <v>-109.61224489795919</v>
      </c>
      <c r="AH53" s="143">
        <f t="shared" ca="1" si="250"/>
        <v>-109.61224489795919</v>
      </c>
      <c r="AI53" s="143">
        <f t="shared" ca="1" si="250"/>
        <v>-109.61224489795919</v>
      </c>
      <c r="AJ53" s="143">
        <f t="shared" ref="AJ53:BO53" ca="1" si="251">SUM(AJ12:AJ52)</f>
        <v>-109.61224489795919</v>
      </c>
      <c r="AK53" s="143">
        <f t="shared" ca="1" si="251"/>
        <v>-109.61224489795919</v>
      </c>
      <c r="AL53" s="143">
        <f t="shared" ca="1" si="251"/>
        <v>-109.61224489795919</v>
      </c>
      <c r="AM53" s="143">
        <f t="shared" ca="1" si="251"/>
        <v>-109.61224489795919</v>
      </c>
      <c r="AN53" s="143">
        <f t="shared" ca="1" si="251"/>
        <v>-109.61224489795919</v>
      </c>
      <c r="AO53" s="143">
        <f t="shared" ca="1" si="251"/>
        <v>-109.61224489795919</v>
      </c>
      <c r="AP53" s="143">
        <f t="shared" ca="1" si="251"/>
        <v>-109.61224489795919</v>
      </c>
      <c r="AQ53" s="143">
        <f t="shared" ca="1" si="251"/>
        <v>-109.61224489795919</v>
      </c>
      <c r="AR53" s="143">
        <f t="shared" ca="1" si="251"/>
        <v>-109.61224489795919</v>
      </c>
      <c r="AS53" s="143">
        <f t="shared" ca="1" si="251"/>
        <v>-109.61224489795919</v>
      </c>
      <c r="AT53" s="143">
        <f t="shared" ca="1" si="251"/>
        <v>-109.61224489795919</v>
      </c>
      <c r="AU53" s="143">
        <f t="shared" ca="1" si="251"/>
        <v>-109.61224489795919</v>
      </c>
      <c r="AV53" s="143">
        <f t="shared" ca="1" si="251"/>
        <v>-109.61224489795919</v>
      </c>
      <c r="AW53" s="143">
        <f t="shared" ca="1" si="251"/>
        <v>-109.61224489795919</v>
      </c>
      <c r="AX53" s="143">
        <f t="shared" ca="1" si="251"/>
        <v>-109.61224489795919</v>
      </c>
      <c r="AY53" s="143">
        <f t="shared" ca="1" si="251"/>
        <v>-109.61224489795919</v>
      </c>
      <c r="AZ53" s="143">
        <f t="shared" ca="1" si="251"/>
        <v>-109.61224489795919</v>
      </c>
      <c r="BA53" s="143">
        <f t="shared" ca="1" si="251"/>
        <v>-109.61224489795919</v>
      </c>
      <c r="BB53" s="143">
        <f t="shared" ca="1" si="251"/>
        <v>-109.61224489795919</v>
      </c>
      <c r="BC53" s="143">
        <f t="shared" ca="1" si="251"/>
        <v>-109.61224489795919</v>
      </c>
      <c r="BD53" s="143">
        <f t="shared" ca="1" si="251"/>
        <v>-54.806122448979593</v>
      </c>
      <c r="BE53" s="143">
        <f t="shared" ca="1" si="251"/>
        <v>0</v>
      </c>
      <c r="BF53" s="143">
        <f t="shared" ca="1" si="251"/>
        <v>0</v>
      </c>
      <c r="BG53" s="143">
        <f t="shared" ca="1" si="251"/>
        <v>0</v>
      </c>
      <c r="BH53" s="143">
        <f t="shared" ca="1" si="251"/>
        <v>0</v>
      </c>
      <c r="BI53" s="143">
        <f t="shared" ca="1" si="251"/>
        <v>0</v>
      </c>
      <c r="BJ53" s="143">
        <f t="shared" ca="1" si="251"/>
        <v>0</v>
      </c>
      <c r="BK53" s="143">
        <f t="shared" ca="1" si="251"/>
        <v>0</v>
      </c>
      <c r="BL53" s="143">
        <f t="shared" ca="1" si="251"/>
        <v>0</v>
      </c>
      <c r="BM53" s="143">
        <f t="shared" ca="1" si="251"/>
        <v>0</v>
      </c>
      <c r="BN53" s="143">
        <f t="shared" ca="1" si="251"/>
        <v>0</v>
      </c>
      <c r="BO53" s="143">
        <f t="shared" ca="1" si="251"/>
        <v>0</v>
      </c>
      <c r="BP53" s="143">
        <f t="shared" ref="BP53:CU53" ca="1" si="252">SUM(BP12:BP52)</f>
        <v>0</v>
      </c>
      <c r="BQ53" s="143">
        <f t="shared" ca="1" si="252"/>
        <v>0</v>
      </c>
      <c r="BR53" s="143">
        <f t="shared" ca="1" si="252"/>
        <v>0</v>
      </c>
      <c r="BS53" s="143">
        <f t="shared" ca="1" si="252"/>
        <v>0</v>
      </c>
      <c r="BT53" s="143">
        <f t="shared" ca="1" si="252"/>
        <v>0</v>
      </c>
      <c r="BU53" s="143">
        <f t="shared" ca="1" si="252"/>
        <v>0</v>
      </c>
      <c r="BV53" s="143">
        <f t="shared" ca="1" si="252"/>
        <v>0</v>
      </c>
      <c r="BW53" s="143">
        <f t="shared" ca="1" si="252"/>
        <v>0</v>
      </c>
      <c r="BX53" s="143">
        <f t="shared" ca="1" si="252"/>
        <v>0</v>
      </c>
      <c r="BY53" s="143">
        <f t="shared" ca="1" si="252"/>
        <v>0</v>
      </c>
      <c r="BZ53" s="143">
        <f t="shared" ca="1" si="252"/>
        <v>0</v>
      </c>
      <c r="CA53" s="143">
        <f t="shared" ca="1" si="252"/>
        <v>0</v>
      </c>
      <c r="CB53" s="143">
        <f t="shared" ca="1" si="252"/>
        <v>0</v>
      </c>
      <c r="CC53" s="143">
        <f t="shared" ca="1" si="252"/>
        <v>0</v>
      </c>
      <c r="CD53" s="143">
        <f t="shared" ca="1" si="252"/>
        <v>0</v>
      </c>
      <c r="CE53" s="143">
        <f t="shared" ca="1" si="252"/>
        <v>0</v>
      </c>
      <c r="CF53" s="143">
        <f t="shared" ca="1" si="252"/>
        <v>0</v>
      </c>
      <c r="CG53" s="143">
        <f t="shared" ca="1" si="252"/>
        <v>0</v>
      </c>
      <c r="CH53" s="143">
        <f t="shared" ca="1" si="252"/>
        <v>0</v>
      </c>
      <c r="CI53" s="143">
        <f t="shared" ca="1" si="252"/>
        <v>0</v>
      </c>
      <c r="CJ53" s="143">
        <f t="shared" ca="1" si="252"/>
        <v>0</v>
      </c>
      <c r="CK53" s="143">
        <f t="shared" ca="1" si="252"/>
        <v>0</v>
      </c>
      <c r="CL53" s="143">
        <f t="shared" ca="1" si="252"/>
        <v>0</v>
      </c>
      <c r="CM53" s="143">
        <f t="shared" ca="1" si="252"/>
        <v>0</v>
      </c>
      <c r="CN53" s="143">
        <f t="shared" ca="1" si="252"/>
        <v>0</v>
      </c>
      <c r="CO53" s="143">
        <f t="shared" ca="1" si="252"/>
        <v>0</v>
      </c>
      <c r="CP53" s="143">
        <f t="shared" ca="1" si="252"/>
        <v>0</v>
      </c>
      <c r="CQ53" s="143">
        <f t="shared" ca="1" si="252"/>
        <v>0</v>
      </c>
      <c r="CR53" s="143">
        <f t="shared" ca="1" si="252"/>
        <v>0</v>
      </c>
      <c r="CS53" s="143">
        <f t="shared" ca="1" si="252"/>
        <v>0</v>
      </c>
      <c r="CT53" s="143">
        <f t="shared" ca="1" si="252"/>
        <v>0</v>
      </c>
      <c r="CU53" s="143">
        <f t="shared" ca="1" si="252"/>
        <v>0</v>
      </c>
      <c r="CV53" s="143">
        <f t="shared" ref="CV53:CZ53" ca="1" si="253">SUM(CV12:CV52)</f>
        <v>0</v>
      </c>
      <c r="CW53" s="143">
        <f t="shared" ca="1" si="253"/>
        <v>0</v>
      </c>
      <c r="CX53" s="143">
        <f t="shared" ca="1" si="253"/>
        <v>0</v>
      </c>
      <c r="CY53" s="143">
        <f t="shared" ca="1" si="253"/>
        <v>0</v>
      </c>
      <c r="CZ53" s="143">
        <f t="shared" ca="1" si="253"/>
        <v>-5371.0000000000018</v>
      </c>
    </row>
    <row r="55" spans="1:124" ht="15.75">
      <c r="D55"/>
    </row>
    <row r="56" spans="1:124">
      <c r="A56" s="144" t="s">
        <v>71</v>
      </c>
      <c r="B56" s="144"/>
      <c r="C56" s="144"/>
      <c r="D56" s="144"/>
      <c r="E56" s="144"/>
      <c r="F56" s="144"/>
      <c r="G56" s="144"/>
      <c r="H56" s="144"/>
      <c r="I56" s="144"/>
      <c r="J56" s="144"/>
      <c r="S56" s="64"/>
    </row>
    <row r="57" spans="1:124" s="137" customFormat="1">
      <c r="A57" s="145" t="s">
        <v>70</v>
      </c>
      <c r="B57" s="145"/>
      <c r="C57" s="146"/>
      <c r="D57" s="135">
        <v>1</v>
      </c>
      <c r="E57" s="135">
        <f t="shared" ref="E57:X57" si="254">D57+1</f>
        <v>2</v>
      </c>
      <c r="F57" s="135">
        <f t="shared" si="254"/>
        <v>3</v>
      </c>
      <c r="G57" s="135">
        <f t="shared" si="254"/>
        <v>4</v>
      </c>
      <c r="H57" s="135">
        <f t="shared" si="254"/>
        <v>5</v>
      </c>
      <c r="I57" s="135">
        <f t="shared" si="254"/>
        <v>6</v>
      </c>
      <c r="J57" s="135">
        <f t="shared" si="254"/>
        <v>7</v>
      </c>
      <c r="K57" s="135">
        <f t="shared" si="254"/>
        <v>8</v>
      </c>
      <c r="L57" s="135">
        <f t="shared" si="254"/>
        <v>9</v>
      </c>
      <c r="M57" s="135">
        <f t="shared" si="254"/>
        <v>10</v>
      </c>
      <c r="N57" s="135">
        <f t="shared" si="254"/>
        <v>11</v>
      </c>
      <c r="O57" s="135">
        <f t="shared" si="254"/>
        <v>12</v>
      </c>
      <c r="P57" s="135">
        <f t="shared" si="254"/>
        <v>13</v>
      </c>
      <c r="Q57" s="135">
        <f t="shared" si="254"/>
        <v>14</v>
      </c>
      <c r="R57" s="135">
        <f t="shared" si="254"/>
        <v>15</v>
      </c>
      <c r="S57" s="135">
        <f t="shared" si="254"/>
        <v>16</v>
      </c>
      <c r="T57" s="135">
        <f t="shared" si="254"/>
        <v>17</v>
      </c>
      <c r="U57" s="135">
        <f t="shared" si="254"/>
        <v>18</v>
      </c>
      <c r="V57" s="135">
        <f t="shared" si="254"/>
        <v>19</v>
      </c>
      <c r="W57" s="135">
        <f t="shared" si="254"/>
        <v>20</v>
      </c>
      <c r="X57" s="135">
        <f t="shared" si="254"/>
        <v>21</v>
      </c>
      <c r="Y57" s="135">
        <f t="shared" ref="Y57" si="255">X57+1</f>
        <v>22</v>
      </c>
      <c r="Z57" s="135">
        <f t="shared" ref="Z57" si="256">Y57+1</f>
        <v>23</v>
      </c>
      <c r="AA57" s="135">
        <f t="shared" ref="AA57" si="257">Z57+1</f>
        <v>24</v>
      </c>
      <c r="AB57" s="135">
        <f t="shared" ref="AB57" si="258">AA57+1</f>
        <v>25</v>
      </c>
      <c r="AC57" s="135">
        <f t="shared" ref="AC57" si="259">AB57+1</f>
        <v>26</v>
      </c>
      <c r="AD57" s="135">
        <f t="shared" ref="AD57" si="260">AC57+1</f>
        <v>27</v>
      </c>
      <c r="AE57" s="135">
        <f t="shared" ref="AE57" si="261">AD57+1</f>
        <v>28</v>
      </c>
      <c r="AF57" s="135">
        <f t="shared" ref="AF57" si="262">AE57+1</f>
        <v>29</v>
      </c>
      <c r="AG57" s="135">
        <f t="shared" ref="AG57" si="263">AF57+1</f>
        <v>30</v>
      </c>
      <c r="AH57" s="135">
        <f t="shared" ref="AH57" si="264">AG57+1</f>
        <v>31</v>
      </c>
      <c r="AI57" s="135">
        <f t="shared" ref="AI57" si="265">AH57+1</f>
        <v>32</v>
      </c>
      <c r="AJ57" s="135">
        <f t="shared" ref="AJ57" si="266">AI57+1</f>
        <v>33</v>
      </c>
      <c r="AK57" s="135">
        <f t="shared" ref="AK57" si="267">AJ57+1</f>
        <v>34</v>
      </c>
      <c r="AL57" s="135">
        <f t="shared" ref="AL57" si="268">AK57+1</f>
        <v>35</v>
      </c>
      <c r="AM57" s="135">
        <f t="shared" ref="AM57" si="269">AL57+1</f>
        <v>36</v>
      </c>
      <c r="AN57" s="135">
        <f t="shared" ref="AN57" si="270">AM57+1</f>
        <v>37</v>
      </c>
      <c r="AO57" s="135">
        <f t="shared" ref="AO57" si="271">AN57+1</f>
        <v>38</v>
      </c>
      <c r="AP57" s="135">
        <f t="shared" ref="AP57" si="272">AO57+1</f>
        <v>39</v>
      </c>
      <c r="AQ57" s="135">
        <f t="shared" ref="AQ57" si="273">AP57+1</f>
        <v>40</v>
      </c>
      <c r="AR57" s="135">
        <f t="shared" ref="AR57" si="274">AQ57+1</f>
        <v>41</v>
      </c>
      <c r="AS57" s="135">
        <f t="shared" ref="AS57" si="275">AR57+1</f>
        <v>42</v>
      </c>
      <c r="AT57" s="135">
        <f t="shared" ref="AT57" si="276">AS57+1</f>
        <v>43</v>
      </c>
      <c r="AU57" s="135">
        <f t="shared" ref="AU57" si="277">AT57+1</f>
        <v>44</v>
      </c>
      <c r="AV57" s="135">
        <f t="shared" ref="AV57" si="278">AU57+1</f>
        <v>45</v>
      </c>
      <c r="AW57" s="135">
        <f t="shared" ref="AW57" si="279">AV57+1</f>
        <v>46</v>
      </c>
      <c r="AX57" s="135">
        <f t="shared" ref="AX57" si="280">AW57+1</f>
        <v>47</v>
      </c>
      <c r="AY57" s="135">
        <f t="shared" ref="AY57" si="281">AX57+1</f>
        <v>48</v>
      </c>
      <c r="AZ57" s="135">
        <f t="shared" ref="AZ57" si="282">AY57+1</f>
        <v>49</v>
      </c>
      <c r="BA57" s="135">
        <f t="shared" ref="BA57" si="283">AZ57+1</f>
        <v>50</v>
      </c>
      <c r="BB57" s="135">
        <f t="shared" ref="BB57" si="284">BA57+1</f>
        <v>51</v>
      </c>
      <c r="BC57" s="135">
        <f t="shared" ref="BC57" si="285">BB57+1</f>
        <v>52</v>
      </c>
      <c r="BD57" s="135">
        <f t="shared" ref="BD57" si="286">BC57+1</f>
        <v>53</v>
      </c>
      <c r="BE57" s="135">
        <f t="shared" ref="BE57" si="287">BD57+1</f>
        <v>54</v>
      </c>
      <c r="BF57" s="135">
        <f t="shared" ref="BF57" si="288">BE57+1</f>
        <v>55</v>
      </c>
      <c r="BG57" s="135">
        <f t="shared" ref="BG57" si="289">BF57+1</f>
        <v>56</v>
      </c>
      <c r="BH57" s="135">
        <f t="shared" ref="BH57" si="290">BG57+1</f>
        <v>57</v>
      </c>
      <c r="BI57" s="135">
        <f t="shared" ref="BI57" si="291">BH57+1</f>
        <v>58</v>
      </c>
      <c r="BJ57" s="135">
        <f t="shared" ref="BJ57" si="292">BI57+1</f>
        <v>59</v>
      </c>
      <c r="BK57" s="135">
        <f t="shared" ref="BK57" si="293">BJ57+1</f>
        <v>60</v>
      </c>
      <c r="BL57" s="135">
        <f t="shared" ref="BL57" si="294">BK57+1</f>
        <v>61</v>
      </c>
      <c r="BM57" s="135">
        <f t="shared" ref="BM57" si="295">BL57+1</f>
        <v>62</v>
      </c>
      <c r="BN57" s="135">
        <f t="shared" ref="BN57" si="296">BM57+1</f>
        <v>63</v>
      </c>
      <c r="BO57" s="135">
        <f t="shared" ref="BO57" si="297">BN57+1</f>
        <v>64</v>
      </c>
      <c r="BP57" s="135">
        <f t="shared" ref="BP57" si="298">BO57+1</f>
        <v>65</v>
      </c>
      <c r="BQ57" s="135">
        <f t="shared" ref="BQ57" si="299">BP57+1</f>
        <v>66</v>
      </c>
      <c r="BR57" s="135">
        <f t="shared" ref="BR57" si="300">BQ57+1</f>
        <v>67</v>
      </c>
      <c r="BS57" s="135">
        <f t="shared" ref="BS57" si="301">BR57+1</f>
        <v>68</v>
      </c>
      <c r="BT57" s="135">
        <f t="shared" ref="BT57" si="302">BS57+1</f>
        <v>69</v>
      </c>
      <c r="BU57" s="135">
        <f t="shared" ref="BU57" si="303">BT57+1</f>
        <v>70</v>
      </c>
      <c r="BV57" s="135">
        <f t="shared" ref="BV57" si="304">BU57+1</f>
        <v>71</v>
      </c>
      <c r="BW57" s="135">
        <f t="shared" ref="BW57" si="305">BV57+1</f>
        <v>72</v>
      </c>
      <c r="BX57" s="135">
        <f t="shared" ref="BX57" si="306">BW57+1</f>
        <v>73</v>
      </c>
      <c r="BY57" s="135">
        <f t="shared" ref="BY57" si="307">BX57+1</f>
        <v>74</v>
      </c>
      <c r="BZ57" s="135">
        <f t="shared" ref="BZ57" si="308">BY57+1</f>
        <v>75</v>
      </c>
      <c r="CA57" s="135">
        <f t="shared" ref="CA57" si="309">BZ57+1</f>
        <v>76</v>
      </c>
      <c r="CB57" s="135">
        <f t="shared" ref="CB57" si="310">CA57+1</f>
        <v>77</v>
      </c>
      <c r="CC57" s="135">
        <f t="shared" ref="CC57" si="311">CB57+1</f>
        <v>78</v>
      </c>
      <c r="CD57" s="135">
        <f t="shared" ref="CD57" si="312">CC57+1</f>
        <v>79</v>
      </c>
      <c r="CE57" s="135">
        <f t="shared" ref="CE57" si="313">CD57+1</f>
        <v>80</v>
      </c>
      <c r="CF57" s="135">
        <f t="shared" ref="CF57" si="314">CE57+1</f>
        <v>81</v>
      </c>
      <c r="CG57" s="135">
        <f t="shared" ref="CG57" si="315">CF57+1</f>
        <v>82</v>
      </c>
      <c r="CH57" s="135">
        <f t="shared" ref="CH57" si="316">CG57+1</f>
        <v>83</v>
      </c>
      <c r="CI57" s="135">
        <f t="shared" ref="CI57" si="317">CH57+1</f>
        <v>84</v>
      </c>
      <c r="CJ57" s="135">
        <f t="shared" ref="CJ57" si="318">CI57+1</f>
        <v>85</v>
      </c>
      <c r="CK57" s="135">
        <f t="shared" ref="CK57" si="319">CJ57+1</f>
        <v>86</v>
      </c>
      <c r="CL57" s="135">
        <f t="shared" ref="CL57" si="320">CK57+1</f>
        <v>87</v>
      </c>
      <c r="CM57" s="135">
        <f t="shared" ref="CM57" si="321">CL57+1</f>
        <v>88</v>
      </c>
      <c r="CN57" s="135">
        <f t="shared" ref="CN57" si="322">CM57+1</f>
        <v>89</v>
      </c>
      <c r="CO57" s="135">
        <f t="shared" ref="CO57" si="323">CN57+1</f>
        <v>90</v>
      </c>
      <c r="CP57" s="135">
        <f t="shared" ref="CP57" si="324">CO57+1</f>
        <v>91</v>
      </c>
      <c r="CQ57" s="135">
        <f t="shared" ref="CQ57" si="325">CP57+1</f>
        <v>92</v>
      </c>
      <c r="CR57" s="135">
        <f t="shared" ref="CR57" si="326">CQ57+1</f>
        <v>93</v>
      </c>
      <c r="CS57" s="135">
        <f t="shared" ref="CS57" si="327">CR57+1</f>
        <v>94</v>
      </c>
      <c r="CT57" s="135">
        <f t="shared" ref="CT57" si="328">CS57+1</f>
        <v>95</v>
      </c>
      <c r="CU57" s="135">
        <f t="shared" ref="CU57" si="329">CT57+1</f>
        <v>96</v>
      </c>
      <c r="CV57" s="135">
        <f t="shared" ref="CV57" si="330">CU57+1</f>
        <v>97</v>
      </c>
      <c r="CW57" s="135">
        <f t="shared" ref="CW57" si="331">CV57+1</f>
        <v>98</v>
      </c>
      <c r="CX57" s="135">
        <f t="shared" ref="CX57" si="332">CW57+1</f>
        <v>99</v>
      </c>
      <c r="CY57" s="135">
        <f t="shared" ref="CY57" si="333">CX57+1</f>
        <v>100</v>
      </c>
      <c r="CZ57" s="136">
        <v>101</v>
      </c>
    </row>
    <row r="58" spans="1:124">
      <c r="A58" s="138">
        <v>1</v>
      </c>
      <c r="B58" s="138">
        <f>B12</f>
        <v>2019</v>
      </c>
      <c r="C58" s="130">
        <f t="shared" ref="C58:C77" si="334">C12</f>
        <v>0</v>
      </c>
      <c r="D58" s="376">
        <f ca="1">$C58*'LookUp Ranges'!B$71</f>
        <v>0</v>
      </c>
      <c r="E58" s="376">
        <f ca="1">$C58*'LookUp Ranges'!C$71</f>
        <v>0</v>
      </c>
      <c r="F58" s="376">
        <f ca="1">$C58*'LookUp Ranges'!D$71</f>
        <v>0</v>
      </c>
      <c r="G58" s="376">
        <f ca="1">$C58*'LookUp Ranges'!E$71</f>
        <v>0</v>
      </c>
      <c r="H58" s="376">
        <f ca="1">$C58*'LookUp Ranges'!F$71</f>
        <v>0</v>
      </c>
      <c r="I58" s="376">
        <f ca="1">$C58*'LookUp Ranges'!G$71</f>
        <v>0</v>
      </c>
      <c r="J58" s="376">
        <f ca="1">$C58*'LookUp Ranges'!H$71</f>
        <v>0</v>
      </c>
      <c r="K58" s="376">
        <f ca="1">$C58*'LookUp Ranges'!I$71</f>
        <v>0</v>
      </c>
      <c r="L58" s="376">
        <f ca="1">$C58*'LookUp Ranges'!J$71</f>
        <v>0</v>
      </c>
      <c r="M58" s="376">
        <f ca="1">$C58*'LookUp Ranges'!K$71</f>
        <v>0</v>
      </c>
      <c r="N58" s="376">
        <f ca="1">$C58*'LookUp Ranges'!L$71</f>
        <v>0</v>
      </c>
      <c r="O58" s="376">
        <f ca="1">$C58*'LookUp Ranges'!M$71</f>
        <v>0</v>
      </c>
      <c r="P58" s="376">
        <f ca="1">$C58*'LookUp Ranges'!N$71</f>
        <v>0</v>
      </c>
      <c r="Q58" s="376">
        <f ca="1">$C58*'LookUp Ranges'!O$71</f>
        <v>0</v>
      </c>
      <c r="R58" s="376">
        <f ca="1">$C58*'LookUp Ranges'!P$71</f>
        <v>0</v>
      </c>
      <c r="S58" s="376">
        <f ca="1">$C58*'LookUp Ranges'!Q$71</f>
        <v>0</v>
      </c>
      <c r="T58" s="376">
        <f ca="1">$C58*'LookUp Ranges'!R$71</f>
        <v>0</v>
      </c>
      <c r="U58" s="376">
        <f ca="1">$C58*'LookUp Ranges'!S$71</f>
        <v>0</v>
      </c>
      <c r="V58" s="376">
        <f ca="1">$C58*'LookUp Ranges'!T$71</f>
        <v>0</v>
      </c>
      <c r="W58" s="376">
        <f ca="1">$C58*'LookUp Ranges'!U$71</f>
        <v>0</v>
      </c>
      <c r="X58" s="376">
        <f ca="1">$C58*'LookUp Ranges'!V$71</f>
        <v>0</v>
      </c>
      <c r="Y58" s="376">
        <f ca="1">$C58*'LookUp Ranges'!W$71</f>
        <v>0</v>
      </c>
      <c r="Z58" s="376">
        <f ca="1">$C58*'LookUp Ranges'!X$71</f>
        <v>0</v>
      </c>
      <c r="AA58" s="376">
        <f ca="1">$C58*'LookUp Ranges'!Y$71</f>
        <v>0</v>
      </c>
      <c r="AB58" s="376">
        <f ca="1">$C58*'LookUp Ranges'!Z$71</f>
        <v>0</v>
      </c>
      <c r="AC58" s="376">
        <f ca="1">$C58*'LookUp Ranges'!AA$71</f>
        <v>0</v>
      </c>
      <c r="AD58" s="376">
        <f ca="1">$C58*'LookUp Ranges'!AB$71</f>
        <v>0</v>
      </c>
      <c r="AE58" s="376">
        <f ca="1">$C58*'LookUp Ranges'!AC$71</f>
        <v>0</v>
      </c>
      <c r="AF58" s="376">
        <f ca="1">$C58*'LookUp Ranges'!AD$71</f>
        <v>0</v>
      </c>
      <c r="AG58" s="376">
        <f ca="1">$C58*'LookUp Ranges'!AE$71</f>
        <v>0</v>
      </c>
      <c r="AH58" s="376">
        <f ca="1">$C58*'LookUp Ranges'!AF$71</f>
        <v>0</v>
      </c>
      <c r="AI58" s="376">
        <f ca="1">$C58*'LookUp Ranges'!AG$71</f>
        <v>0</v>
      </c>
      <c r="AJ58" s="376">
        <f ca="1">$C58*'LookUp Ranges'!AH$71</f>
        <v>0</v>
      </c>
      <c r="AK58" s="376">
        <f ca="1">$C58*'LookUp Ranges'!AI$71</f>
        <v>0</v>
      </c>
      <c r="AL58" s="376">
        <f ca="1">$C58*'LookUp Ranges'!AJ$71</f>
        <v>0</v>
      </c>
      <c r="AM58" s="376">
        <f ca="1">$C58*'LookUp Ranges'!AK$71</f>
        <v>0</v>
      </c>
      <c r="AN58" s="376">
        <f ca="1">$C58*'LookUp Ranges'!AL$71</f>
        <v>0</v>
      </c>
      <c r="AO58" s="376">
        <f ca="1">$C58*'LookUp Ranges'!AM$71</f>
        <v>0</v>
      </c>
      <c r="AP58" s="376">
        <f ca="1">$C58*'LookUp Ranges'!AN$71</f>
        <v>0</v>
      </c>
      <c r="AQ58" s="376">
        <f ca="1">$C58*'LookUp Ranges'!AO$71</f>
        <v>0</v>
      </c>
      <c r="AR58" s="376"/>
      <c r="AS58" s="376"/>
      <c r="AT58" s="376"/>
      <c r="AU58" s="376"/>
      <c r="AV58" s="376"/>
      <c r="AW58" s="376"/>
      <c r="AX58" s="376"/>
      <c r="AY58" s="376"/>
      <c r="AZ58" s="376"/>
      <c r="BA58" s="376"/>
      <c r="BB58" s="376"/>
      <c r="BC58" s="376"/>
      <c r="BD58" s="376"/>
      <c r="BE58" s="376"/>
      <c r="BF58" s="376"/>
      <c r="BG58" s="376"/>
      <c r="BH58" s="376"/>
      <c r="BI58" s="376"/>
      <c r="BJ58" s="376"/>
      <c r="BK58" s="376"/>
      <c r="BL58" s="374"/>
      <c r="BM58" s="374"/>
      <c r="BN58" s="374"/>
      <c r="BO58" s="374"/>
      <c r="BP58" s="374"/>
      <c r="BQ58" s="374"/>
      <c r="BR58" s="374"/>
      <c r="BS58" s="374"/>
      <c r="BT58" s="374"/>
      <c r="BU58" s="374"/>
      <c r="BV58" s="374"/>
      <c r="BW58" s="374"/>
      <c r="BX58" s="374"/>
      <c r="BY58" s="374"/>
      <c r="BZ58" s="374"/>
      <c r="CA58" s="374"/>
      <c r="CB58" s="374"/>
      <c r="CC58" s="374"/>
      <c r="CD58" s="374"/>
      <c r="CE58" s="374"/>
      <c r="CF58" s="374"/>
      <c r="CG58" s="147"/>
      <c r="CH58" s="147"/>
      <c r="CI58" s="147"/>
      <c r="CJ58" s="147"/>
      <c r="CK58" s="147"/>
      <c r="CL58" s="147"/>
      <c r="CM58" s="147"/>
      <c r="CN58" s="147"/>
      <c r="CO58" s="147"/>
      <c r="CP58" s="147"/>
      <c r="CQ58" s="147"/>
      <c r="CR58" s="147"/>
      <c r="CS58" s="147"/>
      <c r="CT58" s="147"/>
      <c r="CU58" s="147"/>
      <c r="CV58" s="147"/>
      <c r="CW58" s="147"/>
      <c r="CX58" s="147"/>
      <c r="CY58" s="147"/>
      <c r="CZ58" s="139">
        <f t="shared" ref="CZ58:CZ97" ca="1" si="335">SUM(D58:CY58)</f>
        <v>0</v>
      </c>
    </row>
    <row r="59" spans="1:124">
      <c r="A59" s="138">
        <f t="shared" ref="A59:A97" si="336">A58+1</f>
        <v>2</v>
      </c>
      <c r="B59" s="138">
        <f t="shared" ref="B59:B97" si="337">B13</f>
        <v>2020</v>
      </c>
      <c r="C59" s="130">
        <f t="shared" si="334"/>
        <v>0</v>
      </c>
      <c r="D59" s="375"/>
      <c r="E59" s="376">
        <f ca="1">$C59*'LookUp Ranges'!B$71</f>
        <v>0</v>
      </c>
      <c r="F59" s="376">
        <f ca="1">$C59*'LookUp Ranges'!C$71</f>
        <v>0</v>
      </c>
      <c r="G59" s="376">
        <f ca="1">$C59*'LookUp Ranges'!D$71</f>
        <v>0</v>
      </c>
      <c r="H59" s="376">
        <f ca="1">$C59*'LookUp Ranges'!E$71</f>
        <v>0</v>
      </c>
      <c r="I59" s="376">
        <f ca="1">$C59*'LookUp Ranges'!F$71</f>
        <v>0</v>
      </c>
      <c r="J59" s="376">
        <f ca="1">$C59*'LookUp Ranges'!G$71</f>
        <v>0</v>
      </c>
      <c r="K59" s="376">
        <f ca="1">$C59*'LookUp Ranges'!H$71</f>
        <v>0</v>
      </c>
      <c r="L59" s="376">
        <f ca="1">$C59*'LookUp Ranges'!I$71</f>
        <v>0</v>
      </c>
      <c r="M59" s="376">
        <f ca="1">$C59*'LookUp Ranges'!J$71</f>
        <v>0</v>
      </c>
      <c r="N59" s="376">
        <f ca="1">$C59*'LookUp Ranges'!K$71</f>
        <v>0</v>
      </c>
      <c r="O59" s="376">
        <f ca="1">$C59*'LookUp Ranges'!L$71</f>
        <v>0</v>
      </c>
      <c r="P59" s="376">
        <f ca="1">$C59*'LookUp Ranges'!M$71</f>
        <v>0</v>
      </c>
      <c r="Q59" s="376">
        <f ca="1">$C59*'LookUp Ranges'!N$71</f>
        <v>0</v>
      </c>
      <c r="R59" s="376">
        <f ca="1">$C59*'LookUp Ranges'!O$71</f>
        <v>0</v>
      </c>
      <c r="S59" s="376">
        <f ca="1">$C59*'LookUp Ranges'!P$71</f>
        <v>0</v>
      </c>
      <c r="T59" s="376">
        <f ca="1">$C59*'LookUp Ranges'!Q$71</f>
        <v>0</v>
      </c>
      <c r="U59" s="376">
        <f ca="1">$C59*'LookUp Ranges'!R$71</f>
        <v>0</v>
      </c>
      <c r="V59" s="376">
        <f ca="1">$C59*'LookUp Ranges'!S$71</f>
        <v>0</v>
      </c>
      <c r="W59" s="376">
        <f ca="1">$C59*'LookUp Ranges'!T$71</f>
        <v>0</v>
      </c>
      <c r="X59" s="376">
        <f ca="1">$C59*'LookUp Ranges'!U$71</f>
        <v>0</v>
      </c>
      <c r="Y59" s="376">
        <f ca="1">$C59*'LookUp Ranges'!V$71</f>
        <v>0</v>
      </c>
      <c r="Z59" s="376">
        <f ca="1">$C59*'LookUp Ranges'!W$71</f>
        <v>0</v>
      </c>
      <c r="AA59" s="376">
        <f ca="1">$C59*'LookUp Ranges'!X$71</f>
        <v>0</v>
      </c>
      <c r="AB59" s="376">
        <f ca="1">$C59*'LookUp Ranges'!Y$71</f>
        <v>0</v>
      </c>
      <c r="AC59" s="376">
        <f ca="1">$C59*'LookUp Ranges'!Z$71</f>
        <v>0</v>
      </c>
      <c r="AD59" s="376">
        <f ca="1">$C59*'LookUp Ranges'!AA$71</f>
        <v>0</v>
      </c>
      <c r="AE59" s="376">
        <f ca="1">$C59*'LookUp Ranges'!AB$71</f>
        <v>0</v>
      </c>
      <c r="AF59" s="376">
        <f ca="1">$C59*'LookUp Ranges'!AC$71</f>
        <v>0</v>
      </c>
      <c r="AG59" s="376">
        <f ca="1">$C59*'LookUp Ranges'!AD$71</f>
        <v>0</v>
      </c>
      <c r="AH59" s="376">
        <f ca="1">$C59*'LookUp Ranges'!AE$71</f>
        <v>0</v>
      </c>
      <c r="AI59" s="376">
        <f ca="1">$C59*'LookUp Ranges'!AF$71</f>
        <v>0</v>
      </c>
      <c r="AJ59" s="376">
        <f ca="1">$C59*'LookUp Ranges'!AG$71</f>
        <v>0</v>
      </c>
      <c r="AK59" s="376">
        <f ca="1">$C59*'LookUp Ranges'!AH$71</f>
        <v>0</v>
      </c>
      <c r="AL59" s="376">
        <f ca="1">$C59*'LookUp Ranges'!AI$71</f>
        <v>0</v>
      </c>
      <c r="AM59" s="376">
        <f ca="1">$C59*'LookUp Ranges'!AJ$71</f>
        <v>0</v>
      </c>
      <c r="AN59" s="376">
        <f ca="1">$C59*'LookUp Ranges'!AK$71</f>
        <v>0</v>
      </c>
      <c r="AO59" s="376">
        <f ca="1">$C59*'LookUp Ranges'!AL$71</f>
        <v>0</v>
      </c>
      <c r="AP59" s="376">
        <f ca="1">$C59*'LookUp Ranges'!AM$71</f>
        <v>0</v>
      </c>
      <c r="AQ59" s="376">
        <f ca="1">$C59*'LookUp Ranges'!AN$71</f>
        <v>0</v>
      </c>
      <c r="AR59" s="376">
        <f ca="1">$C59*'LookUp Ranges'!AO$71</f>
        <v>0</v>
      </c>
      <c r="AS59" s="376"/>
      <c r="AT59" s="376"/>
      <c r="AU59" s="376"/>
      <c r="AV59" s="376"/>
      <c r="AW59" s="376"/>
      <c r="AX59" s="376"/>
      <c r="AY59" s="376"/>
      <c r="AZ59" s="376"/>
      <c r="BA59" s="376"/>
      <c r="BB59" s="376"/>
      <c r="BC59" s="376"/>
      <c r="BD59" s="376"/>
      <c r="BE59" s="376"/>
      <c r="BF59" s="376"/>
      <c r="BG59" s="376"/>
      <c r="BH59" s="376"/>
      <c r="BI59" s="376"/>
      <c r="BJ59" s="376"/>
      <c r="BK59" s="376"/>
      <c r="BL59" s="377"/>
      <c r="BM59" s="377"/>
      <c r="BN59" s="377"/>
      <c r="BO59" s="377"/>
      <c r="BP59" s="377"/>
      <c r="BQ59" s="377"/>
      <c r="BR59" s="377"/>
      <c r="BS59" s="377"/>
      <c r="BT59" s="377"/>
      <c r="BU59" s="377"/>
      <c r="BV59" s="377"/>
      <c r="BW59" s="377"/>
      <c r="BX59" s="377"/>
      <c r="BY59" s="377"/>
      <c r="BZ59" s="377"/>
      <c r="CA59" s="377"/>
      <c r="CB59" s="377"/>
      <c r="CC59" s="377"/>
      <c r="CD59" s="377"/>
      <c r="CE59" s="377"/>
      <c r="CF59" s="377"/>
      <c r="CG59" s="147"/>
      <c r="CH59" s="147"/>
      <c r="CI59" s="147"/>
      <c r="CJ59" s="147"/>
      <c r="CK59" s="147"/>
      <c r="CL59" s="147"/>
      <c r="CM59" s="147"/>
      <c r="CN59" s="147"/>
      <c r="CO59" s="147"/>
      <c r="CP59" s="147"/>
      <c r="CQ59" s="147"/>
      <c r="CR59" s="147"/>
      <c r="CS59" s="147"/>
      <c r="CT59" s="147"/>
      <c r="CU59" s="147"/>
      <c r="CV59" s="147"/>
      <c r="CW59" s="147"/>
      <c r="CX59" s="147"/>
      <c r="CY59" s="147"/>
      <c r="CZ59" s="139">
        <f t="shared" ca="1" si="335"/>
        <v>0</v>
      </c>
      <c r="DA59" s="139"/>
    </row>
    <row r="60" spans="1:124">
      <c r="A60" s="138">
        <f t="shared" si="336"/>
        <v>3</v>
      </c>
      <c r="B60" s="138">
        <f t="shared" si="337"/>
        <v>2021</v>
      </c>
      <c r="C60" s="130">
        <f t="shared" si="334"/>
        <v>0</v>
      </c>
      <c r="D60" s="375"/>
      <c r="E60" s="375"/>
      <c r="F60" s="376">
        <f ca="1">$C60*'LookUp Ranges'!B$71</f>
        <v>0</v>
      </c>
      <c r="G60" s="376">
        <f ca="1">$C60*'LookUp Ranges'!C$71</f>
        <v>0</v>
      </c>
      <c r="H60" s="376">
        <f ca="1">$C60*'LookUp Ranges'!D$71</f>
        <v>0</v>
      </c>
      <c r="I60" s="376">
        <f ca="1">$C60*'LookUp Ranges'!E$71</f>
        <v>0</v>
      </c>
      <c r="J60" s="376">
        <f ca="1">$C60*'LookUp Ranges'!F$71</f>
        <v>0</v>
      </c>
      <c r="K60" s="376">
        <f ca="1">$C60*'LookUp Ranges'!G$71</f>
        <v>0</v>
      </c>
      <c r="L60" s="376">
        <f ca="1">$C60*'LookUp Ranges'!H$71</f>
        <v>0</v>
      </c>
      <c r="M60" s="376">
        <f ca="1">$C60*'LookUp Ranges'!I$71</f>
        <v>0</v>
      </c>
      <c r="N60" s="376">
        <f ca="1">$C60*'LookUp Ranges'!J$71</f>
        <v>0</v>
      </c>
      <c r="O60" s="376">
        <f ca="1">$C60*'LookUp Ranges'!K$71</f>
        <v>0</v>
      </c>
      <c r="P60" s="376">
        <f ca="1">$C60*'LookUp Ranges'!L$71</f>
        <v>0</v>
      </c>
      <c r="Q60" s="376">
        <f ca="1">$C60*'LookUp Ranges'!M$71</f>
        <v>0</v>
      </c>
      <c r="R60" s="376">
        <f ca="1">$C60*'LookUp Ranges'!N$71</f>
        <v>0</v>
      </c>
      <c r="S60" s="376">
        <f ca="1">$C60*'LookUp Ranges'!O$71</f>
        <v>0</v>
      </c>
      <c r="T60" s="376">
        <f ca="1">$C60*'LookUp Ranges'!P$71</f>
        <v>0</v>
      </c>
      <c r="U60" s="376">
        <f ca="1">$C60*'LookUp Ranges'!Q$71</f>
        <v>0</v>
      </c>
      <c r="V60" s="376">
        <f ca="1">$C60*'LookUp Ranges'!R$71</f>
        <v>0</v>
      </c>
      <c r="W60" s="376">
        <f ca="1">$C60*'LookUp Ranges'!S$71</f>
        <v>0</v>
      </c>
      <c r="X60" s="376">
        <f ca="1">$C60*'LookUp Ranges'!T$71</f>
        <v>0</v>
      </c>
      <c r="Y60" s="376">
        <f ca="1">$C60*'LookUp Ranges'!U$71</f>
        <v>0</v>
      </c>
      <c r="Z60" s="376">
        <f ca="1">$C60*'LookUp Ranges'!V$71</f>
        <v>0</v>
      </c>
      <c r="AA60" s="376">
        <f ca="1">$C60*'LookUp Ranges'!W$71</f>
        <v>0</v>
      </c>
      <c r="AB60" s="376">
        <f ca="1">$C60*'LookUp Ranges'!X$71</f>
        <v>0</v>
      </c>
      <c r="AC60" s="376">
        <f ca="1">$C60*'LookUp Ranges'!Y$71</f>
        <v>0</v>
      </c>
      <c r="AD60" s="376">
        <f ca="1">$C60*'LookUp Ranges'!Z$71</f>
        <v>0</v>
      </c>
      <c r="AE60" s="376">
        <f ca="1">$C60*'LookUp Ranges'!AA$71</f>
        <v>0</v>
      </c>
      <c r="AF60" s="376">
        <f ca="1">$C60*'LookUp Ranges'!AB$71</f>
        <v>0</v>
      </c>
      <c r="AG60" s="376">
        <f ca="1">$C60*'LookUp Ranges'!AC$71</f>
        <v>0</v>
      </c>
      <c r="AH60" s="376">
        <f ca="1">$C60*'LookUp Ranges'!AD$71</f>
        <v>0</v>
      </c>
      <c r="AI60" s="376">
        <f ca="1">$C60*'LookUp Ranges'!AE$71</f>
        <v>0</v>
      </c>
      <c r="AJ60" s="376">
        <f ca="1">$C60*'LookUp Ranges'!AF$71</f>
        <v>0</v>
      </c>
      <c r="AK60" s="376">
        <f ca="1">$C60*'LookUp Ranges'!AG$71</f>
        <v>0</v>
      </c>
      <c r="AL60" s="376">
        <f ca="1">$C60*'LookUp Ranges'!AH$71</f>
        <v>0</v>
      </c>
      <c r="AM60" s="376">
        <f ca="1">$C60*'LookUp Ranges'!AI$71</f>
        <v>0</v>
      </c>
      <c r="AN60" s="376">
        <f ca="1">$C60*'LookUp Ranges'!AJ$71</f>
        <v>0</v>
      </c>
      <c r="AO60" s="376">
        <f ca="1">$C60*'LookUp Ranges'!AK$71</f>
        <v>0</v>
      </c>
      <c r="AP60" s="376">
        <f ca="1">$C60*'LookUp Ranges'!AL$71</f>
        <v>0</v>
      </c>
      <c r="AQ60" s="376">
        <f ca="1">$C60*'LookUp Ranges'!AM$71</f>
        <v>0</v>
      </c>
      <c r="AR60" s="376">
        <f ca="1">$C60*'LookUp Ranges'!AN$71</f>
        <v>0</v>
      </c>
      <c r="AS60" s="376">
        <f ca="1">$C60*'LookUp Ranges'!AO$71</f>
        <v>0</v>
      </c>
      <c r="AT60" s="376"/>
      <c r="AU60" s="376"/>
      <c r="AV60" s="376"/>
      <c r="AW60" s="376"/>
      <c r="AX60" s="376"/>
      <c r="AY60" s="376"/>
      <c r="AZ60" s="376"/>
      <c r="BA60" s="376"/>
      <c r="BB60" s="376"/>
      <c r="BC60" s="376"/>
      <c r="BD60" s="376"/>
      <c r="BE60" s="376"/>
      <c r="BF60" s="376"/>
      <c r="BG60" s="376"/>
      <c r="BH60" s="376"/>
      <c r="BI60" s="376"/>
      <c r="BJ60" s="376"/>
      <c r="BK60" s="376"/>
      <c r="BL60" s="377"/>
      <c r="BM60" s="377"/>
      <c r="BN60" s="377"/>
      <c r="BO60" s="377"/>
      <c r="BP60" s="377"/>
      <c r="BQ60" s="377"/>
      <c r="BR60" s="377"/>
      <c r="BS60" s="377"/>
      <c r="BT60" s="377"/>
      <c r="BU60" s="377"/>
      <c r="BV60" s="377"/>
      <c r="BW60" s="377"/>
      <c r="BX60" s="377"/>
      <c r="BY60" s="377"/>
      <c r="BZ60" s="377"/>
      <c r="CA60" s="377"/>
      <c r="CB60" s="377"/>
      <c r="CC60" s="377"/>
      <c r="CD60" s="377"/>
      <c r="CE60" s="377"/>
      <c r="CF60" s="377"/>
      <c r="CG60" s="147"/>
      <c r="CH60" s="147"/>
      <c r="CI60" s="147"/>
      <c r="CJ60" s="147"/>
      <c r="CK60" s="147"/>
      <c r="CL60" s="147"/>
      <c r="CM60" s="147"/>
      <c r="CN60" s="147"/>
      <c r="CO60" s="147"/>
      <c r="CP60" s="147"/>
      <c r="CQ60" s="147"/>
      <c r="CR60" s="147"/>
      <c r="CS60" s="147"/>
      <c r="CT60" s="147"/>
      <c r="CU60" s="147"/>
      <c r="CV60" s="147"/>
      <c r="CW60" s="147"/>
      <c r="CX60" s="147"/>
      <c r="CY60" s="147"/>
      <c r="CZ60" s="139">
        <f t="shared" ca="1" si="335"/>
        <v>0</v>
      </c>
      <c r="DA60" s="147"/>
      <c r="DB60" s="139"/>
    </row>
    <row r="61" spans="1:124">
      <c r="A61" s="138">
        <f t="shared" si="336"/>
        <v>4</v>
      </c>
      <c r="B61" s="138">
        <f t="shared" si="337"/>
        <v>2022</v>
      </c>
      <c r="C61" s="130">
        <f t="shared" si="334"/>
        <v>-5371</v>
      </c>
      <c r="D61" s="375"/>
      <c r="E61" s="375"/>
      <c r="F61" s="375"/>
      <c r="G61" s="376">
        <f ca="1">$C61*'LookUp Ranges'!B$71</f>
        <v>-268.55</v>
      </c>
      <c r="H61" s="376">
        <f ca="1">$C61*'LookUp Ranges'!C$71</f>
        <v>-510.245</v>
      </c>
      <c r="I61" s="376">
        <f ca="1">$C61*'LookUp Ranges'!D$71</f>
        <v>-459.22050000000002</v>
      </c>
      <c r="J61" s="376">
        <f ca="1">$C61*'LookUp Ranges'!E$71</f>
        <v>-413.56700000000001</v>
      </c>
      <c r="K61" s="376">
        <f ca="1">$C61*'LookUp Ranges'!F$71</f>
        <v>-372.21030000000002</v>
      </c>
      <c r="L61" s="376">
        <f ca="1">$C61*'LookUp Ranges'!G$71</f>
        <v>-334.61329999999998</v>
      </c>
      <c r="M61" s="376">
        <f ca="1">$C61*'LookUp Ranges'!H$71</f>
        <v>-316.88900000000001</v>
      </c>
      <c r="N61" s="376">
        <f ca="1">$C61*'LookUp Ranges'!I$71</f>
        <v>-316.88900000000001</v>
      </c>
      <c r="O61" s="376">
        <f ca="1">$C61*'LookUp Ranges'!J$71</f>
        <v>-317.42610000000002</v>
      </c>
      <c r="P61" s="376">
        <f ca="1">$C61*'LookUp Ranges'!K$71</f>
        <v>-316.88900000000001</v>
      </c>
      <c r="Q61" s="376">
        <f ca="1">$C61*'LookUp Ranges'!L$71</f>
        <v>-317.42610000000002</v>
      </c>
      <c r="R61" s="376">
        <f ca="1">$C61*'LookUp Ranges'!M$71</f>
        <v>-316.88900000000001</v>
      </c>
      <c r="S61" s="376">
        <f ca="1">$C61*'LookUp Ranges'!N$71</f>
        <v>-317.42610000000002</v>
      </c>
      <c r="T61" s="376">
        <f ca="1">$C61*'LookUp Ranges'!O$71</f>
        <v>-316.88900000000001</v>
      </c>
      <c r="U61" s="376">
        <f ca="1">$C61*'LookUp Ranges'!P$71</f>
        <v>-317.42610000000002</v>
      </c>
      <c r="V61" s="376">
        <f ca="1">$C61*'LookUp Ranges'!Q$71</f>
        <v>-158.44450000000001</v>
      </c>
      <c r="W61" s="376">
        <f ca="1">$C61*'LookUp Ranges'!R$71</f>
        <v>0</v>
      </c>
      <c r="X61" s="376">
        <f ca="1">$C61*'LookUp Ranges'!S$71</f>
        <v>0</v>
      </c>
      <c r="Y61" s="376">
        <f ca="1">$C61*'LookUp Ranges'!T$71</f>
        <v>0</v>
      </c>
      <c r="Z61" s="376">
        <f ca="1">$C61*'LookUp Ranges'!U$71</f>
        <v>0</v>
      </c>
      <c r="AA61" s="376">
        <f ca="1">$C61*'LookUp Ranges'!V$71</f>
        <v>0</v>
      </c>
      <c r="AB61" s="376">
        <f ca="1">$C61*'LookUp Ranges'!W$71</f>
        <v>0</v>
      </c>
      <c r="AC61" s="376">
        <f ca="1">$C61*'LookUp Ranges'!X$71</f>
        <v>0</v>
      </c>
      <c r="AD61" s="376">
        <f ca="1">$C61*'LookUp Ranges'!Y$71</f>
        <v>0</v>
      </c>
      <c r="AE61" s="376">
        <f ca="1">$C61*'LookUp Ranges'!Z$71</f>
        <v>0</v>
      </c>
      <c r="AF61" s="376">
        <f ca="1">$C61*'LookUp Ranges'!AA$71</f>
        <v>0</v>
      </c>
      <c r="AG61" s="376">
        <f ca="1">$C61*'LookUp Ranges'!AB$71</f>
        <v>0</v>
      </c>
      <c r="AH61" s="376">
        <f ca="1">$C61*'LookUp Ranges'!AC$71</f>
        <v>0</v>
      </c>
      <c r="AI61" s="376">
        <f ca="1">$C61*'LookUp Ranges'!AD$71</f>
        <v>0</v>
      </c>
      <c r="AJ61" s="376">
        <f ca="1">$C61*'LookUp Ranges'!AE$71</f>
        <v>0</v>
      </c>
      <c r="AK61" s="376">
        <f ca="1">$C61*'LookUp Ranges'!AF$71</f>
        <v>0</v>
      </c>
      <c r="AL61" s="376">
        <f ca="1">$C61*'LookUp Ranges'!AG$71</f>
        <v>0</v>
      </c>
      <c r="AM61" s="376">
        <f ca="1">$C61*'LookUp Ranges'!AH$71</f>
        <v>0</v>
      </c>
      <c r="AN61" s="376">
        <f ca="1">$C61*'LookUp Ranges'!AI$71</f>
        <v>0</v>
      </c>
      <c r="AO61" s="376">
        <f ca="1">$C61*'LookUp Ranges'!AJ$71</f>
        <v>0</v>
      </c>
      <c r="AP61" s="376">
        <f ca="1">$C61*'LookUp Ranges'!AK$71</f>
        <v>0</v>
      </c>
      <c r="AQ61" s="376">
        <f ca="1">$C61*'LookUp Ranges'!AL$71</f>
        <v>0</v>
      </c>
      <c r="AR61" s="376">
        <f ca="1">$C61*'LookUp Ranges'!AM$71</f>
        <v>0</v>
      </c>
      <c r="AS61" s="376">
        <f ca="1">$C61*'LookUp Ranges'!AN$71</f>
        <v>0</v>
      </c>
      <c r="AT61" s="376">
        <f ca="1">$C61*'LookUp Ranges'!AO$71</f>
        <v>0</v>
      </c>
      <c r="AU61" s="376"/>
      <c r="AV61" s="376"/>
      <c r="AW61" s="376"/>
      <c r="AX61" s="376"/>
      <c r="AY61" s="376"/>
      <c r="AZ61" s="376"/>
      <c r="BA61" s="376"/>
      <c r="BB61" s="376"/>
      <c r="BC61" s="376"/>
      <c r="BD61" s="376"/>
      <c r="BE61" s="376"/>
      <c r="BF61" s="376"/>
      <c r="BG61" s="376"/>
      <c r="BH61" s="376"/>
      <c r="BI61" s="376"/>
      <c r="BJ61" s="376"/>
      <c r="BK61" s="376"/>
      <c r="BL61" s="377"/>
      <c r="BM61" s="377"/>
      <c r="BN61" s="377"/>
      <c r="BO61" s="377"/>
      <c r="BP61" s="377"/>
      <c r="BQ61" s="377"/>
      <c r="BR61" s="377"/>
      <c r="BS61" s="377"/>
      <c r="BT61" s="377"/>
      <c r="BU61" s="377"/>
      <c r="BV61" s="377"/>
      <c r="BW61" s="377"/>
      <c r="BX61" s="377"/>
      <c r="BY61" s="377"/>
      <c r="BZ61" s="377"/>
      <c r="CA61" s="377"/>
      <c r="CB61" s="377"/>
      <c r="CC61" s="377"/>
      <c r="CD61" s="377"/>
      <c r="CE61" s="377"/>
      <c r="CF61" s="377"/>
      <c r="CG61" s="147"/>
      <c r="CH61" s="147"/>
      <c r="CI61" s="147"/>
      <c r="CJ61" s="147"/>
      <c r="CK61" s="147"/>
      <c r="CL61" s="147"/>
      <c r="CM61" s="147"/>
      <c r="CN61" s="147"/>
      <c r="CO61" s="147"/>
      <c r="CP61" s="147"/>
      <c r="CQ61" s="147"/>
      <c r="CR61" s="147"/>
      <c r="CS61" s="147"/>
      <c r="CT61" s="147"/>
      <c r="CU61" s="147"/>
      <c r="CV61" s="147"/>
      <c r="CW61" s="147"/>
      <c r="CX61" s="147"/>
      <c r="CY61" s="147"/>
      <c r="CZ61" s="139">
        <f t="shared" ca="1" si="335"/>
        <v>-5371</v>
      </c>
      <c r="DA61" s="147"/>
      <c r="DB61" s="147"/>
      <c r="DC61" s="139"/>
    </row>
    <row r="62" spans="1:124">
      <c r="A62" s="138">
        <f t="shared" si="336"/>
        <v>5</v>
      </c>
      <c r="B62" s="138">
        <f t="shared" si="337"/>
        <v>2023</v>
      </c>
      <c r="C62" s="130">
        <f t="shared" si="334"/>
        <v>0</v>
      </c>
      <c r="D62" s="375"/>
      <c r="E62" s="375"/>
      <c r="F62" s="375"/>
      <c r="G62" s="375"/>
      <c r="H62" s="376">
        <f ca="1">$C62*'LookUp Ranges'!B$71</f>
        <v>0</v>
      </c>
      <c r="I62" s="376">
        <f ca="1">$C62*'LookUp Ranges'!C$71</f>
        <v>0</v>
      </c>
      <c r="J62" s="376">
        <f ca="1">$C62*'LookUp Ranges'!D$71</f>
        <v>0</v>
      </c>
      <c r="K62" s="376">
        <f ca="1">$C62*'LookUp Ranges'!E$71</f>
        <v>0</v>
      </c>
      <c r="L62" s="376">
        <f ca="1">$C62*'LookUp Ranges'!F$71</f>
        <v>0</v>
      </c>
      <c r="M62" s="376">
        <f ca="1">$C62*'LookUp Ranges'!G$71</f>
        <v>0</v>
      </c>
      <c r="N62" s="376">
        <f ca="1">$C62*'LookUp Ranges'!H$71</f>
        <v>0</v>
      </c>
      <c r="O62" s="376">
        <f ca="1">$C62*'LookUp Ranges'!I$71</f>
        <v>0</v>
      </c>
      <c r="P62" s="376">
        <f ca="1">$C62*'LookUp Ranges'!J$71</f>
        <v>0</v>
      </c>
      <c r="Q62" s="376">
        <f ca="1">$C62*'LookUp Ranges'!K$71</f>
        <v>0</v>
      </c>
      <c r="R62" s="376">
        <f ca="1">$C62*'LookUp Ranges'!L$71</f>
        <v>0</v>
      </c>
      <c r="S62" s="376">
        <f ca="1">$C62*'LookUp Ranges'!M$71</f>
        <v>0</v>
      </c>
      <c r="T62" s="376">
        <f ca="1">$C62*'LookUp Ranges'!N$71</f>
        <v>0</v>
      </c>
      <c r="U62" s="376">
        <f ca="1">$C62*'LookUp Ranges'!O$71</f>
        <v>0</v>
      </c>
      <c r="V62" s="376">
        <f ca="1">$C62*'LookUp Ranges'!P$71</f>
        <v>0</v>
      </c>
      <c r="W62" s="376">
        <f ca="1">$C62*'LookUp Ranges'!Q$71</f>
        <v>0</v>
      </c>
      <c r="X62" s="376">
        <f ca="1">$C62*'LookUp Ranges'!R$71</f>
        <v>0</v>
      </c>
      <c r="Y62" s="376">
        <f ca="1">$C62*'LookUp Ranges'!S$71</f>
        <v>0</v>
      </c>
      <c r="Z62" s="376">
        <f ca="1">$C62*'LookUp Ranges'!T$71</f>
        <v>0</v>
      </c>
      <c r="AA62" s="376">
        <f ca="1">$C62*'LookUp Ranges'!U$71</f>
        <v>0</v>
      </c>
      <c r="AB62" s="376">
        <f ca="1">$C62*'LookUp Ranges'!V$71</f>
        <v>0</v>
      </c>
      <c r="AC62" s="376">
        <f ca="1">$C62*'LookUp Ranges'!W$71</f>
        <v>0</v>
      </c>
      <c r="AD62" s="376">
        <f ca="1">$C62*'LookUp Ranges'!X$71</f>
        <v>0</v>
      </c>
      <c r="AE62" s="376">
        <f ca="1">$C62*'LookUp Ranges'!Y$71</f>
        <v>0</v>
      </c>
      <c r="AF62" s="376">
        <f ca="1">$C62*'LookUp Ranges'!Z$71</f>
        <v>0</v>
      </c>
      <c r="AG62" s="376">
        <f ca="1">$C62*'LookUp Ranges'!AA$71</f>
        <v>0</v>
      </c>
      <c r="AH62" s="376">
        <f ca="1">$C62*'LookUp Ranges'!AB$71</f>
        <v>0</v>
      </c>
      <c r="AI62" s="376">
        <f ca="1">$C62*'LookUp Ranges'!AC$71</f>
        <v>0</v>
      </c>
      <c r="AJ62" s="376">
        <f ca="1">$C62*'LookUp Ranges'!AD$71</f>
        <v>0</v>
      </c>
      <c r="AK62" s="376">
        <f ca="1">$C62*'LookUp Ranges'!AE$71</f>
        <v>0</v>
      </c>
      <c r="AL62" s="376">
        <f ca="1">$C62*'LookUp Ranges'!AF$71</f>
        <v>0</v>
      </c>
      <c r="AM62" s="376">
        <f ca="1">$C62*'LookUp Ranges'!AG$71</f>
        <v>0</v>
      </c>
      <c r="AN62" s="376">
        <f ca="1">$C62*'LookUp Ranges'!AH$71</f>
        <v>0</v>
      </c>
      <c r="AO62" s="376">
        <f ca="1">$C62*'LookUp Ranges'!AI$71</f>
        <v>0</v>
      </c>
      <c r="AP62" s="376">
        <f ca="1">$C62*'LookUp Ranges'!AJ$71</f>
        <v>0</v>
      </c>
      <c r="AQ62" s="376">
        <f ca="1">$C62*'LookUp Ranges'!AK$71</f>
        <v>0</v>
      </c>
      <c r="AR62" s="376">
        <f ca="1">$C62*'LookUp Ranges'!AL$71</f>
        <v>0</v>
      </c>
      <c r="AS62" s="376">
        <f ca="1">$C62*'LookUp Ranges'!AM$71</f>
        <v>0</v>
      </c>
      <c r="AT62" s="376">
        <f ca="1">$C62*'LookUp Ranges'!AN$71</f>
        <v>0</v>
      </c>
      <c r="AU62" s="376">
        <f ca="1">$C62*'LookUp Ranges'!AO$71</f>
        <v>0</v>
      </c>
      <c r="AV62" s="376"/>
      <c r="AW62" s="376"/>
      <c r="AX62" s="376"/>
      <c r="AY62" s="376"/>
      <c r="AZ62" s="376"/>
      <c r="BA62" s="376"/>
      <c r="BB62" s="376"/>
      <c r="BC62" s="376"/>
      <c r="BD62" s="376"/>
      <c r="BE62" s="376"/>
      <c r="BF62" s="376"/>
      <c r="BG62" s="376"/>
      <c r="BH62" s="376"/>
      <c r="BI62" s="376"/>
      <c r="BJ62" s="376"/>
      <c r="BK62" s="376"/>
      <c r="BL62" s="377"/>
      <c r="BM62" s="377"/>
      <c r="BN62" s="377"/>
      <c r="BO62" s="377"/>
      <c r="BP62" s="377"/>
      <c r="BQ62" s="377"/>
      <c r="BR62" s="377"/>
      <c r="BS62" s="377"/>
      <c r="BT62" s="377"/>
      <c r="BU62" s="377"/>
      <c r="BV62" s="377"/>
      <c r="BW62" s="377"/>
      <c r="BX62" s="377"/>
      <c r="BY62" s="377"/>
      <c r="BZ62" s="377"/>
      <c r="CA62" s="377"/>
      <c r="CB62" s="377"/>
      <c r="CC62" s="377"/>
      <c r="CD62" s="377"/>
      <c r="CE62" s="377"/>
      <c r="CF62" s="377"/>
      <c r="CG62" s="147"/>
      <c r="CH62" s="147"/>
      <c r="CI62" s="147"/>
      <c r="CJ62" s="147"/>
      <c r="CK62" s="147"/>
      <c r="CL62" s="147"/>
      <c r="CM62" s="147"/>
      <c r="CN62" s="147"/>
      <c r="CO62" s="147"/>
      <c r="CP62" s="147"/>
      <c r="CQ62" s="147"/>
      <c r="CR62" s="147"/>
      <c r="CS62" s="147"/>
      <c r="CT62" s="147"/>
      <c r="CU62" s="147"/>
      <c r="CV62" s="147"/>
      <c r="CW62" s="147"/>
      <c r="CX62" s="147"/>
      <c r="CY62" s="147"/>
      <c r="CZ62" s="139">
        <f t="shared" ca="1" si="335"/>
        <v>0</v>
      </c>
      <c r="DA62" s="147"/>
      <c r="DB62" s="147"/>
      <c r="DC62" s="147"/>
      <c r="DD62" s="139"/>
    </row>
    <row r="63" spans="1:124">
      <c r="A63" s="138">
        <f t="shared" si="336"/>
        <v>6</v>
      </c>
      <c r="B63" s="138">
        <f t="shared" si="337"/>
        <v>2024</v>
      </c>
      <c r="C63" s="130">
        <f t="shared" ca="1" si="334"/>
        <v>0</v>
      </c>
      <c r="D63" s="375"/>
      <c r="E63" s="375"/>
      <c r="F63" s="375"/>
      <c r="G63" s="375"/>
      <c r="H63" s="375"/>
      <c r="I63" s="376">
        <f ca="1">$C63*'LookUp Ranges'!B$71</f>
        <v>0</v>
      </c>
      <c r="J63" s="376">
        <f ca="1">$C63*'LookUp Ranges'!C$71</f>
        <v>0</v>
      </c>
      <c r="K63" s="376">
        <f ca="1">$C63*'LookUp Ranges'!D$71</f>
        <v>0</v>
      </c>
      <c r="L63" s="376">
        <f ca="1">$C63*'LookUp Ranges'!E$71</f>
        <v>0</v>
      </c>
      <c r="M63" s="376">
        <f ca="1">$C63*'LookUp Ranges'!F$71</f>
        <v>0</v>
      </c>
      <c r="N63" s="376">
        <f ca="1">$C63*'LookUp Ranges'!G$71</f>
        <v>0</v>
      </c>
      <c r="O63" s="376">
        <f ca="1">$C63*'LookUp Ranges'!H$71</f>
        <v>0</v>
      </c>
      <c r="P63" s="376">
        <f ca="1">$C63*'LookUp Ranges'!I$71</f>
        <v>0</v>
      </c>
      <c r="Q63" s="376">
        <f ca="1">$C63*'LookUp Ranges'!J$71</f>
        <v>0</v>
      </c>
      <c r="R63" s="376">
        <f ca="1">$C63*'LookUp Ranges'!K$71</f>
        <v>0</v>
      </c>
      <c r="S63" s="376">
        <f ca="1">$C63*'LookUp Ranges'!L$71</f>
        <v>0</v>
      </c>
      <c r="T63" s="376">
        <f ca="1">$C63*'LookUp Ranges'!M$71</f>
        <v>0</v>
      </c>
      <c r="U63" s="376">
        <f ca="1">$C63*'LookUp Ranges'!N$71</f>
        <v>0</v>
      </c>
      <c r="V63" s="376">
        <f ca="1">$C63*'LookUp Ranges'!O$71</f>
        <v>0</v>
      </c>
      <c r="W63" s="376">
        <f ca="1">$C63*'LookUp Ranges'!P$71</f>
        <v>0</v>
      </c>
      <c r="X63" s="376">
        <f ca="1">$C63*'LookUp Ranges'!Q$71</f>
        <v>0</v>
      </c>
      <c r="Y63" s="376">
        <f ca="1">$C63*'LookUp Ranges'!R$71</f>
        <v>0</v>
      </c>
      <c r="Z63" s="376">
        <f ca="1">$C63*'LookUp Ranges'!S$71</f>
        <v>0</v>
      </c>
      <c r="AA63" s="376">
        <f ca="1">$C63*'LookUp Ranges'!T$71</f>
        <v>0</v>
      </c>
      <c r="AB63" s="376">
        <f ca="1">$C63*'LookUp Ranges'!U$71</f>
        <v>0</v>
      </c>
      <c r="AC63" s="376">
        <f ca="1">$C63*'LookUp Ranges'!V$71</f>
        <v>0</v>
      </c>
      <c r="AD63" s="376">
        <f ca="1">$C63*'LookUp Ranges'!W$71</f>
        <v>0</v>
      </c>
      <c r="AE63" s="376">
        <f ca="1">$C63*'LookUp Ranges'!X$71</f>
        <v>0</v>
      </c>
      <c r="AF63" s="376">
        <f ca="1">$C63*'LookUp Ranges'!Y$71</f>
        <v>0</v>
      </c>
      <c r="AG63" s="376">
        <f ca="1">$C63*'LookUp Ranges'!Z$71</f>
        <v>0</v>
      </c>
      <c r="AH63" s="376">
        <f ca="1">$C63*'LookUp Ranges'!AA$71</f>
        <v>0</v>
      </c>
      <c r="AI63" s="376">
        <f ca="1">$C63*'LookUp Ranges'!AB$71</f>
        <v>0</v>
      </c>
      <c r="AJ63" s="376">
        <f ca="1">$C63*'LookUp Ranges'!AC$71</f>
        <v>0</v>
      </c>
      <c r="AK63" s="376">
        <f ca="1">$C63*'LookUp Ranges'!AD$71</f>
        <v>0</v>
      </c>
      <c r="AL63" s="376">
        <f ca="1">$C63*'LookUp Ranges'!AE$71</f>
        <v>0</v>
      </c>
      <c r="AM63" s="376">
        <f ca="1">$C63*'LookUp Ranges'!AF$71</f>
        <v>0</v>
      </c>
      <c r="AN63" s="376">
        <f ca="1">$C63*'LookUp Ranges'!AG$71</f>
        <v>0</v>
      </c>
      <c r="AO63" s="376">
        <f ca="1">$C63*'LookUp Ranges'!AH$71</f>
        <v>0</v>
      </c>
      <c r="AP63" s="376">
        <f ca="1">$C63*'LookUp Ranges'!AI$71</f>
        <v>0</v>
      </c>
      <c r="AQ63" s="376">
        <f ca="1">$C63*'LookUp Ranges'!AJ$71</f>
        <v>0</v>
      </c>
      <c r="AR63" s="376">
        <f ca="1">$C63*'LookUp Ranges'!AK$71</f>
        <v>0</v>
      </c>
      <c r="AS63" s="376">
        <f ca="1">$C63*'LookUp Ranges'!AL$71</f>
        <v>0</v>
      </c>
      <c r="AT63" s="376">
        <f ca="1">$C63*'LookUp Ranges'!AM$71</f>
        <v>0</v>
      </c>
      <c r="AU63" s="376">
        <f ca="1">$C63*'LookUp Ranges'!AN$71</f>
        <v>0</v>
      </c>
      <c r="AV63" s="376">
        <f ca="1">$C63*'LookUp Ranges'!AO$71</f>
        <v>0</v>
      </c>
      <c r="AW63" s="376"/>
      <c r="AX63" s="376"/>
      <c r="AY63" s="376"/>
      <c r="AZ63" s="376"/>
      <c r="BA63" s="376"/>
      <c r="BB63" s="376"/>
      <c r="BC63" s="376"/>
      <c r="BD63" s="376"/>
      <c r="BE63" s="376"/>
      <c r="BF63" s="376"/>
      <c r="BG63" s="376"/>
      <c r="BH63" s="376"/>
      <c r="BI63" s="376"/>
      <c r="BJ63" s="376"/>
      <c r="BK63" s="376"/>
      <c r="BL63" s="377"/>
      <c r="BM63" s="377"/>
      <c r="BN63" s="377"/>
      <c r="BO63" s="377"/>
      <c r="BP63" s="377"/>
      <c r="BQ63" s="377"/>
      <c r="BR63" s="377"/>
      <c r="BS63" s="377"/>
      <c r="BT63" s="377"/>
      <c r="BU63" s="377"/>
      <c r="BV63" s="377"/>
      <c r="BW63" s="377"/>
      <c r="BX63" s="377"/>
      <c r="BY63" s="377"/>
      <c r="BZ63" s="377"/>
      <c r="CA63" s="377"/>
      <c r="CB63" s="377"/>
      <c r="CC63" s="377"/>
      <c r="CD63" s="377"/>
      <c r="CE63" s="377"/>
      <c r="CF63" s="377"/>
      <c r="CG63" s="147"/>
      <c r="CH63" s="147"/>
      <c r="CI63" s="147"/>
      <c r="CJ63" s="147"/>
      <c r="CK63" s="147"/>
      <c r="CL63" s="147"/>
      <c r="CM63" s="147"/>
      <c r="CN63" s="147"/>
      <c r="CO63" s="147"/>
      <c r="CP63" s="147"/>
      <c r="CQ63" s="147"/>
      <c r="CR63" s="147"/>
      <c r="CS63" s="147"/>
      <c r="CT63" s="147"/>
      <c r="CU63" s="147"/>
      <c r="CV63" s="147"/>
      <c r="CW63" s="147"/>
      <c r="CX63" s="147"/>
      <c r="CY63" s="147"/>
      <c r="CZ63" s="139">
        <f t="shared" ca="1" si="335"/>
        <v>0</v>
      </c>
      <c r="DA63" s="147"/>
      <c r="DB63" s="147"/>
      <c r="DC63" s="147"/>
      <c r="DD63" s="147"/>
      <c r="DE63" s="139"/>
    </row>
    <row r="64" spans="1:124">
      <c r="A64" s="138">
        <f t="shared" si="336"/>
        <v>7</v>
      </c>
      <c r="B64" s="138">
        <f t="shared" si="337"/>
        <v>2025</v>
      </c>
      <c r="C64" s="130">
        <f t="shared" ca="1" si="334"/>
        <v>0</v>
      </c>
      <c r="D64" s="375"/>
      <c r="E64" s="375"/>
      <c r="F64" s="375"/>
      <c r="G64" s="375"/>
      <c r="H64" s="375"/>
      <c r="I64" s="375"/>
      <c r="J64" s="376">
        <f ca="1">$C64*'LookUp Ranges'!B$71</f>
        <v>0</v>
      </c>
      <c r="K64" s="376">
        <f ca="1">$C64*'LookUp Ranges'!C$71</f>
        <v>0</v>
      </c>
      <c r="L64" s="376">
        <f ca="1">$C64*'LookUp Ranges'!D$71</f>
        <v>0</v>
      </c>
      <c r="M64" s="376">
        <f ca="1">$C64*'LookUp Ranges'!E$71</f>
        <v>0</v>
      </c>
      <c r="N64" s="376">
        <f ca="1">$C64*'LookUp Ranges'!F$71</f>
        <v>0</v>
      </c>
      <c r="O64" s="376">
        <f ca="1">$C64*'LookUp Ranges'!G$71</f>
        <v>0</v>
      </c>
      <c r="P64" s="376">
        <f ca="1">$C64*'LookUp Ranges'!H$71</f>
        <v>0</v>
      </c>
      <c r="Q64" s="376">
        <f ca="1">$C64*'LookUp Ranges'!I$71</f>
        <v>0</v>
      </c>
      <c r="R64" s="376">
        <f ca="1">$C64*'LookUp Ranges'!J$71</f>
        <v>0</v>
      </c>
      <c r="S64" s="376">
        <f ca="1">$C64*'LookUp Ranges'!K$71</f>
        <v>0</v>
      </c>
      <c r="T64" s="376">
        <f ca="1">$C64*'LookUp Ranges'!L$71</f>
        <v>0</v>
      </c>
      <c r="U64" s="376">
        <f ca="1">$C64*'LookUp Ranges'!M$71</f>
        <v>0</v>
      </c>
      <c r="V64" s="376">
        <f ca="1">$C64*'LookUp Ranges'!N$71</f>
        <v>0</v>
      </c>
      <c r="W64" s="376">
        <f ca="1">$C64*'LookUp Ranges'!O$71</f>
        <v>0</v>
      </c>
      <c r="X64" s="376">
        <f ca="1">$C64*'LookUp Ranges'!P$71</f>
        <v>0</v>
      </c>
      <c r="Y64" s="376">
        <f ca="1">$C64*'LookUp Ranges'!Q$71</f>
        <v>0</v>
      </c>
      <c r="Z64" s="376">
        <f ca="1">$C64*'LookUp Ranges'!R$71</f>
        <v>0</v>
      </c>
      <c r="AA64" s="376">
        <f ca="1">$C64*'LookUp Ranges'!S$71</f>
        <v>0</v>
      </c>
      <c r="AB64" s="376">
        <f ca="1">$C64*'LookUp Ranges'!T$71</f>
        <v>0</v>
      </c>
      <c r="AC64" s="376">
        <f ca="1">$C64*'LookUp Ranges'!U$71</f>
        <v>0</v>
      </c>
      <c r="AD64" s="376">
        <f ca="1">$C64*'LookUp Ranges'!V$71</f>
        <v>0</v>
      </c>
      <c r="AE64" s="376">
        <f ca="1">$C64*'LookUp Ranges'!W$71</f>
        <v>0</v>
      </c>
      <c r="AF64" s="376">
        <f ca="1">$C64*'LookUp Ranges'!X$71</f>
        <v>0</v>
      </c>
      <c r="AG64" s="376">
        <f ca="1">$C64*'LookUp Ranges'!Y$71</f>
        <v>0</v>
      </c>
      <c r="AH64" s="376">
        <f ca="1">$C64*'LookUp Ranges'!Z$71</f>
        <v>0</v>
      </c>
      <c r="AI64" s="376">
        <f ca="1">$C64*'LookUp Ranges'!AA$71</f>
        <v>0</v>
      </c>
      <c r="AJ64" s="376">
        <f ca="1">$C64*'LookUp Ranges'!AB$71</f>
        <v>0</v>
      </c>
      <c r="AK64" s="376">
        <f ca="1">$C64*'LookUp Ranges'!AC$71</f>
        <v>0</v>
      </c>
      <c r="AL64" s="376">
        <f ca="1">$C64*'LookUp Ranges'!AD$71</f>
        <v>0</v>
      </c>
      <c r="AM64" s="376">
        <f ca="1">$C64*'LookUp Ranges'!AE$71</f>
        <v>0</v>
      </c>
      <c r="AN64" s="376">
        <f ca="1">$C64*'LookUp Ranges'!AF$71</f>
        <v>0</v>
      </c>
      <c r="AO64" s="376">
        <f ca="1">$C64*'LookUp Ranges'!AG$71</f>
        <v>0</v>
      </c>
      <c r="AP64" s="376">
        <f ca="1">$C64*'LookUp Ranges'!AH$71</f>
        <v>0</v>
      </c>
      <c r="AQ64" s="376">
        <f ca="1">$C64*'LookUp Ranges'!AI$71</f>
        <v>0</v>
      </c>
      <c r="AR64" s="376">
        <f ca="1">$C64*'LookUp Ranges'!AJ$71</f>
        <v>0</v>
      </c>
      <c r="AS64" s="376">
        <f ca="1">$C64*'LookUp Ranges'!AK$71</f>
        <v>0</v>
      </c>
      <c r="AT64" s="376">
        <f ca="1">$C64*'LookUp Ranges'!AL$71</f>
        <v>0</v>
      </c>
      <c r="AU64" s="376">
        <f ca="1">$C64*'LookUp Ranges'!AM$71</f>
        <v>0</v>
      </c>
      <c r="AV64" s="376">
        <f ca="1">$C64*'LookUp Ranges'!AN$71</f>
        <v>0</v>
      </c>
      <c r="AW64" s="376">
        <f ca="1">$C64*'LookUp Ranges'!AO$71</f>
        <v>0</v>
      </c>
      <c r="AX64" s="376"/>
      <c r="AY64" s="376"/>
      <c r="AZ64" s="376"/>
      <c r="BA64" s="376"/>
      <c r="BB64" s="376"/>
      <c r="BC64" s="376"/>
      <c r="BD64" s="376"/>
      <c r="BE64" s="376"/>
      <c r="BF64" s="376"/>
      <c r="BG64" s="376"/>
      <c r="BH64" s="376"/>
      <c r="BI64" s="376"/>
      <c r="BJ64" s="376"/>
      <c r="BK64" s="376"/>
      <c r="BL64" s="377"/>
      <c r="BM64" s="377"/>
      <c r="BN64" s="377"/>
      <c r="BO64" s="377"/>
      <c r="BP64" s="377"/>
      <c r="BQ64" s="377"/>
      <c r="BR64" s="377"/>
      <c r="BS64" s="377"/>
      <c r="BT64" s="377"/>
      <c r="BU64" s="377"/>
      <c r="BV64" s="377"/>
      <c r="BW64" s="377"/>
      <c r="BX64" s="377"/>
      <c r="BY64" s="377"/>
      <c r="BZ64" s="377"/>
      <c r="CA64" s="377"/>
      <c r="CB64" s="377"/>
      <c r="CC64" s="377"/>
      <c r="CD64" s="377"/>
      <c r="CE64" s="377"/>
      <c r="CF64" s="377"/>
      <c r="CG64" s="147"/>
      <c r="CH64" s="147"/>
      <c r="CI64" s="147"/>
      <c r="CJ64" s="147"/>
      <c r="CK64" s="147"/>
      <c r="CL64" s="147"/>
      <c r="CM64" s="147"/>
      <c r="CN64" s="147"/>
      <c r="CO64" s="147"/>
      <c r="CP64" s="147"/>
      <c r="CQ64" s="147"/>
      <c r="CR64" s="147"/>
      <c r="CS64" s="147"/>
      <c r="CT64" s="147"/>
      <c r="CU64" s="147"/>
      <c r="CV64" s="147"/>
      <c r="CW64" s="147"/>
      <c r="CX64" s="147"/>
      <c r="CY64" s="147"/>
      <c r="CZ64" s="139">
        <f t="shared" ca="1" si="335"/>
        <v>0</v>
      </c>
      <c r="DA64" s="147"/>
      <c r="DB64" s="147"/>
      <c r="DC64" s="147"/>
      <c r="DD64" s="147"/>
      <c r="DE64" s="147"/>
      <c r="DF64" s="139"/>
    </row>
    <row r="65" spans="1:123">
      <c r="A65" s="138">
        <f t="shared" si="336"/>
        <v>8</v>
      </c>
      <c r="B65" s="138">
        <f t="shared" si="337"/>
        <v>2026</v>
      </c>
      <c r="C65" s="130">
        <f t="shared" ca="1" si="334"/>
        <v>0</v>
      </c>
      <c r="D65" s="375"/>
      <c r="E65" s="375"/>
      <c r="F65" s="375"/>
      <c r="G65" s="375"/>
      <c r="H65" s="375"/>
      <c r="I65" s="375"/>
      <c r="J65" s="375"/>
      <c r="K65" s="376">
        <f ca="1">$C65*'LookUp Ranges'!B$71</f>
        <v>0</v>
      </c>
      <c r="L65" s="376">
        <f ca="1">$C65*'LookUp Ranges'!C$71</f>
        <v>0</v>
      </c>
      <c r="M65" s="376">
        <f ca="1">$C65*'LookUp Ranges'!D$71</f>
        <v>0</v>
      </c>
      <c r="N65" s="376">
        <f ca="1">$C65*'LookUp Ranges'!E$71</f>
        <v>0</v>
      </c>
      <c r="O65" s="376">
        <f ca="1">$C65*'LookUp Ranges'!F$71</f>
        <v>0</v>
      </c>
      <c r="P65" s="376">
        <f ca="1">$C65*'LookUp Ranges'!G$71</f>
        <v>0</v>
      </c>
      <c r="Q65" s="376">
        <f ca="1">$C65*'LookUp Ranges'!H$71</f>
        <v>0</v>
      </c>
      <c r="R65" s="376">
        <f ca="1">$C65*'LookUp Ranges'!I$71</f>
        <v>0</v>
      </c>
      <c r="S65" s="376">
        <f ca="1">$C65*'LookUp Ranges'!J$71</f>
        <v>0</v>
      </c>
      <c r="T65" s="376">
        <f ca="1">$C65*'LookUp Ranges'!K$71</f>
        <v>0</v>
      </c>
      <c r="U65" s="376">
        <f ca="1">$C65*'LookUp Ranges'!L$71</f>
        <v>0</v>
      </c>
      <c r="V65" s="376">
        <f ca="1">$C65*'LookUp Ranges'!M$71</f>
        <v>0</v>
      </c>
      <c r="W65" s="376">
        <f ca="1">$C65*'LookUp Ranges'!N$71</f>
        <v>0</v>
      </c>
      <c r="X65" s="376">
        <f ca="1">$C65*'LookUp Ranges'!O$71</f>
        <v>0</v>
      </c>
      <c r="Y65" s="376">
        <f ca="1">$C65*'LookUp Ranges'!P$71</f>
        <v>0</v>
      </c>
      <c r="Z65" s="376">
        <f ca="1">$C65*'LookUp Ranges'!Q$71</f>
        <v>0</v>
      </c>
      <c r="AA65" s="376">
        <f ca="1">$C65*'LookUp Ranges'!R$71</f>
        <v>0</v>
      </c>
      <c r="AB65" s="376">
        <f ca="1">$C65*'LookUp Ranges'!S$71</f>
        <v>0</v>
      </c>
      <c r="AC65" s="376">
        <f ca="1">$C65*'LookUp Ranges'!T$71</f>
        <v>0</v>
      </c>
      <c r="AD65" s="376">
        <f ca="1">$C65*'LookUp Ranges'!U$71</f>
        <v>0</v>
      </c>
      <c r="AE65" s="376">
        <f ca="1">$C65*'LookUp Ranges'!V$71</f>
        <v>0</v>
      </c>
      <c r="AF65" s="376">
        <f ca="1">$C65*'LookUp Ranges'!W$71</f>
        <v>0</v>
      </c>
      <c r="AG65" s="376">
        <f ca="1">$C65*'LookUp Ranges'!X$71</f>
        <v>0</v>
      </c>
      <c r="AH65" s="376">
        <f ca="1">$C65*'LookUp Ranges'!Y$71</f>
        <v>0</v>
      </c>
      <c r="AI65" s="376">
        <f ca="1">$C65*'LookUp Ranges'!Z$71</f>
        <v>0</v>
      </c>
      <c r="AJ65" s="376">
        <f ca="1">$C65*'LookUp Ranges'!AA$71</f>
        <v>0</v>
      </c>
      <c r="AK65" s="376">
        <f ca="1">$C65*'LookUp Ranges'!AB$71</f>
        <v>0</v>
      </c>
      <c r="AL65" s="376">
        <f ca="1">$C65*'LookUp Ranges'!AC$71</f>
        <v>0</v>
      </c>
      <c r="AM65" s="376">
        <f ca="1">$C65*'LookUp Ranges'!AD$71</f>
        <v>0</v>
      </c>
      <c r="AN65" s="376">
        <f ca="1">$C65*'LookUp Ranges'!AE$71</f>
        <v>0</v>
      </c>
      <c r="AO65" s="376">
        <f ca="1">$C65*'LookUp Ranges'!AF$71</f>
        <v>0</v>
      </c>
      <c r="AP65" s="376">
        <f ca="1">$C65*'LookUp Ranges'!AG$71</f>
        <v>0</v>
      </c>
      <c r="AQ65" s="376">
        <f ca="1">$C65*'LookUp Ranges'!AH$71</f>
        <v>0</v>
      </c>
      <c r="AR65" s="376">
        <f ca="1">$C65*'LookUp Ranges'!AI$71</f>
        <v>0</v>
      </c>
      <c r="AS65" s="376">
        <f ca="1">$C65*'LookUp Ranges'!AJ$71</f>
        <v>0</v>
      </c>
      <c r="AT65" s="376">
        <f ca="1">$C65*'LookUp Ranges'!AK$71</f>
        <v>0</v>
      </c>
      <c r="AU65" s="376">
        <f ca="1">$C65*'LookUp Ranges'!AL$71</f>
        <v>0</v>
      </c>
      <c r="AV65" s="376">
        <f ca="1">$C65*'LookUp Ranges'!AM$71</f>
        <v>0</v>
      </c>
      <c r="AW65" s="376">
        <f ca="1">$C65*'LookUp Ranges'!AN$71</f>
        <v>0</v>
      </c>
      <c r="AX65" s="376">
        <f ca="1">$C65*'LookUp Ranges'!AO$71</f>
        <v>0</v>
      </c>
      <c r="AY65" s="376"/>
      <c r="AZ65" s="376"/>
      <c r="BA65" s="376"/>
      <c r="BB65" s="376"/>
      <c r="BC65" s="376"/>
      <c r="BD65" s="376"/>
      <c r="BE65" s="376"/>
      <c r="BF65" s="376"/>
      <c r="BG65" s="376"/>
      <c r="BH65" s="376"/>
      <c r="BI65" s="376"/>
      <c r="BJ65" s="376"/>
      <c r="BK65" s="376"/>
      <c r="BL65" s="377"/>
      <c r="BM65" s="377"/>
      <c r="BN65" s="377"/>
      <c r="BO65" s="377"/>
      <c r="BP65" s="377"/>
      <c r="BQ65" s="377"/>
      <c r="BR65" s="377"/>
      <c r="BS65" s="377"/>
      <c r="BT65" s="377"/>
      <c r="BU65" s="377"/>
      <c r="BV65" s="377"/>
      <c r="BW65" s="377"/>
      <c r="BX65" s="377"/>
      <c r="BY65" s="377"/>
      <c r="BZ65" s="377"/>
      <c r="CA65" s="377"/>
      <c r="CB65" s="377"/>
      <c r="CC65" s="377"/>
      <c r="CD65" s="377"/>
      <c r="CE65" s="377"/>
      <c r="CF65" s="377"/>
      <c r="CG65" s="147"/>
      <c r="CH65" s="147"/>
      <c r="CI65" s="147"/>
      <c r="CJ65" s="147"/>
      <c r="CK65" s="147"/>
      <c r="CL65" s="147"/>
      <c r="CM65" s="147"/>
      <c r="CN65" s="147"/>
      <c r="CO65" s="147"/>
      <c r="CP65" s="147"/>
      <c r="CQ65" s="147"/>
      <c r="CR65" s="147"/>
      <c r="CS65" s="147"/>
      <c r="CT65" s="147"/>
      <c r="CU65" s="147"/>
      <c r="CV65" s="147"/>
      <c r="CW65" s="147"/>
      <c r="CX65" s="147"/>
      <c r="CY65" s="147"/>
      <c r="CZ65" s="139">
        <f t="shared" ca="1" si="335"/>
        <v>0</v>
      </c>
      <c r="DA65" s="147"/>
      <c r="DB65" s="147"/>
      <c r="DC65" s="147"/>
      <c r="DD65" s="147"/>
      <c r="DE65" s="147"/>
      <c r="DF65" s="147"/>
      <c r="DG65" s="139"/>
    </row>
    <row r="66" spans="1:123">
      <c r="A66" s="138">
        <f t="shared" si="336"/>
        <v>9</v>
      </c>
      <c r="B66" s="138">
        <f t="shared" si="337"/>
        <v>2027</v>
      </c>
      <c r="C66" s="130">
        <f t="shared" ca="1" si="334"/>
        <v>0</v>
      </c>
      <c r="D66" s="375"/>
      <c r="E66" s="375"/>
      <c r="F66" s="375"/>
      <c r="G66" s="375"/>
      <c r="H66" s="375"/>
      <c r="I66" s="375"/>
      <c r="J66" s="375"/>
      <c r="K66" s="375"/>
      <c r="L66" s="376">
        <f ca="1">$C66*'LookUp Ranges'!B$71</f>
        <v>0</v>
      </c>
      <c r="M66" s="376">
        <f ca="1">$C66*'LookUp Ranges'!C$71</f>
        <v>0</v>
      </c>
      <c r="N66" s="376">
        <f ca="1">$C66*'LookUp Ranges'!D$71</f>
        <v>0</v>
      </c>
      <c r="O66" s="376">
        <f ca="1">$C66*'LookUp Ranges'!E$71</f>
        <v>0</v>
      </c>
      <c r="P66" s="376">
        <f ca="1">$C66*'LookUp Ranges'!F$71</f>
        <v>0</v>
      </c>
      <c r="Q66" s="376">
        <f ca="1">$C66*'LookUp Ranges'!G$71</f>
        <v>0</v>
      </c>
      <c r="R66" s="376">
        <f ca="1">$C66*'LookUp Ranges'!H$71</f>
        <v>0</v>
      </c>
      <c r="S66" s="376">
        <f ca="1">$C66*'LookUp Ranges'!I$71</f>
        <v>0</v>
      </c>
      <c r="T66" s="376">
        <f ca="1">$C66*'LookUp Ranges'!J$71</f>
        <v>0</v>
      </c>
      <c r="U66" s="376">
        <f ca="1">$C66*'LookUp Ranges'!K$71</f>
        <v>0</v>
      </c>
      <c r="V66" s="376">
        <f ca="1">$C66*'LookUp Ranges'!L$71</f>
        <v>0</v>
      </c>
      <c r="W66" s="376">
        <f ca="1">$C66*'LookUp Ranges'!M$71</f>
        <v>0</v>
      </c>
      <c r="X66" s="376">
        <f ca="1">$C66*'LookUp Ranges'!N$71</f>
        <v>0</v>
      </c>
      <c r="Y66" s="376">
        <f ca="1">$C66*'LookUp Ranges'!O$71</f>
        <v>0</v>
      </c>
      <c r="Z66" s="376">
        <f ca="1">$C66*'LookUp Ranges'!P$71</f>
        <v>0</v>
      </c>
      <c r="AA66" s="376">
        <f ca="1">$C66*'LookUp Ranges'!Q$71</f>
        <v>0</v>
      </c>
      <c r="AB66" s="376">
        <f ca="1">$C66*'LookUp Ranges'!R$71</f>
        <v>0</v>
      </c>
      <c r="AC66" s="376">
        <f ca="1">$C66*'LookUp Ranges'!S$71</f>
        <v>0</v>
      </c>
      <c r="AD66" s="376">
        <f ca="1">$C66*'LookUp Ranges'!T$71</f>
        <v>0</v>
      </c>
      <c r="AE66" s="376">
        <f ca="1">$C66*'LookUp Ranges'!U$71</f>
        <v>0</v>
      </c>
      <c r="AF66" s="376">
        <f ca="1">$C66*'LookUp Ranges'!V$71</f>
        <v>0</v>
      </c>
      <c r="AG66" s="376">
        <f ca="1">$C66*'LookUp Ranges'!W$71</f>
        <v>0</v>
      </c>
      <c r="AH66" s="376">
        <f ca="1">$C66*'LookUp Ranges'!X$71</f>
        <v>0</v>
      </c>
      <c r="AI66" s="376">
        <f ca="1">$C66*'LookUp Ranges'!Y$71</f>
        <v>0</v>
      </c>
      <c r="AJ66" s="376">
        <f ca="1">$C66*'LookUp Ranges'!Z$71</f>
        <v>0</v>
      </c>
      <c r="AK66" s="376">
        <f ca="1">$C66*'LookUp Ranges'!AA$71</f>
        <v>0</v>
      </c>
      <c r="AL66" s="376">
        <f ca="1">$C66*'LookUp Ranges'!AB$71</f>
        <v>0</v>
      </c>
      <c r="AM66" s="376">
        <f ca="1">$C66*'LookUp Ranges'!AC$71</f>
        <v>0</v>
      </c>
      <c r="AN66" s="376">
        <f ca="1">$C66*'LookUp Ranges'!AD$71</f>
        <v>0</v>
      </c>
      <c r="AO66" s="376">
        <f ca="1">$C66*'LookUp Ranges'!AE$71</f>
        <v>0</v>
      </c>
      <c r="AP66" s="376">
        <f ca="1">$C66*'LookUp Ranges'!AF$71</f>
        <v>0</v>
      </c>
      <c r="AQ66" s="376">
        <f ca="1">$C66*'LookUp Ranges'!AG$71</f>
        <v>0</v>
      </c>
      <c r="AR66" s="376">
        <f ca="1">$C66*'LookUp Ranges'!AH$71</f>
        <v>0</v>
      </c>
      <c r="AS66" s="376">
        <f ca="1">$C66*'LookUp Ranges'!AI$71</f>
        <v>0</v>
      </c>
      <c r="AT66" s="376">
        <f ca="1">$C66*'LookUp Ranges'!AJ$71</f>
        <v>0</v>
      </c>
      <c r="AU66" s="376">
        <f ca="1">$C66*'LookUp Ranges'!AK$71</f>
        <v>0</v>
      </c>
      <c r="AV66" s="376">
        <f ca="1">$C66*'LookUp Ranges'!AL$71</f>
        <v>0</v>
      </c>
      <c r="AW66" s="376">
        <f ca="1">$C66*'LookUp Ranges'!AM$71</f>
        <v>0</v>
      </c>
      <c r="AX66" s="376">
        <f ca="1">$C66*'LookUp Ranges'!AN$71</f>
        <v>0</v>
      </c>
      <c r="AY66" s="376">
        <f ca="1">$C66*'LookUp Ranges'!AO$71</f>
        <v>0</v>
      </c>
      <c r="AZ66" s="376"/>
      <c r="BA66" s="376"/>
      <c r="BB66" s="376"/>
      <c r="BC66" s="376"/>
      <c r="BD66" s="376"/>
      <c r="BE66" s="376"/>
      <c r="BF66" s="376"/>
      <c r="BG66" s="376"/>
      <c r="BH66" s="376"/>
      <c r="BI66" s="376"/>
      <c r="BJ66" s="376"/>
      <c r="BK66" s="376"/>
      <c r="BL66" s="377"/>
      <c r="BM66" s="377"/>
      <c r="BN66" s="377"/>
      <c r="BO66" s="377"/>
      <c r="BP66" s="377"/>
      <c r="BQ66" s="377"/>
      <c r="BR66" s="377"/>
      <c r="BS66" s="377"/>
      <c r="BT66" s="377"/>
      <c r="BU66" s="377"/>
      <c r="BV66" s="377"/>
      <c r="BW66" s="377"/>
      <c r="BX66" s="377"/>
      <c r="BY66" s="377"/>
      <c r="BZ66" s="377"/>
      <c r="CA66" s="377"/>
      <c r="CB66" s="377"/>
      <c r="CC66" s="377"/>
      <c r="CD66" s="377"/>
      <c r="CE66" s="377"/>
      <c r="CF66" s="377"/>
      <c r="CG66" s="147"/>
      <c r="CH66" s="147"/>
      <c r="CI66" s="147"/>
      <c r="CJ66" s="147"/>
      <c r="CK66" s="147"/>
      <c r="CL66" s="147"/>
      <c r="CM66" s="147"/>
      <c r="CN66" s="147"/>
      <c r="CO66" s="147"/>
      <c r="CP66" s="147"/>
      <c r="CQ66" s="147"/>
      <c r="CR66" s="147"/>
      <c r="CS66" s="147"/>
      <c r="CT66" s="147"/>
      <c r="CU66" s="147"/>
      <c r="CV66" s="147"/>
      <c r="CW66" s="147"/>
      <c r="CX66" s="147"/>
      <c r="CY66" s="147"/>
      <c r="CZ66" s="139">
        <f t="shared" ca="1" si="335"/>
        <v>0</v>
      </c>
      <c r="DA66" s="147"/>
      <c r="DB66" s="147"/>
      <c r="DC66" s="147"/>
      <c r="DD66" s="147"/>
      <c r="DE66" s="147"/>
      <c r="DF66" s="147"/>
      <c r="DG66" s="147"/>
      <c r="DH66" s="139"/>
    </row>
    <row r="67" spans="1:123">
      <c r="A67" s="138">
        <f t="shared" si="336"/>
        <v>10</v>
      </c>
      <c r="B67" s="138">
        <f t="shared" si="337"/>
        <v>2028</v>
      </c>
      <c r="C67" s="130">
        <f t="shared" ca="1" si="334"/>
        <v>0</v>
      </c>
      <c r="D67" s="375"/>
      <c r="E67" s="375"/>
      <c r="F67" s="375"/>
      <c r="G67" s="375"/>
      <c r="H67" s="375"/>
      <c r="I67" s="375"/>
      <c r="J67" s="375"/>
      <c r="K67" s="375"/>
      <c r="L67" s="375"/>
      <c r="M67" s="376">
        <f ca="1">$C67*'LookUp Ranges'!B$71</f>
        <v>0</v>
      </c>
      <c r="N67" s="376">
        <f ca="1">$C67*'LookUp Ranges'!C$71</f>
        <v>0</v>
      </c>
      <c r="O67" s="376">
        <f ca="1">$C67*'LookUp Ranges'!D$71</f>
        <v>0</v>
      </c>
      <c r="P67" s="376">
        <f ca="1">$C67*'LookUp Ranges'!E$71</f>
        <v>0</v>
      </c>
      <c r="Q67" s="376">
        <f ca="1">$C67*'LookUp Ranges'!F$71</f>
        <v>0</v>
      </c>
      <c r="R67" s="376">
        <f ca="1">$C67*'LookUp Ranges'!G$71</f>
        <v>0</v>
      </c>
      <c r="S67" s="376">
        <f ca="1">$C67*'LookUp Ranges'!H$71</f>
        <v>0</v>
      </c>
      <c r="T67" s="376">
        <f ca="1">$C67*'LookUp Ranges'!I$71</f>
        <v>0</v>
      </c>
      <c r="U67" s="376">
        <f ca="1">$C67*'LookUp Ranges'!J$71</f>
        <v>0</v>
      </c>
      <c r="V67" s="376">
        <f ca="1">$C67*'LookUp Ranges'!K$71</f>
        <v>0</v>
      </c>
      <c r="W67" s="376">
        <f ca="1">$C67*'LookUp Ranges'!L$71</f>
        <v>0</v>
      </c>
      <c r="X67" s="376">
        <f ca="1">$C67*'LookUp Ranges'!M$71</f>
        <v>0</v>
      </c>
      <c r="Y67" s="376">
        <f ca="1">$C67*'LookUp Ranges'!N$71</f>
        <v>0</v>
      </c>
      <c r="Z67" s="376">
        <f ca="1">$C67*'LookUp Ranges'!O$71</f>
        <v>0</v>
      </c>
      <c r="AA67" s="376">
        <f ca="1">$C67*'LookUp Ranges'!P$71</f>
        <v>0</v>
      </c>
      <c r="AB67" s="376">
        <f ca="1">$C67*'LookUp Ranges'!Q$71</f>
        <v>0</v>
      </c>
      <c r="AC67" s="376">
        <f ca="1">$C67*'LookUp Ranges'!R$71</f>
        <v>0</v>
      </c>
      <c r="AD67" s="376">
        <f ca="1">$C67*'LookUp Ranges'!S$71</f>
        <v>0</v>
      </c>
      <c r="AE67" s="376">
        <f ca="1">$C67*'LookUp Ranges'!T$71</f>
        <v>0</v>
      </c>
      <c r="AF67" s="376">
        <f ca="1">$C67*'LookUp Ranges'!U$71</f>
        <v>0</v>
      </c>
      <c r="AG67" s="376">
        <f ca="1">$C67*'LookUp Ranges'!V$71</f>
        <v>0</v>
      </c>
      <c r="AH67" s="376">
        <f ca="1">$C67*'LookUp Ranges'!W$71</f>
        <v>0</v>
      </c>
      <c r="AI67" s="376">
        <f ca="1">$C67*'LookUp Ranges'!X$71</f>
        <v>0</v>
      </c>
      <c r="AJ67" s="376">
        <f ca="1">$C67*'LookUp Ranges'!Y$71</f>
        <v>0</v>
      </c>
      <c r="AK67" s="376">
        <f ca="1">$C67*'LookUp Ranges'!Z$71</f>
        <v>0</v>
      </c>
      <c r="AL67" s="376">
        <f ca="1">$C67*'LookUp Ranges'!AA$71</f>
        <v>0</v>
      </c>
      <c r="AM67" s="376">
        <f ca="1">$C67*'LookUp Ranges'!AB$71</f>
        <v>0</v>
      </c>
      <c r="AN67" s="376">
        <f ca="1">$C67*'LookUp Ranges'!AC$71</f>
        <v>0</v>
      </c>
      <c r="AO67" s="376">
        <f ca="1">$C67*'LookUp Ranges'!AD$71</f>
        <v>0</v>
      </c>
      <c r="AP67" s="376">
        <f ca="1">$C67*'LookUp Ranges'!AE$71</f>
        <v>0</v>
      </c>
      <c r="AQ67" s="376">
        <f ca="1">$C67*'LookUp Ranges'!AF$71</f>
        <v>0</v>
      </c>
      <c r="AR67" s="376">
        <f ca="1">$C67*'LookUp Ranges'!AG$71</f>
        <v>0</v>
      </c>
      <c r="AS67" s="376">
        <f ca="1">$C67*'LookUp Ranges'!AH$71</f>
        <v>0</v>
      </c>
      <c r="AT67" s="376">
        <f ca="1">$C67*'LookUp Ranges'!AI$71</f>
        <v>0</v>
      </c>
      <c r="AU67" s="376">
        <f ca="1">$C67*'LookUp Ranges'!AJ$71</f>
        <v>0</v>
      </c>
      <c r="AV67" s="376">
        <f ca="1">$C67*'LookUp Ranges'!AK$71</f>
        <v>0</v>
      </c>
      <c r="AW67" s="376">
        <f ca="1">$C67*'LookUp Ranges'!AL$71</f>
        <v>0</v>
      </c>
      <c r="AX67" s="376">
        <f ca="1">$C67*'LookUp Ranges'!AM$71</f>
        <v>0</v>
      </c>
      <c r="AY67" s="376">
        <f ca="1">$C67*'LookUp Ranges'!AN$71</f>
        <v>0</v>
      </c>
      <c r="AZ67" s="376">
        <f ca="1">$C67*'LookUp Ranges'!AO$71</f>
        <v>0</v>
      </c>
      <c r="BA67" s="376"/>
      <c r="BB67" s="376"/>
      <c r="BC67" s="376"/>
      <c r="BD67" s="376"/>
      <c r="BE67" s="376"/>
      <c r="BF67" s="376"/>
      <c r="BG67" s="376"/>
      <c r="BH67" s="376"/>
      <c r="BI67" s="376"/>
      <c r="BJ67" s="376"/>
      <c r="BK67" s="376"/>
      <c r="BL67" s="377"/>
      <c r="BM67" s="377"/>
      <c r="BN67" s="377"/>
      <c r="BO67" s="377"/>
      <c r="BP67" s="377"/>
      <c r="BQ67" s="377"/>
      <c r="BR67" s="377"/>
      <c r="BS67" s="377"/>
      <c r="BT67" s="377"/>
      <c r="BU67" s="377"/>
      <c r="BV67" s="377"/>
      <c r="BW67" s="377"/>
      <c r="BX67" s="377"/>
      <c r="BY67" s="377"/>
      <c r="BZ67" s="377"/>
      <c r="CA67" s="377"/>
      <c r="CB67" s="377"/>
      <c r="CC67" s="377"/>
      <c r="CD67" s="377"/>
      <c r="CE67" s="377"/>
      <c r="CF67" s="377"/>
      <c r="CG67" s="147"/>
      <c r="CH67" s="147"/>
      <c r="CI67" s="147"/>
      <c r="CJ67" s="147"/>
      <c r="CK67" s="147"/>
      <c r="CL67" s="147"/>
      <c r="CM67" s="147"/>
      <c r="CN67" s="147"/>
      <c r="CO67" s="147"/>
      <c r="CP67" s="147"/>
      <c r="CQ67" s="147"/>
      <c r="CR67" s="147"/>
      <c r="CS67" s="147"/>
      <c r="CT67" s="147"/>
      <c r="CU67" s="147"/>
      <c r="CV67" s="147"/>
      <c r="CW67" s="147"/>
      <c r="CX67" s="147"/>
      <c r="CY67" s="147"/>
      <c r="CZ67" s="139">
        <f t="shared" ca="1" si="335"/>
        <v>0</v>
      </c>
      <c r="DA67" s="147"/>
      <c r="DB67" s="147"/>
      <c r="DC67" s="147"/>
      <c r="DD67" s="147"/>
      <c r="DE67" s="147"/>
      <c r="DF67" s="147"/>
      <c r="DG67" s="147"/>
      <c r="DH67" s="147"/>
      <c r="DI67" s="139"/>
    </row>
    <row r="68" spans="1:123">
      <c r="A68" s="138">
        <f t="shared" si="336"/>
        <v>11</v>
      </c>
      <c r="B68" s="138">
        <f t="shared" si="337"/>
        <v>2029</v>
      </c>
      <c r="C68" s="130">
        <f t="shared" ca="1" si="334"/>
        <v>0</v>
      </c>
      <c r="D68" s="375"/>
      <c r="E68" s="375"/>
      <c r="F68" s="375"/>
      <c r="G68" s="375"/>
      <c r="H68" s="375"/>
      <c r="I68" s="375"/>
      <c r="J68" s="375"/>
      <c r="K68" s="375"/>
      <c r="L68" s="375"/>
      <c r="M68" s="375"/>
      <c r="N68" s="376">
        <f ca="1">$C68*'LookUp Ranges'!B$71</f>
        <v>0</v>
      </c>
      <c r="O68" s="376">
        <f ca="1">$C68*'LookUp Ranges'!C$71</f>
        <v>0</v>
      </c>
      <c r="P68" s="376">
        <f ca="1">$C68*'LookUp Ranges'!D$71</f>
        <v>0</v>
      </c>
      <c r="Q68" s="376">
        <f ca="1">$C68*'LookUp Ranges'!E$71</f>
        <v>0</v>
      </c>
      <c r="R68" s="376">
        <f ca="1">$C68*'LookUp Ranges'!F$71</f>
        <v>0</v>
      </c>
      <c r="S68" s="376">
        <f ca="1">$C68*'LookUp Ranges'!G$71</f>
        <v>0</v>
      </c>
      <c r="T68" s="376">
        <f ca="1">$C68*'LookUp Ranges'!H$71</f>
        <v>0</v>
      </c>
      <c r="U68" s="376">
        <f ca="1">$C68*'LookUp Ranges'!I$71</f>
        <v>0</v>
      </c>
      <c r="V68" s="376">
        <f ca="1">$C68*'LookUp Ranges'!J$71</f>
        <v>0</v>
      </c>
      <c r="W68" s="376">
        <f ca="1">$C68*'LookUp Ranges'!K$71</f>
        <v>0</v>
      </c>
      <c r="X68" s="376">
        <f ca="1">$C68*'LookUp Ranges'!L$71</f>
        <v>0</v>
      </c>
      <c r="Y68" s="376">
        <f ca="1">$C68*'LookUp Ranges'!M$71</f>
        <v>0</v>
      </c>
      <c r="Z68" s="376">
        <f ca="1">$C68*'LookUp Ranges'!N$71</f>
        <v>0</v>
      </c>
      <c r="AA68" s="376">
        <f ca="1">$C68*'LookUp Ranges'!O$71</f>
        <v>0</v>
      </c>
      <c r="AB68" s="376">
        <f ca="1">$C68*'LookUp Ranges'!P$71</f>
        <v>0</v>
      </c>
      <c r="AC68" s="376">
        <f ca="1">$C68*'LookUp Ranges'!Q$71</f>
        <v>0</v>
      </c>
      <c r="AD68" s="376">
        <f ca="1">$C68*'LookUp Ranges'!R$71</f>
        <v>0</v>
      </c>
      <c r="AE68" s="376">
        <f ca="1">$C68*'LookUp Ranges'!S$71</f>
        <v>0</v>
      </c>
      <c r="AF68" s="376">
        <f ca="1">$C68*'LookUp Ranges'!T$71</f>
        <v>0</v>
      </c>
      <c r="AG68" s="376">
        <f ca="1">$C68*'LookUp Ranges'!U$71</f>
        <v>0</v>
      </c>
      <c r="AH68" s="376">
        <f ca="1">$C68*'LookUp Ranges'!V$71</f>
        <v>0</v>
      </c>
      <c r="AI68" s="376">
        <f ca="1">$C68*'LookUp Ranges'!W$71</f>
        <v>0</v>
      </c>
      <c r="AJ68" s="376">
        <f ca="1">$C68*'LookUp Ranges'!X$71</f>
        <v>0</v>
      </c>
      <c r="AK68" s="376">
        <f ca="1">$C68*'LookUp Ranges'!Y$71</f>
        <v>0</v>
      </c>
      <c r="AL68" s="376">
        <f ca="1">$C68*'LookUp Ranges'!Z$71</f>
        <v>0</v>
      </c>
      <c r="AM68" s="376">
        <f ca="1">$C68*'LookUp Ranges'!AA$71</f>
        <v>0</v>
      </c>
      <c r="AN68" s="376">
        <f ca="1">$C68*'LookUp Ranges'!AB$71</f>
        <v>0</v>
      </c>
      <c r="AO68" s="376">
        <f ca="1">$C68*'LookUp Ranges'!AC$71</f>
        <v>0</v>
      </c>
      <c r="AP68" s="376">
        <f ca="1">$C68*'LookUp Ranges'!AD$71</f>
        <v>0</v>
      </c>
      <c r="AQ68" s="376">
        <f ca="1">$C68*'LookUp Ranges'!AE$71</f>
        <v>0</v>
      </c>
      <c r="AR68" s="376">
        <f ca="1">$C68*'LookUp Ranges'!AF$71</f>
        <v>0</v>
      </c>
      <c r="AS68" s="376">
        <f ca="1">$C68*'LookUp Ranges'!AG$71</f>
        <v>0</v>
      </c>
      <c r="AT68" s="376">
        <f ca="1">$C68*'LookUp Ranges'!AH$71</f>
        <v>0</v>
      </c>
      <c r="AU68" s="376">
        <f ca="1">$C68*'LookUp Ranges'!AI$71</f>
        <v>0</v>
      </c>
      <c r="AV68" s="376">
        <f ca="1">$C68*'LookUp Ranges'!AJ$71</f>
        <v>0</v>
      </c>
      <c r="AW68" s="376">
        <f ca="1">$C68*'LookUp Ranges'!AK$71</f>
        <v>0</v>
      </c>
      <c r="AX68" s="376">
        <f ca="1">$C68*'LookUp Ranges'!AL$71</f>
        <v>0</v>
      </c>
      <c r="AY68" s="376">
        <f ca="1">$C68*'LookUp Ranges'!AM$71</f>
        <v>0</v>
      </c>
      <c r="AZ68" s="376">
        <f ca="1">$C68*'LookUp Ranges'!AN$71</f>
        <v>0</v>
      </c>
      <c r="BA68" s="376">
        <f ca="1">$C68*'LookUp Ranges'!AO$71</f>
        <v>0</v>
      </c>
      <c r="BB68" s="376"/>
      <c r="BC68" s="376"/>
      <c r="BD68" s="376"/>
      <c r="BE68" s="376"/>
      <c r="BF68" s="376"/>
      <c r="BG68" s="376"/>
      <c r="BH68" s="376"/>
      <c r="BI68" s="376"/>
      <c r="BJ68" s="376"/>
      <c r="BK68" s="376"/>
      <c r="BL68" s="377"/>
      <c r="BM68" s="377"/>
      <c r="BN68" s="377"/>
      <c r="BO68" s="377"/>
      <c r="BP68" s="377"/>
      <c r="BQ68" s="377"/>
      <c r="BR68" s="377"/>
      <c r="BS68" s="377"/>
      <c r="BT68" s="377"/>
      <c r="BU68" s="377"/>
      <c r="BV68" s="377"/>
      <c r="BW68" s="377"/>
      <c r="BX68" s="377"/>
      <c r="BY68" s="377"/>
      <c r="BZ68" s="377"/>
      <c r="CA68" s="377"/>
      <c r="CB68" s="377"/>
      <c r="CC68" s="377"/>
      <c r="CD68" s="377"/>
      <c r="CE68" s="377"/>
      <c r="CF68" s="377"/>
      <c r="CG68" s="147"/>
      <c r="CH68" s="147"/>
      <c r="CI68" s="147"/>
      <c r="CJ68" s="147"/>
      <c r="CK68" s="147"/>
      <c r="CL68" s="147"/>
      <c r="CM68" s="147"/>
      <c r="CN68" s="147"/>
      <c r="CO68" s="147"/>
      <c r="CP68" s="147"/>
      <c r="CQ68" s="147"/>
      <c r="CR68" s="147"/>
      <c r="CS68" s="147"/>
      <c r="CT68" s="147"/>
      <c r="CU68" s="147"/>
      <c r="CV68" s="147"/>
      <c r="CW68" s="147"/>
      <c r="CX68" s="147"/>
      <c r="CY68" s="147"/>
      <c r="CZ68" s="139">
        <f t="shared" ca="1" si="335"/>
        <v>0</v>
      </c>
      <c r="DA68" s="147"/>
      <c r="DB68" s="147"/>
      <c r="DC68" s="147"/>
      <c r="DD68" s="147"/>
      <c r="DE68" s="147"/>
      <c r="DF68" s="147"/>
      <c r="DG68" s="147"/>
      <c r="DH68" s="147"/>
      <c r="DI68" s="147"/>
      <c r="DJ68" s="139"/>
    </row>
    <row r="69" spans="1:123">
      <c r="A69" s="138">
        <f t="shared" si="336"/>
        <v>12</v>
      </c>
      <c r="B69" s="138">
        <f t="shared" si="337"/>
        <v>2030</v>
      </c>
      <c r="C69" s="130">
        <f t="shared" ca="1" si="334"/>
        <v>0</v>
      </c>
      <c r="D69" s="375"/>
      <c r="E69" s="375"/>
      <c r="F69" s="375"/>
      <c r="G69" s="375"/>
      <c r="H69" s="375"/>
      <c r="I69" s="375"/>
      <c r="J69" s="375"/>
      <c r="K69" s="375"/>
      <c r="L69" s="375"/>
      <c r="M69" s="375"/>
      <c r="N69" s="375"/>
      <c r="O69" s="376">
        <f ca="1">$C69*'LookUp Ranges'!B$71</f>
        <v>0</v>
      </c>
      <c r="P69" s="376">
        <f ca="1">$C69*'LookUp Ranges'!C$71</f>
        <v>0</v>
      </c>
      <c r="Q69" s="376">
        <f ca="1">$C69*'LookUp Ranges'!D$71</f>
        <v>0</v>
      </c>
      <c r="R69" s="376">
        <f ca="1">$C69*'LookUp Ranges'!E$71</f>
        <v>0</v>
      </c>
      <c r="S69" s="376">
        <f ca="1">$C69*'LookUp Ranges'!F$71</f>
        <v>0</v>
      </c>
      <c r="T69" s="376">
        <f ca="1">$C69*'LookUp Ranges'!G$71</f>
        <v>0</v>
      </c>
      <c r="U69" s="376">
        <f ca="1">$C69*'LookUp Ranges'!H$71</f>
        <v>0</v>
      </c>
      <c r="V69" s="376">
        <f ca="1">$C69*'LookUp Ranges'!I$71</f>
        <v>0</v>
      </c>
      <c r="W69" s="376">
        <f ca="1">$C69*'LookUp Ranges'!J$71</f>
        <v>0</v>
      </c>
      <c r="X69" s="376">
        <f ca="1">$C69*'LookUp Ranges'!K$71</f>
        <v>0</v>
      </c>
      <c r="Y69" s="376">
        <f ca="1">$C69*'LookUp Ranges'!L$71</f>
        <v>0</v>
      </c>
      <c r="Z69" s="376">
        <f ca="1">$C69*'LookUp Ranges'!M$71</f>
        <v>0</v>
      </c>
      <c r="AA69" s="376">
        <f ca="1">$C69*'LookUp Ranges'!N$71</f>
        <v>0</v>
      </c>
      <c r="AB69" s="376">
        <f ca="1">$C69*'LookUp Ranges'!O$71</f>
        <v>0</v>
      </c>
      <c r="AC69" s="376">
        <f ca="1">$C69*'LookUp Ranges'!P$71</f>
        <v>0</v>
      </c>
      <c r="AD69" s="376">
        <f ca="1">$C69*'LookUp Ranges'!Q$71</f>
        <v>0</v>
      </c>
      <c r="AE69" s="376">
        <f ca="1">$C69*'LookUp Ranges'!R$71</f>
        <v>0</v>
      </c>
      <c r="AF69" s="376">
        <f ca="1">$C69*'LookUp Ranges'!S$71</f>
        <v>0</v>
      </c>
      <c r="AG69" s="376">
        <f ca="1">$C69*'LookUp Ranges'!T$71</f>
        <v>0</v>
      </c>
      <c r="AH69" s="376">
        <f ca="1">$C69*'LookUp Ranges'!U$71</f>
        <v>0</v>
      </c>
      <c r="AI69" s="376">
        <f ca="1">$C69*'LookUp Ranges'!V$71</f>
        <v>0</v>
      </c>
      <c r="AJ69" s="376">
        <f ca="1">$C69*'LookUp Ranges'!W$71</f>
        <v>0</v>
      </c>
      <c r="AK69" s="376">
        <f ca="1">$C69*'LookUp Ranges'!X$71</f>
        <v>0</v>
      </c>
      <c r="AL69" s="376">
        <f ca="1">$C69*'LookUp Ranges'!Y$71</f>
        <v>0</v>
      </c>
      <c r="AM69" s="376">
        <f ca="1">$C69*'LookUp Ranges'!Z$71</f>
        <v>0</v>
      </c>
      <c r="AN69" s="376">
        <f ca="1">$C69*'LookUp Ranges'!AA$71</f>
        <v>0</v>
      </c>
      <c r="AO69" s="376">
        <f ca="1">$C69*'LookUp Ranges'!AB$71</f>
        <v>0</v>
      </c>
      <c r="AP69" s="376">
        <f ca="1">$C69*'LookUp Ranges'!AC$71</f>
        <v>0</v>
      </c>
      <c r="AQ69" s="376">
        <f ca="1">$C69*'LookUp Ranges'!AD$71</f>
        <v>0</v>
      </c>
      <c r="AR69" s="376">
        <f ca="1">$C69*'LookUp Ranges'!AE$71</f>
        <v>0</v>
      </c>
      <c r="AS69" s="376">
        <f ca="1">$C69*'LookUp Ranges'!AF$71</f>
        <v>0</v>
      </c>
      <c r="AT69" s="376">
        <f ca="1">$C69*'LookUp Ranges'!AG$71</f>
        <v>0</v>
      </c>
      <c r="AU69" s="376">
        <f ca="1">$C69*'LookUp Ranges'!AH$71</f>
        <v>0</v>
      </c>
      <c r="AV69" s="376">
        <f ca="1">$C69*'LookUp Ranges'!AI$71</f>
        <v>0</v>
      </c>
      <c r="AW69" s="376">
        <f ca="1">$C69*'LookUp Ranges'!AJ$71</f>
        <v>0</v>
      </c>
      <c r="AX69" s="376">
        <f ca="1">$C69*'LookUp Ranges'!AK$71</f>
        <v>0</v>
      </c>
      <c r="AY69" s="376">
        <f ca="1">$C69*'LookUp Ranges'!AL$71</f>
        <v>0</v>
      </c>
      <c r="AZ69" s="376">
        <f ca="1">$C69*'LookUp Ranges'!AM$71</f>
        <v>0</v>
      </c>
      <c r="BA69" s="376">
        <f ca="1">$C69*'LookUp Ranges'!AN$71</f>
        <v>0</v>
      </c>
      <c r="BB69" s="376">
        <f ca="1">$C69*'LookUp Ranges'!AO$71</f>
        <v>0</v>
      </c>
      <c r="BC69" s="376"/>
      <c r="BD69" s="376"/>
      <c r="BE69" s="376"/>
      <c r="BF69" s="376"/>
      <c r="BG69" s="376"/>
      <c r="BH69" s="376"/>
      <c r="BI69" s="376"/>
      <c r="BJ69" s="376"/>
      <c r="BK69" s="376"/>
      <c r="BL69" s="377"/>
      <c r="BM69" s="377"/>
      <c r="BN69" s="377"/>
      <c r="BO69" s="377"/>
      <c r="BP69" s="377"/>
      <c r="BQ69" s="377"/>
      <c r="BR69" s="377"/>
      <c r="BS69" s="377"/>
      <c r="BT69" s="377"/>
      <c r="BU69" s="377"/>
      <c r="BV69" s="377"/>
      <c r="BW69" s="377"/>
      <c r="BX69" s="377"/>
      <c r="BY69" s="377"/>
      <c r="BZ69" s="377"/>
      <c r="CA69" s="377"/>
      <c r="CB69" s="377"/>
      <c r="CC69" s="377"/>
      <c r="CD69" s="377"/>
      <c r="CE69" s="377"/>
      <c r="CF69" s="377"/>
      <c r="CG69" s="147"/>
      <c r="CH69" s="147"/>
      <c r="CI69" s="147"/>
      <c r="CJ69" s="147"/>
      <c r="CK69" s="147"/>
      <c r="CL69" s="147"/>
      <c r="CM69" s="147"/>
      <c r="CN69" s="147"/>
      <c r="CO69" s="147"/>
      <c r="CP69" s="147"/>
      <c r="CQ69" s="147"/>
      <c r="CR69" s="147"/>
      <c r="CS69" s="147"/>
      <c r="CT69" s="147"/>
      <c r="CU69" s="147"/>
      <c r="CV69" s="147"/>
      <c r="CW69" s="147"/>
      <c r="CX69" s="147"/>
      <c r="CY69" s="147"/>
      <c r="CZ69" s="139">
        <f t="shared" ca="1" si="335"/>
        <v>0</v>
      </c>
      <c r="DA69" s="147"/>
      <c r="DB69" s="147"/>
      <c r="DC69" s="147"/>
      <c r="DD69" s="147"/>
      <c r="DE69" s="147"/>
      <c r="DF69" s="147"/>
      <c r="DG69" s="147"/>
      <c r="DH69" s="147"/>
      <c r="DI69" s="147"/>
      <c r="DJ69" s="147"/>
      <c r="DK69" s="139"/>
    </row>
    <row r="70" spans="1:123">
      <c r="A70" s="138">
        <f t="shared" si="336"/>
        <v>13</v>
      </c>
      <c r="B70" s="138">
        <f t="shared" si="337"/>
        <v>2031</v>
      </c>
      <c r="C70" s="130">
        <f t="shared" ca="1" si="334"/>
        <v>0</v>
      </c>
      <c r="D70" s="375"/>
      <c r="E70" s="375"/>
      <c r="F70" s="375"/>
      <c r="G70" s="375"/>
      <c r="H70" s="375"/>
      <c r="I70" s="375"/>
      <c r="J70" s="375"/>
      <c r="K70" s="375"/>
      <c r="L70" s="375"/>
      <c r="M70" s="375"/>
      <c r="N70" s="375"/>
      <c r="O70" s="375"/>
      <c r="P70" s="376">
        <f ca="1">$C70*'LookUp Ranges'!B$71</f>
        <v>0</v>
      </c>
      <c r="Q70" s="376">
        <f ca="1">$C70*'LookUp Ranges'!C$71</f>
        <v>0</v>
      </c>
      <c r="R70" s="376">
        <f ca="1">$C70*'LookUp Ranges'!D$71</f>
        <v>0</v>
      </c>
      <c r="S70" s="376">
        <f ca="1">$C70*'LookUp Ranges'!E$71</f>
        <v>0</v>
      </c>
      <c r="T70" s="376">
        <f ca="1">$C70*'LookUp Ranges'!F$71</f>
        <v>0</v>
      </c>
      <c r="U70" s="376">
        <f ca="1">$C70*'LookUp Ranges'!G$71</f>
        <v>0</v>
      </c>
      <c r="V70" s="376">
        <f ca="1">$C70*'LookUp Ranges'!H$71</f>
        <v>0</v>
      </c>
      <c r="W70" s="376">
        <f ca="1">$C70*'LookUp Ranges'!I$71</f>
        <v>0</v>
      </c>
      <c r="X70" s="376">
        <f ca="1">$C70*'LookUp Ranges'!J$71</f>
        <v>0</v>
      </c>
      <c r="Y70" s="376">
        <f ca="1">$C70*'LookUp Ranges'!K$71</f>
        <v>0</v>
      </c>
      <c r="Z70" s="376">
        <f ca="1">$C70*'LookUp Ranges'!L$71</f>
        <v>0</v>
      </c>
      <c r="AA70" s="376">
        <f ca="1">$C70*'LookUp Ranges'!M$71</f>
        <v>0</v>
      </c>
      <c r="AB70" s="376">
        <f ca="1">$C70*'LookUp Ranges'!N$71</f>
        <v>0</v>
      </c>
      <c r="AC70" s="376">
        <f ca="1">$C70*'LookUp Ranges'!O$71</f>
        <v>0</v>
      </c>
      <c r="AD70" s="376">
        <f ca="1">$C70*'LookUp Ranges'!P$71</f>
        <v>0</v>
      </c>
      <c r="AE70" s="376">
        <f ca="1">$C70*'LookUp Ranges'!Q$71</f>
        <v>0</v>
      </c>
      <c r="AF70" s="376">
        <f ca="1">$C70*'LookUp Ranges'!R$71</f>
        <v>0</v>
      </c>
      <c r="AG70" s="376">
        <f ca="1">$C70*'LookUp Ranges'!S$71</f>
        <v>0</v>
      </c>
      <c r="AH70" s="376">
        <f ca="1">$C70*'LookUp Ranges'!T$71</f>
        <v>0</v>
      </c>
      <c r="AI70" s="376">
        <f ca="1">$C70*'LookUp Ranges'!U$71</f>
        <v>0</v>
      </c>
      <c r="AJ70" s="376">
        <f ca="1">$C70*'LookUp Ranges'!V$71</f>
        <v>0</v>
      </c>
      <c r="AK70" s="376">
        <f ca="1">$C70*'LookUp Ranges'!W$71</f>
        <v>0</v>
      </c>
      <c r="AL70" s="376">
        <f ca="1">$C70*'LookUp Ranges'!X$71</f>
        <v>0</v>
      </c>
      <c r="AM70" s="376">
        <f ca="1">$C70*'LookUp Ranges'!Y$71</f>
        <v>0</v>
      </c>
      <c r="AN70" s="376">
        <f ca="1">$C70*'LookUp Ranges'!Z$71</f>
        <v>0</v>
      </c>
      <c r="AO70" s="376">
        <f ca="1">$C70*'LookUp Ranges'!AA$71</f>
        <v>0</v>
      </c>
      <c r="AP70" s="376">
        <f ca="1">$C70*'LookUp Ranges'!AB$71</f>
        <v>0</v>
      </c>
      <c r="AQ70" s="376">
        <f ca="1">$C70*'LookUp Ranges'!AC$71</f>
        <v>0</v>
      </c>
      <c r="AR70" s="376">
        <f ca="1">$C70*'LookUp Ranges'!AD$71</f>
        <v>0</v>
      </c>
      <c r="AS70" s="376">
        <f ca="1">$C70*'LookUp Ranges'!AE$71</f>
        <v>0</v>
      </c>
      <c r="AT70" s="376">
        <f ca="1">$C70*'LookUp Ranges'!AF$71</f>
        <v>0</v>
      </c>
      <c r="AU70" s="376">
        <f ca="1">$C70*'LookUp Ranges'!AG$71</f>
        <v>0</v>
      </c>
      <c r="AV70" s="376">
        <f ca="1">$C70*'LookUp Ranges'!AH$71</f>
        <v>0</v>
      </c>
      <c r="AW70" s="376">
        <f ca="1">$C70*'LookUp Ranges'!AI$71</f>
        <v>0</v>
      </c>
      <c r="AX70" s="376">
        <f ca="1">$C70*'LookUp Ranges'!AJ$71</f>
        <v>0</v>
      </c>
      <c r="AY70" s="376">
        <f ca="1">$C70*'LookUp Ranges'!AK$71</f>
        <v>0</v>
      </c>
      <c r="AZ70" s="376">
        <f ca="1">$C70*'LookUp Ranges'!AL$71</f>
        <v>0</v>
      </c>
      <c r="BA70" s="376">
        <f ca="1">$C70*'LookUp Ranges'!AM$71</f>
        <v>0</v>
      </c>
      <c r="BB70" s="376">
        <f ca="1">$C70*'LookUp Ranges'!AN$71</f>
        <v>0</v>
      </c>
      <c r="BC70" s="376">
        <f ca="1">$C70*'LookUp Ranges'!AO$71</f>
        <v>0</v>
      </c>
      <c r="BD70" s="376"/>
      <c r="BE70" s="376"/>
      <c r="BF70" s="376"/>
      <c r="BG70" s="376"/>
      <c r="BH70" s="376"/>
      <c r="BI70" s="376"/>
      <c r="BJ70" s="376"/>
      <c r="BK70" s="376"/>
      <c r="BL70" s="377"/>
      <c r="BM70" s="377"/>
      <c r="BN70" s="377"/>
      <c r="BO70" s="377"/>
      <c r="BP70" s="377"/>
      <c r="BQ70" s="377"/>
      <c r="BR70" s="377"/>
      <c r="BS70" s="377"/>
      <c r="BT70" s="377"/>
      <c r="BU70" s="377"/>
      <c r="BV70" s="377"/>
      <c r="BW70" s="377"/>
      <c r="BX70" s="377"/>
      <c r="BY70" s="377"/>
      <c r="BZ70" s="377"/>
      <c r="CA70" s="377"/>
      <c r="CB70" s="377"/>
      <c r="CC70" s="377"/>
      <c r="CD70" s="377"/>
      <c r="CE70" s="377"/>
      <c r="CF70" s="377"/>
      <c r="CG70" s="147"/>
      <c r="CH70" s="147"/>
      <c r="CI70" s="147"/>
      <c r="CJ70" s="147"/>
      <c r="CK70" s="147"/>
      <c r="CL70" s="147"/>
      <c r="CM70" s="147"/>
      <c r="CN70" s="147"/>
      <c r="CO70" s="147"/>
      <c r="CP70" s="147"/>
      <c r="CQ70" s="147"/>
      <c r="CR70" s="147"/>
      <c r="CS70" s="147"/>
      <c r="CT70" s="147"/>
      <c r="CU70" s="147"/>
      <c r="CV70" s="147"/>
      <c r="CW70" s="147"/>
      <c r="CX70" s="147"/>
      <c r="CY70" s="147"/>
      <c r="CZ70" s="139">
        <f t="shared" ca="1" si="335"/>
        <v>0</v>
      </c>
      <c r="DA70" s="147"/>
      <c r="DB70" s="147"/>
      <c r="DC70" s="147"/>
      <c r="DD70" s="147"/>
      <c r="DE70" s="147"/>
      <c r="DF70" s="147"/>
      <c r="DG70" s="147"/>
      <c r="DH70" s="147"/>
      <c r="DI70" s="147"/>
      <c r="DJ70" s="147"/>
      <c r="DK70" s="147"/>
      <c r="DL70" s="139"/>
    </row>
    <row r="71" spans="1:123">
      <c r="A71" s="138">
        <f t="shared" si="336"/>
        <v>14</v>
      </c>
      <c r="B71" s="138">
        <f t="shared" si="337"/>
        <v>2032</v>
      </c>
      <c r="C71" s="130">
        <f t="shared" ca="1" si="334"/>
        <v>0</v>
      </c>
      <c r="D71" s="375"/>
      <c r="E71" s="375"/>
      <c r="F71" s="375"/>
      <c r="G71" s="375"/>
      <c r="H71" s="375"/>
      <c r="I71" s="375"/>
      <c r="J71" s="375"/>
      <c r="K71" s="375"/>
      <c r="L71" s="375"/>
      <c r="M71" s="375"/>
      <c r="N71" s="375"/>
      <c r="O71" s="375"/>
      <c r="P71" s="375"/>
      <c r="Q71" s="376">
        <f ca="1">$C71*'LookUp Ranges'!B$71</f>
        <v>0</v>
      </c>
      <c r="R71" s="376">
        <f ca="1">$C71*'LookUp Ranges'!C$71</f>
        <v>0</v>
      </c>
      <c r="S71" s="376">
        <f ca="1">$C71*'LookUp Ranges'!D$71</f>
        <v>0</v>
      </c>
      <c r="T71" s="376">
        <f ca="1">$C71*'LookUp Ranges'!E$71</f>
        <v>0</v>
      </c>
      <c r="U71" s="376">
        <f ca="1">$C71*'LookUp Ranges'!F$71</f>
        <v>0</v>
      </c>
      <c r="V71" s="376">
        <f ca="1">$C71*'LookUp Ranges'!G$71</f>
        <v>0</v>
      </c>
      <c r="W71" s="376">
        <f ca="1">$C71*'LookUp Ranges'!H$71</f>
        <v>0</v>
      </c>
      <c r="X71" s="376">
        <f ca="1">$C71*'LookUp Ranges'!I$71</f>
        <v>0</v>
      </c>
      <c r="Y71" s="376">
        <f ca="1">$C71*'LookUp Ranges'!J$71</f>
        <v>0</v>
      </c>
      <c r="Z71" s="376">
        <f ca="1">$C71*'LookUp Ranges'!K$71</f>
        <v>0</v>
      </c>
      <c r="AA71" s="376">
        <f ca="1">$C71*'LookUp Ranges'!L$71</f>
        <v>0</v>
      </c>
      <c r="AB71" s="376">
        <f ca="1">$C71*'LookUp Ranges'!M$71</f>
        <v>0</v>
      </c>
      <c r="AC71" s="376">
        <f ca="1">$C71*'LookUp Ranges'!N$71</f>
        <v>0</v>
      </c>
      <c r="AD71" s="376">
        <f ca="1">$C71*'LookUp Ranges'!O$71</f>
        <v>0</v>
      </c>
      <c r="AE71" s="376">
        <f ca="1">$C71*'LookUp Ranges'!P$71</f>
        <v>0</v>
      </c>
      <c r="AF71" s="376">
        <f ca="1">$C71*'LookUp Ranges'!Q$71</f>
        <v>0</v>
      </c>
      <c r="AG71" s="376">
        <f ca="1">$C71*'LookUp Ranges'!R$71</f>
        <v>0</v>
      </c>
      <c r="AH71" s="376">
        <f ca="1">$C71*'LookUp Ranges'!S$71</f>
        <v>0</v>
      </c>
      <c r="AI71" s="376">
        <f ca="1">$C71*'LookUp Ranges'!T$71</f>
        <v>0</v>
      </c>
      <c r="AJ71" s="376">
        <f ca="1">$C71*'LookUp Ranges'!U$71</f>
        <v>0</v>
      </c>
      <c r="AK71" s="376">
        <f ca="1">$C71*'LookUp Ranges'!V$71</f>
        <v>0</v>
      </c>
      <c r="AL71" s="376">
        <f ca="1">$C71*'LookUp Ranges'!W$71</f>
        <v>0</v>
      </c>
      <c r="AM71" s="376">
        <f ca="1">$C71*'LookUp Ranges'!X$71</f>
        <v>0</v>
      </c>
      <c r="AN71" s="376">
        <f ca="1">$C71*'LookUp Ranges'!Y$71</f>
        <v>0</v>
      </c>
      <c r="AO71" s="376">
        <f ca="1">$C71*'LookUp Ranges'!Z$71</f>
        <v>0</v>
      </c>
      <c r="AP71" s="376">
        <f ca="1">$C71*'LookUp Ranges'!AA$71</f>
        <v>0</v>
      </c>
      <c r="AQ71" s="376">
        <f ca="1">$C71*'LookUp Ranges'!AB$71</f>
        <v>0</v>
      </c>
      <c r="AR71" s="376">
        <f ca="1">$C71*'LookUp Ranges'!AC$71</f>
        <v>0</v>
      </c>
      <c r="AS71" s="376">
        <f ca="1">$C71*'LookUp Ranges'!AD$71</f>
        <v>0</v>
      </c>
      <c r="AT71" s="376">
        <f ca="1">$C71*'LookUp Ranges'!AE$71</f>
        <v>0</v>
      </c>
      <c r="AU71" s="376">
        <f ca="1">$C71*'LookUp Ranges'!AF$71</f>
        <v>0</v>
      </c>
      <c r="AV71" s="376">
        <f ca="1">$C71*'LookUp Ranges'!AG$71</f>
        <v>0</v>
      </c>
      <c r="AW71" s="376">
        <f ca="1">$C71*'LookUp Ranges'!AH$71</f>
        <v>0</v>
      </c>
      <c r="AX71" s="376">
        <f ca="1">$C71*'LookUp Ranges'!AI$71</f>
        <v>0</v>
      </c>
      <c r="AY71" s="376">
        <f ca="1">$C71*'LookUp Ranges'!AJ$71</f>
        <v>0</v>
      </c>
      <c r="AZ71" s="376">
        <f ca="1">$C71*'LookUp Ranges'!AK$71</f>
        <v>0</v>
      </c>
      <c r="BA71" s="376">
        <f ca="1">$C71*'LookUp Ranges'!AL$71</f>
        <v>0</v>
      </c>
      <c r="BB71" s="376">
        <f ca="1">$C71*'LookUp Ranges'!AM$71</f>
        <v>0</v>
      </c>
      <c r="BC71" s="376">
        <f ca="1">$C71*'LookUp Ranges'!AN$71</f>
        <v>0</v>
      </c>
      <c r="BD71" s="376">
        <f ca="1">$C71*'LookUp Ranges'!AO$71</f>
        <v>0</v>
      </c>
      <c r="BE71" s="376"/>
      <c r="BF71" s="376"/>
      <c r="BG71" s="376"/>
      <c r="BH71" s="376"/>
      <c r="BI71" s="376"/>
      <c r="BJ71" s="376"/>
      <c r="BK71" s="376"/>
      <c r="BL71" s="377"/>
      <c r="BM71" s="377"/>
      <c r="BN71" s="377"/>
      <c r="BO71" s="377"/>
      <c r="BP71" s="377"/>
      <c r="BQ71" s="377"/>
      <c r="BR71" s="377"/>
      <c r="BS71" s="377"/>
      <c r="BT71" s="377"/>
      <c r="BU71" s="377"/>
      <c r="BV71" s="377"/>
      <c r="BW71" s="377"/>
      <c r="BX71" s="377"/>
      <c r="BY71" s="377"/>
      <c r="BZ71" s="377"/>
      <c r="CA71" s="377"/>
      <c r="CB71" s="377"/>
      <c r="CC71" s="377"/>
      <c r="CD71" s="377"/>
      <c r="CE71" s="377"/>
      <c r="CF71" s="377"/>
      <c r="CG71" s="147"/>
      <c r="CH71" s="147"/>
      <c r="CI71" s="147"/>
      <c r="CJ71" s="147"/>
      <c r="CK71" s="147"/>
      <c r="CL71" s="147"/>
      <c r="CM71" s="147"/>
      <c r="CN71" s="147"/>
      <c r="CO71" s="147"/>
      <c r="CP71" s="147"/>
      <c r="CQ71" s="147"/>
      <c r="CR71" s="147"/>
      <c r="CS71" s="147"/>
      <c r="CT71" s="147"/>
      <c r="CU71" s="147"/>
      <c r="CV71" s="147"/>
      <c r="CW71" s="147"/>
      <c r="CX71" s="147"/>
      <c r="CY71" s="147"/>
      <c r="CZ71" s="139">
        <f t="shared" ca="1" si="335"/>
        <v>0</v>
      </c>
      <c r="DA71" s="147"/>
      <c r="DB71" s="147"/>
      <c r="DC71" s="147"/>
      <c r="DD71" s="147"/>
      <c r="DE71" s="147"/>
      <c r="DF71" s="147"/>
      <c r="DG71" s="147"/>
      <c r="DH71" s="147"/>
      <c r="DI71" s="147"/>
      <c r="DJ71" s="147"/>
      <c r="DK71" s="147"/>
      <c r="DL71" s="147"/>
      <c r="DM71" s="139"/>
    </row>
    <row r="72" spans="1:123">
      <c r="A72" s="138">
        <f t="shared" si="336"/>
        <v>15</v>
      </c>
      <c r="B72" s="138">
        <f t="shared" si="337"/>
        <v>2033</v>
      </c>
      <c r="C72" s="130">
        <f t="shared" ca="1" si="334"/>
        <v>0</v>
      </c>
      <c r="D72" s="375"/>
      <c r="E72" s="375"/>
      <c r="F72" s="375"/>
      <c r="G72" s="375"/>
      <c r="H72" s="375"/>
      <c r="I72" s="375"/>
      <c r="J72" s="375"/>
      <c r="K72" s="375"/>
      <c r="L72" s="375"/>
      <c r="M72" s="375"/>
      <c r="N72" s="375"/>
      <c r="O72" s="375"/>
      <c r="P72" s="375"/>
      <c r="Q72" s="375"/>
      <c r="R72" s="376">
        <f ca="1">$C72*'LookUp Ranges'!B$71</f>
        <v>0</v>
      </c>
      <c r="S72" s="376">
        <f ca="1">$C72*'LookUp Ranges'!C$71</f>
        <v>0</v>
      </c>
      <c r="T72" s="376">
        <f ca="1">$C72*'LookUp Ranges'!D$71</f>
        <v>0</v>
      </c>
      <c r="U72" s="376">
        <f ca="1">$C72*'LookUp Ranges'!E$71</f>
        <v>0</v>
      </c>
      <c r="V72" s="376">
        <f ca="1">$C72*'LookUp Ranges'!F$71</f>
        <v>0</v>
      </c>
      <c r="W72" s="376">
        <f ca="1">$C72*'LookUp Ranges'!G$71</f>
        <v>0</v>
      </c>
      <c r="X72" s="376">
        <f ca="1">$C72*'LookUp Ranges'!H$71</f>
        <v>0</v>
      </c>
      <c r="Y72" s="376">
        <f ca="1">$C72*'LookUp Ranges'!I$71</f>
        <v>0</v>
      </c>
      <c r="Z72" s="376">
        <f ca="1">$C72*'LookUp Ranges'!J$71</f>
        <v>0</v>
      </c>
      <c r="AA72" s="376">
        <f ca="1">$C72*'LookUp Ranges'!K$71</f>
        <v>0</v>
      </c>
      <c r="AB72" s="376">
        <f ca="1">$C72*'LookUp Ranges'!L$71</f>
        <v>0</v>
      </c>
      <c r="AC72" s="376">
        <f ca="1">$C72*'LookUp Ranges'!M$71</f>
        <v>0</v>
      </c>
      <c r="AD72" s="376">
        <f ca="1">$C72*'LookUp Ranges'!N$71</f>
        <v>0</v>
      </c>
      <c r="AE72" s="376">
        <f ca="1">$C72*'LookUp Ranges'!O$71</f>
        <v>0</v>
      </c>
      <c r="AF72" s="376">
        <f ca="1">$C72*'LookUp Ranges'!P$71</f>
        <v>0</v>
      </c>
      <c r="AG72" s="376">
        <f ca="1">$C72*'LookUp Ranges'!Q$71</f>
        <v>0</v>
      </c>
      <c r="AH72" s="376">
        <f ca="1">$C72*'LookUp Ranges'!R$71</f>
        <v>0</v>
      </c>
      <c r="AI72" s="376">
        <f ca="1">$C72*'LookUp Ranges'!S$71</f>
        <v>0</v>
      </c>
      <c r="AJ72" s="376">
        <f ca="1">$C72*'LookUp Ranges'!T$71</f>
        <v>0</v>
      </c>
      <c r="AK72" s="376">
        <f ca="1">$C72*'LookUp Ranges'!U$71</f>
        <v>0</v>
      </c>
      <c r="AL72" s="376">
        <f ca="1">$C72*'LookUp Ranges'!V$71</f>
        <v>0</v>
      </c>
      <c r="AM72" s="376">
        <f ca="1">$C72*'LookUp Ranges'!W$71</f>
        <v>0</v>
      </c>
      <c r="AN72" s="376">
        <f ca="1">$C72*'LookUp Ranges'!X$71</f>
        <v>0</v>
      </c>
      <c r="AO72" s="376">
        <f ca="1">$C72*'LookUp Ranges'!Y$71</f>
        <v>0</v>
      </c>
      <c r="AP72" s="376">
        <f ca="1">$C72*'LookUp Ranges'!Z$71</f>
        <v>0</v>
      </c>
      <c r="AQ72" s="376">
        <f ca="1">$C72*'LookUp Ranges'!AA$71</f>
        <v>0</v>
      </c>
      <c r="AR72" s="376">
        <f ca="1">$C72*'LookUp Ranges'!AB$71</f>
        <v>0</v>
      </c>
      <c r="AS72" s="376">
        <f ca="1">$C72*'LookUp Ranges'!AC$71</f>
        <v>0</v>
      </c>
      <c r="AT72" s="376">
        <f ca="1">$C72*'LookUp Ranges'!AD$71</f>
        <v>0</v>
      </c>
      <c r="AU72" s="376">
        <f ca="1">$C72*'LookUp Ranges'!AE$71</f>
        <v>0</v>
      </c>
      <c r="AV72" s="376">
        <f ca="1">$C72*'LookUp Ranges'!AF$71</f>
        <v>0</v>
      </c>
      <c r="AW72" s="376">
        <f ca="1">$C72*'LookUp Ranges'!AG$71</f>
        <v>0</v>
      </c>
      <c r="AX72" s="376">
        <f ca="1">$C72*'LookUp Ranges'!AH$71</f>
        <v>0</v>
      </c>
      <c r="AY72" s="376">
        <f ca="1">$C72*'LookUp Ranges'!AI$71</f>
        <v>0</v>
      </c>
      <c r="AZ72" s="376">
        <f ca="1">$C72*'LookUp Ranges'!AJ$71</f>
        <v>0</v>
      </c>
      <c r="BA72" s="376">
        <f ca="1">$C72*'LookUp Ranges'!AK$71</f>
        <v>0</v>
      </c>
      <c r="BB72" s="376">
        <f ca="1">$C72*'LookUp Ranges'!AL$71</f>
        <v>0</v>
      </c>
      <c r="BC72" s="376">
        <f ca="1">$C72*'LookUp Ranges'!AM$71</f>
        <v>0</v>
      </c>
      <c r="BD72" s="376">
        <f ca="1">$C72*'LookUp Ranges'!AN$71</f>
        <v>0</v>
      </c>
      <c r="BE72" s="376">
        <f ca="1">$C72*'LookUp Ranges'!AO$71</f>
        <v>0</v>
      </c>
      <c r="BF72" s="376"/>
      <c r="BG72" s="376"/>
      <c r="BH72" s="376"/>
      <c r="BI72" s="376"/>
      <c r="BJ72" s="376"/>
      <c r="BK72" s="376"/>
      <c r="BL72" s="377"/>
      <c r="BM72" s="377"/>
      <c r="BN72" s="377"/>
      <c r="BO72" s="377"/>
      <c r="BP72" s="377"/>
      <c r="BQ72" s="377"/>
      <c r="BR72" s="377"/>
      <c r="BS72" s="377"/>
      <c r="BT72" s="377"/>
      <c r="BU72" s="377"/>
      <c r="BV72" s="377"/>
      <c r="BW72" s="377"/>
      <c r="BX72" s="377"/>
      <c r="BY72" s="377"/>
      <c r="BZ72" s="377"/>
      <c r="CA72" s="377"/>
      <c r="CB72" s="377"/>
      <c r="CC72" s="377"/>
      <c r="CD72" s="377"/>
      <c r="CE72" s="377"/>
      <c r="CF72" s="377"/>
      <c r="CG72" s="147"/>
      <c r="CH72" s="147"/>
      <c r="CI72" s="147"/>
      <c r="CJ72" s="147"/>
      <c r="CK72" s="147"/>
      <c r="CL72" s="147"/>
      <c r="CM72" s="147"/>
      <c r="CN72" s="147"/>
      <c r="CO72" s="147"/>
      <c r="CP72" s="147"/>
      <c r="CQ72" s="147"/>
      <c r="CR72" s="147"/>
      <c r="CS72" s="147"/>
      <c r="CT72" s="147"/>
      <c r="CU72" s="147"/>
      <c r="CV72" s="147"/>
      <c r="CW72" s="147"/>
      <c r="CX72" s="147"/>
      <c r="CY72" s="147"/>
      <c r="CZ72" s="139">
        <f t="shared" ca="1" si="335"/>
        <v>0</v>
      </c>
      <c r="DA72" s="147"/>
      <c r="DB72" s="147"/>
      <c r="DC72" s="147"/>
      <c r="DD72" s="147"/>
      <c r="DE72" s="147"/>
      <c r="DF72" s="147"/>
      <c r="DG72" s="147"/>
      <c r="DH72" s="147"/>
      <c r="DI72" s="147"/>
      <c r="DJ72" s="147"/>
      <c r="DK72" s="147"/>
      <c r="DL72" s="147"/>
      <c r="DM72" s="147"/>
      <c r="DN72" s="139"/>
    </row>
    <row r="73" spans="1:123">
      <c r="A73" s="138">
        <f t="shared" si="336"/>
        <v>16</v>
      </c>
      <c r="B73" s="138">
        <f t="shared" si="337"/>
        <v>2034</v>
      </c>
      <c r="C73" s="130">
        <f t="shared" ca="1" si="334"/>
        <v>0</v>
      </c>
      <c r="D73" s="375"/>
      <c r="E73" s="375"/>
      <c r="F73" s="375"/>
      <c r="G73" s="375"/>
      <c r="H73" s="375"/>
      <c r="I73" s="375"/>
      <c r="J73" s="375"/>
      <c r="K73" s="375"/>
      <c r="L73" s="375"/>
      <c r="M73" s="375"/>
      <c r="N73" s="375"/>
      <c r="O73" s="375"/>
      <c r="P73" s="375"/>
      <c r="Q73" s="375"/>
      <c r="R73" s="375"/>
      <c r="S73" s="376">
        <f ca="1">$C73*'LookUp Ranges'!B$71</f>
        <v>0</v>
      </c>
      <c r="T73" s="376">
        <f ca="1">$C73*'LookUp Ranges'!C$71</f>
        <v>0</v>
      </c>
      <c r="U73" s="376">
        <f ca="1">$C73*'LookUp Ranges'!D$71</f>
        <v>0</v>
      </c>
      <c r="V73" s="376">
        <f ca="1">$C73*'LookUp Ranges'!E$71</f>
        <v>0</v>
      </c>
      <c r="W73" s="376">
        <f ca="1">$C73*'LookUp Ranges'!F$71</f>
        <v>0</v>
      </c>
      <c r="X73" s="376">
        <f ca="1">$C73*'LookUp Ranges'!G$71</f>
        <v>0</v>
      </c>
      <c r="Y73" s="376">
        <f ca="1">$C73*'LookUp Ranges'!H$71</f>
        <v>0</v>
      </c>
      <c r="Z73" s="376">
        <f ca="1">$C73*'LookUp Ranges'!I$71</f>
        <v>0</v>
      </c>
      <c r="AA73" s="376">
        <f ca="1">$C73*'LookUp Ranges'!J$71</f>
        <v>0</v>
      </c>
      <c r="AB73" s="376">
        <f ca="1">$C73*'LookUp Ranges'!K$71</f>
        <v>0</v>
      </c>
      <c r="AC73" s="376">
        <f ca="1">$C73*'LookUp Ranges'!L$71</f>
        <v>0</v>
      </c>
      <c r="AD73" s="376">
        <f ca="1">$C73*'LookUp Ranges'!M$71</f>
        <v>0</v>
      </c>
      <c r="AE73" s="376">
        <f ca="1">$C73*'LookUp Ranges'!N$71</f>
        <v>0</v>
      </c>
      <c r="AF73" s="376">
        <f ca="1">$C73*'LookUp Ranges'!O$71</f>
        <v>0</v>
      </c>
      <c r="AG73" s="376">
        <f ca="1">$C73*'LookUp Ranges'!P$71</f>
        <v>0</v>
      </c>
      <c r="AH73" s="376">
        <f ca="1">$C73*'LookUp Ranges'!Q$71</f>
        <v>0</v>
      </c>
      <c r="AI73" s="376">
        <f ca="1">$C73*'LookUp Ranges'!R$71</f>
        <v>0</v>
      </c>
      <c r="AJ73" s="376">
        <f ca="1">$C73*'LookUp Ranges'!S$71</f>
        <v>0</v>
      </c>
      <c r="AK73" s="376">
        <f ca="1">$C73*'LookUp Ranges'!T$71</f>
        <v>0</v>
      </c>
      <c r="AL73" s="376">
        <f ca="1">$C73*'LookUp Ranges'!U$71</f>
        <v>0</v>
      </c>
      <c r="AM73" s="376">
        <f ca="1">$C73*'LookUp Ranges'!V$71</f>
        <v>0</v>
      </c>
      <c r="AN73" s="376">
        <f ca="1">$C73*'LookUp Ranges'!W$71</f>
        <v>0</v>
      </c>
      <c r="AO73" s="376">
        <f ca="1">$C73*'LookUp Ranges'!X$71</f>
        <v>0</v>
      </c>
      <c r="AP73" s="376">
        <f ca="1">$C73*'LookUp Ranges'!Y$71</f>
        <v>0</v>
      </c>
      <c r="AQ73" s="376">
        <f ca="1">$C73*'LookUp Ranges'!Z$71</f>
        <v>0</v>
      </c>
      <c r="AR73" s="376">
        <f ca="1">$C73*'LookUp Ranges'!AA$71</f>
        <v>0</v>
      </c>
      <c r="AS73" s="376">
        <f ca="1">$C73*'LookUp Ranges'!AB$71</f>
        <v>0</v>
      </c>
      <c r="AT73" s="376">
        <f ca="1">$C73*'LookUp Ranges'!AC$71</f>
        <v>0</v>
      </c>
      <c r="AU73" s="376">
        <f ca="1">$C73*'LookUp Ranges'!AD$71</f>
        <v>0</v>
      </c>
      <c r="AV73" s="376">
        <f ca="1">$C73*'LookUp Ranges'!AE$71</f>
        <v>0</v>
      </c>
      <c r="AW73" s="376">
        <f ca="1">$C73*'LookUp Ranges'!AF$71</f>
        <v>0</v>
      </c>
      <c r="AX73" s="376">
        <f ca="1">$C73*'LookUp Ranges'!AG$71</f>
        <v>0</v>
      </c>
      <c r="AY73" s="376">
        <f ca="1">$C73*'LookUp Ranges'!AH$71</f>
        <v>0</v>
      </c>
      <c r="AZ73" s="376">
        <f ca="1">$C73*'LookUp Ranges'!AI$71</f>
        <v>0</v>
      </c>
      <c r="BA73" s="376">
        <f ca="1">$C73*'LookUp Ranges'!AJ$71</f>
        <v>0</v>
      </c>
      <c r="BB73" s="376">
        <f ca="1">$C73*'LookUp Ranges'!AK$71</f>
        <v>0</v>
      </c>
      <c r="BC73" s="376">
        <f ca="1">$C73*'LookUp Ranges'!AL$71</f>
        <v>0</v>
      </c>
      <c r="BD73" s="376">
        <f ca="1">$C73*'LookUp Ranges'!AM$71</f>
        <v>0</v>
      </c>
      <c r="BE73" s="376">
        <f ca="1">$C73*'LookUp Ranges'!AN$71</f>
        <v>0</v>
      </c>
      <c r="BF73" s="376">
        <f ca="1">$C73*'LookUp Ranges'!AO$71</f>
        <v>0</v>
      </c>
      <c r="BG73" s="376"/>
      <c r="BH73" s="376"/>
      <c r="BI73" s="376"/>
      <c r="BJ73" s="376"/>
      <c r="BK73" s="376"/>
      <c r="BL73" s="377"/>
      <c r="BM73" s="377"/>
      <c r="BN73" s="377"/>
      <c r="BO73" s="377"/>
      <c r="BP73" s="377"/>
      <c r="BQ73" s="377"/>
      <c r="BR73" s="377"/>
      <c r="BS73" s="377"/>
      <c r="BT73" s="377"/>
      <c r="BU73" s="377"/>
      <c r="BV73" s="377"/>
      <c r="BW73" s="377"/>
      <c r="BX73" s="377"/>
      <c r="BY73" s="377"/>
      <c r="BZ73" s="377"/>
      <c r="CA73" s="377"/>
      <c r="CB73" s="377"/>
      <c r="CC73" s="377"/>
      <c r="CD73" s="377"/>
      <c r="CE73" s="377"/>
      <c r="CF73" s="377"/>
      <c r="CG73" s="147"/>
      <c r="CH73" s="147"/>
      <c r="CI73" s="147"/>
      <c r="CJ73" s="147"/>
      <c r="CK73" s="147"/>
      <c r="CL73" s="147"/>
      <c r="CM73" s="147"/>
      <c r="CN73" s="147"/>
      <c r="CO73" s="147"/>
      <c r="CP73" s="147"/>
      <c r="CQ73" s="147"/>
      <c r="CR73" s="147"/>
      <c r="CS73" s="147"/>
      <c r="CT73" s="147"/>
      <c r="CU73" s="147"/>
      <c r="CV73" s="147"/>
      <c r="CW73" s="147"/>
      <c r="CX73" s="147"/>
      <c r="CY73" s="147"/>
      <c r="CZ73" s="139">
        <f t="shared" ca="1" si="335"/>
        <v>0</v>
      </c>
      <c r="DA73" s="147"/>
      <c r="DB73" s="147"/>
      <c r="DC73" s="147"/>
      <c r="DD73" s="147"/>
      <c r="DE73" s="147"/>
      <c r="DF73" s="147"/>
      <c r="DG73" s="147"/>
      <c r="DH73" s="147"/>
      <c r="DI73" s="147"/>
      <c r="DJ73" s="147"/>
      <c r="DK73" s="147"/>
      <c r="DL73" s="147"/>
      <c r="DM73" s="147"/>
      <c r="DN73" s="147"/>
      <c r="DO73" s="139"/>
    </row>
    <row r="74" spans="1:123">
      <c r="A74" s="138">
        <f t="shared" si="336"/>
        <v>17</v>
      </c>
      <c r="B74" s="138">
        <f t="shared" si="337"/>
        <v>2035</v>
      </c>
      <c r="C74" s="130">
        <f t="shared" ca="1" si="334"/>
        <v>0</v>
      </c>
      <c r="D74" s="375"/>
      <c r="E74" s="375"/>
      <c r="F74" s="375"/>
      <c r="G74" s="375"/>
      <c r="H74" s="375"/>
      <c r="I74" s="375"/>
      <c r="J74" s="375"/>
      <c r="K74" s="375"/>
      <c r="L74" s="375"/>
      <c r="M74" s="375"/>
      <c r="N74" s="375"/>
      <c r="O74" s="375"/>
      <c r="P74" s="375"/>
      <c r="Q74" s="375"/>
      <c r="R74" s="375"/>
      <c r="S74" s="375"/>
      <c r="T74" s="376">
        <f ca="1">$C74*'LookUp Ranges'!B$71</f>
        <v>0</v>
      </c>
      <c r="U74" s="376">
        <f ca="1">$C74*'LookUp Ranges'!C$71</f>
        <v>0</v>
      </c>
      <c r="V74" s="376">
        <f ca="1">$C74*'LookUp Ranges'!D$71</f>
        <v>0</v>
      </c>
      <c r="W74" s="376">
        <f ca="1">$C74*'LookUp Ranges'!E$71</f>
        <v>0</v>
      </c>
      <c r="X74" s="376">
        <f ca="1">$C74*'LookUp Ranges'!F$71</f>
        <v>0</v>
      </c>
      <c r="Y74" s="376">
        <f ca="1">$C74*'LookUp Ranges'!G$71</f>
        <v>0</v>
      </c>
      <c r="Z74" s="376">
        <f ca="1">$C74*'LookUp Ranges'!H$71</f>
        <v>0</v>
      </c>
      <c r="AA74" s="376">
        <f ca="1">$C74*'LookUp Ranges'!I$71</f>
        <v>0</v>
      </c>
      <c r="AB74" s="376">
        <f ca="1">$C74*'LookUp Ranges'!J$71</f>
        <v>0</v>
      </c>
      <c r="AC74" s="376">
        <f ca="1">$C74*'LookUp Ranges'!K$71</f>
        <v>0</v>
      </c>
      <c r="AD74" s="376">
        <f ca="1">$C74*'LookUp Ranges'!L$71</f>
        <v>0</v>
      </c>
      <c r="AE74" s="376">
        <f ca="1">$C74*'LookUp Ranges'!M$71</f>
        <v>0</v>
      </c>
      <c r="AF74" s="376">
        <f ca="1">$C74*'LookUp Ranges'!N$71</f>
        <v>0</v>
      </c>
      <c r="AG74" s="376">
        <f ca="1">$C74*'LookUp Ranges'!O$71</f>
        <v>0</v>
      </c>
      <c r="AH74" s="376">
        <f ca="1">$C74*'LookUp Ranges'!P$71</f>
        <v>0</v>
      </c>
      <c r="AI74" s="376">
        <f ca="1">$C74*'LookUp Ranges'!Q$71</f>
        <v>0</v>
      </c>
      <c r="AJ74" s="376">
        <f ca="1">$C74*'LookUp Ranges'!R$71</f>
        <v>0</v>
      </c>
      <c r="AK74" s="376">
        <f ca="1">$C74*'LookUp Ranges'!S$71</f>
        <v>0</v>
      </c>
      <c r="AL74" s="376">
        <f ca="1">$C74*'LookUp Ranges'!T$71</f>
        <v>0</v>
      </c>
      <c r="AM74" s="376">
        <f ca="1">$C74*'LookUp Ranges'!U$71</f>
        <v>0</v>
      </c>
      <c r="AN74" s="376">
        <f ca="1">$C74*'LookUp Ranges'!V$71</f>
        <v>0</v>
      </c>
      <c r="AO74" s="376">
        <f ca="1">$C74*'LookUp Ranges'!W$71</f>
        <v>0</v>
      </c>
      <c r="AP74" s="376">
        <f ca="1">$C74*'LookUp Ranges'!X$71</f>
        <v>0</v>
      </c>
      <c r="AQ74" s="376">
        <f ca="1">$C74*'LookUp Ranges'!Y$71</f>
        <v>0</v>
      </c>
      <c r="AR74" s="376">
        <f ca="1">$C74*'LookUp Ranges'!Z$71</f>
        <v>0</v>
      </c>
      <c r="AS74" s="376">
        <f ca="1">$C74*'LookUp Ranges'!AA$71</f>
        <v>0</v>
      </c>
      <c r="AT74" s="376">
        <f ca="1">$C74*'LookUp Ranges'!AB$71</f>
        <v>0</v>
      </c>
      <c r="AU74" s="376">
        <f ca="1">$C74*'LookUp Ranges'!AC$71</f>
        <v>0</v>
      </c>
      <c r="AV74" s="376">
        <f ca="1">$C74*'LookUp Ranges'!AD$71</f>
        <v>0</v>
      </c>
      <c r="AW74" s="376">
        <f ca="1">$C74*'LookUp Ranges'!AE$71</f>
        <v>0</v>
      </c>
      <c r="AX74" s="376">
        <f ca="1">$C74*'LookUp Ranges'!AF$71</f>
        <v>0</v>
      </c>
      <c r="AY74" s="376">
        <f ca="1">$C74*'LookUp Ranges'!AG$71</f>
        <v>0</v>
      </c>
      <c r="AZ74" s="376">
        <f ca="1">$C74*'LookUp Ranges'!AH$71</f>
        <v>0</v>
      </c>
      <c r="BA74" s="376">
        <f ca="1">$C74*'LookUp Ranges'!AI$71</f>
        <v>0</v>
      </c>
      <c r="BB74" s="376">
        <f ca="1">$C74*'LookUp Ranges'!AJ$71</f>
        <v>0</v>
      </c>
      <c r="BC74" s="376">
        <f ca="1">$C74*'LookUp Ranges'!AK$71</f>
        <v>0</v>
      </c>
      <c r="BD74" s="376">
        <f ca="1">$C74*'LookUp Ranges'!AL$71</f>
        <v>0</v>
      </c>
      <c r="BE74" s="376">
        <f ca="1">$C74*'LookUp Ranges'!AM$71</f>
        <v>0</v>
      </c>
      <c r="BF74" s="376">
        <f ca="1">$C74*'LookUp Ranges'!AN$71</f>
        <v>0</v>
      </c>
      <c r="BG74" s="376">
        <f ca="1">$C74*'LookUp Ranges'!AO$71</f>
        <v>0</v>
      </c>
      <c r="BH74" s="376"/>
      <c r="BI74" s="376"/>
      <c r="BJ74" s="376"/>
      <c r="BK74" s="376"/>
      <c r="BL74" s="377"/>
      <c r="BM74" s="377"/>
      <c r="BN74" s="377"/>
      <c r="BO74" s="377"/>
      <c r="BP74" s="377"/>
      <c r="BQ74" s="377"/>
      <c r="BR74" s="377"/>
      <c r="BS74" s="377"/>
      <c r="BT74" s="377"/>
      <c r="BU74" s="377"/>
      <c r="BV74" s="377"/>
      <c r="BW74" s="377"/>
      <c r="BX74" s="377"/>
      <c r="BY74" s="377"/>
      <c r="BZ74" s="377"/>
      <c r="CA74" s="377"/>
      <c r="CB74" s="377"/>
      <c r="CC74" s="377"/>
      <c r="CD74" s="377"/>
      <c r="CE74" s="377"/>
      <c r="CF74" s="377"/>
      <c r="CG74" s="147"/>
      <c r="CH74" s="147"/>
      <c r="CI74" s="147"/>
      <c r="CJ74" s="147"/>
      <c r="CK74" s="147"/>
      <c r="CL74" s="147"/>
      <c r="CM74" s="147"/>
      <c r="CN74" s="147"/>
      <c r="CO74" s="147"/>
      <c r="CP74" s="147"/>
      <c r="CQ74" s="147"/>
      <c r="CR74" s="147"/>
      <c r="CS74" s="147"/>
      <c r="CT74" s="147"/>
      <c r="CU74" s="147"/>
      <c r="CV74" s="147"/>
      <c r="CW74" s="147"/>
      <c r="CX74" s="147"/>
      <c r="CY74" s="147"/>
      <c r="CZ74" s="139">
        <f t="shared" ca="1" si="335"/>
        <v>0</v>
      </c>
      <c r="DA74" s="147"/>
      <c r="DB74" s="147"/>
      <c r="DC74" s="147"/>
      <c r="DD74" s="147"/>
      <c r="DE74" s="147"/>
      <c r="DF74" s="147"/>
      <c r="DG74" s="147"/>
      <c r="DH74" s="147"/>
      <c r="DI74" s="147"/>
      <c r="DJ74" s="147"/>
      <c r="DK74" s="147"/>
      <c r="DL74" s="147"/>
      <c r="DM74" s="147"/>
      <c r="DN74" s="147"/>
      <c r="DO74" s="147"/>
      <c r="DP74" s="139"/>
    </row>
    <row r="75" spans="1:123">
      <c r="A75" s="138">
        <f t="shared" si="336"/>
        <v>18</v>
      </c>
      <c r="B75" s="138">
        <f t="shared" si="337"/>
        <v>2036</v>
      </c>
      <c r="C75" s="130">
        <f t="shared" ca="1" si="334"/>
        <v>0</v>
      </c>
      <c r="D75" s="375"/>
      <c r="E75" s="375"/>
      <c r="F75" s="375"/>
      <c r="G75" s="375"/>
      <c r="H75" s="375"/>
      <c r="I75" s="375"/>
      <c r="J75" s="375"/>
      <c r="K75" s="375"/>
      <c r="L75" s="375"/>
      <c r="M75" s="375"/>
      <c r="N75" s="375"/>
      <c r="O75" s="375"/>
      <c r="P75" s="375"/>
      <c r="Q75" s="375"/>
      <c r="R75" s="375"/>
      <c r="S75" s="375"/>
      <c r="T75" s="375"/>
      <c r="U75" s="376">
        <f ca="1">$C75*'LookUp Ranges'!B$71</f>
        <v>0</v>
      </c>
      <c r="V75" s="376">
        <f ca="1">$C75*'LookUp Ranges'!C$71</f>
        <v>0</v>
      </c>
      <c r="W75" s="376">
        <f ca="1">$C75*'LookUp Ranges'!D$71</f>
        <v>0</v>
      </c>
      <c r="X75" s="376">
        <f ca="1">$C75*'LookUp Ranges'!E$71</f>
        <v>0</v>
      </c>
      <c r="Y75" s="376">
        <f ca="1">$C75*'LookUp Ranges'!F$71</f>
        <v>0</v>
      </c>
      <c r="Z75" s="376">
        <f ca="1">$C75*'LookUp Ranges'!G$71</f>
        <v>0</v>
      </c>
      <c r="AA75" s="376">
        <f ca="1">$C75*'LookUp Ranges'!H$71</f>
        <v>0</v>
      </c>
      <c r="AB75" s="376">
        <f ca="1">$C75*'LookUp Ranges'!I$71</f>
        <v>0</v>
      </c>
      <c r="AC75" s="376">
        <f ca="1">$C75*'LookUp Ranges'!J$71</f>
        <v>0</v>
      </c>
      <c r="AD75" s="376">
        <f ca="1">$C75*'LookUp Ranges'!K$71</f>
        <v>0</v>
      </c>
      <c r="AE75" s="376">
        <f ca="1">$C75*'LookUp Ranges'!L$71</f>
        <v>0</v>
      </c>
      <c r="AF75" s="376">
        <f ca="1">$C75*'LookUp Ranges'!M$71</f>
        <v>0</v>
      </c>
      <c r="AG75" s="376">
        <f ca="1">$C75*'LookUp Ranges'!N$71</f>
        <v>0</v>
      </c>
      <c r="AH75" s="376">
        <f ca="1">$C75*'LookUp Ranges'!O$71</f>
        <v>0</v>
      </c>
      <c r="AI75" s="376">
        <f ca="1">$C75*'LookUp Ranges'!P$71</f>
        <v>0</v>
      </c>
      <c r="AJ75" s="376">
        <f ca="1">$C75*'LookUp Ranges'!Q$71</f>
        <v>0</v>
      </c>
      <c r="AK75" s="376">
        <f ca="1">$C75*'LookUp Ranges'!R$71</f>
        <v>0</v>
      </c>
      <c r="AL75" s="376">
        <f ca="1">$C75*'LookUp Ranges'!S$71</f>
        <v>0</v>
      </c>
      <c r="AM75" s="376">
        <f ca="1">$C75*'LookUp Ranges'!T$71</f>
        <v>0</v>
      </c>
      <c r="AN75" s="376">
        <f ca="1">$C75*'LookUp Ranges'!U$71</f>
        <v>0</v>
      </c>
      <c r="AO75" s="376">
        <f ca="1">$C75*'LookUp Ranges'!V$71</f>
        <v>0</v>
      </c>
      <c r="AP75" s="376">
        <f ca="1">$C75*'LookUp Ranges'!W$71</f>
        <v>0</v>
      </c>
      <c r="AQ75" s="376">
        <f ca="1">$C75*'LookUp Ranges'!X$71</f>
        <v>0</v>
      </c>
      <c r="AR75" s="376">
        <f ca="1">$C75*'LookUp Ranges'!Y$71</f>
        <v>0</v>
      </c>
      <c r="AS75" s="376">
        <f ca="1">$C75*'LookUp Ranges'!Z$71</f>
        <v>0</v>
      </c>
      <c r="AT75" s="376">
        <f ca="1">$C75*'LookUp Ranges'!AA$71</f>
        <v>0</v>
      </c>
      <c r="AU75" s="376">
        <f ca="1">$C75*'LookUp Ranges'!AB$71</f>
        <v>0</v>
      </c>
      <c r="AV75" s="376">
        <f ca="1">$C75*'LookUp Ranges'!AC$71</f>
        <v>0</v>
      </c>
      <c r="AW75" s="376">
        <f ca="1">$C75*'LookUp Ranges'!AD$71</f>
        <v>0</v>
      </c>
      <c r="AX75" s="376">
        <f ca="1">$C75*'LookUp Ranges'!AE$71</f>
        <v>0</v>
      </c>
      <c r="AY75" s="376">
        <f ca="1">$C75*'LookUp Ranges'!AF$71</f>
        <v>0</v>
      </c>
      <c r="AZ75" s="376">
        <f ca="1">$C75*'LookUp Ranges'!AG$71</f>
        <v>0</v>
      </c>
      <c r="BA75" s="376">
        <f ca="1">$C75*'LookUp Ranges'!AH$71</f>
        <v>0</v>
      </c>
      <c r="BB75" s="376">
        <f ca="1">$C75*'LookUp Ranges'!AI$71</f>
        <v>0</v>
      </c>
      <c r="BC75" s="376">
        <f ca="1">$C75*'LookUp Ranges'!AJ$71</f>
        <v>0</v>
      </c>
      <c r="BD75" s="376">
        <f ca="1">$C75*'LookUp Ranges'!AK$71</f>
        <v>0</v>
      </c>
      <c r="BE75" s="376">
        <f ca="1">$C75*'LookUp Ranges'!AL$71</f>
        <v>0</v>
      </c>
      <c r="BF75" s="376">
        <f ca="1">$C75*'LookUp Ranges'!AM$71</f>
        <v>0</v>
      </c>
      <c r="BG75" s="376">
        <f ca="1">$C75*'LookUp Ranges'!AN$71</f>
        <v>0</v>
      </c>
      <c r="BH75" s="376">
        <f ca="1">$C75*'LookUp Ranges'!AO$71</f>
        <v>0</v>
      </c>
      <c r="BI75" s="376"/>
      <c r="BJ75" s="376"/>
      <c r="BK75" s="376"/>
      <c r="BL75" s="377"/>
      <c r="BM75" s="377"/>
      <c r="BN75" s="377"/>
      <c r="BO75" s="377"/>
      <c r="BP75" s="377"/>
      <c r="BQ75" s="377"/>
      <c r="BR75" s="377"/>
      <c r="BS75" s="377"/>
      <c r="BT75" s="377"/>
      <c r="BU75" s="377"/>
      <c r="BV75" s="377"/>
      <c r="BW75" s="377"/>
      <c r="BX75" s="377"/>
      <c r="BY75" s="377"/>
      <c r="BZ75" s="377"/>
      <c r="CA75" s="377"/>
      <c r="CB75" s="377"/>
      <c r="CC75" s="377"/>
      <c r="CD75" s="377"/>
      <c r="CE75" s="377"/>
      <c r="CF75" s="377"/>
      <c r="CG75" s="147"/>
      <c r="CH75" s="147"/>
      <c r="CI75" s="147"/>
      <c r="CJ75" s="147"/>
      <c r="CK75" s="147"/>
      <c r="CL75" s="147"/>
      <c r="CM75" s="147"/>
      <c r="CN75" s="147"/>
      <c r="CO75" s="147"/>
      <c r="CP75" s="147"/>
      <c r="CQ75" s="147"/>
      <c r="CR75" s="147"/>
      <c r="CS75" s="147"/>
      <c r="CT75" s="147"/>
      <c r="CU75" s="147"/>
      <c r="CV75" s="147"/>
      <c r="CW75" s="147"/>
      <c r="CX75" s="147"/>
      <c r="CY75" s="147"/>
      <c r="CZ75" s="139">
        <f t="shared" ca="1" si="335"/>
        <v>0</v>
      </c>
      <c r="DA75" s="147"/>
      <c r="DB75" s="147"/>
      <c r="DC75" s="147"/>
      <c r="DD75" s="147"/>
      <c r="DE75" s="147"/>
      <c r="DF75" s="147"/>
      <c r="DG75" s="147"/>
      <c r="DH75" s="147"/>
      <c r="DI75" s="147"/>
      <c r="DJ75" s="147"/>
      <c r="DK75" s="147"/>
      <c r="DL75" s="147"/>
      <c r="DM75" s="147"/>
      <c r="DN75" s="147"/>
      <c r="DO75" s="147"/>
      <c r="DP75" s="147"/>
      <c r="DQ75" s="139"/>
    </row>
    <row r="76" spans="1:123">
      <c r="A76" s="138">
        <f t="shared" si="336"/>
        <v>19</v>
      </c>
      <c r="B76" s="138">
        <f t="shared" si="337"/>
        <v>2037</v>
      </c>
      <c r="C76" s="130">
        <f t="shared" ca="1" si="334"/>
        <v>0</v>
      </c>
      <c r="D76" s="375"/>
      <c r="E76" s="375"/>
      <c r="F76" s="375"/>
      <c r="G76" s="375"/>
      <c r="H76" s="375"/>
      <c r="I76" s="375"/>
      <c r="J76" s="375"/>
      <c r="K76" s="375"/>
      <c r="L76" s="375"/>
      <c r="M76" s="375"/>
      <c r="N76" s="375"/>
      <c r="O76" s="375"/>
      <c r="P76" s="375"/>
      <c r="Q76" s="375"/>
      <c r="R76" s="375"/>
      <c r="S76" s="375"/>
      <c r="T76" s="375"/>
      <c r="U76" s="375"/>
      <c r="V76" s="376">
        <f ca="1">$C76*'LookUp Ranges'!B$71</f>
        <v>0</v>
      </c>
      <c r="W76" s="376">
        <f ca="1">$C76*'LookUp Ranges'!C$71</f>
        <v>0</v>
      </c>
      <c r="X76" s="376">
        <f ca="1">$C76*'LookUp Ranges'!D$71</f>
        <v>0</v>
      </c>
      <c r="Y76" s="376">
        <f ca="1">$C76*'LookUp Ranges'!E$71</f>
        <v>0</v>
      </c>
      <c r="Z76" s="376">
        <f ca="1">$C76*'LookUp Ranges'!F$71</f>
        <v>0</v>
      </c>
      <c r="AA76" s="376">
        <f ca="1">$C76*'LookUp Ranges'!G$71</f>
        <v>0</v>
      </c>
      <c r="AB76" s="376">
        <f ca="1">$C76*'LookUp Ranges'!H$71</f>
        <v>0</v>
      </c>
      <c r="AC76" s="376">
        <f ca="1">$C76*'LookUp Ranges'!I$71</f>
        <v>0</v>
      </c>
      <c r="AD76" s="376">
        <f ca="1">$C76*'LookUp Ranges'!J$71</f>
        <v>0</v>
      </c>
      <c r="AE76" s="376">
        <f ca="1">$C76*'LookUp Ranges'!K$71</f>
        <v>0</v>
      </c>
      <c r="AF76" s="376">
        <f ca="1">$C76*'LookUp Ranges'!L$71</f>
        <v>0</v>
      </c>
      <c r="AG76" s="376">
        <f ca="1">$C76*'LookUp Ranges'!M$71</f>
        <v>0</v>
      </c>
      <c r="AH76" s="376">
        <f ca="1">$C76*'LookUp Ranges'!N$71</f>
        <v>0</v>
      </c>
      <c r="AI76" s="376">
        <f ca="1">$C76*'LookUp Ranges'!O$71</f>
        <v>0</v>
      </c>
      <c r="AJ76" s="376">
        <f ca="1">$C76*'LookUp Ranges'!P$71</f>
        <v>0</v>
      </c>
      <c r="AK76" s="376">
        <f ca="1">$C76*'LookUp Ranges'!Q$71</f>
        <v>0</v>
      </c>
      <c r="AL76" s="376">
        <f ca="1">$C76*'LookUp Ranges'!R$71</f>
        <v>0</v>
      </c>
      <c r="AM76" s="376">
        <f ca="1">$C76*'LookUp Ranges'!S$71</f>
        <v>0</v>
      </c>
      <c r="AN76" s="376">
        <f ca="1">$C76*'LookUp Ranges'!T$71</f>
        <v>0</v>
      </c>
      <c r="AO76" s="376">
        <f ca="1">$C76*'LookUp Ranges'!U$71</f>
        <v>0</v>
      </c>
      <c r="AP76" s="376">
        <f ca="1">$C76*'LookUp Ranges'!V$71</f>
        <v>0</v>
      </c>
      <c r="AQ76" s="376">
        <f ca="1">$C76*'LookUp Ranges'!W$71</f>
        <v>0</v>
      </c>
      <c r="AR76" s="376">
        <f ca="1">$C76*'LookUp Ranges'!X$71</f>
        <v>0</v>
      </c>
      <c r="AS76" s="376">
        <f ca="1">$C76*'LookUp Ranges'!Y$71</f>
        <v>0</v>
      </c>
      <c r="AT76" s="376">
        <f ca="1">$C76*'LookUp Ranges'!Z$71</f>
        <v>0</v>
      </c>
      <c r="AU76" s="376">
        <f ca="1">$C76*'LookUp Ranges'!AA$71</f>
        <v>0</v>
      </c>
      <c r="AV76" s="376">
        <f ca="1">$C76*'LookUp Ranges'!AB$71</f>
        <v>0</v>
      </c>
      <c r="AW76" s="376">
        <f ca="1">$C76*'LookUp Ranges'!AC$71</f>
        <v>0</v>
      </c>
      <c r="AX76" s="376">
        <f ca="1">$C76*'LookUp Ranges'!AD$71</f>
        <v>0</v>
      </c>
      <c r="AY76" s="376">
        <f ca="1">$C76*'LookUp Ranges'!AE$71</f>
        <v>0</v>
      </c>
      <c r="AZ76" s="376">
        <f ca="1">$C76*'LookUp Ranges'!AF$71</f>
        <v>0</v>
      </c>
      <c r="BA76" s="376">
        <f ca="1">$C76*'LookUp Ranges'!AG$71</f>
        <v>0</v>
      </c>
      <c r="BB76" s="376">
        <f ca="1">$C76*'LookUp Ranges'!AH$71</f>
        <v>0</v>
      </c>
      <c r="BC76" s="376">
        <f ca="1">$C76*'LookUp Ranges'!AI$71</f>
        <v>0</v>
      </c>
      <c r="BD76" s="376">
        <f ca="1">$C76*'LookUp Ranges'!AJ$71</f>
        <v>0</v>
      </c>
      <c r="BE76" s="376">
        <f ca="1">$C76*'LookUp Ranges'!AK$71</f>
        <v>0</v>
      </c>
      <c r="BF76" s="376">
        <f ca="1">$C76*'LookUp Ranges'!AL$71</f>
        <v>0</v>
      </c>
      <c r="BG76" s="376">
        <f ca="1">$C76*'LookUp Ranges'!AM$71</f>
        <v>0</v>
      </c>
      <c r="BH76" s="376">
        <f ca="1">$C76*'LookUp Ranges'!AN$71</f>
        <v>0</v>
      </c>
      <c r="BI76" s="376">
        <f ca="1">$C76*'LookUp Ranges'!AO$71</f>
        <v>0</v>
      </c>
      <c r="BJ76" s="376"/>
      <c r="BK76" s="376"/>
      <c r="BL76" s="377"/>
      <c r="BM76" s="377"/>
      <c r="BN76" s="377"/>
      <c r="BO76" s="377"/>
      <c r="BP76" s="377"/>
      <c r="BQ76" s="377"/>
      <c r="BR76" s="377"/>
      <c r="BS76" s="377"/>
      <c r="BT76" s="377"/>
      <c r="BU76" s="377"/>
      <c r="BV76" s="377"/>
      <c r="BW76" s="377"/>
      <c r="BX76" s="377"/>
      <c r="BY76" s="377"/>
      <c r="BZ76" s="377"/>
      <c r="CA76" s="377"/>
      <c r="CB76" s="377"/>
      <c r="CC76" s="377"/>
      <c r="CD76" s="377"/>
      <c r="CE76" s="377"/>
      <c r="CF76" s="377"/>
      <c r="CG76" s="147"/>
      <c r="CH76" s="147"/>
      <c r="CI76" s="147"/>
      <c r="CJ76" s="147"/>
      <c r="CK76" s="147"/>
      <c r="CL76" s="147"/>
      <c r="CM76" s="147"/>
      <c r="CN76" s="147"/>
      <c r="CO76" s="147"/>
      <c r="CP76" s="147"/>
      <c r="CQ76" s="147"/>
      <c r="CR76" s="147"/>
      <c r="CS76" s="147"/>
      <c r="CT76" s="147"/>
      <c r="CU76" s="147"/>
      <c r="CV76" s="147"/>
      <c r="CW76" s="147"/>
      <c r="CX76" s="147"/>
      <c r="CY76" s="147"/>
      <c r="CZ76" s="139">
        <f t="shared" ca="1" si="335"/>
        <v>0</v>
      </c>
      <c r="DA76" s="147"/>
      <c r="DB76" s="147"/>
      <c r="DC76" s="147"/>
      <c r="DD76" s="147"/>
      <c r="DE76" s="147"/>
      <c r="DF76" s="147"/>
      <c r="DG76" s="147"/>
      <c r="DH76" s="147"/>
      <c r="DI76" s="147"/>
      <c r="DJ76" s="147"/>
      <c r="DK76" s="147"/>
      <c r="DL76" s="147"/>
      <c r="DM76" s="147"/>
      <c r="DN76" s="147"/>
      <c r="DO76" s="147"/>
      <c r="DP76" s="147"/>
      <c r="DQ76" s="147"/>
      <c r="DR76" s="139"/>
    </row>
    <row r="77" spans="1:123">
      <c r="A77" s="138">
        <f t="shared" si="336"/>
        <v>20</v>
      </c>
      <c r="B77" s="138">
        <f t="shared" si="337"/>
        <v>2038</v>
      </c>
      <c r="C77" s="130">
        <f t="shared" ca="1" si="334"/>
        <v>0</v>
      </c>
      <c r="D77" s="375"/>
      <c r="E77" s="375"/>
      <c r="F77" s="375"/>
      <c r="G77" s="375"/>
      <c r="H77" s="375"/>
      <c r="I77" s="375"/>
      <c r="J77" s="375"/>
      <c r="K77" s="375"/>
      <c r="L77" s="375"/>
      <c r="M77" s="375"/>
      <c r="N77" s="375"/>
      <c r="O77" s="375"/>
      <c r="P77" s="375"/>
      <c r="Q77" s="375"/>
      <c r="R77" s="375"/>
      <c r="S77" s="375"/>
      <c r="T77" s="375"/>
      <c r="U77" s="375"/>
      <c r="V77" s="375"/>
      <c r="W77" s="376">
        <f ca="1">$C77*'LookUp Ranges'!B$71</f>
        <v>0</v>
      </c>
      <c r="X77" s="376">
        <f ca="1">$C77*'LookUp Ranges'!C$71</f>
        <v>0</v>
      </c>
      <c r="Y77" s="376">
        <f ca="1">$C77*'LookUp Ranges'!D$71</f>
        <v>0</v>
      </c>
      <c r="Z77" s="376">
        <f ca="1">$C77*'LookUp Ranges'!E$71</f>
        <v>0</v>
      </c>
      <c r="AA77" s="376">
        <f ca="1">$C77*'LookUp Ranges'!F$71</f>
        <v>0</v>
      </c>
      <c r="AB77" s="376">
        <f ca="1">$C77*'LookUp Ranges'!G$71</f>
        <v>0</v>
      </c>
      <c r="AC77" s="376">
        <f ca="1">$C77*'LookUp Ranges'!H$71</f>
        <v>0</v>
      </c>
      <c r="AD77" s="376">
        <f ca="1">$C77*'LookUp Ranges'!I$71</f>
        <v>0</v>
      </c>
      <c r="AE77" s="376">
        <f ca="1">$C77*'LookUp Ranges'!J$71</f>
        <v>0</v>
      </c>
      <c r="AF77" s="376">
        <f ca="1">$C77*'LookUp Ranges'!K$71</f>
        <v>0</v>
      </c>
      <c r="AG77" s="376">
        <f ca="1">$C77*'LookUp Ranges'!L$71</f>
        <v>0</v>
      </c>
      <c r="AH77" s="376">
        <f ca="1">$C77*'LookUp Ranges'!M$71</f>
        <v>0</v>
      </c>
      <c r="AI77" s="376">
        <f ca="1">$C77*'LookUp Ranges'!N$71</f>
        <v>0</v>
      </c>
      <c r="AJ77" s="376">
        <f ca="1">$C77*'LookUp Ranges'!O$71</f>
        <v>0</v>
      </c>
      <c r="AK77" s="376">
        <f ca="1">$C77*'LookUp Ranges'!P$71</f>
        <v>0</v>
      </c>
      <c r="AL77" s="376">
        <f ca="1">$C77*'LookUp Ranges'!Q$71</f>
        <v>0</v>
      </c>
      <c r="AM77" s="376">
        <f ca="1">$C77*'LookUp Ranges'!R$71</f>
        <v>0</v>
      </c>
      <c r="AN77" s="376">
        <f ca="1">$C77*'LookUp Ranges'!S$71</f>
        <v>0</v>
      </c>
      <c r="AO77" s="376">
        <f ca="1">$C77*'LookUp Ranges'!T$71</f>
        <v>0</v>
      </c>
      <c r="AP77" s="376">
        <f ca="1">$C77*'LookUp Ranges'!U$71</f>
        <v>0</v>
      </c>
      <c r="AQ77" s="376">
        <f ca="1">$C77*'LookUp Ranges'!V$71</f>
        <v>0</v>
      </c>
      <c r="AR77" s="376">
        <f ca="1">$C77*'LookUp Ranges'!W$71</f>
        <v>0</v>
      </c>
      <c r="AS77" s="376">
        <f ca="1">$C77*'LookUp Ranges'!X$71</f>
        <v>0</v>
      </c>
      <c r="AT77" s="376">
        <f ca="1">$C77*'LookUp Ranges'!Y$71</f>
        <v>0</v>
      </c>
      <c r="AU77" s="376">
        <f ca="1">$C77*'LookUp Ranges'!Z$71</f>
        <v>0</v>
      </c>
      <c r="AV77" s="376">
        <f ca="1">$C77*'LookUp Ranges'!AA$71</f>
        <v>0</v>
      </c>
      <c r="AW77" s="376">
        <f ca="1">$C77*'LookUp Ranges'!AB$71</f>
        <v>0</v>
      </c>
      <c r="AX77" s="376">
        <f ca="1">$C77*'LookUp Ranges'!AC$71</f>
        <v>0</v>
      </c>
      <c r="AY77" s="376">
        <f ca="1">$C77*'LookUp Ranges'!AD$71</f>
        <v>0</v>
      </c>
      <c r="AZ77" s="376">
        <f ca="1">$C77*'LookUp Ranges'!AE$71</f>
        <v>0</v>
      </c>
      <c r="BA77" s="376">
        <f ca="1">$C77*'LookUp Ranges'!AF$71</f>
        <v>0</v>
      </c>
      <c r="BB77" s="376">
        <f ca="1">$C77*'LookUp Ranges'!AG$71</f>
        <v>0</v>
      </c>
      <c r="BC77" s="376">
        <f ca="1">$C77*'LookUp Ranges'!AH$71</f>
        <v>0</v>
      </c>
      <c r="BD77" s="376">
        <f ca="1">$C77*'LookUp Ranges'!AI$71</f>
        <v>0</v>
      </c>
      <c r="BE77" s="376">
        <f ca="1">$C77*'LookUp Ranges'!AJ$71</f>
        <v>0</v>
      </c>
      <c r="BF77" s="376">
        <f ca="1">$C77*'LookUp Ranges'!AK$71</f>
        <v>0</v>
      </c>
      <c r="BG77" s="376">
        <f ca="1">$C77*'LookUp Ranges'!AL$71</f>
        <v>0</v>
      </c>
      <c r="BH77" s="376">
        <f ca="1">$C77*'LookUp Ranges'!AM$71</f>
        <v>0</v>
      </c>
      <c r="BI77" s="376">
        <f ca="1">$C77*'LookUp Ranges'!AN$71</f>
        <v>0</v>
      </c>
      <c r="BJ77" s="376">
        <f ca="1">$C77*'LookUp Ranges'!AO$71</f>
        <v>0</v>
      </c>
      <c r="BK77" s="376"/>
      <c r="BL77" s="377"/>
      <c r="BM77" s="377"/>
      <c r="BN77" s="377"/>
      <c r="BO77" s="377"/>
      <c r="BP77" s="377"/>
      <c r="BQ77" s="377"/>
      <c r="BR77" s="377"/>
      <c r="BS77" s="377"/>
      <c r="BT77" s="377"/>
      <c r="BU77" s="377"/>
      <c r="BV77" s="377"/>
      <c r="BW77" s="377"/>
      <c r="BX77" s="377"/>
      <c r="BY77" s="377"/>
      <c r="BZ77" s="377"/>
      <c r="CA77" s="377"/>
      <c r="CB77" s="377"/>
      <c r="CC77" s="377"/>
      <c r="CD77" s="377"/>
      <c r="CE77" s="377"/>
      <c r="CF77" s="377"/>
      <c r="CG77" s="147"/>
      <c r="CH77" s="147"/>
      <c r="CI77" s="147"/>
      <c r="CJ77" s="147"/>
      <c r="CK77" s="147"/>
      <c r="CL77" s="147"/>
      <c r="CM77" s="147"/>
      <c r="CN77" s="147"/>
      <c r="CO77" s="147"/>
      <c r="CP77" s="147"/>
      <c r="CQ77" s="147"/>
      <c r="CR77" s="147"/>
      <c r="CS77" s="147"/>
      <c r="CT77" s="147"/>
      <c r="CU77" s="147"/>
      <c r="CV77" s="147"/>
      <c r="CW77" s="147"/>
      <c r="CX77" s="147"/>
      <c r="CY77" s="147"/>
      <c r="CZ77" s="139">
        <f t="shared" ca="1" si="335"/>
        <v>0</v>
      </c>
      <c r="DA77" s="147"/>
      <c r="DB77" s="147"/>
      <c r="DC77" s="147"/>
      <c r="DD77" s="147"/>
      <c r="DE77" s="147"/>
      <c r="DF77" s="147"/>
      <c r="DG77" s="147"/>
      <c r="DH77" s="147"/>
      <c r="DI77" s="147"/>
      <c r="DJ77" s="147"/>
      <c r="DK77" s="147"/>
      <c r="DL77" s="147"/>
      <c r="DM77" s="147"/>
      <c r="DN77" s="147"/>
      <c r="DO77" s="147"/>
      <c r="DP77" s="147"/>
      <c r="DQ77" s="147"/>
      <c r="DR77" s="147"/>
      <c r="DS77" s="139"/>
    </row>
    <row r="78" spans="1:123" s="373" customFormat="1">
      <c r="A78" s="138">
        <f t="shared" si="336"/>
        <v>21</v>
      </c>
      <c r="B78" s="138">
        <f t="shared" si="337"/>
        <v>2039</v>
      </c>
      <c r="C78" s="130">
        <f t="shared" ref="C78:C97" ca="1" si="338">C32</f>
        <v>0</v>
      </c>
      <c r="D78" s="375"/>
      <c r="E78" s="375"/>
      <c r="F78" s="375"/>
      <c r="G78" s="375"/>
      <c r="H78" s="375"/>
      <c r="I78" s="375"/>
      <c r="J78" s="375"/>
      <c r="K78" s="375"/>
      <c r="L78" s="375"/>
      <c r="M78" s="375"/>
      <c r="N78" s="375"/>
      <c r="O78" s="375"/>
      <c r="P78" s="375"/>
      <c r="Q78" s="375"/>
      <c r="R78" s="375"/>
      <c r="S78" s="375"/>
      <c r="T78" s="375"/>
      <c r="U78" s="375"/>
      <c r="V78" s="375"/>
      <c r="W78" s="376"/>
      <c r="X78" s="376">
        <f ca="1">$C78*'LookUp Ranges'!B$71</f>
        <v>0</v>
      </c>
      <c r="Y78" s="376">
        <f ca="1">$C78*'LookUp Ranges'!C$71</f>
        <v>0</v>
      </c>
      <c r="Z78" s="376">
        <f ca="1">$C78*'LookUp Ranges'!D$71</f>
        <v>0</v>
      </c>
      <c r="AA78" s="376">
        <f ca="1">$C78*'LookUp Ranges'!E$71</f>
        <v>0</v>
      </c>
      <c r="AB78" s="376">
        <f ca="1">$C78*'LookUp Ranges'!F$71</f>
        <v>0</v>
      </c>
      <c r="AC78" s="376">
        <f ca="1">$C78*'LookUp Ranges'!G$71</f>
        <v>0</v>
      </c>
      <c r="AD78" s="376">
        <f ca="1">$C78*'LookUp Ranges'!H$71</f>
        <v>0</v>
      </c>
      <c r="AE78" s="376">
        <f ca="1">$C78*'LookUp Ranges'!I$71</f>
        <v>0</v>
      </c>
      <c r="AF78" s="376">
        <f ca="1">$C78*'LookUp Ranges'!J$71</f>
        <v>0</v>
      </c>
      <c r="AG78" s="376">
        <f ca="1">$C78*'LookUp Ranges'!K$71</f>
        <v>0</v>
      </c>
      <c r="AH78" s="376">
        <f ca="1">$C78*'LookUp Ranges'!L$71</f>
        <v>0</v>
      </c>
      <c r="AI78" s="376">
        <f ca="1">$C78*'LookUp Ranges'!M$71</f>
        <v>0</v>
      </c>
      <c r="AJ78" s="376">
        <f ca="1">$C78*'LookUp Ranges'!N$71</f>
        <v>0</v>
      </c>
      <c r="AK78" s="376">
        <f ca="1">$C78*'LookUp Ranges'!O$71</f>
        <v>0</v>
      </c>
      <c r="AL78" s="376">
        <f ca="1">$C78*'LookUp Ranges'!P$71</f>
        <v>0</v>
      </c>
      <c r="AM78" s="376">
        <f ca="1">$C78*'LookUp Ranges'!Q$71</f>
        <v>0</v>
      </c>
      <c r="AN78" s="376">
        <f ca="1">$C78*'LookUp Ranges'!R$71</f>
        <v>0</v>
      </c>
      <c r="AO78" s="376">
        <f ca="1">$C78*'LookUp Ranges'!S$71</f>
        <v>0</v>
      </c>
      <c r="AP78" s="376">
        <f ca="1">$C78*'LookUp Ranges'!T$71</f>
        <v>0</v>
      </c>
      <c r="AQ78" s="376">
        <f ca="1">$C78*'LookUp Ranges'!U$71</f>
        <v>0</v>
      </c>
      <c r="AR78" s="376">
        <f ca="1">$C78*'LookUp Ranges'!V$71</f>
        <v>0</v>
      </c>
      <c r="AS78" s="376">
        <f ca="1">$C78*'LookUp Ranges'!W$71</f>
        <v>0</v>
      </c>
      <c r="AT78" s="376">
        <f ca="1">$C78*'LookUp Ranges'!X$71</f>
        <v>0</v>
      </c>
      <c r="AU78" s="376">
        <f ca="1">$C78*'LookUp Ranges'!Y$71</f>
        <v>0</v>
      </c>
      <c r="AV78" s="376">
        <f ca="1">$C78*'LookUp Ranges'!Z$71</f>
        <v>0</v>
      </c>
      <c r="AW78" s="376">
        <f ca="1">$C78*'LookUp Ranges'!AA$71</f>
        <v>0</v>
      </c>
      <c r="AX78" s="376">
        <f ca="1">$C78*'LookUp Ranges'!AB$71</f>
        <v>0</v>
      </c>
      <c r="AY78" s="376">
        <f ca="1">$C78*'LookUp Ranges'!AC$71</f>
        <v>0</v>
      </c>
      <c r="AZ78" s="376">
        <f ca="1">$C78*'LookUp Ranges'!AD$71</f>
        <v>0</v>
      </c>
      <c r="BA78" s="376">
        <f ca="1">$C78*'LookUp Ranges'!AE$71</f>
        <v>0</v>
      </c>
      <c r="BB78" s="376">
        <f ca="1">$C78*'LookUp Ranges'!AF$71</f>
        <v>0</v>
      </c>
      <c r="BC78" s="376">
        <f ca="1">$C78*'LookUp Ranges'!AG$71</f>
        <v>0</v>
      </c>
      <c r="BD78" s="376">
        <f ca="1">$C78*'LookUp Ranges'!AH$71</f>
        <v>0</v>
      </c>
      <c r="BE78" s="376">
        <f ca="1">$C78*'LookUp Ranges'!AI$71</f>
        <v>0</v>
      </c>
      <c r="BF78" s="376">
        <f ca="1">$C78*'LookUp Ranges'!AJ$71</f>
        <v>0</v>
      </c>
      <c r="BG78" s="376">
        <f ca="1">$C78*'LookUp Ranges'!AK$71</f>
        <v>0</v>
      </c>
      <c r="BH78" s="376">
        <f ca="1">$C78*'LookUp Ranges'!AL$71</f>
        <v>0</v>
      </c>
      <c r="BI78" s="376">
        <f ca="1">$C78*'LookUp Ranges'!AM$71</f>
        <v>0</v>
      </c>
      <c r="BJ78" s="376">
        <f ca="1">$C78*'LookUp Ranges'!AN$71</f>
        <v>0</v>
      </c>
      <c r="BK78" s="376">
        <f ca="1">$C78*'LookUp Ranges'!AO$71</f>
        <v>0</v>
      </c>
      <c r="BL78" s="377"/>
      <c r="BM78" s="377"/>
      <c r="BN78" s="377"/>
      <c r="BO78" s="377"/>
      <c r="BP78" s="377"/>
      <c r="BQ78" s="377"/>
      <c r="BR78" s="377"/>
      <c r="BS78" s="377"/>
      <c r="BT78" s="377"/>
      <c r="BU78" s="377"/>
      <c r="BV78" s="377"/>
      <c r="BW78" s="377"/>
      <c r="BX78" s="377"/>
      <c r="BY78" s="377"/>
      <c r="BZ78" s="377"/>
      <c r="CA78" s="377"/>
      <c r="CB78" s="377"/>
      <c r="CC78" s="377"/>
      <c r="CD78" s="377"/>
      <c r="CE78" s="377"/>
      <c r="CF78" s="377"/>
      <c r="CG78" s="376"/>
      <c r="CH78" s="376"/>
      <c r="CI78" s="376"/>
      <c r="CJ78" s="376"/>
      <c r="CK78" s="376"/>
      <c r="CL78" s="376"/>
      <c r="CM78" s="376"/>
      <c r="CN78" s="376"/>
      <c r="CO78" s="376"/>
      <c r="CP78" s="376"/>
      <c r="CQ78" s="376"/>
      <c r="CR78" s="376"/>
      <c r="CS78" s="376"/>
      <c r="CT78" s="376"/>
      <c r="CU78" s="376"/>
      <c r="CV78" s="376"/>
      <c r="CW78" s="376"/>
      <c r="CX78" s="376"/>
      <c r="CY78" s="376"/>
      <c r="CZ78" s="374">
        <f t="shared" ca="1" si="335"/>
        <v>0</v>
      </c>
      <c r="DA78" s="376"/>
      <c r="DB78" s="376"/>
      <c r="DC78" s="376"/>
      <c r="DD78" s="376"/>
      <c r="DE78" s="376"/>
      <c r="DF78" s="376"/>
      <c r="DG78" s="376"/>
      <c r="DH78" s="376"/>
      <c r="DI78" s="376"/>
      <c r="DJ78" s="376"/>
      <c r="DK78" s="376"/>
      <c r="DL78" s="376"/>
      <c r="DM78" s="376"/>
      <c r="DN78" s="376"/>
      <c r="DO78" s="376"/>
      <c r="DP78" s="376"/>
      <c r="DQ78" s="376"/>
      <c r="DR78" s="376"/>
      <c r="DS78" s="374"/>
    </row>
    <row r="79" spans="1:123" s="373" customFormat="1">
      <c r="A79" s="138">
        <f t="shared" si="336"/>
        <v>22</v>
      </c>
      <c r="B79" s="138">
        <f t="shared" si="337"/>
        <v>2040</v>
      </c>
      <c r="C79" s="130">
        <f t="shared" ca="1" si="338"/>
        <v>0</v>
      </c>
      <c r="D79" s="375"/>
      <c r="E79" s="375"/>
      <c r="F79" s="375"/>
      <c r="G79" s="375"/>
      <c r="H79" s="375"/>
      <c r="I79" s="375"/>
      <c r="J79" s="375"/>
      <c r="K79" s="375"/>
      <c r="L79" s="375"/>
      <c r="M79" s="375"/>
      <c r="N79" s="375"/>
      <c r="O79" s="375"/>
      <c r="P79" s="375"/>
      <c r="Q79" s="375"/>
      <c r="R79" s="375"/>
      <c r="S79" s="375"/>
      <c r="T79" s="375"/>
      <c r="U79" s="375"/>
      <c r="V79" s="375"/>
      <c r="W79" s="376"/>
      <c r="X79" s="376"/>
      <c r="Y79" s="376">
        <f ca="1">$C79*'LookUp Ranges'!B$71</f>
        <v>0</v>
      </c>
      <c r="Z79" s="376">
        <f ca="1">$C79*'LookUp Ranges'!C$71</f>
        <v>0</v>
      </c>
      <c r="AA79" s="376">
        <f ca="1">$C79*'LookUp Ranges'!D$71</f>
        <v>0</v>
      </c>
      <c r="AB79" s="376">
        <f ca="1">$C79*'LookUp Ranges'!E$71</f>
        <v>0</v>
      </c>
      <c r="AC79" s="376">
        <f ca="1">$C79*'LookUp Ranges'!F$71</f>
        <v>0</v>
      </c>
      <c r="AD79" s="376">
        <f ca="1">$C79*'LookUp Ranges'!G$71</f>
        <v>0</v>
      </c>
      <c r="AE79" s="376">
        <f ca="1">$C79*'LookUp Ranges'!H$71</f>
        <v>0</v>
      </c>
      <c r="AF79" s="376">
        <f ca="1">$C79*'LookUp Ranges'!I$71</f>
        <v>0</v>
      </c>
      <c r="AG79" s="376">
        <f ca="1">$C79*'LookUp Ranges'!J$71</f>
        <v>0</v>
      </c>
      <c r="AH79" s="376">
        <f ca="1">$C79*'LookUp Ranges'!K$71</f>
        <v>0</v>
      </c>
      <c r="AI79" s="376">
        <f ca="1">$C79*'LookUp Ranges'!L$71</f>
        <v>0</v>
      </c>
      <c r="AJ79" s="376">
        <f ca="1">$C79*'LookUp Ranges'!M$71</f>
        <v>0</v>
      </c>
      <c r="AK79" s="376">
        <f ca="1">$C79*'LookUp Ranges'!N$71</f>
        <v>0</v>
      </c>
      <c r="AL79" s="376">
        <f ca="1">$C79*'LookUp Ranges'!O$71</f>
        <v>0</v>
      </c>
      <c r="AM79" s="376">
        <f ca="1">$C79*'LookUp Ranges'!P$71</f>
        <v>0</v>
      </c>
      <c r="AN79" s="376">
        <f ca="1">$C79*'LookUp Ranges'!Q$71</f>
        <v>0</v>
      </c>
      <c r="AO79" s="376">
        <f ca="1">$C79*'LookUp Ranges'!R$71</f>
        <v>0</v>
      </c>
      <c r="AP79" s="376">
        <f ca="1">$C79*'LookUp Ranges'!S$71</f>
        <v>0</v>
      </c>
      <c r="AQ79" s="376">
        <f ca="1">$C79*'LookUp Ranges'!T$71</f>
        <v>0</v>
      </c>
      <c r="AR79" s="376">
        <f ca="1">$C79*'LookUp Ranges'!U$71</f>
        <v>0</v>
      </c>
      <c r="AS79" s="376">
        <f ca="1">$C79*'LookUp Ranges'!V$71</f>
        <v>0</v>
      </c>
      <c r="AT79" s="376">
        <f ca="1">$C79*'LookUp Ranges'!W$71</f>
        <v>0</v>
      </c>
      <c r="AU79" s="376">
        <f ca="1">$C79*'LookUp Ranges'!X$71</f>
        <v>0</v>
      </c>
      <c r="AV79" s="376">
        <f ca="1">$C79*'LookUp Ranges'!Y$71</f>
        <v>0</v>
      </c>
      <c r="AW79" s="376">
        <f ca="1">$C79*'LookUp Ranges'!Z$71</f>
        <v>0</v>
      </c>
      <c r="AX79" s="376">
        <f ca="1">$C79*'LookUp Ranges'!AA$71</f>
        <v>0</v>
      </c>
      <c r="AY79" s="376">
        <f ca="1">$C79*'LookUp Ranges'!AB$71</f>
        <v>0</v>
      </c>
      <c r="AZ79" s="376">
        <f ca="1">$C79*'LookUp Ranges'!AC$71</f>
        <v>0</v>
      </c>
      <c r="BA79" s="376">
        <f ca="1">$C79*'LookUp Ranges'!AD$71</f>
        <v>0</v>
      </c>
      <c r="BB79" s="376">
        <f ca="1">$C79*'LookUp Ranges'!AE$71</f>
        <v>0</v>
      </c>
      <c r="BC79" s="376">
        <f ca="1">$C79*'LookUp Ranges'!AF$71</f>
        <v>0</v>
      </c>
      <c r="BD79" s="376">
        <f ca="1">$C79*'LookUp Ranges'!AG$71</f>
        <v>0</v>
      </c>
      <c r="BE79" s="376">
        <f ca="1">$C79*'LookUp Ranges'!AH$71</f>
        <v>0</v>
      </c>
      <c r="BF79" s="376">
        <f ca="1">$C79*'LookUp Ranges'!AI$71</f>
        <v>0</v>
      </c>
      <c r="BG79" s="376">
        <f ca="1">$C79*'LookUp Ranges'!AJ$71</f>
        <v>0</v>
      </c>
      <c r="BH79" s="376">
        <f ca="1">$C79*'LookUp Ranges'!AK$71</f>
        <v>0</v>
      </c>
      <c r="BI79" s="376">
        <f ca="1">$C79*'LookUp Ranges'!AL$71</f>
        <v>0</v>
      </c>
      <c r="BJ79" s="376">
        <f ca="1">$C79*'LookUp Ranges'!AM$71</f>
        <v>0</v>
      </c>
      <c r="BK79" s="376">
        <f ca="1">$C79*'LookUp Ranges'!AN$71</f>
        <v>0</v>
      </c>
      <c r="BL79" s="376">
        <f ca="1">$C79*'LookUp Ranges'!AO$71</f>
        <v>0</v>
      </c>
      <c r="BM79" s="377"/>
      <c r="BN79" s="377"/>
      <c r="BO79" s="377"/>
      <c r="BP79" s="377"/>
      <c r="BQ79" s="377"/>
      <c r="BR79" s="377"/>
      <c r="BS79" s="377"/>
      <c r="BT79" s="377"/>
      <c r="BU79" s="377"/>
      <c r="BV79" s="377"/>
      <c r="BW79" s="377"/>
      <c r="BX79" s="377"/>
      <c r="BY79" s="377"/>
      <c r="BZ79" s="377"/>
      <c r="CA79" s="377"/>
      <c r="CB79" s="377"/>
      <c r="CC79" s="377"/>
      <c r="CD79" s="377"/>
      <c r="CE79" s="377"/>
      <c r="CF79" s="377"/>
      <c r="CG79" s="376"/>
      <c r="CH79" s="376"/>
      <c r="CI79" s="376"/>
      <c r="CJ79" s="376"/>
      <c r="CK79" s="376"/>
      <c r="CL79" s="376"/>
      <c r="CM79" s="376"/>
      <c r="CN79" s="376"/>
      <c r="CO79" s="376"/>
      <c r="CP79" s="376"/>
      <c r="CQ79" s="376"/>
      <c r="CR79" s="376"/>
      <c r="CS79" s="376"/>
      <c r="CT79" s="376"/>
      <c r="CU79" s="376"/>
      <c r="CV79" s="376"/>
      <c r="CW79" s="376"/>
      <c r="CX79" s="376"/>
      <c r="CY79" s="376"/>
      <c r="CZ79" s="374">
        <f t="shared" ca="1" si="335"/>
        <v>0</v>
      </c>
      <c r="DA79" s="376"/>
      <c r="DB79" s="376"/>
      <c r="DC79" s="376"/>
      <c r="DD79" s="376"/>
      <c r="DE79" s="376"/>
      <c r="DF79" s="376"/>
      <c r="DG79" s="376"/>
      <c r="DH79" s="376"/>
      <c r="DI79" s="376"/>
      <c r="DJ79" s="376"/>
      <c r="DK79" s="376"/>
      <c r="DL79" s="376"/>
      <c r="DM79" s="376"/>
      <c r="DN79" s="376"/>
      <c r="DO79" s="376"/>
      <c r="DP79" s="376"/>
      <c r="DQ79" s="376"/>
      <c r="DR79" s="376"/>
      <c r="DS79" s="374"/>
    </row>
    <row r="80" spans="1:123" s="373" customFormat="1">
      <c r="A80" s="138">
        <f t="shared" si="336"/>
        <v>23</v>
      </c>
      <c r="B80" s="138">
        <f t="shared" si="337"/>
        <v>2041</v>
      </c>
      <c r="C80" s="130">
        <f t="shared" ca="1" si="338"/>
        <v>0</v>
      </c>
      <c r="D80" s="375"/>
      <c r="E80" s="375"/>
      <c r="F80" s="375"/>
      <c r="G80" s="375"/>
      <c r="H80" s="375"/>
      <c r="I80" s="375"/>
      <c r="J80" s="375"/>
      <c r="K80" s="375"/>
      <c r="L80" s="375"/>
      <c r="M80" s="375"/>
      <c r="N80" s="375"/>
      <c r="O80" s="375"/>
      <c r="P80" s="375"/>
      <c r="Q80" s="375"/>
      <c r="R80" s="375"/>
      <c r="S80" s="375"/>
      <c r="T80" s="375"/>
      <c r="U80" s="375"/>
      <c r="V80" s="375"/>
      <c r="W80" s="376"/>
      <c r="X80" s="376"/>
      <c r="Y80" s="376"/>
      <c r="Z80" s="376">
        <f ca="1">$C80*'LookUp Ranges'!B$71</f>
        <v>0</v>
      </c>
      <c r="AA80" s="376">
        <f ca="1">$C80*'LookUp Ranges'!C$71</f>
        <v>0</v>
      </c>
      <c r="AB80" s="376">
        <f ca="1">$C80*'LookUp Ranges'!D$71</f>
        <v>0</v>
      </c>
      <c r="AC80" s="376">
        <f ca="1">$C80*'LookUp Ranges'!E$71</f>
        <v>0</v>
      </c>
      <c r="AD80" s="376">
        <f ca="1">$C80*'LookUp Ranges'!F$71</f>
        <v>0</v>
      </c>
      <c r="AE80" s="376">
        <f ca="1">$C80*'LookUp Ranges'!G$71</f>
        <v>0</v>
      </c>
      <c r="AF80" s="376">
        <f ca="1">$C80*'LookUp Ranges'!H$71</f>
        <v>0</v>
      </c>
      <c r="AG80" s="376">
        <f ca="1">$C80*'LookUp Ranges'!I$71</f>
        <v>0</v>
      </c>
      <c r="AH80" s="376">
        <f ca="1">$C80*'LookUp Ranges'!J$71</f>
        <v>0</v>
      </c>
      <c r="AI80" s="376">
        <f ca="1">$C80*'LookUp Ranges'!K$71</f>
        <v>0</v>
      </c>
      <c r="AJ80" s="376">
        <f ca="1">$C80*'LookUp Ranges'!L$71</f>
        <v>0</v>
      </c>
      <c r="AK80" s="376">
        <f ca="1">$C80*'LookUp Ranges'!M$71</f>
        <v>0</v>
      </c>
      <c r="AL80" s="376">
        <f ca="1">$C80*'LookUp Ranges'!N$71</f>
        <v>0</v>
      </c>
      <c r="AM80" s="376">
        <f ca="1">$C80*'LookUp Ranges'!O$71</f>
        <v>0</v>
      </c>
      <c r="AN80" s="376">
        <f ca="1">$C80*'LookUp Ranges'!P$71</f>
        <v>0</v>
      </c>
      <c r="AO80" s="376">
        <f ca="1">$C80*'LookUp Ranges'!Q$71</f>
        <v>0</v>
      </c>
      <c r="AP80" s="376">
        <f ca="1">$C80*'LookUp Ranges'!R$71</f>
        <v>0</v>
      </c>
      <c r="AQ80" s="376">
        <f ca="1">$C80*'LookUp Ranges'!S$71</f>
        <v>0</v>
      </c>
      <c r="AR80" s="376">
        <f ca="1">$C80*'LookUp Ranges'!T$71</f>
        <v>0</v>
      </c>
      <c r="AS80" s="376">
        <f ca="1">$C80*'LookUp Ranges'!U$71</f>
        <v>0</v>
      </c>
      <c r="AT80" s="376">
        <f ca="1">$C80*'LookUp Ranges'!V$71</f>
        <v>0</v>
      </c>
      <c r="AU80" s="376">
        <f ca="1">$C80*'LookUp Ranges'!W$71</f>
        <v>0</v>
      </c>
      <c r="AV80" s="376">
        <f ca="1">$C80*'LookUp Ranges'!X$71</f>
        <v>0</v>
      </c>
      <c r="AW80" s="376">
        <f ca="1">$C80*'LookUp Ranges'!Y$71</f>
        <v>0</v>
      </c>
      <c r="AX80" s="376">
        <f ca="1">$C80*'LookUp Ranges'!Z$71</f>
        <v>0</v>
      </c>
      <c r="AY80" s="376">
        <f ca="1">$C80*'LookUp Ranges'!AA$71</f>
        <v>0</v>
      </c>
      <c r="AZ80" s="376">
        <f ca="1">$C80*'LookUp Ranges'!AB$71</f>
        <v>0</v>
      </c>
      <c r="BA80" s="376">
        <f ca="1">$C80*'LookUp Ranges'!AC$71</f>
        <v>0</v>
      </c>
      <c r="BB80" s="376">
        <f ca="1">$C80*'LookUp Ranges'!AD$71</f>
        <v>0</v>
      </c>
      <c r="BC80" s="376">
        <f ca="1">$C80*'LookUp Ranges'!AE$71</f>
        <v>0</v>
      </c>
      <c r="BD80" s="376">
        <f ca="1">$C80*'LookUp Ranges'!AF$71</f>
        <v>0</v>
      </c>
      <c r="BE80" s="376">
        <f ca="1">$C80*'LookUp Ranges'!AG$71</f>
        <v>0</v>
      </c>
      <c r="BF80" s="376">
        <f ca="1">$C80*'LookUp Ranges'!AH$71</f>
        <v>0</v>
      </c>
      <c r="BG80" s="376">
        <f ca="1">$C80*'LookUp Ranges'!AI$71</f>
        <v>0</v>
      </c>
      <c r="BH80" s="376">
        <f ca="1">$C80*'LookUp Ranges'!AJ$71</f>
        <v>0</v>
      </c>
      <c r="BI80" s="376">
        <f ca="1">$C80*'LookUp Ranges'!AK$71</f>
        <v>0</v>
      </c>
      <c r="BJ80" s="376">
        <f ca="1">$C80*'LookUp Ranges'!AL$71</f>
        <v>0</v>
      </c>
      <c r="BK80" s="376">
        <f ca="1">$C80*'LookUp Ranges'!AM$71</f>
        <v>0</v>
      </c>
      <c r="BL80" s="376">
        <f ca="1">$C80*'LookUp Ranges'!AN$71</f>
        <v>0</v>
      </c>
      <c r="BM80" s="376">
        <f ca="1">$C80*'LookUp Ranges'!AO$71</f>
        <v>0</v>
      </c>
      <c r="BN80" s="377"/>
      <c r="BO80" s="377"/>
      <c r="BP80" s="377"/>
      <c r="BQ80" s="377"/>
      <c r="BR80" s="377"/>
      <c r="BS80" s="377"/>
      <c r="BT80" s="377"/>
      <c r="BU80" s="377"/>
      <c r="BV80" s="377"/>
      <c r="BW80" s="377"/>
      <c r="BX80" s="377"/>
      <c r="BY80" s="377"/>
      <c r="BZ80" s="377"/>
      <c r="CA80" s="377"/>
      <c r="CB80" s="377"/>
      <c r="CC80" s="377"/>
      <c r="CD80" s="377"/>
      <c r="CE80" s="377"/>
      <c r="CF80" s="377"/>
      <c r="CG80" s="376"/>
      <c r="CH80" s="376"/>
      <c r="CI80" s="376"/>
      <c r="CJ80" s="376"/>
      <c r="CK80" s="376"/>
      <c r="CL80" s="376"/>
      <c r="CM80" s="376"/>
      <c r="CN80" s="376"/>
      <c r="CO80" s="376"/>
      <c r="CP80" s="376"/>
      <c r="CQ80" s="376"/>
      <c r="CR80" s="376"/>
      <c r="CS80" s="376"/>
      <c r="CT80" s="376"/>
      <c r="CU80" s="376"/>
      <c r="CV80" s="376"/>
      <c r="CW80" s="376"/>
      <c r="CX80" s="376"/>
      <c r="CY80" s="376"/>
      <c r="CZ80" s="374">
        <f t="shared" ca="1" si="335"/>
        <v>0</v>
      </c>
      <c r="DA80" s="376"/>
      <c r="DB80" s="376"/>
      <c r="DC80" s="376"/>
      <c r="DD80" s="376"/>
      <c r="DE80" s="376"/>
      <c r="DF80" s="376"/>
      <c r="DG80" s="376"/>
      <c r="DH80" s="376"/>
      <c r="DI80" s="376"/>
      <c r="DJ80" s="376"/>
      <c r="DK80" s="376"/>
      <c r="DL80" s="376"/>
      <c r="DM80" s="376"/>
      <c r="DN80" s="376"/>
      <c r="DO80" s="376"/>
      <c r="DP80" s="376"/>
      <c r="DQ80" s="376"/>
      <c r="DR80" s="376"/>
      <c r="DS80" s="374"/>
    </row>
    <row r="81" spans="1:123" s="373" customFormat="1">
      <c r="A81" s="138">
        <f t="shared" si="336"/>
        <v>24</v>
      </c>
      <c r="B81" s="138">
        <f t="shared" si="337"/>
        <v>2042</v>
      </c>
      <c r="C81" s="130">
        <f t="shared" ca="1" si="338"/>
        <v>0</v>
      </c>
      <c r="D81" s="375"/>
      <c r="E81" s="375"/>
      <c r="F81" s="375"/>
      <c r="G81" s="375"/>
      <c r="H81" s="375"/>
      <c r="I81" s="375"/>
      <c r="J81" s="375"/>
      <c r="K81" s="375"/>
      <c r="L81" s="375"/>
      <c r="M81" s="375"/>
      <c r="N81" s="375"/>
      <c r="O81" s="375"/>
      <c r="P81" s="375"/>
      <c r="Q81" s="375"/>
      <c r="R81" s="375"/>
      <c r="S81" s="375"/>
      <c r="T81" s="375"/>
      <c r="U81" s="375"/>
      <c r="V81" s="375"/>
      <c r="W81" s="376"/>
      <c r="X81" s="376"/>
      <c r="Y81" s="376"/>
      <c r="Z81" s="376"/>
      <c r="AA81" s="376">
        <f ca="1">$C81*'LookUp Ranges'!B$71</f>
        <v>0</v>
      </c>
      <c r="AB81" s="376">
        <f ca="1">$C81*'LookUp Ranges'!C$71</f>
        <v>0</v>
      </c>
      <c r="AC81" s="376">
        <f ca="1">$C81*'LookUp Ranges'!D$71</f>
        <v>0</v>
      </c>
      <c r="AD81" s="376">
        <f ca="1">$C81*'LookUp Ranges'!E$71</f>
        <v>0</v>
      </c>
      <c r="AE81" s="376">
        <f ca="1">$C81*'LookUp Ranges'!F$71</f>
        <v>0</v>
      </c>
      <c r="AF81" s="376">
        <f ca="1">$C81*'LookUp Ranges'!G$71</f>
        <v>0</v>
      </c>
      <c r="AG81" s="376">
        <f ca="1">$C81*'LookUp Ranges'!H$71</f>
        <v>0</v>
      </c>
      <c r="AH81" s="376">
        <f ca="1">$C81*'LookUp Ranges'!I$71</f>
        <v>0</v>
      </c>
      <c r="AI81" s="376">
        <f ca="1">$C81*'LookUp Ranges'!J$71</f>
        <v>0</v>
      </c>
      <c r="AJ81" s="376">
        <f ca="1">$C81*'LookUp Ranges'!K$71</f>
        <v>0</v>
      </c>
      <c r="AK81" s="376">
        <f ca="1">$C81*'LookUp Ranges'!L$71</f>
        <v>0</v>
      </c>
      <c r="AL81" s="376">
        <f ca="1">$C81*'LookUp Ranges'!M$71</f>
        <v>0</v>
      </c>
      <c r="AM81" s="376">
        <f ca="1">$C81*'LookUp Ranges'!N$71</f>
        <v>0</v>
      </c>
      <c r="AN81" s="376">
        <f ca="1">$C81*'LookUp Ranges'!O$71</f>
        <v>0</v>
      </c>
      <c r="AO81" s="376">
        <f ca="1">$C81*'LookUp Ranges'!P$71</f>
        <v>0</v>
      </c>
      <c r="AP81" s="376">
        <f ca="1">$C81*'LookUp Ranges'!Q$71</f>
        <v>0</v>
      </c>
      <c r="AQ81" s="376">
        <f ca="1">$C81*'LookUp Ranges'!R$71</f>
        <v>0</v>
      </c>
      <c r="AR81" s="376">
        <f ca="1">$C81*'LookUp Ranges'!S$71</f>
        <v>0</v>
      </c>
      <c r="AS81" s="376">
        <f ca="1">$C81*'LookUp Ranges'!T$71</f>
        <v>0</v>
      </c>
      <c r="AT81" s="376">
        <f ca="1">$C81*'LookUp Ranges'!U$71</f>
        <v>0</v>
      </c>
      <c r="AU81" s="376">
        <f ca="1">$C81*'LookUp Ranges'!V$71</f>
        <v>0</v>
      </c>
      <c r="AV81" s="376">
        <f ca="1">$C81*'LookUp Ranges'!W$71</f>
        <v>0</v>
      </c>
      <c r="AW81" s="376">
        <f ca="1">$C81*'LookUp Ranges'!X$71</f>
        <v>0</v>
      </c>
      <c r="AX81" s="376">
        <f ca="1">$C81*'LookUp Ranges'!Y$71</f>
        <v>0</v>
      </c>
      <c r="AY81" s="376">
        <f ca="1">$C81*'LookUp Ranges'!Z$71</f>
        <v>0</v>
      </c>
      <c r="AZ81" s="376">
        <f ca="1">$C81*'LookUp Ranges'!AA$71</f>
        <v>0</v>
      </c>
      <c r="BA81" s="376">
        <f ca="1">$C81*'LookUp Ranges'!AB$71</f>
        <v>0</v>
      </c>
      <c r="BB81" s="376">
        <f ca="1">$C81*'LookUp Ranges'!AC$71</f>
        <v>0</v>
      </c>
      <c r="BC81" s="376">
        <f ca="1">$C81*'LookUp Ranges'!AD$71</f>
        <v>0</v>
      </c>
      <c r="BD81" s="376">
        <f ca="1">$C81*'LookUp Ranges'!AE$71</f>
        <v>0</v>
      </c>
      <c r="BE81" s="376">
        <f ca="1">$C81*'LookUp Ranges'!AF$71</f>
        <v>0</v>
      </c>
      <c r="BF81" s="376">
        <f ca="1">$C81*'LookUp Ranges'!AG$71</f>
        <v>0</v>
      </c>
      <c r="BG81" s="376">
        <f ca="1">$C81*'LookUp Ranges'!AH$71</f>
        <v>0</v>
      </c>
      <c r="BH81" s="376">
        <f ca="1">$C81*'LookUp Ranges'!AI$71</f>
        <v>0</v>
      </c>
      <c r="BI81" s="376">
        <f ca="1">$C81*'LookUp Ranges'!AJ$71</f>
        <v>0</v>
      </c>
      <c r="BJ81" s="376">
        <f ca="1">$C81*'LookUp Ranges'!AK$71</f>
        <v>0</v>
      </c>
      <c r="BK81" s="376">
        <f ca="1">$C81*'LookUp Ranges'!AL$71</f>
        <v>0</v>
      </c>
      <c r="BL81" s="376">
        <f ca="1">$C81*'LookUp Ranges'!AM$71</f>
        <v>0</v>
      </c>
      <c r="BM81" s="376">
        <f ca="1">$C81*'LookUp Ranges'!AN$71</f>
        <v>0</v>
      </c>
      <c r="BN81" s="376">
        <f ca="1">$C81*'LookUp Ranges'!AO$71</f>
        <v>0</v>
      </c>
      <c r="BO81" s="377"/>
      <c r="BP81" s="377"/>
      <c r="BQ81" s="377"/>
      <c r="BR81" s="377"/>
      <c r="BS81" s="377"/>
      <c r="BT81" s="377"/>
      <c r="BU81" s="377"/>
      <c r="BV81" s="377"/>
      <c r="BW81" s="377"/>
      <c r="BX81" s="377"/>
      <c r="BY81" s="377"/>
      <c r="BZ81" s="377"/>
      <c r="CA81" s="377"/>
      <c r="CB81" s="377"/>
      <c r="CC81" s="377"/>
      <c r="CD81" s="377"/>
      <c r="CE81" s="377"/>
      <c r="CF81" s="377"/>
      <c r="CG81" s="376"/>
      <c r="CH81" s="376"/>
      <c r="CI81" s="376"/>
      <c r="CJ81" s="376"/>
      <c r="CK81" s="376"/>
      <c r="CL81" s="376"/>
      <c r="CM81" s="376"/>
      <c r="CN81" s="376"/>
      <c r="CO81" s="376"/>
      <c r="CP81" s="376"/>
      <c r="CQ81" s="376"/>
      <c r="CR81" s="376"/>
      <c r="CS81" s="376"/>
      <c r="CT81" s="376"/>
      <c r="CU81" s="376"/>
      <c r="CV81" s="376"/>
      <c r="CW81" s="376"/>
      <c r="CX81" s="376"/>
      <c r="CY81" s="376"/>
      <c r="CZ81" s="374">
        <f t="shared" ca="1" si="335"/>
        <v>0</v>
      </c>
      <c r="DA81" s="376"/>
      <c r="DB81" s="376"/>
      <c r="DC81" s="376"/>
      <c r="DD81" s="376"/>
      <c r="DE81" s="376"/>
      <c r="DF81" s="376"/>
      <c r="DG81" s="376"/>
      <c r="DH81" s="376"/>
      <c r="DI81" s="376"/>
      <c r="DJ81" s="376"/>
      <c r="DK81" s="376"/>
      <c r="DL81" s="376"/>
      <c r="DM81" s="376"/>
      <c r="DN81" s="376"/>
      <c r="DO81" s="376"/>
      <c r="DP81" s="376"/>
      <c r="DQ81" s="376"/>
      <c r="DR81" s="376"/>
      <c r="DS81" s="374"/>
    </row>
    <row r="82" spans="1:123" s="373" customFormat="1">
      <c r="A82" s="138">
        <f t="shared" si="336"/>
        <v>25</v>
      </c>
      <c r="B82" s="138">
        <f t="shared" si="337"/>
        <v>2043</v>
      </c>
      <c r="C82" s="130">
        <f t="shared" ca="1" si="338"/>
        <v>0</v>
      </c>
      <c r="D82" s="375"/>
      <c r="E82" s="375"/>
      <c r="F82" s="375"/>
      <c r="G82" s="375"/>
      <c r="H82" s="375"/>
      <c r="I82" s="375"/>
      <c r="J82" s="375"/>
      <c r="K82" s="375"/>
      <c r="L82" s="375"/>
      <c r="M82" s="375"/>
      <c r="N82" s="375"/>
      <c r="O82" s="375"/>
      <c r="P82" s="375"/>
      <c r="Q82" s="375"/>
      <c r="R82" s="375"/>
      <c r="S82" s="375"/>
      <c r="T82" s="375"/>
      <c r="U82" s="375"/>
      <c r="V82" s="375"/>
      <c r="W82" s="376"/>
      <c r="X82" s="376"/>
      <c r="Y82" s="376"/>
      <c r="Z82" s="376"/>
      <c r="AA82" s="376"/>
      <c r="AB82" s="376">
        <f ca="1">$C82*'LookUp Ranges'!B$71</f>
        <v>0</v>
      </c>
      <c r="AC82" s="376">
        <f ca="1">$C82*'LookUp Ranges'!C$71</f>
        <v>0</v>
      </c>
      <c r="AD82" s="376">
        <f ca="1">$C82*'LookUp Ranges'!D$71</f>
        <v>0</v>
      </c>
      <c r="AE82" s="376">
        <f ca="1">$C82*'LookUp Ranges'!E$71</f>
        <v>0</v>
      </c>
      <c r="AF82" s="376">
        <f ca="1">$C82*'LookUp Ranges'!F$71</f>
        <v>0</v>
      </c>
      <c r="AG82" s="376">
        <f ca="1">$C82*'LookUp Ranges'!G$71</f>
        <v>0</v>
      </c>
      <c r="AH82" s="376">
        <f ca="1">$C82*'LookUp Ranges'!H$71</f>
        <v>0</v>
      </c>
      <c r="AI82" s="376">
        <f ca="1">$C82*'LookUp Ranges'!I$71</f>
        <v>0</v>
      </c>
      <c r="AJ82" s="376">
        <f ca="1">$C82*'LookUp Ranges'!J$71</f>
        <v>0</v>
      </c>
      <c r="AK82" s="376">
        <f ca="1">$C82*'LookUp Ranges'!K$71</f>
        <v>0</v>
      </c>
      <c r="AL82" s="376">
        <f ca="1">$C82*'LookUp Ranges'!L$71</f>
        <v>0</v>
      </c>
      <c r="AM82" s="376">
        <f ca="1">$C82*'LookUp Ranges'!M$71</f>
        <v>0</v>
      </c>
      <c r="AN82" s="376">
        <f ca="1">$C82*'LookUp Ranges'!N$71</f>
        <v>0</v>
      </c>
      <c r="AO82" s="376">
        <f ca="1">$C82*'LookUp Ranges'!O$71</f>
        <v>0</v>
      </c>
      <c r="AP82" s="376">
        <f ca="1">$C82*'LookUp Ranges'!P$71</f>
        <v>0</v>
      </c>
      <c r="AQ82" s="376">
        <f ca="1">$C82*'LookUp Ranges'!Q$71</f>
        <v>0</v>
      </c>
      <c r="AR82" s="376">
        <f ca="1">$C82*'LookUp Ranges'!R$71</f>
        <v>0</v>
      </c>
      <c r="AS82" s="376">
        <f ca="1">$C82*'LookUp Ranges'!S$71</f>
        <v>0</v>
      </c>
      <c r="AT82" s="376">
        <f ca="1">$C82*'LookUp Ranges'!T$71</f>
        <v>0</v>
      </c>
      <c r="AU82" s="376">
        <f ca="1">$C82*'LookUp Ranges'!U$71</f>
        <v>0</v>
      </c>
      <c r="AV82" s="376">
        <f ca="1">$C82*'LookUp Ranges'!V$71</f>
        <v>0</v>
      </c>
      <c r="AW82" s="376">
        <f ca="1">$C82*'LookUp Ranges'!W$71</f>
        <v>0</v>
      </c>
      <c r="AX82" s="376">
        <f ca="1">$C82*'LookUp Ranges'!X$71</f>
        <v>0</v>
      </c>
      <c r="AY82" s="376">
        <f ca="1">$C82*'LookUp Ranges'!Y$71</f>
        <v>0</v>
      </c>
      <c r="AZ82" s="376">
        <f ca="1">$C82*'LookUp Ranges'!Z$71</f>
        <v>0</v>
      </c>
      <c r="BA82" s="376">
        <f ca="1">$C82*'LookUp Ranges'!AA$71</f>
        <v>0</v>
      </c>
      <c r="BB82" s="376">
        <f ca="1">$C82*'LookUp Ranges'!AB$71</f>
        <v>0</v>
      </c>
      <c r="BC82" s="376">
        <f ca="1">$C82*'LookUp Ranges'!AC$71</f>
        <v>0</v>
      </c>
      <c r="BD82" s="376">
        <f ca="1">$C82*'LookUp Ranges'!AD$71</f>
        <v>0</v>
      </c>
      <c r="BE82" s="376">
        <f ca="1">$C82*'LookUp Ranges'!AE$71</f>
        <v>0</v>
      </c>
      <c r="BF82" s="376">
        <f ca="1">$C82*'LookUp Ranges'!AF$71</f>
        <v>0</v>
      </c>
      <c r="BG82" s="376">
        <f ca="1">$C82*'LookUp Ranges'!AG$71</f>
        <v>0</v>
      </c>
      <c r="BH82" s="376">
        <f ca="1">$C82*'LookUp Ranges'!AH$71</f>
        <v>0</v>
      </c>
      <c r="BI82" s="376">
        <f ca="1">$C82*'LookUp Ranges'!AI$71</f>
        <v>0</v>
      </c>
      <c r="BJ82" s="376">
        <f ca="1">$C82*'LookUp Ranges'!AJ$71</f>
        <v>0</v>
      </c>
      <c r="BK82" s="376">
        <f ca="1">$C82*'LookUp Ranges'!AK$71</f>
        <v>0</v>
      </c>
      <c r="BL82" s="376">
        <f ca="1">$C82*'LookUp Ranges'!AL$71</f>
        <v>0</v>
      </c>
      <c r="BM82" s="376">
        <f ca="1">$C82*'LookUp Ranges'!AM$71</f>
        <v>0</v>
      </c>
      <c r="BN82" s="376">
        <f ca="1">$C82*'LookUp Ranges'!AN$71</f>
        <v>0</v>
      </c>
      <c r="BO82" s="376">
        <f ca="1">$C82*'LookUp Ranges'!AO$71</f>
        <v>0</v>
      </c>
      <c r="BP82" s="377"/>
      <c r="BQ82" s="377"/>
      <c r="BR82" s="377"/>
      <c r="BS82" s="377"/>
      <c r="BT82" s="377"/>
      <c r="BU82" s="377"/>
      <c r="BV82" s="377"/>
      <c r="BW82" s="377"/>
      <c r="BX82" s="377"/>
      <c r="BY82" s="377"/>
      <c r="BZ82" s="377"/>
      <c r="CA82" s="377"/>
      <c r="CB82" s="377"/>
      <c r="CC82" s="377"/>
      <c r="CD82" s="377"/>
      <c r="CE82" s="377"/>
      <c r="CF82" s="377"/>
      <c r="CG82" s="376"/>
      <c r="CH82" s="376"/>
      <c r="CI82" s="376"/>
      <c r="CJ82" s="376"/>
      <c r="CK82" s="376"/>
      <c r="CL82" s="376"/>
      <c r="CM82" s="376"/>
      <c r="CN82" s="376"/>
      <c r="CO82" s="376"/>
      <c r="CP82" s="376"/>
      <c r="CQ82" s="376"/>
      <c r="CR82" s="376"/>
      <c r="CS82" s="376"/>
      <c r="CT82" s="376"/>
      <c r="CU82" s="376"/>
      <c r="CV82" s="376"/>
      <c r="CW82" s="376"/>
      <c r="CX82" s="376"/>
      <c r="CY82" s="376"/>
      <c r="CZ82" s="374">
        <f t="shared" ca="1" si="335"/>
        <v>0</v>
      </c>
      <c r="DA82" s="376"/>
      <c r="DB82" s="376"/>
      <c r="DC82" s="376"/>
      <c r="DD82" s="376"/>
      <c r="DE82" s="376"/>
      <c r="DF82" s="376"/>
      <c r="DG82" s="376"/>
      <c r="DH82" s="376"/>
      <c r="DI82" s="376"/>
      <c r="DJ82" s="376"/>
      <c r="DK82" s="376"/>
      <c r="DL82" s="376"/>
      <c r="DM82" s="376"/>
      <c r="DN82" s="376"/>
      <c r="DO82" s="376"/>
      <c r="DP82" s="376"/>
      <c r="DQ82" s="376"/>
      <c r="DR82" s="376"/>
      <c r="DS82" s="374"/>
    </row>
    <row r="83" spans="1:123" s="373" customFormat="1">
      <c r="A83" s="138">
        <f t="shared" si="336"/>
        <v>26</v>
      </c>
      <c r="B83" s="138">
        <f t="shared" si="337"/>
        <v>2044</v>
      </c>
      <c r="C83" s="130">
        <f t="shared" ca="1" si="338"/>
        <v>0</v>
      </c>
      <c r="D83" s="375"/>
      <c r="E83" s="375"/>
      <c r="F83" s="375"/>
      <c r="G83" s="375"/>
      <c r="H83" s="375"/>
      <c r="I83" s="375"/>
      <c r="J83" s="375"/>
      <c r="K83" s="375"/>
      <c r="L83" s="375"/>
      <c r="M83" s="375"/>
      <c r="N83" s="375"/>
      <c r="O83" s="375"/>
      <c r="P83" s="375"/>
      <c r="Q83" s="375"/>
      <c r="R83" s="375"/>
      <c r="S83" s="375"/>
      <c r="T83" s="375"/>
      <c r="U83" s="375"/>
      <c r="V83" s="375"/>
      <c r="W83" s="376"/>
      <c r="X83" s="376"/>
      <c r="Y83" s="376"/>
      <c r="Z83" s="376"/>
      <c r="AA83" s="376"/>
      <c r="AB83" s="376"/>
      <c r="AC83" s="376">
        <f ca="1">$C83*'LookUp Ranges'!B$71</f>
        <v>0</v>
      </c>
      <c r="AD83" s="376">
        <f ca="1">$C83*'LookUp Ranges'!C$71</f>
        <v>0</v>
      </c>
      <c r="AE83" s="376">
        <f ca="1">$C83*'LookUp Ranges'!D$71</f>
        <v>0</v>
      </c>
      <c r="AF83" s="376">
        <f ca="1">$C83*'LookUp Ranges'!E$71</f>
        <v>0</v>
      </c>
      <c r="AG83" s="376">
        <f ca="1">$C83*'LookUp Ranges'!F$71</f>
        <v>0</v>
      </c>
      <c r="AH83" s="376">
        <f ca="1">$C83*'LookUp Ranges'!G$71</f>
        <v>0</v>
      </c>
      <c r="AI83" s="376">
        <f ca="1">$C83*'LookUp Ranges'!H$71</f>
        <v>0</v>
      </c>
      <c r="AJ83" s="376">
        <f ca="1">$C83*'LookUp Ranges'!I$71</f>
        <v>0</v>
      </c>
      <c r="AK83" s="376">
        <f ca="1">$C83*'LookUp Ranges'!J$71</f>
        <v>0</v>
      </c>
      <c r="AL83" s="376">
        <f ca="1">$C83*'LookUp Ranges'!K$71</f>
        <v>0</v>
      </c>
      <c r="AM83" s="376">
        <f ca="1">$C83*'LookUp Ranges'!L$71</f>
        <v>0</v>
      </c>
      <c r="AN83" s="376">
        <f ca="1">$C83*'LookUp Ranges'!M$71</f>
        <v>0</v>
      </c>
      <c r="AO83" s="376">
        <f ca="1">$C83*'LookUp Ranges'!N$71</f>
        <v>0</v>
      </c>
      <c r="AP83" s="376">
        <f ca="1">$C83*'LookUp Ranges'!O$71</f>
        <v>0</v>
      </c>
      <c r="AQ83" s="376">
        <f ca="1">$C83*'LookUp Ranges'!P$71</f>
        <v>0</v>
      </c>
      <c r="AR83" s="376">
        <f ca="1">$C83*'LookUp Ranges'!Q$71</f>
        <v>0</v>
      </c>
      <c r="AS83" s="376">
        <f ca="1">$C83*'LookUp Ranges'!R$71</f>
        <v>0</v>
      </c>
      <c r="AT83" s="376">
        <f ca="1">$C83*'LookUp Ranges'!S$71</f>
        <v>0</v>
      </c>
      <c r="AU83" s="376">
        <f ca="1">$C83*'LookUp Ranges'!T$71</f>
        <v>0</v>
      </c>
      <c r="AV83" s="376">
        <f ca="1">$C83*'LookUp Ranges'!U$71</f>
        <v>0</v>
      </c>
      <c r="AW83" s="376">
        <f ca="1">$C83*'LookUp Ranges'!V$71</f>
        <v>0</v>
      </c>
      <c r="AX83" s="376">
        <f ca="1">$C83*'LookUp Ranges'!W$71</f>
        <v>0</v>
      </c>
      <c r="AY83" s="376">
        <f ca="1">$C83*'LookUp Ranges'!X$71</f>
        <v>0</v>
      </c>
      <c r="AZ83" s="376">
        <f ca="1">$C83*'LookUp Ranges'!Y$71</f>
        <v>0</v>
      </c>
      <c r="BA83" s="376">
        <f ca="1">$C83*'LookUp Ranges'!Z$71</f>
        <v>0</v>
      </c>
      <c r="BB83" s="376">
        <f ca="1">$C83*'LookUp Ranges'!AA$71</f>
        <v>0</v>
      </c>
      <c r="BC83" s="376">
        <f ca="1">$C83*'LookUp Ranges'!AB$71</f>
        <v>0</v>
      </c>
      <c r="BD83" s="376">
        <f ca="1">$C83*'LookUp Ranges'!AC$71</f>
        <v>0</v>
      </c>
      <c r="BE83" s="376">
        <f ca="1">$C83*'LookUp Ranges'!AD$71</f>
        <v>0</v>
      </c>
      <c r="BF83" s="376">
        <f ca="1">$C83*'LookUp Ranges'!AE$71</f>
        <v>0</v>
      </c>
      <c r="BG83" s="376">
        <f ca="1">$C83*'LookUp Ranges'!AF$71</f>
        <v>0</v>
      </c>
      <c r="BH83" s="376">
        <f ca="1">$C83*'LookUp Ranges'!AG$71</f>
        <v>0</v>
      </c>
      <c r="BI83" s="376">
        <f ca="1">$C83*'LookUp Ranges'!AH$71</f>
        <v>0</v>
      </c>
      <c r="BJ83" s="376">
        <f ca="1">$C83*'LookUp Ranges'!AI$71</f>
        <v>0</v>
      </c>
      <c r="BK83" s="376">
        <f ca="1">$C83*'LookUp Ranges'!AJ$71</f>
        <v>0</v>
      </c>
      <c r="BL83" s="376">
        <f ca="1">$C83*'LookUp Ranges'!AK$71</f>
        <v>0</v>
      </c>
      <c r="BM83" s="376">
        <f ca="1">$C83*'LookUp Ranges'!AL$71</f>
        <v>0</v>
      </c>
      <c r="BN83" s="376">
        <f ca="1">$C83*'LookUp Ranges'!AM$71</f>
        <v>0</v>
      </c>
      <c r="BO83" s="376">
        <f ca="1">$C83*'LookUp Ranges'!AN$71</f>
        <v>0</v>
      </c>
      <c r="BP83" s="376">
        <f ca="1">$C83*'LookUp Ranges'!AO$71</f>
        <v>0</v>
      </c>
      <c r="BQ83" s="377"/>
      <c r="BR83" s="377"/>
      <c r="BS83" s="377"/>
      <c r="BT83" s="377"/>
      <c r="BU83" s="377"/>
      <c r="BV83" s="377"/>
      <c r="BW83" s="377"/>
      <c r="BX83" s="377"/>
      <c r="BY83" s="377"/>
      <c r="BZ83" s="377"/>
      <c r="CA83" s="377"/>
      <c r="CB83" s="377"/>
      <c r="CC83" s="377"/>
      <c r="CD83" s="377"/>
      <c r="CE83" s="377"/>
      <c r="CF83" s="377"/>
      <c r="CG83" s="376"/>
      <c r="CH83" s="376"/>
      <c r="CI83" s="376"/>
      <c r="CJ83" s="376"/>
      <c r="CK83" s="376"/>
      <c r="CL83" s="376"/>
      <c r="CM83" s="376"/>
      <c r="CN83" s="376"/>
      <c r="CO83" s="376"/>
      <c r="CP83" s="376"/>
      <c r="CQ83" s="376"/>
      <c r="CR83" s="376"/>
      <c r="CS83" s="376"/>
      <c r="CT83" s="376"/>
      <c r="CU83" s="376"/>
      <c r="CV83" s="376"/>
      <c r="CW83" s="376"/>
      <c r="CX83" s="376"/>
      <c r="CY83" s="376"/>
      <c r="CZ83" s="374">
        <f t="shared" ca="1" si="335"/>
        <v>0</v>
      </c>
      <c r="DA83" s="376"/>
      <c r="DB83" s="376"/>
      <c r="DC83" s="376"/>
      <c r="DD83" s="376"/>
      <c r="DE83" s="376"/>
      <c r="DF83" s="376"/>
      <c r="DG83" s="376"/>
      <c r="DH83" s="376"/>
      <c r="DI83" s="376"/>
      <c r="DJ83" s="376"/>
      <c r="DK83" s="376"/>
      <c r="DL83" s="376"/>
      <c r="DM83" s="376"/>
      <c r="DN83" s="376"/>
      <c r="DO83" s="376"/>
      <c r="DP83" s="376"/>
      <c r="DQ83" s="376"/>
      <c r="DR83" s="376"/>
      <c r="DS83" s="374"/>
    </row>
    <row r="84" spans="1:123" s="373" customFormat="1">
      <c r="A84" s="138">
        <f t="shared" si="336"/>
        <v>27</v>
      </c>
      <c r="B84" s="138">
        <f t="shared" si="337"/>
        <v>2045</v>
      </c>
      <c r="C84" s="130">
        <f t="shared" ca="1" si="338"/>
        <v>0</v>
      </c>
      <c r="D84" s="375"/>
      <c r="E84" s="375"/>
      <c r="F84" s="375"/>
      <c r="G84" s="375"/>
      <c r="H84" s="375"/>
      <c r="I84" s="375"/>
      <c r="J84" s="375"/>
      <c r="K84" s="375"/>
      <c r="L84" s="375"/>
      <c r="M84" s="375"/>
      <c r="N84" s="375"/>
      <c r="O84" s="375"/>
      <c r="P84" s="375"/>
      <c r="Q84" s="375"/>
      <c r="R84" s="375"/>
      <c r="S84" s="375"/>
      <c r="T84" s="375"/>
      <c r="U84" s="375"/>
      <c r="V84" s="375"/>
      <c r="W84" s="376"/>
      <c r="X84" s="376"/>
      <c r="Y84" s="376"/>
      <c r="Z84" s="376"/>
      <c r="AA84" s="376"/>
      <c r="AB84" s="376"/>
      <c r="AC84" s="376"/>
      <c r="AD84" s="376">
        <f ca="1">$C84*'LookUp Ranges'!B$71</f>
        <v>0</v>
      </c>
      <c r="AE84" s="376">
        <f ca="1">$C84*'LookUp Ranges'!C$71</f>
        <v>0</v>
      </c>
      <c r="AF84" s="376">
        <f ca="1">$C84*'LookUp Ranges'!D$71</f>
        <v>0</v>
      </c>
      <c r="AG84" s="376">
        <f ca="1">$C84*'LookUp Ranges'!E$71</f>
        <v>0</v>
      </c>
      <c r="AH84" s="376">
        <f ca="1">$C84*'LookUp Ranges'!F$71</f>
        <v>0</v>
      </c>
      <c r="AI84" s="376">
        <f ca="1">$C84*'LookUp Ranges'!G$71</f>
        <v>0</v>
      </c>
      <c r="AJ84" s="376">
        <f ca="1">$C84*'LookUp Ranges'!H$71</f>
        <v>0</v>
      </c>
      <c r="AK84" s="376">
        <f ca="1">$C84*'LookUp Ranges'!I$71</f>
        <v>0</v>
      </c>
      <c r="AL84" s="376">
        <f ca="1">$C84*'LookUp Ranges'!J$71</f>
        <v>0</v>
      </c>
      <c r="AM84" s="376">
        <f ca="1">$C84*'LookUp Ranges'!K$71</f>
        <v>0</v>
      </c>
      <c r="AN84" s="376">
        <f ca="1">$C84*'LookUp Ranges'!L$71</f>
        <v>0</v>
      </c>
      <c r="AO84" s="376">
        <f ca="1">$C84*'LookUp Ranges'!M$71</f>
        <v>0</v>
      </c>
      <c r="AP84" s="376">
        <f ca="1">$C84*'LookUp Ranges'!N$71</f>
        <v>0</v>
      </c>
      <c r="AQ84" s="376">
        <f ca="1">$C84*'LookUp Ranges'!O$71</f>
        <v>0</v>
      </c>
      <c r="AR84" s="376">
        <f ca="1">$C84*'LookUp Ranges'!P$71</f>
        <v>0</v>
      </c>
      <c r="AS84" s="376">
        <f ca="1">$C84*'LookUp Ranges'!Q$71</f>
        <v>0</v>
      </c>
      <c r="AT84" s="376">
        <f ca="1">$C84*'LookUp Ranges'!R$71</f>
        <v>0</v>
      </c>
      <c r="AU84" s="376">
        <f ca="1">$C84*'LookUp Ranges'!S$71</f>
        <v>0</v>
      </c>
      <c r="AV84" s="376">
        <f ca="1">$C84*'LookUp Ranges'!T$71</f>
        <v>0</v>
      </c>
      <c r="AW84" s="376">
        <f ca="1">$C84*'LookUp Ranges'!U$71</f>
        <v>0</v>
      </c>
      <c r="AX84" s="376">
        <f ca="1">$C84*'LookUp Ranges'!V$71</f>
        <v>0</v>
      </c>
      <c r="AY84" s="376">
        <f ca="1">$C84*'LookUp Ranges'!W$71</f>
        <v>0</v>
      </c>
      <c r="AZ84" s="376">
        <f ca="1">$C84*'LookUp Ranges'!X$71</f>
        <v>0</v>
      </c>
      <c r="BA84" s="376">
        <f ca="1">$C84*'LookUp Ranges'!Y$71</f>
        <v>0</v>
      </c>
      <c r="BB84" s="376">
        <f ca="1">$C84*'LookUp Ranges'!Z$71</f>
        <v>0</v>
      </c>
      <c r="BC84" s="376">
        <f ca="1">$C84*'LookUp Ranges'!AA$71</f>
        <v>0</v>
      </c>
      <c r="BD84" s="376">
        <f ca="1">$C84*'LookUp Ranges'!AB$71</f>
        <v>0</v>
      </c>
      <c r="BE84" s="376">
        <f ca="1">$C84*'LookUp Ranges'!AC$71</f>
        <v>0</v>
      </c>
      <c r="BF84" s="376">
        <f ca="1">$C84*'LookUp Ranges'!AD$71</f>
        <v>0</v>
      </c>
      <c r="BG84" s="376">
        <f ca="1">$C84*'LookUp Ranges'!AE$71</f>
        <v>0</v>
      </c>
      <c r="BH84" s="376">
        <f ca="1">$C84*'LookUp Ranges'!AF$71</f>
        <v>0</v>
      </c>
      <c r="BI84" s="376">
        <f ca="1">$C84*'LookUp Ranges'!AG$71</f>
        <v>0</v>
      </c>
      <c r="BJ84" s="376">
        <f ca="1">$C84*'LookUp Ranges'!AH$71</f>
        <v>0</v>
      </c>
      <c r="BK84" s="376">
        <f ca="1">$C84*'LookUp Ranges'!AI$71</f>
        <v>0</v>
      </c>
      <c r="BL84" s="376">
        <f ca="1">$C84*'LookUp Ranges'!AJ$71</f>
        <v>0</v>
      </c>
      <c r="BM84" s="376">
        <f ca="1">$C84*'LookUp Ranges'!AK$71</f>
        <v>0</v>
      </c>
      <c r="BN84" s="376">
        <f ca="1">$C84*'LookUp Ranges'!AL$71</f>
        <v>0</v>
      </c>
      <c r="BO84" s="376">
        <f ca="1">$C84*'LookUp Ranges'!AM$71</f>
        <v>0</v>
      </c>
      <c r="BP84" s="376">
        <f ca="1">$C84*'LookUp Ranges'!AN$71</f>
        <v>0</v>
      </c>
      <c r="BQ84" s="376">
        <f ca="1">$C84*'LookUp Ranges'!AO$71</f>
        <v>0</v>
      </c>
      <c r="BR84" s="377"/>
      <c r="BS84" s="377"/>
      <c r="BT84" s="377"/>
      <c r="BU84" s="377"/>
      <c r="BV84" s="377"/>
      <c r="BW84" s="377"/>
      <c r="BX84" s="377"/>
      <c r="BY84" s="377"/>
      <c r="BZ84" s="377"/>
      <c r="CA84" s="377"/>
      <c r="CB84" s="377"/>
      <c r="CC84" s="377"/>
      <c r="CD84" s="377"/>
      <c r="CE84" s="377"/>
      <c r="CF84" s="377"/>
      <c r="CG84" s="376"/>
      <c r="CH84" s="376"/>
      <c r="CI84" s="376"/>
      <c r="CJ84" s="376"/>
      <c r="CK84" s="376"/>
      <c r="CL84" s="376"/>
      <c r="CM84" s="376"/>
      <c r="CN84" s="376"/>
      <c r="CO84" s="376"/>
      <c r="CP84" s="376"/>
      <c r="CQ84" s="376"/>
      <c r="CR84" s="376"/>
      <c r="CS84" s="376"/>
      <c r="CT84" s="376"/>
      <c r="CU84" s="376"/>
      <c r="CV84" s="376"/>
      <c r="CW84" s="376"/>
      <c r="CX84" s="376"/>
      <c r="CY84" s="376"/>
      <c r="CZ84" s="374">
        <f t="shared" ca="1" si="335"/>
        <v>0</v>
      </c>
      <c r="DA84" s="376"/>
      <c r="DB84" s="376"/>
      <c r="DC84" s="376"/>
      <c r="DD84" s="376"/>
      <c r="DE84" s="376"/>
      <c r="DF84" s="376"/>
      <c r="DG84" s="376"/>
      <c r="DH84" s="376"/>
      <c r="DI84" s="376"/>
      <c r="DJ84" s="376"/>
      <c r="DK84" s="376"/>
      <c r="DL84" s="376"/>
      <c r="DM84" s="376"/>
      <c r="DN84" s="376"/>
      <c r="DO84" s="376"/>
      <c r="DP84" s="376"/>
      <c r="DQ84" s="376"/>
      <c r="DR84" s="376"/>
      <c r="DS84" s="374"/>
    </row>
    <row r="85" spans="1:123" s="373" customFormat="1">
      <c r="A85" s="138">
        <f t="shared" si="336"/>
        <v>28</v>
      </c>
      <c r="B85" s="138">
        <f t="shared" si="337"/>
        <v>2046</v>
      </c>
      <c r="C85" s="130">
        <f t="shared" ca="1" si="338"/>
        <v>0</v>
      </c>
      <c r="D85" s="375"/>
      <c r="E85" s="375"/>
      <c r="F85" s="375"/>
      <c r="G85" s="375"/>
      <c r="H85" s="375"/>
      <c r="I85" s="375"/>
      <c r="J85" s="375"/>
      <c r="K85" s="375"/>
      <c r="L85" s="375"/>
      <c r="M85" s="375"/>
      <c r="N85" s="375"/>
      <c r="O85" s="375"/>
      <c r="P85" s="375"/>
      <c r="Q85" s="375"/>
      <c r="R85" s="375"/>
      <c r="S85" s="375"/>
      <c r="T85" s="375"/>
      <c r="U85" s="375"/>
      <c r="V85" s="375"/>
      <c r="W85" s="376"/>
      <c r="X85" s="376"/>
      <c r="Y85" s="376"/>
      <c r="Z85" s="376"/>
      <c r="AA85" s="376"/>
      <c r="AB85" s="376"/>
      <c r="AC85" s="376"/>
      <c r="AD85" s="376"/>
      <c r="AE85" s="376">
        <f ca="1">$C85*'LookUp Ranges'!B$71</f>
        <v>0</v>
      </c>
      <c r="AF85" s="376">
        <f ca="1">$C85*'LookUp Ranges'!C$71</f>
        <v>0</v>
      </c>
      <c r="AG85" s="376">
        <f ca="1">$C85*'LookUp Ranges'!D$71</f>
        <v>0</v>
      </c>
      <c r="AH85" s="376">
        <f ca="1">$C85*'LookUp Ranges'!E$71</f>
        <v>0</v>
      </c>
      <c r="AI85" s="376">
        <f ca="1">$C85*'LookUp Ranges'!F$71</f>
        <v>0</v>
      </c>
      <c r="AJ85" s="376">
        <f ca="1">$C85*'LookUp Ranges'!G$71</f>
        <v>0</v>
      </c>
      <c r="AK85" s="376">
        <f ca="1">$C85*'LookUp Ranges'!H$71</f>
        <v>0</v>
      </c>
      <c r="AL85" s="376">
        <f ca="1">$C85*'LookUp Ranges'!I$71</f>
        <v>0</v>
      </c>
      <c r="AM85" s="376">
        <f ca="1">$C85*'LookUp Ranges'!J$71</f>
        <v>0</v>
      </c>
      <c r="AN85" s="376">
        <f ca="1">$C85*'LookUp Ranges'!K$71</f>
        <v>0</v>
      </c>
      <c r="AO85" s="376">
        <f ca="1">$C85*'LookUp Ranges'!L$71</f>
        <v>0</v>
      </c>
      <c r="AP85" s="376">
        <f ca="1">$C85*'LookUp Ranges'!M$71</f>
        <v>0</v>
      </c>
      <c r="AQ85" s="376">
        <f ca="1">$C85*'LookUp Ranges'!N$71</f>
        <v>0</v>
      </c>
      <c r="AR85" s="376">
        <f ca="1">$C85*'LookUp Ranges'!O$71</f>
        <v>0</v>
      </c>
      <c r="AS85" s="376">
        <f ca="1">$C85*'LookUp Ranges'!P$71</f>
        <v>0</v>
      </c>
      <c r="AT85" s="376">
        <f ca="1">$C85*'LookUp Ranges'!Q$71</f>
        <v>0</v>
      </c>
      <c r="AU85" s="376">
        <f ca="1">$C85*'LookUp Ranges'!R$71</f>
        <v>0</v>
      </c>
      <c r="AV85" s="376">
        <f ca="1">$C85*'LookUp Ranges'!S$71</f>
        <v>0</v>
      </c>
      <c r="AW85" s="376">
        <f ca="1">$C85*'LookUp Ranges'!T$71</f>
        <v>0</v>
      </c>
      <c r="AX85" s="376">
        <f ca="1">$C85*'LookUp Ranges'!U$71</f>
        <v>0</v>
      </c>
      <c r="AY85" s="376">
        <f ca="1">$C85*'LookUp Ranges'!V$71</f>
        <v>0</v>
      </c>
      <c r="AZ85" s="376">
        <f ca="1">$C85*'LookUp Ranges'!W$71</f>
        <v>0</v>
      </c>
      <c r="BA85" s="376">
        <f ca="1">$C85*'LookUp Ranges'!X$71</f>
        <v>0</v>
      </c>
      <c r="BB85" s="376">
        <f ca="1">$C85*'LookUp Ranges'!Y$71</f>
        <v>0</v>
      </c>
      <c r="BC85" s="376">
        <f ca="1">$C85*'LookUp Ranges'!Z$71</f>
        <v>0</v>
      </c>
      <c r="BD85" s="376">
        <f ca="1">$C85*'LookUp Ranges'!AA$71</f>
        <v>0</v>
      </c>
      <c r="BE85" s="376">
        <f ca="1">$C85*'LookUp Ranges'!AB$71</f>
        <v>0</v>
      </c>
      <c r="BF85" s="376">
        <f ca="1">$C85*'LookUp Ranges'!AC$71</f>
        <v>0</v>
      </c>
      <c r="BG85" s="376">
        <f ca="1">$C85*'LookUp Ranges'!AD$71</f>
        <v>0</v>
      </c>
      <c r="BH85" s="376">
        <f ca="1">$C85*'LookUp Ranges'!AE$71</f>
        <v>0</v>
      </c>
      <c r="BI85" s="376">
        <f ca="1">$C85*'LookUp Ranges'!AF$71</f>
        <v>0</v>
      </c>
      <c r="BJ85" s="376">
        <f ca="1">$C85*'LookUp Ranges'!AG$71</f>
        <v>0</v>
      </c>
      <c r="BK85" s="376">
        <f ca="1">$C85*'LookUp Ranges'!AH$71</f>
        <v>0</v>
      </c>
      <c r="BL85" s="376">
        <f ca="1">$C85*'LookUp Ranges'!AI$71</f>
        <v>0</v>
      </c>
      <c r="BM85" s="376">
        <f ca="1">$C85*'LookUp Ranges'!AJ$71</f>
        <v>0</v>
      </c>
      <c r="BN85" s="376">
        <f ca="1">$C85*'LookUp Ranges'!AK$71</f>
        <v>0</v>
      </c>
      <c r="BO85" s="376">
        <f ca="1">$C85*'LookUp Ranges'!AL$71</f>
        <v>0</v>
      </c>
      <c r="BP85" s="376">
        <f ca="1">$C85*'LookUp Ranges'!AM$71</f>
        <v>0</v>
      </c>
      <c r="BQ85" s="376">
        <f ca="1">$C85*'LookUp Ranges'!AN$71</f>
        <v>0</v>
      </c>
      <c r="BR85" s="376">
        <f ca="1">$C85*'LookUp Ranges'!AO$71</f>
        <v>0</v>
      </c>
      <c r="BS85" s="377"/>
      <c r="BT85" s="377"/>
      <c r="BU85" s="377"/>
      <c r="BV85" s="377"/>
      <c r="BW85" s="377"/>
      <c r="BX85" s="377"/>
      <c r="BY85" s="377"/>
      <c r="BZ85" s="377"/>
      <c r="CA85" s="377"/>
      <c r="CB85" s="377"/>
      <c r="CC85" s="377"/>
      <c r="CD85" s="377"/>
      <c r="CE85" s="377"/>
      <c r="CF85" s="377"/>
      <c r="CG85" s="376"/>
      <c r="CH85" s="376"/>
      <c r="CI85" s="376"/>
      <c r="CJ85" s="376"/>
      <c r="CK85" s="376"/>
      <c r="CL85" s="376"/>
      <c r="CM85" s="376"/>
      <c r="CN85" s="376"/>
      <c r="CO85" s="376"/>
      <c r="CP85" s="376"/>
      <c r="CQ85" s="376"/>
      <c r="CR85" s="376"/>
      <c r="CS85" s="376"/>
      <c r="CT85" s="376"/>
      <c r="CU85" s="376"/>
      <c r="CV85" s="376"/>
      <c r="CW85" s="376"/>
      <c r="CX85" s="376"/>
      <c r="CY85" s="376"/>
      <c r="CZ85" s="374">
        <f t="shared" ca="1" si="335"/>
        <v>0</v>
      </c>
      <c r="DA85" s="376"/>
      <c r="DB85" s="376"/>
      <c r="DC85" s="376"/>
      <c r="DD85" s="376"/>
      <c r="DE85" s="376"/>
      <c r="DF85" s="376"/>
      <c r="DG85" s="376"/>
      <c r="DH85" s="376"/>
      <c r="DI85" s="376"/>
      <c r="DJ85" s="376"/>
      <c r="DK85" s="376"/>
      <c r="DL85" s="376"/>
      <c r="DM85" s="376"/>
      <c r="DN85" s="376"/>
      <c r="DO85" s="376"/>
      <c r="DP85" s="376"/>
      <c r="DQ85" s="376"/>
      <c r="DR85" s="376"/>
      <c r="DS85" s="374"/>
    </row>
    <row r="86" spans="1:123" s="373" customFormat="1">
      <c r="A86" s="138">
        <f t="shared" si="336"/>
        <v>29</v>
      </c>
      <c r="B86" s="138">
        <f t="shared" si="337"/>
        <v>2047</v>
      </c>
      <c r="C86" s="130">
        <f t="shared" ca="1" si="338"/>
        <v>0</v>
      </c>
      <c r="D86" s="375"/>
      <c r="E86" s="375"/>
      <c r="F86" s="375"/>
      <c r="G86" s="375"/>
      <c r="H86" s="375"/>
      <c r="I86" s="375"/>
      <c r="J86" s="375"/>
      <c r="K86" s="375"/>
      <c r="L86" s="375"/>
      <c r="M86" s="375"/>
      <c r="N86" s="375"/>
      <c r="O86" s="375"/>
      <c r="P86" s="375"/>
      <c r="Q86" s="375"/>
      <c r="R86" s="375"/>
      <c r="S86" s="375"/>
      <c r="T86" s="375"/>
      <c r="U86" s="375"/>
      <c r="V86" s="375"/>
      <c r="W86" s="376"/>
      <c r="X86" s="376"/>
      <c r="Y86" s="376"/>
      <c r="Z86" s="376"/>
      <c r="AA86" s="376"/>
      <c r="AB86" s="376"/>
      <c r="AC86" s="376"/>
      <c r="AD86" s="376"/>
      <c r="AE86" s="376"/>
      <c r="AF86" s="376">
        <f ca="1">$C86*'LookUp Ranges'!B$71</f>
        <v>0</v>
      </c>
      <c r="AG86" s="376">
        <f ca="1">$C86*'LookUp Ranges'!C$71</f>
        <v>0</v>
      </c>
      <c r="AH86" s="376">
        <f ca="1">$C86*'LookUp Ranges'!D$71</f>
        <v>0</v>
      </c>
      <c r="AI86" s="376">
        <f ca="1">$C86*'LookUp Ranges'!E$71</f>
        <v>0</v>
      </c>
      <c r="AJ86" s="376">
        <f ca="1">$C86*'LookUp Ranges'!F$71</f>
        <v>0</v>
      </c>
      <c r="AK86" s="376">
        <f ca="1">$C86*'LookUp Ranges'!G$71</f>
        <v>0</v>
      </c>
      <c r="AL86" s="376">
        <f ca="1">$C86*'LookUp Ranges'!H$71</f>
        <v>0</v>
      </c>
      <c r="AM86" s="376">
        <f ca="1">$C86*'LookUp Ranges'!I$71</f>
        <v>0</v>
      </c>
      <c r="AN86" s="376">
        <f ca="1">$C86*'LookUp Ranges'!J$71</f>
        <v>0</v>
      </c>
      <c r="AO86" s="376">
        <f ca="1">$C86*'LookUp Ranges'!K$71</f>
        <v>0</v>
      </c>
      <c r="AP86" s="376">
        <f ca="1">$C86*'LookUp Ranges'!L$71</f>
        <v>0</v>
      </c>
      <c r="AQ86" s="376">
        <f ca="1">$C86*'LookUp Ranges'!M$71</f>
        <v>0</v>
      </c>
      <c r="AR86" s="376">
        <f ca="1">$C86*'LookUp Ranges'!N$71</f>
        <v>0</v>
      </c>
      <c r="AS86" s="376">
        <f ca="1">$C86*'LookUp Ranges'!O$71</f>
        <v>0</v>
      </c>
      <c r="AT86" s="376">
        <f ca="1">$C86*'LookUp Ranges'!P$71</f>
        <v>0</v>
      </c>
      <c r="AU86" s="376">
        <f ca="1">$C86*'LookUp Ranges'!Q$71</f>
        <v>0</v>
      </c>
      <c r="AV86" s="376">
        <f ca="1">$C86*'LookUp Ranges'!R$71</f>
        <v>0</v>
      </c>
      <c r="AW86" s="376">
        <f ca="1">$C86*'LookUp Ranges'!S$71</f>
        <v>0</v>
      </c>
      <c r="AX86" s="376">
        <f ca="1">$C86*'LookUp Ranges'!T$71</f>
        <v>0</v>
      </c>
      <c r="AY86" s="376">
        <f ca="1">$C86*'LookUp Ranges'!U$71</f>
        <v>0</v>
      </c>
      <c r="AZ86" s="376">
        <f ca="1">$C86*'LookUp Ranges'!V$71</f>
        <v>0</v>
      </c>
      <c r="BA86" s="376">
        <f ca="1">$C86*'LookUp Ranges'!W$71</f>
        <v>0</v>
      </c>
      <c r="BB86" s="376">
        <f ca="1">$C86*'LookUp Ranges'!X$71</f>
        <v>0</v>
      </c>
      <c r="BC86" s="376">
        <f ca="1">$C86*'LookUp Ranges'!Y$71</f>
        <v>0</v>
      </c>
      <c r="BD86" s="376">
        <f ca="1">$C86*'LookUp Ranges'!Z$71</f>
        <v>0</v>
      </c>
      <c r="BE86" s="376">
        <f ca="1">$C86*'LookUp Ranges'!AA$71</f>
        <v>0</v>
      </c>
      <c r="BF86" s="376">
        <f ca="1">$C86*'LookUp Ranges'!AB$71</f>
        <v>0</v>
      </c>
      <c r="BG86" s="376">
        <f ca="1">$C86*'LookUp Ranges'!AC$71</f>
        <v>0</v>
      </c>
      <c r="BH86" s="376">
        <f ca="1">$C86*'LookUp Ranges'!AD$71</f>
        <v>0</v>
      </c>
      <c r="BI86" s="376">
        <f ca="1">$C86*'LookUp Ranges'!AE$71</f>
        <v>0</v>
      </c>
      <c r="BJ86" s="376">
        <f ca="1">$C86*'LookUp Ranges'!AF$71</f>
        <v>0</v>
      </c>
      <c r="BK86" s="376">
        <f ca="1">$C86*'LookUp Ranges'!AG$71</f>
        <v>0</v>
      </c>
      <c r="BL86" s="376">
        <f ca="1">$C86*'LookUp Ranges'!AH$71</f>
        <v>0</v>
      </c>
      <c r="BM86" s="376">
        <f ca="1">$C86*'LookUp Ranges'!AI$71</f>
        <v>0</v>
      </c>
      <c r="BN86" s="376">
        <f ca="1">$C86*'LookUp Ranges'!AJ$71</f>
        <v>0</v>
      </c>
      <c r="BO86" s="376">
        <f ca="1">$C86*'LookUp Ranges'!AK$71</f>
        <v>0</v>
      </c>
      <c r="BP86" s="376">
        <f ca="1">$C86*'LookUp Ranges'!AL$71</f>
        <v>0</v>
      </c>
      <c r="BQ86" s="376">
        <f ca="1">$C86*'LookUp Ranges'!AM$71</f>
        <v>0</v>
      </c>
      <c r="BR86" s="376">
        <f ca="1">$C86*'LookUp Ranges'!AN$71</f>
        <v>0</v>
      </c>
      <c r="BS86" s="376">
        <f ca="1">$C86*'LookUp Ranges'!AO$71</f>
        <v>0</v>
      </c>
      <c r="BT86" s="377"/>
      <c r="BU86" s="377"/>
      <c r="BV86" s="377"/>
      <c r="BW86" s="377"/>
      <c r="BX86" s="377"/>
      <c r="BY86" s="377"/>
      <c r="BZ86" s="377"/>
      <c r="CA86" s="377"/>
      <c r="CB86" s="377"/>
      <c r="CC86" s="377"/>
      <c r="CD86" s="377"/>
      <c r="CE86" s="377"/>
      <c r="CF86" s="377"/>
      <c r="CG86" s="376"/>
      <c r="CH86" s="376"/>
      <c r="CI86" s="376"/>
      <c r="CJ86" s="376"/>
      <c r="CK86" s="376"/>
      <c r="CL86" s="376"/>
      <c r="CM86" s="376"/>
      <c r="CN86" s="376"/>
      <c r="CO86" s="376"/>
      <c r="CP86" s="376"/>
      <c r="CQ86" s="376"/>
      <c r="CR86" s="376"/>
      <c r="CS86" s="376"/>
      <c r="CT86" s="376"/>
      <c r="CU86" s="376"/>
      <c r="CV86" s="376"/>
      <c r="CW86" s="376"/>
      <c r="CX86" s="376"/>
      <c r="CY86" s="376"/>
      <c r="CZ86" s="374">
        <f t="shared" ca="1" si="335"/>
        <v>0</v>
      </c>
      <c r="DA86" s="376"/>
      <c r="DB86" s="376"/>
      <c r="DC86" s="376"/>
      <c r="DD86" s="376"/>
      <c r="DE86" s="376"/>
      <c r="DF86" s="376"/>
      <c r="DG86" s="376"/>
      <c r="DH86" s="376"/>
      <c r="DI86" s="376"/>
      <c r="DJ86" s="376"/>
      <c r="DK86" s="376"/>
      <c r="DL86" s="376"/>
      <c r="DM86" s="376"/>
      <c r="DN86" s="376"/>
      <c r="DO86" s="376"/>
      <c r="DP86" s="376"/>
      <c r="DQ86" s="376"/>
      <c r="DR86" s="376"/>
      <c r="DS86" s="374"/>
    </row>
    <row r="87" spans="1:123" s="373" customFormat="1">
      <c r="A87" s="138">
        <f t="shared" si="336"/>
        <v>30</v>
      </c>
      <c r="B87" s="138">
        <f t="shared" si="337"/>
        <v>2048</v>
      </c>
      <c r="C87" s="130">
        <f t="shared" ca="1" si="338"/>
        <v>0</v>
      </c>
      <c r="D87" s="375"/>
      <c r="E87" s="375"/>
      <c r="F87" s="375"/>
      <c r="G87" s="375"/>
      <c r="H87" s="375"/>
      <c r="I87" s="375"/>
      <c r="J87" s="375"/>
      <c r="K87" s="375"/>
      <c r="L87" s="375"/>
      <c r="M87" s="375"/>
      <c r="N87" s="375"/>
      <c r="O87" s="375"/>
      <c r="P87" s="375"/>
      <c r="Q87" s="375"/>
      <c r="R87" s="375"/>
      <c r="S87" s="375"/>
      <c r="T87" s="375"/>
      <c r="U87" s="375"/>
      <c r="V87" s="375"/>
      <c r="W87" s="376"/>
      <c r="X87" s="376"/>
      <c r="Y87" s="376"/>
      <c r="Z87" s="376"/>
      <c r="AA87" s="376"/>
      <c r="AB87" s="376"/>
      <c r="AC87" s="376"/>
      <c r="AD87" s="376"/>
      <c r="AE87" s="376"/>
      <c r="AF87" s="376"/>
      <c r="AG87" s="376">
        <f ca="1">$C87*'LookUp Ranges'!B$71</f>
        <v>0</v>
      </c>
      <c r="AH87" s="376">
        <f ca="1">$C87*'LookUp Ranges'!C$71</f>
        <v>0</v>
      </c>
      <c r="AI87" s="376">
        <f ca="1">$C87*'LookUp Ranges'!D$71</f>
        <v>0</v>
      </c>
      <c r="AJ87" s="376">
        <f ca="1">$C87*'LookUp Ranges'!E$71</f>
        <v>0</v>
      </c>
      <c r="AK87" s="376">
        <f ca="1">$C87*'LookUp Ranges'!F$71</f>
        <v>0</v>
      </c>
      <c r="AL87" s="376">
        <f ca="1">$C87*'LookUp Ranges'!G$71</f>
        <v>0</v>
      </c>
      <c r="AM87" s="376">
        <f ca="1">$C87*'LookUp Ranges'!H$71</f>
        <v>0</v>
      </c>
      <c r="AN87" s="376">
        <f ca="1">$C87*'LookUp Ranges'!I$71</f>
        <v>0</v>
      </c>
      <c r="AO87" s="376">
        <f ca="1">$C87*'LookUp Ranges'!J$71</f>
        <v>0</v>
      </c>
      <c r="AP87" s="376">
        <f ca="1">$C87*'LookUp Ranges'!K$71</f>
        <v>0</v>
      </c>
      <c r="AQ87" s="376">
        <f ca="1">$C87*'LookUp Ranges'!L$71</f>
        <v>0</v>
      </c>
      <c r="AR87" s="376">
        <f ca="1">$C87*'LookUp Ranges'!M$71</f>
        <v>0</v>
      </c>
      <c r="AS87" s="376">
        <f ca="1">$C87*'LookUp Ranges'!N$71</f>
        <v>0</v>
      </c>
      <c r="AT87" s="376">
        <f ca="1">$C87*'LookUp Ranges'!O$71</f>
        <v>0</v>
      </c>
      <c r="AU87" s="376">
        <f ca="1">$C87*'LookUp Ranges'!P$71</f>
        <v>0</v>
      </c>
      <c r="AV87" s="376">
        <f ca="1">$C87*'LookUp Ranges'!Q$71</f>
        <v>0</v>
      </c>
      <c r="AW87" s="376">
        <f ca="1">$C87*'LookUp Ranges'!R$71</f>
        <v>0</v>
      </c>
      <c r="AX87" s="376">
        <f ca="1">$C87*'LookUp Ranges'!S$71</f>
        <v>0</v>
      </c>
      <c r="AY87" s="376">
        <f ca="1">$C87*'LookUp Ranges'!T$71</f>
        <v>0</v>
      </c>
      <c r="AZ87" s="376">
        <f ca="1">$C87*'LookUp Ranges'!U$71</f>
        <v>0</v>
      </c>
      <c r="BA87" s="376">
        <f ca="1">$C87*'LookUp Ranges'!V$71</f>
        <v>0</v>
      </c>
      <c r="BB87" s="376">
        <f ca="1">$C87*'LookUp Ranges'!W$71</f>
        <v>0</v>
      </c>
      <c r="BC87" s="376">
        <f ca="1">$C87*'LookUp Ranges'!X$71</f>
        <v>0</v>
      </c>
      <c r="BD87" s="376">
        <f ca="1">$C87*'LookUp Ranges'!Y$71</f>
        <v>0</v>
      </c>
      <c r="BE87" s="376">
        <f ca="1">$C87*'LookUp Ranges'!Z$71</f>
        <v>0</v>
      </c>
      <c r="BF87" s="376">
        <f ca="1">$C87*'LookUp Ranges'!AA$71</f>
        <v>0</v>
      </c>
      <c r="BG87" s="376">
        <f ca="1">$C87*'LookUp Ranges'!AB$71</f>
        <v>0</v>
      </c>
      <c r="BH87" s="376">
        <f ca="1">$C87*'LookUp Ranges'!AC$71</f>
        <v>0</v>
      </c>
      <c r="BI87" s="376">
        <f ca="1">$C87*'LookUp Ranges'!AD$71</f>
        <v>0</v>
      </c>
      <c r="BJ87" s="376">
        <f ca="1">$C87*'LookUp Ranges'!AE$71</f>
        <v>0</v>
      </c>
      <c r="BK87" s="376">
        <f ca="1">$C87*'LookUp Ranges'!AF$71</f>
        <v>0</v>
      </c>
      <c r="BL87" s="376">
        <f ca="1">$C87*'LookUp Ranges'!AG$71</f>
        <v>0</v>
      </c>
      <c r="BM87" s="376">
        <f ca="1">$C87*'LookUp Ranges'!AH$71</f>
        <v>0</v>
      </c>
      <c r="BN87" s="376">
        <f ca="1">$C87*'LookUp Ranges'!AI$71</f>
        <v>0</v>
      </c>
      <c r="BO87" s="376">
        <f ca="1">$C87*'LookUp Ranges'!AJ$71</f>
        <v>0</v>
      </c>
      <c r="BP87" s="376">
        <f ca="1">$C87*'LookUp Ranges'!AK$71</f>
        <v>0</v>
      </c>
      <c r="BQ87" s="376">
        <f ca="1">$C87*'LookUp Ranges'!AL$71</f>
        <v>0</v>
      </c>
      <c r="BR87" s="376">
        <f ca="1">$C87*'LookUp Ranges'!AM$71</f>
        <v>0</v>
      </c>
      <c r="BS87" s="376">
        <f ca="1">$C87*'LookUp Ranges'!AN$71</f>
        <v>0</v>
      </c>
      <c r="BT87" s="376">
        <f ca="1">$C87*'LookUp Ranges'!AO$71</f>
        <v>0</v>
      </c>
      <c r="BU87" s="377"/>
      <c r="BV87" s="377"/>
      <c r="BW87" s="377"/>
      <c r="BX87" s="377"/>
      <c r="BY87" s="377"/>
      <c r="BZ87" s="377"/>
      <c r="CA87" s="377"/>
      <c r="CB87" s="377"/>
      <c r="CC87" s="377"/>
      <c r="CD87" s="377"/>
      <c r="CE87" s="377"/>
      <c r="CF87" s="377"/>
      <c r="CG87" s="376"/>
      <c r="CH87" s="376"/>
      <c r="CI87" s="376"/>
      <c r="CJ87" s="376"/>
      <c r="CK87" s="376"/>
      <c r="CL87" s="376"/>
      <c r="CM87" s="376"/>
      <c r="CN87" s="376"/>
      <c r="CO87" s="376"/>
      <c r="CP87" s="376"/>
      <c r="CQ87" s="376"/>
      <c r="CR87" s="376"/>
      <c r="CS87" s="376"/>
      <c r="CT87" s="376"/>
      <c r="CU87" s="376"/>
      <c r="CV87" s="376"/>
      <c r="CW87" s="376"/>
      <c r="CX87" s="376"/>
      <c r="CY87" s="376"/>
      <c r="CZ87" s="374">
        <f t="shared" ca="1" si="335"/>
        <v>0</v>
      </c>
      <c r="DA87" s="376"/>
      <c r="DB87" s="376"/>
      <c r="DC87" s="376"/>
      <c r="DD87" s="376"/>
      <c r="DE87" s="376"/>
      <c r="DF87" s="376"/>
      <c r="DG87" s="376"/>
      <c r="DH87" s="376"/>
      <c r="DI87" s="376"/>
      <c r="DJ87" s="376"/>
      <c r="DK87" s="376"/>
      <c r="DL87" s="376"/>
      <c r="DM87" s="376"/>
      <c r="DN87" s="376"/>
      <c r="DO87" s="376"/>
      <c r="DP87" s="376"/>
      <c r="DQ87" s="376"/>
      <c r="DR87" s="376"/>
      <c r="DS87" s="374"/>
    </row>
    <row r="88" spans="1:123" s="373" customFormat="1">
      <c r="A88" s="138">
        <f t="shared" si="336"/>
        <v>31</v>
      </c>
      <c r="B88" s="138">
        <f t="shared" si="337"/>
        <v>2049</v>
      </c>
      <c r="C88" s="130">
        <f t="shared" ca="1" si="338"/>
        <v>0</v>
      </c>
      <c r="D88" s="375"/>
      <c r="E88" s="375"/>
      <c r="F88" s="375"/>
      <c r="G88" s="375"/>
      <c r="H88" s="375"/>
      <c r="I88" s="375"/>
      <c r="J88" s="375"/>
      <c r="K88" s="375"/>
      <c r="L88" s="375"/>
      <c r="M88" s="375"/>
      <c r="N88" s="375"/>
      <c r="O88" s="375"/>
      <c r="P88" s="375"/>
      <c r="Q88" s="375"/>
      <c r="R88" s="375"/>
      <c r="S88" s="375"/>
      <c r="T88" s="375"/>
      <c r="U88" s="375"/>
      <c r="V88" s="375"/>
      <c r="W88" s="376"/>
      <c r="X88" s="376"/>
      <c r="Y88" s="376"/>
      <c r="Z88" s="376"/>
      <c r="AA88" s="376"/>
      <c r="AB88" s="376"/>
      <c r="AC88" s="376"/>
      <c r="AD88" s="376"/>
      <c r="AE88" s="376"/>
      <c r="AF88" s="376"/>
      <c r="AG88" s="376"/>
      <c r="AH88" s="376">
        <f ca="1">$C88*'LookUp Ranges'!B$71</f>
        <v>0</v>
      </c>
      <c r="AI88" s="376">
        <f ca="1">$C88*'LookUp Ranges'!C$71</f>
        <v>0</v>
      </c>
      <c r="AJ88" s="376">
        <f ca="1">$C88*'LookUp Ranges'!D$71</f>
        <v>0</v>
      </c>
      <c r="AK88" s="376">
        <f ca="1">$C88*'LookUp Ranges'!E$71</f>
        <v>0</v>
      </c>
      <c r="AL88" s="376">
        <f ca="1">$C88*'LookUp Ranges'!F$71</f>
        <v>0</v>
      </c>
      <c r="AM88" s="376">
        <f ca="1">$C88*'LookUp Ranges'!G$71</f>
        <v>0</v>
      </c>
      <c r="AN88" s="376">
        <f ca="1">$C88*'LookUp Ranges'!H$71</f>
        <v>0</v>
      </c>
      <c r="AO88" s="376">
        <f ca="1">$C88*'LookUp Ranges'!I$71</f>
        <v>0</v>
      </c>
      <c r="AP88" s="376">
        <f ca="1">$C88*'LookUp Ranges'!J$71</f>
        <v>0</v>
      </c>
      <c r="AQ88" s="376">
        <f ca="1">$C88*'LookUp Ranges'!K$71</f>
        <v>0</v>
      </c>
      <c r="AR88" s="376">
        <f ca="1">$C88*'LookUp Ranges'!L$71</f>
        <v>0</v>
      </c>
      <c r="AS88" s="376">
        <f ca="1">$C88*'LookUp Ranges'!M$71</f>
        <v>0</v>
      </c>
      <c r="AT88" s="376">
        <f ca="1">$C88*'LookUp Ranges'!N$71</f>
        <v>0</v>
      </c>
      <c r="AU88" s="376">
        <f ca="1">$C88*'LookUp Ranges'!O$71</f>
        <v>0</v>
      </c>
      <c r="AV88" s="376">
        <f ca="1">$C88*'LookUp Ranges'!P$71</f>
        <v>0</v>
      </c>
      <c r="AW88" s="376">
        <f ca="1">$C88*'LookUp Ranges'!Q$71</f>
        <v>0</v>
      </c>
      <c r="AX88" s="376">
        <f ca="1">$C88*'LookUp Ranges'!R$71</f>
        <v>0</v>
      </c>
      <c r="AY88" s="376">
        <f ca="1">$C88*'LookUp Ranges'!S$71</f>
        <v>0</v>
      </c>
      <c r="AZ88" s="376">
        <f ca="1">$C88*'LookUp Ranges'!T$71</f>
        <v>0</v>
      </c>
      <c r="BA88" s="376">
        <f ca="1">$C88*'LookUp Ranges'!U$71</f>
        <v>0</v>
      </c>
      <c r="BB88" s="376">
        <f ca="1">$C88*'LookUp Ranges'!V$71</f>
        <v>0</v>
      </c>
      <c r="BC88" s="376">
        <f ca="1">$C88*'LookUp Ranges'!W$71</f>
        <v>0</v>
      </c>
      <c r="BD88" s="376">
        <f ca="1">$C88*'LookUp Ranges'!X$71</f>
        <v>0</v>
      </c>
      <c r="BE88" s="376">
        <f ca="1">$C88*'LookUp Ranges'!Y$71</f>
        <v>0</v>
      </c>
      <c r="BF88" s="376">
        <f ca="1">$C88*'LookUp Ranges'!Z$71</f>
        <v>0</v>
      </c>
      <c r="BG88" s="376">
        <f ca="1">$C88*'LookUp Ranges'!AA$71</f>
        <v>0</v>
      </c>
      <c r="BH88" s="376">
        <f ca="1">$C88*'LookUp Ranges'!AB$71</f>
        <v>0</v>
      </c>
      <c r="BI88" s="376">
        <f ca="1">$C88*'LookUp Ranges'!AC$71</f>
        <v>0</v>
      </c>
      <c r="BJ88" s="376">
        <f ca="1">$C88*'LookUp Ranges'!AD$71</f>
        <v>0</v>
      </c>
      <c r="BK88" s="376">
        <f ca="1">$C88*'LookUp Ranges'!AE$71</f>
        <v>0</v>
      </c>
      <c r="BL88" s="376">
        <f ca="1">$C88*'LookUp Ranges'!AF$71</f>
        <v>0</v>
      </c>
      <c r="BM88" s="376">
        <f ca="1">$C88*'LookUp Ranges'!AG$71</f>
        <v>0</v>
      </c>
      <c r="BN88" s="376">
        <f ca="1">$C88*'LookUp Ranges'!AH$71</f>
        <v>0</v>
      </c>
      <c r="BO88" s="376">
        <f ca="1">$C88*'LookUp Ranges'!AI$71</f>
        <v>0</v>
      </c>
      <c r="BP88" s="376">
        <f ca="1">$C88*'LookUp Ranges'!AJ$71</f>
        <v>0</v>
      </c>
      <c r="BQ88" s="376">
        <f ca="1">$C88*'LookUp Ranges'!AK$71</f>
        <v>0</v>
      </c>
      <c r="BR88" s="376">
        <f ca="1">$C88*'LookUp Ranges'!AL$71</f>
        <v>0</v>
      </c>
      <c r="BS88" s="376">
        <f ca="1">$C88*'LookUp Ranges'!AM$71</f>
        <v>0</v>
      </c>
      <c r="BT88" s="376">
        <f ca="1">$C88*'LookUp Ranges'!AN$71</f>
        <v>0</v>
      </c>
      <c r="BU88" s="376">
        <f ca="1">$C88*'LookUp Ranges'!AO$71</f>
        <v>0</v>
      </c>
      <c r="BV88" s="377"/>
      <c r="BW88" s="377"/>
      <c r="BX88" s="377"/>
      <c r="BY88" s="377"/>
      <c r="BZ88" s="377"/>
      <c r="CA88" s="377"/>
      <c r="CB88" s="377"/>
      <c r="CC88" s="377"/>
      <c r="CD88" s="377"/>
      <c r="CE88" s="377"/>
      <c r="CF88" s="377"/>
      <c r="CG88" s="376"/>
      <c r="CH88" s="376"/>
      <c r="CI88" s="376"/>
      <c r="CJ88" s="376"/>
      <c r="CK88" s="376"/>
      <c r="CL88" s="376"/>
      <c r="CM88" s="376"/>
      <c r="CN88" s="376"/>
      <c r="CO88" s="376"/>
      <c r="CP88" s="376"/>
      <c r="CQ88" s="376"/>
      <c r="CR88" s="376"/>
      <c r="CS88" s="376"/>
      <c r="CT88" s="376"/>
      <c r="CU88" s="376"/>
      <c r="CV88" s="376"/>
      <c r="CW88" s="376"/>
      <c r="CX88" s="376"/>
      <c r="CY88" s="376"/>
      <c r="CZ88" s="374">
        <f t="shared" ca="1" si="335"/>
        <v>0</v>
      </c>
      <c r="DA88" s="376"/>
      <c r="DB88" s="376"/>
      <c r="DC88" s="376"/>
      <c r="DD88" s="376"/>
      <c r="DE88" s="376"/>
      <c r="DF88" s="376"/>
      <c r="DG88" s="376"/>
      <c r="DH88" s="376"/>
      <c r="DI88" s="376"/>
      <c r="DJ88" s="376"/>
      <c r="DK88" s="376"/>
      <c r="DL88" s="376"/>
      <c r="DM88" s="376"/>
      <c r="DN88" s="376"/>
      <c r="DO88" s="376"/>
      <c r="DP88" s="376"/>
      <c r="DQ88" s="376"/>
      <c r="DR88" s="376"/>
      <c r="DS88" s="374"/>
    </row>
    <row r="89" spans="1:123" s="373" customFormat="1">
      <c r="A89" s="138">
        <f t="shared" si="336"/>
        <v>32</v>
      </c>
      <c r="B89" s="138">
        <f t="shared" si="337"/>
        <v>2050</v>
      </c>
      <c r="C89" s="130">
        <f t="shared" ca="1" si="338"/>
        <v>0</v>
      </c>
      <c r="D89" s="375"/>
      <c r="E89" s="375"/>
      <c r="F89" s="375"/>
      <c r="G89" s="375"/>
      <c r="H89" s="375"/>
      <c r="I89" s="375"/>
      <c r="J89" s="375"/>
      <c r="K89" s="375"/>
      <c r="L89" s="375"/>
      <c r="M89" s="375"/>
      <c r="N89" s="375"/>
      <c r="O89" s="375"/>
      <c r="P89" s="375"/>
      <c r="Q89" s="375"/>
      <c r="R89" s="375"/>
      <c r="S89" s="375"/>
      <c r="T89" s="375"/>
      <c r="U89" s="375"/>
      <c r="V89" s="375"/>
      <c r="W89" s="376"/>
      <c r="X89" s="376"/>
      <c r="Y89" s="376"/>
      <c r="Z89" s="376"/>
      <c r="AA89" s="376"/>
      <c r="AB89" s="376"/>
      <c r="AC89" s="376"/>
      <c r="AD89" s="376"/>
      <c r="AE89" s="376"/>
      <c r="AF89" s="376"/>
      <c r="AG89" s="376"/>
      <c r="AH89" s="376"/>
      <c r="AI89" s="376">
        <f ca="1">$C89*'LookUp Ranges'!B$71</f>
        <v>0</v>
      </c>
      <c r="AJ89" s="376">
        <f ca="1">$C89*'LookUp Ranges'!C$71</f>
        <v>0</v>
      </c>
      <c r="AK89" s="376">
        <f ca="1">$C89*'LookUp Ranges'!D$71</f>
        <v>0</v>
      </c>
      <c r="AL89" s="376">
        <f ca="1">$C89*'LookUp Ranges'!E$71</f>
        <v>0</v>
      </c>
      <c r="AM89" s="376">
        <f ca="1">$C89*'LookUp Ranges'!F$71</f>
        <v>0</v>
      </c>
      <c r="AN89" s="376">
        <f ca="1">$C89*'LookUp Ranges'!G$71</f>
        <v>0</v>
      </c>
      <c r="AO89" s="376">
        <f ca="1">$C89*'LookUp Ranges'!H$71</f>
        <v>0</v>
      </c>
      <c r="AP89" s="376">
        <f ca="1">$C89*'LookUp Ranges'!I$71</f>
        <v>0</v>
      </c>
      <c r="AQ89" s="376">
        <f ca="1">$C89*'LookUp Ranges'!J$71</f>
        <v>0</v>
      </c>
      <c r="AR89" s="376">
        <f ca="1">$C89*'LookUp Ranges'!K$71</f>
        <v>0</v>
      </c>
      <c r="AS89" s="376">
        <f ca="1">$C89*'LookUp Ranges'!L$71</f>
        <v>0</v>
      </c>
      <c r="AT89" s="376">
        <f ca="1">$C89*'LookUp Ranges'!M$71</f>
        <v>0</v>
      </c>
      <c r="AU89" s="376">
        <f ca="1">$C89*'LookUp Ranges'!N$71</f>
        <v>0</v>
      </c>
      <c r="AV89" s="376">
        <f ca="1">$C89*'LookUp Ranges'!O$71</f>
        <v>0</v>
      </c>
      <c r="AW89" s="376">
        <f ca="1">$C89*'LookUp Ranges'!P$71</f>
        <v>0</v>
      </c>
      <c r="AX89" s="376">
        <f ca="1">$C89*'LookUp Ranges'!Q$71</f>
        <v>0</v>
      </c>
      <c r="AY89" s="376">
        <f ca="1">$C89*'LookUp Ranges'!R$71</f>
        <v>0</v>
      </c>
      <c r="AZ89" s="376">
        <f ca="1">$C89*'LookUp Ranges'!S$71</f>
        <v>0</v>
      </c>
      <c r="BA89" s="376">
        <f ca="1">$C89*'LookUp Ranges'!T$71</f>
        <v>0</v>
      </c>
      <c r="BB89" s="376">
        <f ca="1">$C89*'LookUp Ranges'!U$71</f>
        <v>0</v>
      </c>
      <c r="BC89" s="376">
        <f ca="1">$C89*'LookUp Ranges'!V$71</f>
        <v>0</v>
      </c>
      <c r="BD89" s="376">
        <f ca="1">$C89*'LookUp Ranges'!W$71</f>
        <v>0</v>
      </c>
      <c r="BE89" s="376">
        <f ca="1">$C89*'LookUp Ranges'!X$71</f>
        <v>0</v>
      </c>
      <c r="BF89" s="376">
        <f ca="1">$C89*'LookUp Ranges'!Y$71</f>
        <v>0</v>
      </c>
      <c r="BG89" s="376">
        <f ca="1">$C89*'LookUp Ranges'!Z$71</f>
        <v>0</v>
      </c>
      <c r="BH89" s="376">
        <f ca="1">$C89*'LookUp Ranges'!AA$71</f>
        <v>0</v>
      </c>
      <c r="BI89" s="376">
        <f ca="1">$C89*'LookUp Ranges'!AB$71</f>
        <v>0</v>
      </c>
      <c r="BJ89" s="376">
        <f ca="1">$C89*'LookUp Ranges'!AC$71</f>
        <v>0</v>
      </c>
      <c r="BK89" s="376">
        <f ca="1">$C89*'LookUp Ranges'!AD$71</f>
        <v>0</v>
      </c>
      <c r="BL89" s="376">
        <f ca="1">$C89*'LookUp Ranges'!AE$71</f>
        <v>0</v>
      </c>
      <c r="BM89" s="376">
        <f ca="1">$C89*'LookUp Ranges'!AF$71</f>
        <v>0</v>
      </c>
      <c r="BN89" s="376">
        <f ca="1">$C89*'LookUp Ranges'!AG$71</f>
        <v>0</v>
      </c>
      <c r="BO89" s="376">
        <f ca="1">$C89*'LookUp Ranges'!AH$71</f>
        <v>0</v>
      </c>
      <c r="BP89" s="376">
        <f ca="1">$C89*'LookUp Ranges'!AI$71</f>
        <v>0</v>
      </c>
      <c r="BQ89" s="376">
        <f ca="1">$C89*'LookUp Ranges'!AJ$71</f>
        <v>0</v>
      </c>
      <c r="BR89" s="376">
        <f ca="1">$C89*'LookUp Ranges'!AK$71</f>
        <v>0</v>
      </c>
      <c r="BS89" s="376">
        <f ca="1">$C89*'LookUp Ranges'!AL$71</f>
        <v>0</v>
      </c>
      <c r="BT89" s="376">
        <f ca="1">$C89*'LookUp Ranges'!AM$71</f>
        <v>0</v>
      </c>
      <c r="BU89" s="376">
        <f ca="1">$C89*'LookUp Ranges'!AN$71</f>
        <v>0</v>
      </c>
      <c r="BV89" s="376">
        <f ca="1">$C89*'LookUp Ranges'!AO$71</f>
        <v>0</v>
      </c>
      <c r="BW89" s="377"/>
      <c r="BX89" s="377"/>
      <c r="BY89" s="377"/>
      <c r="BZ89" s="377"/>
      <c r="CA89" s="377"/>
      <c r="CB89" s="377"/>
      <c r="CC89" s="377"/>
      <c r="CD89" s="377"/>
      <c r="CE89" s="377"/>
      <c r="CF89" s="377"/>
      <c r="CG89" s="376"/>
      <c r="CH89" s="376"/>
      <c r="CI89" s="376"/>
      <c r="CJ89" s="376"/>
      <c r="CK89" s="376"/>
      <c r="CL89" s="376"/>
      <c r="CM89" s="376"/>
      <c r="CN89" s="376"/>
      <c r="CO89" s="376"/>
      <c r="CP89" s="376"/>
      <c r="CQ89" s="376"/>
      <c r="CR89" s="376"/>
      <c r="CS89" s="376"/>
      <c r="CT89" s="376"/>
      <c r="CU89" s="376"/>
      <c r="CV89" s="376"/>
      <c r="CW89" s="376"/>
      <c r="CX89" s="376"/>
      <c r="CY89" s="376"/>
      <c r="CZ89" s="374">
        <f t="shared" ca="1" si="335"/>
        <v>0</v>
      </c>
      <c r="DA89" s="376"/>
      <c r="DB89" s="376"/>
      <c r="DC89" s="376"/>
      <c r="DD89" s="376"/>
      <c r="DE89" s="376"/>
      <c r="DF89" s="376"/>
      <c r="DG89" s="376"/>
      <c r="DH89" s="376"/>
      <c r="DI89" s="376"/>
      <c r="DJ89" s="376"/>
      <c r="DK89" s="376"/>
      <c r="DL89" s="376"/>
      <c r="DM89" s="376"/>
      <c r="DN89" s="376"/>
      <c r="DO89" s="376"/>
      <c r="DP89" s="376"/>
      <c r="DQ89" s="376"/>
      <c r="DR89" s="376"/>
      <c r="DS89" s="374"/>
    </row>
    <row r="90" spans="1:123" s="373" customFormat="1">
      <c r="A90" s="138">
        <f t="shared" si="336"/>
        <v>33</v>
      </c>
      <c r="B90" s="138">
        <f t="shared" si="337"/>
        <v>2051</v>
      </c>
      <c r="C90" s="130">
        <f t="shared" ca="1" si="338"/>
        <v>0</v>
      </c>
      <c r="D90" s="375"/>
      <c r="E90" s="375"/>
      <c r="F90" s="375"/>
      <c r="G90" s="375"/>
      <c r="H90" s="375"/>
      <c r="I90" s="375"/>
      <c r="J90" s="375"/>
      <c r="K90" s="375"/>
      <c r="L90" s="375"/>
      <c r="M90" s="375"/>
      <c r="N90" s="375"/>
      <c r="O90" s="375"/>
      <c r="P90" s="375"/>
      <c r="Q90" s="375"/>
      <c r="R90" s="375"/>
      <c r="S90" s="375"/>
      <c r="T90" s="375"/>
      <c r="U90" s="375"/>
      <c r="V90" s="375"/>
      <c r="W90" s="376"/>
      <c r="X90" s="376"/>
      <c r="Y90" s="376"/>
      <c r="Z90" s="376"/>
      <c r="AA90" s="376"/>
      <c r="AB90" s="376"/>
      <c r="AC90" s="376"/>
      <c r="AD90" s="376"/>
      <c r="AE90" s="376"/>
      <c r="AF90" s="376"/>
      <c r="AG90" s="376"/>
      <c r="AH90" s="376"/>
      <c r="AI90" s="376"/>
      <c r="AJ90" s="376">
        <f ca="1">$C90*'LookUp Ranges'!B$71</f>
        <v>0</v>
      </c>
      <c r="AK90" s="376">
        <f ca="1">$C90*'LookUp Ranges'!C$71</f>
        <v>0</v>
      </c>
      <c r="AL90" s="376">
        <f ca="1">$C90*'LookUp Ranges'!D$71</f>
        <v>0</v>
      </c>
      <c r="AM90" s="376">
        <f ca="1">$C90*'LookUp Ranges'!E$71</f>
        <v>0</v>
      </c>
      <c r="AN90" s="376">
        <f ca="1">$C90*'LookUp Ranges'!F$71</f>
        <v>0</v>
      </c>
      <c r="AO90" s="376">
        <f ca="1">$C90*'LookUp Ranges'!G$71</f>
        <v>0</v>
      </c>
      <c r="AP90" s="376">
        <f ca="1">$C90*'LookUp Ranges'!H$71</f>
        <v>0</v>
      </c>
      <c r="AQ90" s="376">
        <f ca="1">$C90*'LookUp Ranges'!I$71</f>
        <v>0</v>
      </c>
      <c r="AR90" s="376">
        <f ca="1">$C90*'LookUp Ranges'!J$71</f>
        <v>0</v>
      </c>
      <c r="AS90" s="376">
        <f ca="1">$C90*'LookUp Ranges'!K$71</f>
        <v>0</v>
      </c>
      <c r="AT90" s="376">
        <f ca="1">$C90*'LookUp Ranges'!L$71</f>
        <v>0</v>
      </c>
      <c r="AU90" s="376">
        <f ca="1">$C90*'LookUp Ranges'!M$71</f>
        <v>0</v>
      </c>
      <c r="AV90" s="376">
        <f ca="1">$C90*'LookUp Ranges'!N$71</f>
        <v>0</v>
      </c>
      <c r="AW90" s="376">
        <f ca="1">$C90*'LookUp Ranges'!O$71</f>
        <v>0</v>
      </c>
      <c r="AX90" s="376">
        <f ca="1">$C90*'LookUp Ranges'!P$71</f>
        <v>0</v>
      </c>
      <c r="AY90" s="376">
        <f ca="1">$C90*'LookUp Ranges'!Q$71</f>
        <v>0</v>
      </c>
      <c r="AZ90" s="376">
        <f ca="1">$C90*'LookUp Ranges'!R$71</f>
        <v>0</v>
      </c>
      <c r="BA90" s="376">
        <f ca="1">$C90*'LookUp Ranges'!S$71</f>
        <v>0</v>
      </c>
      <c r="BB90" s="376">
        <f ca="1">$C90*'LookUp Ranges'!T$71</f>
        <v>0</v>
      </c>
      <c r="BC90" s="376">
        <f ca="1">$C90*'LookUp Ranges'!U$71</f>
        <v>0</v>
      </c>
      <c r="BD90" s="376">
        <f ca="1">$C90*'LookUp Ranges'!V$71</f>
        <v>0</v>
      </c>
      <c r="BE90" s="376">
        <f ca="1">$C90*'LookUp Ranges'!W$71</f>
        <v>0</v>
      </c>
      <c r="BF90" s="376">
        <f ca="1">$C90*'LookUp Ranges'!X$71</f>
        <v>0</v>
      </c>
      <c r="BG90" s="376">
        <f ca="1">$C90*'LookUp Ranges'!Y$71</f>
        <v>0</v>
      </c>
      <c r="BH90" s="376">
        <f ca="1">$C90*'LookUp Ranges'!Z$71</f>
        <v>0</v>
      </c>
      <c r="BI90" s="376">
        <f ca="1">$C90*'LookUp Ranges'!AA$71</f>
        <v>0</v>
      </c>
      <c r="BJ90" s="376">
        <f ca="1">$C90*'LookUp Ranges'!AB$71</f>
        <v>0</v>
      </c>
      <c r="BK90" s="376">
        <f ca="1">$C90*'LookUp Ranges'!AC$71</f>
        <v>0</v>
      </c>
      <c r="BL90" s="376">
        <f ca="1">$C90*'LookUp Ranges'!AD$71</f>
        <v>0</v>
      </c>
      <c r="BM90" s="376">
        <f ca="1">$C90*'LookUp Ranges'!AE$71</f>
        <v>0</v>
      </c>
      <c r="BN90" s="376">
        <f ca="1">$C90*'LookUp Ranges'!AF$71</f>
        <v>0</v>
      </c>
      <c r="BO90" s="376">
        <f ca="1">$C90*'LookUp Ranges'!AG$71</f>
        <v>0</v>
      </c>
      <c r="BP90" s="376">
        <f ca="1">$C90*'LookUp Ranges'!AH$71</f>
        <v>0</v>
      </c>
      <c r="BQ90" s="376">
        <f ca="1">$C90*'LookUp Ranges'!AI$71</f>
        <v>0</v>
      </c>
      <c r="BR90" s="376">
        <f ca="1">$C90*'LookUp Ranges'!AJ$71</f>
        <v>0</v>
      </c>
      <c r="BS90" s="376">
        <f ca="1">$C90*'LookUp Ranges'!AK$71</f>
        <v>0</v>
      </c>
      <c r="BT90" s="376">
        <f ca="1">$C90*'LookUp Ranges'!AL$71</f>
        <v>0</v>
      </c>
      <c r="BU90" s="376">
        <f ca="1">$C90*'LookUp Ranges'!AM$71</f>
        <v>0</v>
      </c>
      <c r="BV90" s="376">
        <f ca="1">$C90*'LookUp Ranges'!AN$71</f>
        <v>0</v>
      </c>
      <c r="BW90" s="376">
        <f ca="1">$C90*'LookUp Ranges'!AO$71</f>
        <v>0</v>
      </c>
      <c r="BX90" s="377"/>
      <c r="BY90" s="377"/>
      <c r="BZ90" s="377"/>
      <c r="CA90" s="377"/>
      <c r="CB90" s="377"/>
      <c r="CC90" s="377"/>
      <c r="CD90" s="377"/>
      <c r="CE90" s="377"/>
      <c r="CF90" s="377"/>
      <c r="CG90" s="376"/>
      <c r="CH90" s="376"/>
      <c r="CI90" s="376"/>
      <c r="CJ90" s="376"/>
      <c r="CK90" s="376"/>
      <c r="CL90" s="376"/>
      <c r="CM90" s="376"/>
      <c r="CN90" s="376"/>
      <c r="CO90" s="376"/>
      <c r="CP90" s="376"/>
      <c r="CQ90" s="376"/>
      <c r="CR90" s="376"/>
      <c r="CS90" s="376"/>
      <c r="CT90" s="376"/>
      <c r="CU90" s="376"/>
      <c r="CV90" s="376"/>
      <c r="CW90" s="376"/>
      <c r="CX90" s="376"/>
      <c r="CY90" s="376"/>
      <c r="CZ90" s="374">
        <f t="shared" ca="1" si="335"/>
        <v>0</v>
      </c>
      <c r="DA90" s="376"/>
      <c r="DB90" s="376"/>
      <c r="DC90" s="376"/>
      <c r="DD90" s="376"/>
      <c r="DE90" s="376"/>
      <c r="DF90" s="376"/>
      <c r="DG90" s="376"/>
      <c r="DH90" s="376"/>
      <c r="DI90" s="376"/>
      <c r="DJ90" s="376"/>
      <c r="DK90" s="376"/>
      <c r="DL90" s="376"/>
      <c r="DM90" s="376"/>
      <c r="DN90" s="376"/>
      <c r="DO90" s="376"/>
      <c r="DP90" s="376"/>
      <c r="DQ90" s="376"/>
      <c r="DR90" s="376"/>
      <c r="DS90" s="374"/>
    </row>
    <row r="91" spans="1:123" s="373" customFormat="1">
      <c r="A91" s="138">
        <f t="shared" si="336"/>
        <v>34</v>
      </c>
      <c r="B91" s="138">
        <f t="shared" si="337"/>
        <v>2052</v>
      </c>
      <c r="C91" s="130">
        <f t="shared" ca="1" si="338"/>
        <v>0</v>
      </c>
      <c r="D91" s="375"/>
      <c r="E91" s="375"/>
      <c r="F91" s="375"/>
      <c r="G91" s="375"/>
      <c r="H91" s="375"/>
      <c r="I91" s="375"/>
      <c r="J91" s="375"/>
      <c r="K91" s="375"/>
      <c r="L91" s="375"/>
      <c r="M91" s="375"/>
      <c r="N91" s="375"/>
      <c r="O91" s="375"/>
      <c r="P91" s="375"/>
      <c r="Q91" s="375"/>
      <c r="R91" s="375"/>
      <c r="S91" s="375"/>
      <c r="T91" s="375"/>
      <c r="U91" s="375"/>
      <c r="V91" s="375"/>
      <c r="W91" s="376"/>
      <c r="X91" s="376"/>
      <c r="Y91" s="376"/>
      <c r="Z91" s="376"/>
      <c r="AA91" s="376"/>
      <c r="AB91" s="376"/>
      <c r="AC91" s="376"/>
      <c r="AD91" s="376"/>
      <c r="AE91" s="376"/>
      <c r="AF91" s="376"/>
      <c r="AG91" s="376"/>
      <c r="AH91" s="376"/>
      <c r="AI91" s="376"/>
      <c r="AJ91" s="376"/>
      <c r="AK91" s="376">
        <f ca="1">$C91*'LookUp Ranges'!B$71</f>
        <v>0</v>
      </c>
      <c r="AL91" s="376">
        <f ca="1">$C91*'LookUp Ranges'!C$71</f>
        <v>0</v>
      </c>
      <c r="AM91" s="376">
        <f ca="1">$C91*'LookUp Ranges'!D$71</f>
        <v>0</v>
      </c>
      <c r="AN91" s="376">
        <f ca="1">$C91*'LookUp Ranges'!E$71</f>
        <v>0</v>
      </c>
      <c r="AO91" s="376">
        <f ca="1">$C91*'LookUp Ranges'!F$71</f>
        <v>0</v>
      </c>
      <c r="AP91" s="376">
        <f ca="1">$C91*'LookUp Ranges'!G$71</f>
        <v>0</v>
      </c>
      <c r="AQ91" s="376">
        <f ca="1">$C91*'LookUp Ranges'!H$71</f>
        <v>0</v>
      </c>
      <c r="AR91" s="376">
        <f ca="1">$C91*'LookUp Ranges'!I$71</f>
        <v>0</v>
      </c>
      <c r="AS91" s="376">
        <f ca="1">$C91*'LookUp Ranges'!J$71</f>
        <v>0</v>
      </c>
      <c r="AT91" s="376">
        <f ca="1">$C91*'LookUp Ranges'!K$71</f>
        <v>0</v>
      </c>
      <c r="AU91" s="376">
        <f ca="1">$C91*'LookUp Ranges'!L$71</f>
        <v>0</v>
      </c>
      <c r="AV91" s="376">
        <f ca="1">$C91*'LookUp Ranges'!M$71</f>
        <v>0</v>
      </c>
      <c r="AW91" s="376">
        <f ca="1">$C91*'LookUp Ranges'!N$71</f>
        <v>0</v>
      </c>
      <c r="AX91" s="376">
        <f ca="1">$C91*'LookUp Ranges'!O$71</f>
        <v>0</v>
      </c>
      <c r="AY91" s="376">
        <f ca="1">$C91*'LookUp Ranges'!P$71</f>
        <v>0</v>
      </c>
      <c r="AZ91" s="376">
        <f ca="1">$C91*'LookUp Ranges'!Q$71</f>
        <v>0</v>
      </c>
      <c r="BA91" s="376">
        <f ca="1">$C91*'LookUp Ranges'!R$71</f>
        <v>0</v>
      </c>
      <c r="BB91" s="376">
        <f ca="1">$C91*'LookUp Ranges'!S$71</f>
        <v>0</v>
      </c>
      <c r="BC91" s="376">
        <f ca="1">$C91*'LookUp Ranges'!T$71</f>
        <v>0</v>
      </c>
      <c r="BD91" s="376">
        <f ca="1">$C91*'LookUp Ranges'!U$71</f>
        <v>0</v>
      </c>
      <c r="BE91" s="376">
        <f ca="1">$C91*'LookUp Ranges'!V$71</f>
        <v>0</v>
      </c>
      <c r="BF91" s="376">
        <f ca="1">$C91*'LookUp Ranges'!W$71</f>
        <v>0</v>
      </c>
      <c r="BG91" s="376">
        <f ca="1">$C91*'LookUp Ranges'!X$71</f>
        <v>0</v>
      </c>
      <c r="BH91" s="376">
        <f ca="1">$C91*'LookUp Ranges'!Y$71</f>
        <v>0</v>
      </c>
      <c r="BI91" s="376">
        <f ca="1">$C91*'LookUp Ranges'!Z$71</f>
        <v>0</v>
      </c>
      <c r="BJ91" s="376">
        <f ca="1">$C91*'LookUp Ranges'!AA$71</f>
        <v>0</v>
      </c>
      <c r="BK91" s="376">
        <f ca="1">$C91*'LookUp Ranges'!AB$71</f>
        <v>0</v>
      </c>
      <c r="BL91" s="376">
        <f ca="1">$C91*'LookUp Ranges'!AC$71</f>
        <v>0</v>
      </c>
      <c r="BM91" s="376">
        <f ca="1">$C91*'LookUp Ranges'!AD$71</f>
        <v>0</v>
      </c>
      <c r="BN91" s="376">
        <f ca="1">$C91*'LookUp Ranges'!AE$71</f>
        <v>0</v>
      </c>
      <c r="BO91" s="376">
        <f ca="1">$C91*'LookUp Ranges'!AF$71</f>
        <v>0</v>
      </c>
      <c r="BP91" s="376">
        <f ca="1">$C91*'LookUp Ranges'!AG$71</f>
        <v>0</v>
      </c>
      <c r="BQ91" s="376">
        <f ca="1">$C91*'LookUp Ranges'!AH$71</f>
        <v>0</v>
      </c>
      <c r="BR91" s="376">
        <f ca="1">$C91*'LookUp Ranges'!AI$71</f>
        <v>0</v>
      </c>
      <c r="BS91" s="376">
        <f ca="1">$C91*'LookUp Ranges'!AJ$71</f>
        <v>0</v>
      </c>
      <c r="BT91" s="376">
        <f ca="1">$C91*'LookUp Ranges'!AK$71</f>
        <v>0</v>
      </c>
      <c r="BU91" s="376">
        <f ca="1">$C91*'LookUp Ranges'!AL$71</f>
        <v>0</v>
      </c>
      <c r="BV91" s="376">
        <f ca="1">$C91*'LookUp Ranges'!AM$71</f>
        <v>0</v>
      </c>
      <c r="BW91" s="376">
        <f ca="1">$C91*'LookUp Ranges'!AN$71</f>
        <v>0</v>
      </c>
      <c r="BX91" s="376">
        <f ca="1">$C91*'LookUp Ranges'!AO$71</f>
        <v>0</v>
      </c>
      <c r="BY91" s="376"/>
      <c r="BZ91" s="377"/>
      <c r="CA91" s="377"/>
      <c r="CB91" s="377"/>
      <c r="CC91" s="377"/>
      <c r="CD91" s="377"/>
      <c r="CE91" s="377"/>
      <c r="CF91" s="377"/>
      <c r="CG91" s="376"/>
      <c r="CH91" s="376"/>
      <c r="CI91" s="376"/>
      <c r="CJ91" s="376"/>
      <c r="CK91" s="376"/>
      <c r="CL91" s="376"/>
      <c r="CM91" s="376"/>
      <c r="CN91" s="376"/>
      <c r="CO91" s="376"/>
      <c r="CP91" s="376"/>
      <c r="CQ91" s="376"/>
      <c r="CR91" s="376"/>
      <c r="CS91" s="376"/>
      <c r="CT91" s="376"/>
      <c r="CU91" s="376"/>
      <c r="CV91" s="376"/>
      <c r="CW91" s="376"/>
      <c r="CX91" s="376"/>
      <c r="CY91" s="376"/>
      <c r="CZ91" s="374">
        <f t="shared" ca="1" si="335"/>
        <v>0</v>
      </c>
      <c r="DA91" s="376"/>
      <c r="DB91" s="376"/>
      <c r="DC91" s="376"/>
      <c r="DD91" s="376"/>
      <c r="DE91" s="376"/>
      <c r="DF91" s="376"/>
      <c r="DG91" s="376"/>
      <c r="DH91" s="376"/>
      <c r="DI91" s="376"/>
      <c r="DJ91" s="376"/>
      <c r="DK91" s="376"/>
      <c r="DL91" s="376"/>
      <c r="DM91" s="376"/>
      <c r="DN91" s="376"/>
      <c r="DO91" s="376"/>
      <c r="DP91" s="376"/>
      <c r="DQ91" s="376"/>
      <c r="DR91" s="376"/>
      <c r="DS91" s="374"/>
    </row>
    <row r="92" spans="1:123" s="373" customFormat="1">
      <c r="A92" s="138">
        <f t="shared" si="336"/>
        <v>35</v>
      </c>
      <c r="B92" s="138">
        <f t="shared" si="337"/>
        <v>2053</v>
      </c>
      <c r="C92" s="130">
        <f t="shared" ca="1" si="338"/>
        <v>0</v>
      </c>
      <c r="D92" s="375"/>
      <c r="E92" s="375"/>
      <c r="F92" s="375"/>
      <c r="G92" s="375"/>
      <c r="H92" s="375"/>
      <c r="I92" s="375"/>
      <c r="J92" s="375"/>
      <c r="K92" s="375"/>
      <c r="L92" s="375"/>
      <c r="M92" s="375"/>
      <c r="N92" s="375"/>
      <c r="O92" s="375"/>
      <c r="P92" s="375"/>
      <c r="Q92" s="375"/>
      <c r="R92" s="375"/>
      <c r="S92" s="375"/>
      <c r="T92" s="375"/>
      <c r="U92" s="375"/>
      <c r="V92" s="375"/>
      <c r="W92" s="376"/>
      <c r="X92" s="376"/>
      <c r="Y92" s="376"/>
      <c r="Z92" s="376"/>
      <c r="AA92" s="376"/>
      <c r="AB92" s="376"/>
      <c r="AC92" s="376"/>
      <c r="AD92" s="376"/>
      <c r="AE92" s="376"/>
      <c r="AF92" s="376"/>
      <c r="AG92" s="376"/>
      <c r="AH92" s="376"/>
      <c r="AI92" s="376"/>
      <c r="AJ92" s="376"/>
      <c r="AK92" s="376"/>
      <c r="AL92" s="376">
        <f ca="1">$C92*'LookUp Ranges'!B$71</f>
        <v>0</v>
      </c>
      <c r="AM92" s="376">
        <f ca="1">$C92*'LookUp Ranges'!C$71</f>
        <v>0</v>
      </c>
      <c r="AN92" s="376">
        <f ca="1">$C92*'LookUp Ranges'!D$71</f>
        <v>0</v>
      </c>
      <c r="AO92" s="376">
        <f ca="1">$C92*'LookUp Ranges'!E$71</f>
        <v>0</v>
      </c>
      <c r="AP92" s="376">
        <f ca="1">$C92*'LookUp Ranges'!F$71</f>
        <v>0</v>
      </c>
      <c r="AQ92" s="376">
        <f ca="1">$C92*'LookUp Ranges'!G$71</f>
        <v>0</v>
      </c>
      <c r="AR92" s="376">
        <f ca="1">$C92*'LookUp Ranges'!H$71</f>
        <v>0</v>
      </c>
      <c r="AS92" s="376">
        <f ca="1">$C92*'LookUp Ranges'!I$71</f>
        <v>0</v>
      </c>
      <c r="AT92" s="376">
        <f ca="1">$C92*'LookUp Ranges'!J$71</f>
        <v>0</v>
      </c>
      <c r="AU92" s="376">
        <f ca="1">$C92*'LookUp Ranges'!K$71</f>
        <v>0</v>
      </c>
      <c r="AV92" s="376">
        <f ca="1">$C92*'LookUp Ranges'!L$71</f>
        <v>0</v>
      </c>
      <c r="AW92" s="376">
        <f ca="1">$C92*'LookUp Ranges'!M$71</f>
        <v>0</v>
      </c>
      <c r="AX92" s="376">
        <f ca="1">$C92*'LookUp Ranges'!N$71</f>
        <v>0</v>
      </c>
      <c r="AY92" s="376">
        <f ca="1">$C92*'LookUp Ranges'!O$71</f>
        <v>0</v>
      </c>
      <c r="AZ92" s="376">
        <f ca="1">$C92*'LookUp Ranges'!P$71</f>
        <v>0</v>
      </c>
      <c r="BA92" s="376">
        <f ca="1">$C92*'LookUp Ranges'!Q$71</f>
        <v>0</v>
      </c>
      <c r="BB92" s="376">
        <f ca="1">$C92*'LookUp Ranges'!R$71</f>
        <v>0</v>
      </c>
      <c r="BC92" s="376">
        <f ca="1">$C92*'LookUp Ranges'!S$71</f>
        <v>0</v>
      </c>
      <c r="BD92" s="376">
        <f ca="1">$C92*'LookUp Ranges'!T$71</f>
        <v>0</v>
      </c>
      <c r="BE92" s="376">
        <f ca="1">$C92*'LookUp Ranges'!U$71</f>
        <v>0</v>
      </c>
      <c r="BF92" s="376">
        <f ca="1">$C92*'LookUp Ranges'!V$71</f>
        <v>0</v>
      </c>
      <c r="BG92" s="376">
        <f ca="1">$C92*'LookUp Ranges'!W$71</f>
        <v>0</v>
      </c>
      <c r="BH92" s="376">
        <f ca="1">$C92*'LookUp Ranges'!X$71</f>
        <v>0</v>
      </c>
      <c r="BI92" s="376">
        <f ca="1">$C92*'LookUp Ranges'!Y$71</f>
        <v>0</v>
      </c>
      <c r="BJ92" s="376">
        <f ca="1">$C92*'LookUp Ranges'!Z$71</f>
        <v>0</v>
      </c>
      <c r="BK92" s="376">
        <f ca="1">$C92*'LookUp Ranges'!AA$71</f>
        <v>0</v>
      </c>
      <c r="BL92" s="376">
        <f ca="1">$C92*'LookUp Ranges'!AB$71</f>
        <v>0</v>
      </c>
      <c r="BM92" s="376">
        <f ca="1">$C92*'LookUp Ranges'!AC$71</f>
        <v>0</v>
      </c>
      <c r="BN92" s="376">
        <f ca="1">$C92*'LookUp Ranges'!AD$71</f>
        <v>0</v>
      </c>
      <c r="BO92" s="376">
        <f ca="1">$C92*'LookUp Ranges'!AE$71</f>
        <v>0</v>
      </c>
      <c r="BP92" s="376">
        <f ca="1">$C92*'LookUp Ranges'!AF$71</f>
        <v>0</v>
      </c>
      <c r="BQ92" s="376">
        <f ca="1">$C92*'LookUp Ranges'!AG$71</f>
        <v>0</v>
      </c>
      <c r="BR92" s="376">
        <f ca="1">$C92*'LookUp Ranges'!AH$71</f>
        <v>0</v>
      </c>
      <c r="BS92" s="376">
        <f ca="1">$C92*'LookUp Ranges'!AI$71</f>
        <v>0</v>
      </c>
      <c r="BT92" s="376">
        <f ca="1">$C92*'LookUp Ranges'!AJ$71</f>
        <v>0</v>
      </c>
      <c r="BU92" s="376">
        <f ca="1">$C92*'LookUp Ranges'!AK$71</f>
        <v>0</v>
      </c>
      <c r="BV92" s="376">
        <f ca="1">$C92*'LookUp Ranges'!AL$71</f>
        <v>0</v>
      </c>
      <c r="BW92" s="376">
        <f ca="1">$C92*'LookUp Ranges'!AM$71</f>
        <v>0</v>
      </c>
      <c r="BX92" s="376">
        <f ca="1">$C92*'LookUp Ranges'!AN$71</f>
        <v>0</v>
      </c>
      <c r="BY92" s="376">
        <f ca="1">$C92*'LookUp Ranges'!AO$71</f>
        <v>0</v>
      </c>
      <c r="BZ92" s="377"/>
      <c r="CA92" s="377"/>
      <c r="CB92" s="377"/>
      <c r="CC92" s="377"/>
      <c r="CD92" s="377"/>
      <c r="CE92" s="377"/>
      <c r="CF92" s="377"/>
      <c r="CG92" s="376"/>
      <c r="CH92" s="376"/>
      <c r="CI92" s="376"/>
      <c r="CJ92" s="376"/>
      <c r="CK92" s="376"/>
      <c r="CL92" s="376"/>
      <c r="CM92" s="376"/>
      <c r="CN92" s="376"/>
      <c r="CO92" s="376"/>
      <c r="CP92" s="376"/>
      <c r="CQ92" s="376"/>
      <c r="CR92" s="376"/>
      <c r="CS92" s="376"/>
      <c r="CT92" s="376"/>
      <c r="CU92" s="376"/>
      <c r="CV92" s="376"/>
      <c r="CW92" s="376"/>
      <c r="CX92" s="376"/>
      <c r="CY92" s="376"/>
      <c r="CZ92" s="374">
        <f t="shared" ca="1" si="335"/>
        <v>0</v>
      </c>
      <c r="DA92" s="376"/>
      <c r="DB92" s="376"/>
      <c r="DC92" s="376"/>
      <c r="DD92" s="376"/>
      <c r="DE92" s="376"/>
      <c r="DF92" s="376"/>
      <c r="DG92" s="376"/>
      <c r="DH92" s="376"/>
      <c r="DI92" s="376"/>
      <c r="DJ92" s="376"/>
      <c r="DK92" s="376"/>
      <c r="DL92" s="376"/>
      <c r="DM92" s="376"/>
      <c r="DN92" s="376"/>
      <c r="DO92" s="376"/>
      <c r="DP92" s="376"/>
      <c r="DQ92" s="376"/>
      <c r="DR92" s="376"/>
      <c r="DS92" s="374"/>
    </row>
    <row r="93" spans="1:123" s="373" customFormat="1">
      <c r="A93" s="138">
        <f t="shared" si="336"/>
        <v>36</v>
      </c>
      <c r="B93" s="138">
        <f t="shared" si="337"/>
        <v>2054</v>
      </c>
      <c r="C93" s="130">
        <f t="shared" ca="1" si="338"/>
        <v>0</v>
      </c>
      <c r="D93" s="375"/>
      <c r="E93" s="375"/>
      <c r="F93" s="375"/>
      <c r="G93" s="375"/>
      <c r="H93" s="375"/>
      <c r="I93" s="375"/>
      <c r="J93" s="375"/>
      <c r="K93" s="375"/>
      <c r="L93" s="375"/>
      <c r="M93" s="375"/>
      <c r="N93" s="375"/>
      <c r="O93" s="375"/>
      <c r="P93" s="375"/>
      <c r="Q93" s="375"/>
      <c r="R93" s="375"/>
      <c r="S93" s="375"/>
      <c r="T93" s="375"/>
      <c r="U93" s="375"/>
      <c r="V93" s="375"/>
      <c r="W93" s="376"/>
      <c r="X93" s="376"/>
      <c r="Y93" s="376"/>
      <c r="Z93" s="376"/>
      <c r="AA93" s="376"/>
      <c r="AB93" s="376"/>
      <c r="AC93" s="376"/>
      <c r="AD93" s="376"/>
      <c r="AE93" s="376"/>
      <c r="AF93" s="376"/>
      <c r="AG93" s="376"/>
      <c r="AH93" s="376"/>
      <c r="AI93" s="376"/>
      <c r="AJ93" s="376"/>
      <c r="AK93" s="376"/>
      <c r="AL93" s="376"/>
      <c r="AM93" s="376">
        <f ca="1">$C93*'LookUp Ranges'!B$71</f>
        <v>0</v>
      </c>
      <c r="AN93" s="376">
        <f ca="1">$C93*'LookUp Ranges'!C$71</f>
        <v>0</v>
      </c>
      <c r="AO93" s="376">
        <f ca="1">$C93*'LookUp Ranges'!D$71</f>
        <v>0</v>
      </c>
      <c r="AP93" s="376">
        <f ca="1">$C93*'LookUp Ranges'!E$71</f>
        <v>0</v>
      </c>
      <c r="AQ93" s="376">
        <f ca="1">$C93*'LookUp Ranges'!F$71</f>
        <v>0</v>
      </c>
      <c r="AR93" s="376">
        <f ca="1">$C93*'LookUp Ranges'!G$71</f>
        <v>0</v>
      </c>
      <c r="AS93" s="376">
        <f ca="1">$C93*'LookUp Ranges'!H$71</f>
        <v>0</v>
      </c>
      <c r="AT93" s="376">
        <f ca="1">$C93*'LookUp Ranges'!I$71</f>
        <v>0</v>
      </c>
      <c r="AU93" s="376">
        <f ca="1">$C93*'LookUp Ranges'!J$71</f>
        <v>0</v>
      </c>
      <c r="AV93" s="376">
        <f ca="1">$C93*'LookUp Ranges'!K$71</f>
        <v>0</v>
      </c>
      <c r="AW93" s="376">
        <f ca="1">$C93*'LookUp Ranges'!L$71</f>
        <v>0</v>
      </c>
      <c r="AX93" s="376">
        <f ca="1">$C93*'LookUp Ranges'!M$71</f>
        <v>0</v>
      </c>
      <c r="AY93" s="376">
        <f ca="1">$C93*'LookUp Ranges'!N$71</f>
        <v>0</v>
      </c>
      <c r="AZ93" s="376">
        <f ca="1">$C93*'LookUp Ranges'!O$71</f>
        <v>0</v>
      </c>
      <c r="BA93" s="376">
        <f ca="1">$C93*'LookUp Ranges'!P$71</f>
        <v>0</v>
      </c>
      <c r="BB93" s="376">
        <f ca="1">$C93*'LookUp Ranges'!Q$71</f>
        <v>0</v>
      </c>
      <c r="BC93" s="376">
        <f ca="1">$C93*'LookUp Ranges'!R$71</f>
        <v>0</v>
      </c>
      <c r="BD93" s="376">
        <f ca="1">$C93*'LookUp Ranges'!S$71</f>
        <v>0</v>
      </c>
      <c r="BE93" s="376">
        <f ca="1">$C93*'LookUp Ranges'!T$71</f>
        <v>0</v>
      </c>
      <c r="BF93" s="376">
        <f ca="1">$C93*'LookUp Ranges'!U$71</f>
        <v>0</v>
      </c>
      <c r="BG93" s="376">
        <f ca="1">$C93*'LookUp Ranges'!V$71</f>
        <v>0</v>
      </c>
      <c r="BH93" s="376">
        <f ca="1">$C93*'LookUp Ranges'!W$71</f>
        <v>0</v>
      </c>
      <c r="BI93" s="376">
        <f ca="1">$C93*'LookUp Ranges'!X$71</f>
        <v>0</v>
      </c>
      <c r="BJ93" s="376">
        <f ca="1">$C93*'LookUp Ranges'!Y$71</f>
        <v>0</v>
      </c>
      <c r="BK93" s="376">
        <f ca="1">$C93*'LookUp Ranges'!Z$71</f>
        <v>0</v>
      </c>
      <c r="BL93" s="376">
        <f ca="1">$C93*'LookUp Ranges'!AA$71</f>
        <v>0</v>
      </c>
      <c r="BM93" s="376">
        <f ca="1">$C93*'LookUp Ranges'!AB$71</f>
        <v>0</v>
      </c>
      <c r="BN93" s="376">
        <f ca="1">$C93*'LookUp Ranges'!AC$71</f>
        <v>0</v>
      </c>
      <c r="BO93" s="376">
        <f ca="1">$C93*'LookUp Ranges'!AD$71</f>
        <v>0</v>
      </c>
      <c r="BP93" s="376">
        <f ca="1">$C93*'LookUp Ranges'!AE$71</f>
        <v>0</v>
      </c>
      <c r="BQ93" s="376">
        <f ca="1">$C93*'LookUp Ranges'!AF$71</f>
        <v>0</v>
      </c>
      <c r="BR93" s="376">
        <f ca="1">$C93*'LookUp Ranges'!AG$71</f>
        <v>0</v>
      </c>
      <c r="BS93" s="376">
        <f ca="1">$C93*'LookUp Ranges'!AH$71</f>
        <v>0</v>
      </c>
      <c r="BT93" s="376">
        <f ca="1">$C93*'LookUp Ranges'!AI$71</f>
        <v>0</v>
      </c>
      <c r="BU93" s="376">
        <f ca="1">$C93*'LookUp Ranges'!AJ$71</f>
        <v>0</v>
      </c>
      <c r="BV93" s="376">
        <f ca="1">$C93*'LookUp Ranges'!AK$71</f>
        <v>0</v>
      </c>
      <c r="BW93" s="376">
        <f ca="1">$C93*'LookUp Ranges'!AL$71</f>
        <v>0</v>
      </c>
      <c r="BX93" s="376">
        <f ca="1">$C93*'LookUp Ranges'!AM$71</f>
        <v>0</v>
      </c>
      <c r="BY93" s="376">
        <f ca="1">$C93*'LookUp Ranges'!AN$71</f>
        <v>0</v>
      </c>
      <c r="BZ93" s="376">
        <f ca="1">$C93*'LookUp Ranges'!AO$71</f>
        <v>0</v>
      </c>
      <c r="CA93" s="377"/>
      <c r="CB93" s="377"/>
      <c r="CC93" s="377"/>
      <c r="CD93" s="377"/>
      <c r="CE93" s="377"/>
      <c r="CF93" s="377"/>
      <c r="CG93" s="376"/>
      <c r="CH93" s="376"/>
      <c r="CI93" s="376"/>
      <c r="CJ93" s="376"/>
      <c r="CK93" s="376"/>
      <c r="CL93" s="376"/>
      <c r="CM93" s="376"/>
      <c r="CN93" s="376"/>
      <c r="CO93" s="376"/>
      <c r="CP93" s="376"/>
      <c r="CQ93" s="376"/>
      <c r="CR93" s="376"/>
      <c r="CS93" s="376"/>
      <c r="CT93" s="376"/>
      <c r="CU93" s="376"/>
      <c r="CV93" s="376"/>
      <c r="CW93" s="376"/>
      <c r="CX93" s="376"/>
      <c r="CY93" s="376"/>
      <c r="CZ93" s="374">
        <f t="shared" ca="1" si="335"/>
        <v>0</v>
      </c>
      <c r="DA93" s="376"/>
      <c r="DB93" s="376"/>
      <c r="DC93" s="376"/>
      <c r="DD93" s="376"/>
      <c r="DE93" s="376"/>
      <c r="DF93" s="376"/>
      <c r="DG93" s="376"/>
      <c r="DH93" s="376"/>
      <c r="DI93" s="376"/>
      <c r="DJ93" s="376"/>
      <c r="DK93" s="376"/>
      <c r="DL93" s="376"/>
      <c r="DM93" s="376"/>
      <c r="DN93" s="376"/>
      <c r="DO93" s="376"/>
      <c r="DP93" s="376"/>
      <c r="DQ93" s="376"/>
      <c r="DR93" s="376"/>
      <c r="DS93" s="374"/>
    </row>
    <row r="94" spans="1:123" s="373" customFormat="1">
      <c r="A94" s="138">
        <f t="shared" si="336"/>
        <v>37</v>
      </c>
      <c r="B94" s="138">
        <f t="shared" si="337"/>
        <v>2055</v>
      </c>
      <c r="C94" s="130">
        <f t="shared" ca="1" si="338"/>
        <v>0</v>
      </c>
      <c r="D94" s="375"/>
      <c r="E94" s="375"/>
      <c r="F94" s="375"/>
      <c r="G94" s="375"/>
      <c r="H94" s="375"/>
      <c r="I94" s="375"/>
      <c r="J94" s="375"/>
      <c r="K94" s="375"/>
      <c r="L94" s="375"/>
      <c r="M94" s="375"/>
      <c r="N94" s="375"/>
      <c r="O94" s="375"/>
      <c r="P94" s="375"/>
      <c r="Q94" s="375"/>
      <c r="R94" s="375"/>
      <c r="S94" s="375"/>
      <c r="T94" s="375"/>
      <c r="U94" s="375"/>
      <c r="V94" s="375"/>
      <c r="W94" s="376"/>
      <c r="X94" s="376"/>
      <c r="Y94" s="376"/>
      <c r="Z94" s="376"/>
      <c r="AA94" s="376"/>
      <c r="AB94" s="376"/>
      <c r="AC94" s="376"/>
      <c r="AD94" s="376"/>
      <c r="AE94" s="376"/>
      <c r="AF94" s="376"/>
      <c r="AG94" s="376"/>
      <c r="AH94" s="376"/>
      <c r="AI94" s="376"/>
      <c r="AJ94" s="376"/>
      <c r="AK94" s="376"/>
      <c r="AL94" s="376"/>
      <c r="AM94" s="376"/>
      <c r="AN94" s="376">
        <f ca="1">$C94*'LookUp Ranges'!B$71</f>
        <v>0</v>
      </c>
      <c r="AO94" s="376">
        <f ca="1">$C94*'LookUp Ranges'!C$71</f>
        <v>0</v>
      </c>
      <c r="AP94" s="376">
        <f ca="1">$C94*'LookUp Ranges'!D$71</f>
        <v>0</v>
      </c>
      <c r="AQ94" s="376">
        <f ca="1">$C94*'LookUp Ranges'!E$71</f>
        <v>0</v>
      </c>
      <c r="AR94" s="376">
        <f ca="1">$C94*'LookUp Ranges'!F$71</f>
        <v>0</v>
      </c>
      <c r="AS94" s="376">
        <f ca="1">$C94*'LookUp Ranges'!G$71</f>
        <v>0</v>
      </c>
      <c r="AT94" s="376">
        <f ca="1">$C94*'LookUp Ranges'!H$71</f>
        <v>0</v>
      </c>
      <c r="AU94" s="376">
        <f ca="1">$C94*'LookUp Ranges'!I$71</f>
        <v>0</v>
      </c>
      <c r="AV94" s="376">
        <f ca="1">$C94*'LookUp Ranges'!J$71</f>
        <v>0</v>
      </c>
      <c r="AW94" s="376">
        <f ca="1">$C94*'LookUp Ranges'!K$71</f>
        <v>0</v>
      </c>
      <c r="AX94" s="376">
        <f ca="1">$C94*'LookUp Ranges'!L$71</f>
        <v>0</v>
      </c>
      <c r="AY94" s="376">
        <f ca="1">$C94*'LookUp Ranges'!M$71</f>
        <v>0</v>
      </c>
      <c r="AZ94" s="376">
        <f ca="1">$C94*'LookUp Ranges'!N$71</f>
        <v>0</v>
      </c>
      <c r="BA94" s="376">
        <f ca="1">$C94*'LookUp Ranges'!O$71</f>
        <v>0</v>
      </c>
      <c r="BB94" s="376">
        <f ca="1">$C94*'LookUp Ranges'!P$71</f>
        <v>0</v>
      </c>
      <c r="BC94" s="376">
        <f ca="1">$C94*'LookUp Ranges'!Q$71</f>
        <v>0</v>
      </c>
      <c r="BD94" s="376">
        <f ca="1">$C94*'LookUp Ranges'!R$71</f>
        <v>0</v>
      </c>
      <c r="BE94" s="376">
        <f ca="1">$C94*'LookUp Ranges'!S$71</f>
        <v>0</v>
      </c>
      <c r="BF94" s="376">
        <f ca="1">$C94*'LookUp Ranges'!T$71</f>
        <v>0</v>
      </c>
      <c r="BG94" s="376">
        <f ca="1">$C94*'LookUp Ranges'!U$71</f>
        <v>0</v>
      </c>
      <c r="BH94" s="376">
        <f ca="1">$C94*'LookUp Ranges'!V$71</f>
        <v>0</v>
      </c>
      <c r="BI94" s="376">
        <f ca="1">$C94*'LookUp Ranges'!W$71</f>
        <v>0</v>
      </c>
      <c r="BJ94" s="376">
        <f ca="1">$C94*'LookUp Ranges'!X$71</f>
        <v>0</v>
      </c>
      <c r="BK94" s="376">
        <f ca="1">$C94*'LookUp Ranges'!Y$71</f>
        <v>0</v>
      </c>
      <c r="BL94" s="376">
        <f ca="1">$C94*'LookUp Ranges'!Z$71</f>
        <v>0</v>
      </c>
      <c r="BM94" s="376">
        <f ca="1">$C94*'LookUp Ranges'!AA$71</f>
        <v>0</v>
      </c>
      <c r="BN94" s="376">
        <f ca="1">$C94*'LookUp Ranges'!AB$71</f>
        <v>0</v>
      </c>
      <c r="BO94" s="376">
        <f ca="1">$C94*'LookUp Ranges'!AC$71</f>
        <v>0</v>
      </c>
      <c r="BP94" s="376">
        <f ca="1">$C94*'LookUp Ranges'!AD$71</f>
        <v>0</v>
      </c>
      <c r="BQ94" s="376">
        <f ca="1">$C94*'LookUp Ranges'!AE$71</f>
        <v>0</v>
      </c>
      <c r="BR94" s="376">
        <f ca="1">$C94*'LookUp Ranges'!AF$71</f>
        <v>0</v>
      </c>
      <c r="BS94" s="376">
        <f ca="1">$C94*'LookUp Ranges'!AG$71</f>
        <v>0</v>
      </c>
      <c r="BT94" s="376">
        <f ca="1">$C94*'LookUp Ranges'!AH$71</f>
        <v>0</v>
      </c>
      <c r="BU94" s="376">
        <f ca="1">$C94*'LookUp Ranges'!AI$71</f>
        <v>0</v>
      </c>
      <c r="BV94" s="376">
        <f ca="1">$C94*'LookUp Ranges'!AJ$71</f>
        <v>0</v>
      </c>
      <c r="BW94" s="376">
        <f ca="1">$C94*'LookUp Ranges'!AK$71</f>
        <v>0</v>
      </c>
      <c r="BX94" s="376">
        <f ca="1">$C94*'LookUp Ranges'!AL$71</f>
        <v>0</v>
      </c>
      <c r="BY94" s="376">
        <f ca="1">$C94*'LookUp Ranges'!AM$71</f>
        <v>0</v>
      </c>
      <c r="BZ94" s="376">
        <f ca="1">$C94*'LookUp Ranges'!AN$71</f>
        <v>0</v>
      </c>
      <c r="CA94" s="376">
        <f ca="1">$C94*'LookUp Ranges'!AO$71</f>
        <v>0</v>
      </c>
      <c r="CB94" s="377"/>
      <c r="CC94" s="377"/>
      <c r="CD94" s="377"/>
      <c r="CE94" s="377"/>
      <c r="CF94" s="377"/>
      <c r="CG94" s="376"/>
      <c r="CH94" s="376"/>
      <c r="CI94" s="376"/>
      <c r="CJ94" s="376"/>
      <c r="CK94" s="376"/>
      <c r="CL94" s="376"/>
      <c r="CM94" s="376"/>
      <c r="CN94" s="376"/>
      <c r="CO94" s="376"/>
      <c r="CP94" s="376"/>
      <c r="CQ94" s="376"/>
      <c r="CR94" s="376"/>
      <c r="CS94" s="376"/>
      <c r="CT94" s="376"/>
      <c r="CU94" s="376"/>
      <c r="CV94" s="376"/>
      <c r="CW94" s="376"/>
      <c r="CX94" s="376"/>
      <c r="CY94" s="376"/>
      <c r="CZ94" s="374">
        <f t="shared" ca="1" si="335"/>
        <v>0</v>
      </c>
      <c r="DA94" s="376"/>
      <c r="DB94" s="376"/>
      <c r="DC94" s="376"/>
      <c r="DD94" s="376"/>
      <c r="DE94" s="376"/>
      <c r="DF94" s="376"/>
      <c r="DG94" s="376"/>
      <c r="DH94" s="376"/>
      <c r="DI94" s="376"/>
      <c r="DJ94" s="376"/>
      <c r="DK94" s="376"/>
      <c r="DL94" s="376"/>
      <c r="DM94" s="376"/>
      <c r="DN94" s="376"/>
      <c r="DO94" s="376"/>
      <c r="DP94" s="376"/>
      <c r="DQ94" s="376"/>
      <c r="DR94" s="376"/>
      <c r="DS94" s="374"/>
    </row>
    <row r="95" spans="1:123" s="373" customFormat="1">
      <c r="A95" s="138">
        <f t="shared" si="336"/>
        <v>38</v>
      </c>
      <c r="B95" s="138">
        <f t="shared" si="337"/>
        <v>2056</v>
      </c>
      <c r="C95" s="130">
        <f t="shared" ca="1" si="338"/>
        <v>0</v>
      </c>
      <c r="D95" s="375"/>
      <c r="E95" s="375"/>
      <c r="F95" s="375"/>
      <c r="G95" s="375"/>
      <c r="H95" s="375"/>
      <c r="I95" s="375"/>
      <c r="J95" s="375"/>
      <c r="K95" s="375"/>
      <c r="L95" s="375"/>
      <c r="M95" s="375"/>
      <c r="N95" s="375"/>
      <c r="O95" s="375"/>
      <c r="P95" s="375"/>
      <c r="Q95" s="375"/>
      <c r="R95" s="375"/>
      <c r="S95" s="375"/>
      <c r="T95" s="375"/>
      <c r="U95" s="375"/>
      <c r="V95" s="375"/>
      <c r="W95" s="376"/>
      <c r="X95" s="376"/>
      <c r="Y95" s="376"/>
      <c r="Z95" s="376"/>
      <c r="AA95" s="376"/>
      <c r="AB95" s="376"/>
      <c r="AC95" s="376"/>
      <c r="AD95" s="376"/>
      <c r="AE95" s="376"/>
      <c r="AF95" s="376"/>
      <c r="AG95" s="376"/>
      <c r="AH95" s="376"/>
      <c r="AI95" s="376"/>
      <c r="AJ95" s="376"/>
      <c r="AK95" s="376"/>
      <c r="AL95" s="376"/>
      <c r="AM95" s="376"/>
      <c r="AN95" s="376"/>
      <c r="AO95" s="376">
        <f ca="1">$C95*'LookUp Ranges'!B$71</f>
        <v>0</v>
      </c>
      <c r="AP95" s="376">
        <f ca="1">$C95*'LookUp Ranges'!C$71</f>
        <v>0</v>
      </c>
      <c r="AQ95" s="376">
        <f ca="1">$C95*'LookUp Ranges'!D$71</f>
        <v>0</v>
      </c>
      <c r="AR95" s="376">
        <f ca="1">$C95*'LookUp Ranges'!E$71</f>
        <v>0</v>
      </c>
      <c r="AS95" s="376">
        <f ca="1">$C95*'LookUp Ranges'!F$71</f>
        <v>0</v>
      </c>
      <c r="AT95" s="376">
        <f ca="1">$C95*'LookUp Ranges'!G$71</f>
        <v>0</v>
      </c>
      <c r="AU95" s="376">
        <f ca="1">$C95*'LookUp Ranges'!H$71</f>
        <v>0</v>
      </c>
      <c r="AV95" s="376">
        <f ca="1">$C95*'LookUp Ranges'!I$71</f>
        <v>0</v>
      </c>
      <c r="AW95" s="376">
        <f ca="1">$C95*'LookUp Ranges'!J$71</f>
        <v>0</v>
      </c>
      <c r="AX95" s="376">
        <f ca="1">$C95*'LookUp Ranges'!K$71</f>
        <v>0</v>
      </c>
      <c r="AY95" s="376">
        <f ca="1">$C95*'LookUp Ranges'!L$71</f>
        <v>0</v>
      </c>
      <c r="AZ95" s="376">
        <f ca="1">$C95*'LookUp Ranges'!M$71</f>
        <v>0</v>
      </c>
      <c r="BA95" s="376">
        <f ca="1">$C95*'LookUp Ranges'!N$71</f>
        <v>0</v>
      </c>
      <c r="BB95" s="376">
        <f ca="1">$C95*'LookUp Ranges'!O$71</f>
        <v>0</v>
      </c>
      <c r="BC95" s="376">
        <f ca="1">$C95*'LookUp Ranges'!P$71</f>
        <v>0</v>
      </c>
      <c r="BD95" s="376">
        <f ca="1">$C95*'LookUp Ranges'!Q$71</f>
        <v>0</v>
      </c>
      <c r="BE95" s="376">
        <f ca="1">$C95*'LookUp Ranges'!R$71</f>
        <v>0</v>
      </c>
      <c r="BF95" s="376">
        <f ca="1">$C95*'LookUp Ranges'!S$71</f>
        <v>0</v>
      </c>
      <c r="BG95" s="376">
        <f ca="1">$C95*'LookUp Ranges'!T$71</f>
        <v>0</v>
      </c>
      <c r="BH95" s="376">
        <f ca="1">$C95*'LookUp Ranges'!U$71</f>
        <v>0</v>
      </c>
      <c r="BI95" s="376">
        <f ca="1">$C95*'LookUp Ranges'!V$71</f>
        <v>0</v>
      </c>
      <c r="BJ95" s="376">
        <f ca="1">$C95*'LookUp Ranges'!W$71</f>
        <v>0</v>
      </c>
      <c r="BK95" s="376">
        <f ca="1">$C95*'LookUp Ranges'!X$71</f>
        <v>0</v>
      </c>
      <c r="BL95" s="376">
        <f ca="1">$C95*'LookUp Ranges'!Y$71</f>
        <v>0</v>
      </c>
      <c r="BM95" s="376">
        <f ca="1">$C95*'LookUp Ranges'!Z$71</f>
        <v>0</v>
      </c>
      <c r="BN95" s="376">
        <f ca="1">$C95*'LookUp Ranges'!AA$71</f>
        <v>0</v>
      </c>
      <c r="BO95" s="376">
        <f ca="1">$C95*'LookUp Ranges'!AB$71</f>
        <v>0</v>
      </c>
      <c r="BP95" s="376">
        <f ca="1">$C95*'LookUp Ranges'!AC$71</f>
        <v>0</v>
      </c>
      <c r="BQ95" s="376">
        <f ca="1">$C95*'LookUp Ranges'!AD$71</f>
        <v>0</v>
      </c>
      <c r="BR95" s="376">
        <f ca="1">$C95*'LookUp Ranges'!AE$71</f>
        <v>0</v>
      </c>
      <c r="BS95" s="376">
        <f ca="1">$C95*'LookUp Ranges'!AF$71</f>
        <v>0</v>
      </c>
      <c r="BT95" s="376">
        <f ca="1">$C95*'LookUp Ranges'!AG$71</f>
        <v>0</v>
      </c>
      <c r="BU95" s="376">
        <f ca="1">$C95*'LookUp Ranges'!AH$71</f>
        <v>0</v>
      </c>
      <c r="BV95" s="376">
        <f ca="1">$C95*'LookUp Ranges'!AI$71</f>
        <v>0</v>
      </c>
      <c r="BW95" s="376">
        <f ca="1">$C95*'LookUp Ranges'!AJ$71</f>
        <v>0</v>
      </c>
      <c r="BX95" s="376">
        <f ca="1">$C95*'LookUp Ranges'!AK$71</f>
        <v>0</v>
      </c>
      <c r="BY95" s="376">
        <f ca="1">$C95*'LookUp Ranges'!AL$71</f>
        <v>0</v>
      </c>
      <c r="BZ95" s="376">
        <f ca="1">$C95*'LookUp Ranges'!AM$71</f>
        <v>0</v>
      </c>
      <c r="CA95" s="376">
        <f ca="1">$C95*'LookUp Ranges'!AN$71</f>
        <v>0</v>
      </c>
      <c r="CB95" s="376">
        <f ca="1">$C95*'LookUp Ranges'!AO$71</f>
        <v>0</v>
      </c>
      <c r="CC95" s="377"/>
      <c r="CD95" s="377"/>
      <c r="CE95" s="377"/>
      <c r="CF95" s="377"/>
      <c r="CG95" s="376"/>
      <c r="CH95" s="376"/>
      <c r="CI95" s="376"/>
      <c r="CJ95" s="376"/>
      <c r="CK95" s="376"/>
      <c r="CL95" s="376"/>
      <c r="CM95" s="376"/>
      <c r="CN95" s="376"/>
      <c r="CO95" s="376"/>
      <c r="CP95" s="376"/>
      <c r="CQ95" s="376"/>
      <c r="CR95" s="376"/>
      <c r="CS95" s="376"/>
      <c r="CT95" s="376"/>
      <c r="CU95" s="376"/>
      <c r="CV95" s="376"/>
      <c r="CW95" s="376"/>
      <c r="CX95" s="376"/>
      <c r="CY95" s="376"/>
      <c r="CZ95" s="374">
        <f t="shared" ca="1" si="335"/>
        <v>0</v>
      </c>
      <c r="DA95" s="376"/>
      <c r="DB95" s="376"/>
      <c r="DC95" s="376"/>
      <c r="DD95" s="376"/>
      <c r="DE95" s="376"/>
      <c r="DF95" s="376"/>
      <c r="DG95" s="376"/>
      <c r="DH95" s="376"/>
      <c r="DI95" s="376"/>
      <c r="DJ95" s="376"/>
      <c r="DK95" s="376"/>
      <c r="DL95" s="376"/>
      <c r="DM95" s="376"/>
      <c r="DN95" s="376"/>
      <c r="DO95" s="376"/>
      <c r="DP95" s="376"/>
      <c r="DQ95" s="376"/>
      <c r="DR95" s="376"/>
      <c r="DS95" s="374"/>
    </row>
    <row r="96" spans="1:123" s="373" customFormat="1">
      <c r="A96" s="138">
        <f t="shared" si="336"/>
        <v>39</v>
      </c>
      <c r="B96" s="138">
        <f t="shared" si="337"/>
        <v>2057</v>
      </c>
      <c r="C96" s="130">
        <f t="shared" ca="1" si="338"/>
        <v>0</v>
      </c>
      <c r="D96" s="375"/>
      <c r="E96" s="375"/>
      <c r="F96" s="375"/>
      <c r="G96" s="375"/>
      <c r="H96" s="375"/>
      <c r="I96" s="375"/>
      <c r="J96" s="375"/>
      <c r="K96" s="375"/>
      <c r="L96" s="375"/>
      <c r="M96" s="375"/>
      <c r="N96" s="375"/>
      <c r="O96" s="375"/>
      <c r="P96" s="375"/>
      <c r="Q96" s="375"/>
      <c r="R96" s="375"/>
      <c r="S96" s="375"/>
      <c r="T96" s="375"/>
      <c r="U96" s="375"/>
      <c r="V96" s="375"/>
      <c r="W96" s="376"/>
      <c r="X96" s="376"/>
      <c r="Y96" s="376"/>
      <c r="Z96" s="376"/>
      <c r="AA96" s="376"/>
      <c r="AB96" s="376"/>
      <c r="AC96" s="376"/>
      <c r="AD96" s="376"/>
      <c r="AE96" s="376"/>
      <c r="AF96" s="376"/>
      <c r="AG96" s="376"/>
      <c r="AH96" s="376"/>
      <c r="AI96" s="376"/>
      <c r="AJ96" s="376"/>
      <c r="AK96" s="376"/>
      <c r="AL96" s="376"/>
      <c r="AM96" s="376"/>
      <c r="AN96" s="376"/>
      <c r="AO96" s="376"/>
      <c r="AP96" s="376">
        <f ca="1">$C96*'LookUp Ranges'!B$71</f>
        <v>0</v>
      </c>
      <c r="AQ96" s="376">
        <f ca="1">$C96*'LookUp Ranges'!C$71</f>
        <v>0</v>
      </c>
      <c r="AR96" s="376">
        <f ca="1">$C96*'LookUp Ranges'!D$71</f>
        <v>0</v>
      </c>
      <c r="AS96" s="376">
        <f ca="1">$C96*'LookUp Ranges'!E$71</f>
        <v>0</v>
      </c>
      <c r="AT96" s="376">
        <f ca="1">$C96*'LookUp Ranges'!F$71</f>
        <v>0</v>
      </c>
      <c r="AU96" s="376">
        <f ca="1">$C96*'LookUp Ranges'!G$71</f>
        <v>0</v>
      </c>
      <c r="AV96" s="376">
        <f ca="1">$C96*'LookUp Ranges'!H$71</f>
        <v>0</v>
      </c>
      <c r="AW96" s="376">
        <f ca="1">$C96*'LookUp Ranges'!I$71</f>
        <v>0</v>
      </c>
      <c r="AX96" s="376">
        <f ca="1">$C96*'LookUp Ranges'!J$71</f>
        <v>0</v>
      </c>
      <c r="AY96" s="376">
        <f ca="1">$C96*'LookUp Ranges'!K$71</f>
        <v>0</v>
      </c>
      <c r="AZ96" s="376">
        <f ca="1">$C96*'LookUp Ranges'!L$71</f>
        <v>0</v>
      </c>
      <c r="BA96" s="376">
        <f ca="1">$C96*'LookUp Ranges'!M$71</f>
        <v>0</v>
      </c>
      <c r="BB96" s="376">
        <f ca="1">$C96*'LookUp Ranges'!N$71</f>
        <v>0</v>
      </c>
      <c r="BC96" s="376">
        <f ca="1">$C96*'LookUp Ranges'!O$71</f>
        <v>0</v>
      </c>
      <c r="BD96" s="376">
        <f ca="1">$C96*'LookUp Ranges'!P$71</f>
        <v>0</v>
      </c>
      <c r="BE96" s="376">
        <f ca="1">$C96*'LookUp Ranges'!Q$71</f>
        <v>0</v>
      </c>
      <c r="BF96" s="376">
        <f ca="1">$C96*'LookUp Ranges'!R$71</f>
        <v>0</v>
      </c>
      <c r="BG96" s="376">
        <f ca="1">$C96*'LookUp Ranges'!S$71</f>
        <v>0</v>
      </c>
      <c r="BH96" s="376">
        <f ca="1">$C96*'LookUp Ranges'!T$71</f>
        <v>0</v>
      </c>
      <c r="BI96" s="376">
        <f ca="1">$C96*'LookUp Ranges'!U$71</f>
        <v>0</v>
      </c>
      <c r="BJ96" s="376">
        <f ca="1">$C96*'LookUp Ranges'!V$71</f>
        <v>0</v>
      </c>
      <c r="BK96" s="376">
        <f ca="1">$C96*'LookUp Ranges'!W$71</f>
        <v>0</v>
      </c>
      <c r="BL96" s="376">
        <f ca="1">$C96*'LookUp Ranges'!X$71</f>
        <v>0</v>
      </c>
      <c r="BM96" s="376">
        <f ca="1">$C96*'LookUp Ranges'!Y$71</f>
        <v>0</v>
      </c>
      <c r="BN96" s="376">
        <f ca="1">$C96*'LookUp Ranges'!Z$71</f>
        <v>0</v>
      </c>
      <c r="BO96" s="376">
        <f ca="1">$C96*'LookUp Ranges'!AA$71</f>
        <v>0</v>
      </c>
      <c r="BP96" s="376">
        <f ca="1">$C96*'LookUp Ranges'!AB$71</f>
        <v>0</v>
      </c>
      <c r="BQ96" s="376">
        <f ca="1">$C96*'LookUp Ranges'!AC$71</f>
        <v>0</v>
      </c>
      <c r="BR96" s="376">
        <f ca="1">$C96*'LookUp Ranges'!AD$71</f>
        <v>0</v>
      </c>
      <c r="BS96" s="376">
        <f ca="1">$C96*'LookUp Ranges'!AE$71</f>
        <v>0</v>
      </c>
      <c r="BT96" s="376">
        <f ca="1">$C96*'LookUp Ranges'!AF$71</f>
        <v>0</v>
      </c>
      <c r="BU96" s="376">
        <f ca="1">$C96*'LookUp Ranges'!AG$71</f>
        <v>0</v>
      </c>
      <c r="BV96" s="376">
        <f ca="1">$C96*'LookUp Ranges'!AH$71</f>
        <v>0</v>
      </c>
      <c r="BW96" s="376">
        <f ca="1">$C96*'LookUp Ranges'!AI$71</f>
        <v>0</v>
      </c>
      <c r="BX96" s="376">
        <f ca="1">$C96*'LookUp Ranges'!AJ$71</f>
        <v>0</v>
      </c>
      <c r="BY96" s="376">
        <f ca="1">$C96*'LookUp Ranges'!AK$71</f>
        <v>0</v>
      </c>
      <c r="BZ96" s="376">
        <f ca="1">$C96*'LookUp Ranges'!AL$71</f>
        <v>0</v>
      </c>
      <c r="CA96" s="376">
        <f ca="1">$C96*'LookUp Ranges'!AM$71</f>
        <v>0</v>
      </c>
      <c r="CB96" s="376">
        <f ca="1">$C96*'LookUp Ranges'!AN$71</f>
        <v>0</v>
      </c>
      <c r="CC96" s="376">
        <f ca="1">$C96*'LookUp Ranges'!AO$71</f>
        <v>0</v>
      </c>
      <c r="CD96" s="377"/>
      <c r="CE96" s="377"/>
      <c r="CF96" s="377"/>
      <c r="CG96" s="376"/>
      <c r="CH96" s="376"/>
      <c r="CI96" s="376"/>
      <c r="CJ96" s="376"/>
      <c r="CK96" s="376"/>
      <c r="CL96" s="376"/>
      <c r="CM96" s="376"/>
      <c r="CN96" s="376"/>
      <c r="CO96" s="376"/>
      <c r="CP96" s="376"/>
      <c r="CQ96" s="376"/>
      <c r="CR96" s="376"/>
      <c r="CS96" s="376"/>
      <c r="CT96" s="376"/>
      <c r="CU96" s="376"/>
      <c r="CV96" s="376"/>
      <c r="CW96" s="376"/>
      <c r="CX96" s="376"/>
      <c r="CY96" s="376"/>
      <c r="CZ96" s="374">
        <f t="shared" ca="1" si="335"/>
        <v>0</v>
      </c>
      <c r="DA96" s="376"/>
      <c r="DB96" s="376"/>
      <c r="DC96" s="376"/>
      <c r="DD96" s="376"/>
      <c r="DE96" s="376"/>
      <c r="DF96" s="376"/>
      <c r="DG96" s="376"/>
      <c r="DH96" s="376"/>
      <c r="DI96" s="376"/>
      <c r="DJ96" s="376"/>
      <c r="DK96" s="376"/>
      <c r="DL96" s="376"/>
      <c r="DM96" s="376"/>
      <c r="DN96" s="376"/>
      <c r="DO96" s="376"/>
      <c r="DP96" s="376"/>
      <c r="DQ96" s="376"/>
      <c r="DR96" s="376"/>
      <c r="DS96" s="374"/>
    </row>
    <row r="97" spans="1:123" s="373" customFormat="1">
      <c r="A97" s="138">
        <f t="shared" si="336"/>
        <v>40</v>
      </c>
      <c r="B97" s="138">
        <f t="shared" si="337"/>
        <v>2058</v>
      </c>
      <c r="C97" s="130">
        <f t="shared" ca="1" si="338"/>
        <v>0</v>
      </c>
      <c r="D97" s="375"/>
      <c r="E97" s="375"/>
      <c r="F97" s="375"/>
      <c r="G97" s="375"/>
      <c r="H97" s="375"/>
      <c r="I97" s="375"/>
      <c r="J97" s="375"/>
      <c r="K97" s="375"/>
      <c r="L97" s="375"/>
      <c r="M97" s="375"/>
      <c r="N97" s="375"/>
      <c r="O97" s="375"/>
      <c r="P97" s="375"/>
      <c r="Q97" s="375"/>
      <c r="R97" s="375"/>
      <c r="S97" s="375"/>
      <c r="T97" s="375"/>
      <c r="U97" s="375"/>
      <c r="V97" s="375"/>
      <c r="W97" s="376"/>
      <c r="X97" s="376"/>
      <c r="Y97" s="376"/>
      <c r="Z97" s="376"/>
      <c r="AA97" s="376"/>
      <c r="AB97" s="376"/>
      <c r="AC97" s="376"/>
      <c r="AD97" s="376"/>
      <c r="AE97" s="376"/>
      <c r="AF97" s="376"/>
      <c r="AG97" s="376"/>
      <c r="AH97" s="376"/>
      <c r="AI97" s="376"/>
      <c r="AJ97" s="376"/>
      <c r="AK97" s="376"/>
      <c r="AL97" s="376"/>
      <c r="AM97" s="376"/>
      <c r="AN97" s="376"/>
      <c r="AO97" s="376"/>
      <c r="AP97" s="376"/>
      <c r="AQ97" s="376">
        <f ca="1">$C97*'LookUp Ranges'!B$71</f>
        <v>0</v>
      </c>
      <c r="AR97" s="376">
        <f ca="1">$C97*'LookUp Ranges'!C$71</f>
        <v>0</v>
      </c>
      <c r="AS97" s="376">
        <f ca="1">$C97*'LookUp Ranges'!D$71</f>
        <v>0</v>
      </c>
      <c r="AT97" s="376">
        <f ca="1">$C97*'LookUp Ranges'!E$71</f>
        <v>0</v>
      </c>
      <c r="AU97" s="376">
        <f ca="1">$C97*'LookUp Ranges'!F$71</f>
        <v>0</v>
      </c>
      <c r="AV97" s="376">
        <f ca="1">$C97*'LookUp Ranges'!G$71</f>
        <v>0</v>
      </c>
      <c r="AW97" s="376">
        <f ca="1">$C97*'LookUp Ranges'!H$71</f>
        <v>0</v>
      </c>
      <c r="AX97" s="376">
        <f ca="1">$C97*'LookUp Ranges'!I$71</f>
        <v>0</v>
      </c>
      <c r="AY97" s="376">
        <f ca="1">$C97*'LookUp Ranges'!J$71</f>
        <v>0</v>
      </c>
      <c r="AZ97" s="376">
        <f ca="1">$C97*'LookUp Ranges'!K$71</f>
        <v>0</v>
      </c>
      <c r="BA97" s="376">
        <f ca="1">$C97*'LookUp Ranges'!L$71</f>
        <v>0</v>
      </c>
      <c r="BB97" s="376">
        <f ca="1">$C97*'LookUp Ranges'!M$71</f>
        <v>0</v>
      </c>
      <c r="BC97" s="376">
        <f ca="1">$C97*'LookUp Ranges'!N$71</f>
        <v>0</v>
      </c>
      <c r="BD97" s="376">
        <f ca="1">$C97*'LookUp Ranges'!O$71</f>
        <v>0</v>
      </c>
      <c r="BE97" s="376">
        <f ca="1">$C97*'LookUp Ranges'!P$71</f>
        <v>0</v>
      </c>
      <c r="BF97" s="376">
        <f ca="1">$C97*'LookUp Ranges'!Q$71</f>
        <v>0</v>
      </c>
      <c r="BG97" s="376">
        <f ca="1">$C97*'LookUp Ranges'!R$71</f>
        <v>0</v>
      </c>
      <c r="BH97" s="376">
        <f ca="1">$C97*'LookUp Ranges'!S$71</f>
        <v>0</v>
      </c>
      <c r="BI97" s="376">
        <f ca="1">$C97*'LookUp Ranges'!T$71</f>
        <v>0</v>
      </c>
      <c r="BJ97" s="376">
        <f ca="1">$C97*'LookUp Ranges'!U$71</f>
        <v>0</v>
      </c>
      <c r="BK97" s="376">
        <f ca="1">$C97*'LookUp Ranges'!V$71</f>
        <v>0</v>
      </c>
      <c r="BL97" s="376">
        <f ca="1">$C97*'LookUp Ranges'!W$71</f>
        <v>0</v>
      </c>
      <c r="BM97" s="376">
        <f ca="1">$C97*'LookUp Ranges'!X$71</f>
        <v>0</v>
      </c>
      <c r="BN97" s="376">
        <f ca="1">$C97*'LookUp Ranges'!Y$71</f>
        <v>0</v>
      </c>
      <c r="BO97" s="376">
        <f ca="1">$C97*'LookUp Ranges'!Z$71</f>
        <v>0</v>
      </c>
      <c r="BP97" s="376">
        <f ca="1">$C97*'LookUp Ranges'!AA$71</f>
        <v>0</v>
      </c>
      <c r="BQ97" s="376">
        <f ca="1">$C97*'LookUp Ranges'!AB$71</f>
        <v>0</v>
      </c>
      <c r="BR97" s="376">
        <f ca="1">$C97*'LookUp Ranges'!AC$71</f>
        <v>0</v>
      </c>
      <c r="BS97" s="376">
        <f ca="1">$C97*'LookUp Ranges'!AD$71</f>
        <v>0</v>
      </c>
      <c r="BT97" s="376">
        <f ca="1">$C97*'LookUp Ranges'!AE$71</f>
        <v>0</v>
      </c>
      <c r="BU97" s="376">
        <f ca="1">$C97*'LookUp Ranges'!AF$71</f>
        <v>0</v>
      </c>
      <c r="BV97" s="376">
        <f ca="1">$C97*'LookUp Ranges'!AG$71</f>
        <v>0</v>
      </c>
      <c r="BW97" s="376">
        <f ca="1">$C97*'LookUp Ranges'!AH$71</f>
        <v>0</v>
      </c>
      <c r="BX97" s="376">
        <f ca="1">$C97*'LookUp Ranges'!AI$71</f>
        <v>0</v>
      </c>
      <c r="BY97" s="376">
        <f ca="1">$C97*'LookUp Ranges'!AJ$71</f>
        <v>0</v>
      </c>
      <c r="BZ97" s="376">
        <f ca="1">$C97*'LookUp Ranges'!AK$71</f>
        <v>0</v>
      </c>
      <c r="CA97" s="376">
        <f ca="1">$C97*'LookUp Ranges'!AL$71</f>
        <v>0</v>
      </c>
      <c r="CB97" s="376">
        <f ca="1">$C97*'LookUp Ranges'!AM$71</f>
        <v>0</v>
      </c>
      <c r="CC97" s="376">
        <f ca="1">$C97*'LookUp Ranges'!AN$71</f>
        <v>0</v>
      </c>
      <c r="CD97" s="376">
        <f ca="1">$C97*'LookUp Ranges'!AO$71</f>
        <v>0</v>
      </c>
      <c r="CE97" s="377"/>
      <c r="CF97" s="377"/>
      <c r="CG97" s="376"/>
      <c r="CH97" s="376"/>
      <c r="CI97" s="376"/>
      <c r="CJ97" s="376"/>
      <c r="CK97" s="376"/>
      <c r="CL97" s="376"/>
      <c r="CM97" s="376"/>
      <c r="CN97" s="376"/>
      <c r="CO97" s="376"/>
      <c r="CP97" s="376"/>
      <c r="CQ97" s="376"/>
      <c r="CR97" s="376"/>
      <c r="CS97" s="376"/>
      <c r="CT97" s="376"/>
      <c r="CU97" s="376"/>
      <c r="CV97" s="376"/>
      <c r="CW97" s="376"/>
      <c r="CX97" s="376"/>
      <c r="CY97" s="376"/>
      <c r="CZ97" s="374">
        <f t="shared" ca="1" si="335"/>
        <v>0</v>
      </c>
      <c r="DA97" s="376"/>
      <c r="DB97" s="376"/>
      <c r="DC97" s="376"/>
      <c r="DD97" s="376"/>
      <c r="DE97" s="376"/>
      <c r="DF97" s="376"/>
      <c r="DG97" s="376"/>
      <c r="DH97" s="376"/>
      <c r="DI97" s="376"/>
      <c r="DJ97" s="376"/>
      <c r="DK97" s="376"/>
      <c r="DL97" s="376"/>
      <c r="DM97" s="376"/>
      <c r="DN97" s="376"/>
      <c r="DO97" s="376"/>
      <c r="DP97" s="376"/>
      <c r="DQ97" s="376"/>
      <c r="DR97" s="376"/>
      <c r="DS97" s="374"/>
    </row>
    <row r="98" spans="1:123" s="129" customFormat="1">
      <c r="A98" s="142" t="s">
        <v>69</v>
      </c>
      <c r="B98" s="142"/>
      <c r="C98" s="142"/>
      <c r="D98" s="148">
        <f t="shared" ref="D98:AI98" ca="1" si="339">SUM(D58:D97)</f>
        <v>0</v>
      </c>
      <c r="E98" s="148">
        <f t="shared" ca="1" si="339"/>
        <v>0</v>
      </c>
      <c r="F98" s="148">
        <f t="shared" ca="1" si="339"/>
        <v>0</v>
      </c>
      <c r="G98" s="148">
        <f t="shared" ca="1" si="339"/>
        <v>-268.55</v>
      </c>
      <c r="H98" s="148">
        <f t="shared" ca="1" si="339"/>
        <v>-510.245</v>
      </c>
      <c r="I98" s="148">
        <f t="shared" ca="1" si="339"/>
        <v>-459.22050000000002</v>
      </c>
      <c r="J98" s="148">
        <f t="shared" ca="1" si="339"/>
        <v>-413.56700000000001</v>
      </c>
      <c r="K98" s="148">
        <f t="shared" ca="1" si="339"/>
        <v>-372.21030000000002</v>
      </c>
      <c r="L98" s="148">
        <f t="shared" ca="1" si="339"/>
        <v>-334.61329999999998</v>
      </c>
      <c r="M98" s="148">
        <f t="shared" ca="1" si="339"/>
        <v>-316.88900000000001</v>
      </c>
      <c r="N98" s="148">
        <f t="shared" ca="1" si="339"/>
        <v>-316.88900000000001</v>
      </c>
      <c r="O98" s="148">
        <f t="shared" ca="1" si="339"/>
        <v>-317.42610000000002</v>
      </c>
      <c r="P98" s="148">
        <f t="shared" ca="1" si="339"/>
        <v>-316.88900000000001</v>
      </c>
      <c r="Q98" s="148">
        <f t="shared" ca="1" si="339"/>
        <v>-317.42610000000002</v>
      </c>
      <c r="R98" s="148">
        <f t="shared" ca="1" si="339"/>
        <v>-316.88900000000001</v>
      </c>
      <c r="S98" s="148">
        <f t="shared" ca="1" si="339"/>
        <v>-317.42610000000002</v>
      </c>
      <c r="T98" s="148">
        <f t="shared" ca="1" si="339"/>
        <v>-316.88900000000001</v>
      </c>
      <c r="U98" s="148">
        <f t="shared" ca="1" si="339"/>
        <v>-317.42610000000002</v>
      </c>
      <c r="V98" s="148">
        <f t="shared" ca="1" si="339"/>
        <v>-158.44450000000001</v>
      </c>
      <c r="W98" s="148">
        <f t="shared" ca="1" si="339"/>
        <v>0</v>
      </c>
      <c r="X98" s="148">
        <f t="shared" ca="1" si="339"/>
        <v>0</v>
      </c>
      <c r="Y98" s="148">
        <f t="shared" ca="1" si="339"/>
        <v>0</v>
      </c>
      <c r="Z98" s="148">
        <f t="shared" ca="1" si="339"/>
        <v>0</v>
      </c>
      <c r="AA98" s="148">
        <f t="shared" ca="1" si="339"/>
        <v>0</v>
      </c>
      <c r="AB98" s="148">
        <f t="shared" ca="1" si="339"/>
        <v>0</v>
      </c>
      <c r="AC98" s="148">
        <f t="shared" ca="1" si="339"/>
        <v>0</v>
      </c>
      <c r="AD98" s="148">
        <f t="shared" ca="1" si="339"/>
        <v>0</v>
      </c>
      <c r="AE98" s="148">
        <f t="shared" ca="1" si="339"/>
        <v>0</v>
      </c>
      <c r="AF98" s="148">
        <f t="shared" ca="1" si="339"/>
        <v>0</v>
      </c>
      <c r="AG98" s="148">
        <f t="shared" ca="1" si="339"/>
        <v>0</v>
      </c>
      <c r="AH98" s="148">
        <f t="shared" ca="1" si="339"/>
        <v>0</v>
      </c>
      <c r="AI98" s="148">
        <f t="shared" ca="1" si="339"/>
        <v>0</v>
      </c>
      <c r="AJ98" s="148">
        <f t="shared" ref="AJ98:BO98" ca="1" si="340">SUM(AJ58:AJ97)</f>
        <v>0</v>
      </c>
      <c r="AK98" s="148">
        <f t="shared" ca="1" si="340"/>
        <v>0</v>
      </c>
      <c r="AL98" s="148">
        <f t="shared" ca="1" si="340"/>
        <v>0</v>
      </c>
      <c r="AM98" s="148">
        <f t="shared" ca="1" si="340"/>
        <v>0</v>
      </c>
      <c r="AN98" s="148">
        <f t="shared" ca="1" si="340"/>
        <v>0</v>
      </c>
      <c r="AO98" s="148">
        <f t="shared" ca="1" si="340"/>
        <v>0</v>
      </c>
      <c r="AP98" s="148">
        <f t="shared" ca="1" si="340"/>
        <v>0</v>
      </c>
      <c r="AQ98" s="148">
        <f t="shared" ca="1" si="340"/>
        <v>0</v>
      </c>
      <c r="AR98" s="148">
        <f t="shared" ca="1" si="340"/>
        <v>0</v>
      </c>
      <c r="AS98" s="148">
        <f t="shared" ca="1" si="340"/>
        <v>0</v>
      </c>
      <c r="AT98" s="148">
        <f t="shared" ca="1" si="340"/>
        <v>0</v>
      </c>
      <c r="AU98" s="148">
        <f t="shared" ca="1" si="340"/>
        <v>0</v>
      </c>
      <c r="AV98" s="148">
        <f t="shared" ca="1" si="340"/>
        <v>0</v>
      </c>
      <c r="AW98" s="148">
        <f t="shared" ca="1" si="340"/>
        <v>0</v>
      </c>
      <c r="AX98" s="148">
        <f t="shared" ca="1" si="340"/>
        <v>0</v>
      </c>
      <c r="AY98" s="148">
        <f t="shared" ca="1" si="340"/>
        <v>0</v>
      </c>
      <c r="AZ98" s="148">
        <f t="shared" ca="1" si="340"/>
        <v>0</v>
      </c>
      <c r="BA98" s="148">
        <f t="shared" ca="1" si="340"/>
        <v>0</v>
      </c>
      <c r="BB98" s="148">
        <f t="shared" ca="1" si="340"/>
        <v>0</v>
      </c>
      <c r="BC98" s="148">
        <f t="shared" ca="1" si="340"/>
        <v>0</v>
      </c>
      <c r="BD98" s="148">
        <f t="shared" ca="1" si="340"/>
        <v>0</v>
      </c>
      <c r="BE98" s="148">
        <f t="shared" ca="1" si="340"/>
        <v>0</v>
      </c>
      <c r="BF98" s="148">
        <f t="shared" ca="1" si="340"/>
        <v>0</v>
      </c>
      <c r="BG98" s="148">
        <f t="shared" ca="1" si="340"/>
        <v>0</v>
      </c>
      <c r="BH98" s="148">
        <f t="shared" ca="1" si="340"/>
        <v>0</v>
      </c>
      <c r="BI98" s="148">
        <f t="shared" ca="1" si="340"/>
        <v>0</v>
      </c>
      <c r="BJ98" s="148">
        <f t="shared" ca="1" si="340"/>
        <v>0</v>
      </c>
      <c r="BK98" s="148">
        <f t="shared" ca="1" si="340"/>
        <v>0</v>
      </c>
      <c r="BL98" s="148">
        <f t="shared" ca="1" si="340"/>
        <v>0</v>
      </c>
      <c r="BM98" s="148">
        <f t="shared" ca="1" si="340"/>
        <v>0</v>
      </c>
      <c r="BN98" s="148">
        <f t="shared" ca="1" si="340"/>
        <v>0</v>
      </c>
      <c r="BO98" s="148">
        <f t="shared" ca="1" si="340"/>
        <v>0</v>
      </c>
      <c r="BP98" s="148">
        <f t="shared" ref="BP98:CU98" ca="1" si="341">SUM(BP58:BP97)</f>
        <v>0</v>
      </c>
      <c r="BQ98" s="148">
        <f t="shared" ca="1" si="341"/>
        <v>0</v>
      </c>
      <c r="BR98" s="148">
        <f t="shared" ca="1" si="341"/>
        <v>0</v>
      </c>
      <c r="BS98" s="148">
        <f t="shared" ca="1" si="341"/>
        <v>0</v>
      </c>
      <c r="BT98" s="148">
        <f t="shared" ca="1" si="341"/>
        <v>0</v>
      </c>
      <c r="BU98" s="148">
        <f t="shared" ca="1" si="341"/>
        <v>0</v>
      </c>
      <c r="BV98" s="148">
        <f t="shared" ca="1" si="341"/>
        <v>0</v>
      </c>
      <c r="BW98" s="148">
        <f t="shared" ca="1" si="341"/>
        <v>0</v>
      </c>
      <c r="BX98" s="148">
        <f t="shared" ca="1" si="341"/>
        <v>0</v>
      </c>
      <c r="BY98" s="148">
        <f t="shared" ca="1" si="341"/>
        <v>0</v>
      </c>
      <c r="BZ98" s="148">
        <f t="shared" ca="1" si="341"/>
        <v>0</v>
      </c>
      <c r="CA98" s="148">
        <f t="shared" ca="1" si="341"/>
        <v>0</v>
      </c>
      <c r="CB98" s="148">
        <f t="shared" ca="1" si="341"/>
        <v>0</v>
      </c>
      <c r="CC98" s="148">
        <f t="shared" ca="1" si="341"/>
        <v>0</v>
      </c>
      <c r="CD98" s="148">
        <f t="shared" ca="1" si="341"/>
        <v>0</v>
      </c>
      <c r="CE98" s="148">
        <f t="shared" si="341"/>
        <v>0</v>
      </c>
      <c r="CF98" s="148">
        <f t="shared" si="341"/>
        <v>0</v>
      </c>
      <c r="CG98" s="148">
        <f t="shared" si="341"/>
        <v>0</v>
      </c>
      <c r="CH98" s="148">
        <f t="shared" si="341"/>
        <v>0</v>
      </c>
      <c r="CI98" s="148">
        <f t="shared" si="341"/>
        <v>0</v>
      </c>
      <c r="CJ98" s="148">
        <f t="shared" si="341"/>
        <v>0</v>
      </c>
      <c r="CK98" s="148">
        <f t="shared" si="341"/>
        <v>0</v>
      </c>
      <c r="CL98" s="148">
        <f t="shared" si="341"/>
        <v>0</v>
      </c>
      <c r="CM98" s="148">
        <f t="shared" si="341"/>
        <v>0</v>
      </c>
      <c r="CN98" s="148">
        <f t="shared" si="341"/>
        <v>0</v>
      </c>
      <c r="CO98" s="148">
        <f t="shared" si="341"/>
        <v>0</v>
      </c>
      <c r="CP98" s="148">
        <f t="shared" si="341"/>
        <v>0</v>
      </c>
      <c r="CQ98" s="148">
        <f t="shared" si="341"/>
        <v>0</v>
      </c>
      <c r="CR98" s="148">
        <f t="shared" si="341"/>
        <v>0</v>
      </c>
      <c r="CS98" s="148">
        <f t="shared" si="341"/>
        <v>0</v>
      </c>
      <c r="CT98" s="148">
        <f t="shared" si="341"/>
        <v>0</v>
      </c>
      <c r="CU98" s="148">
        <f t="shared" si="341"/>
        <v>0</v>
      </c>
      <c r="CV98" s="148">
        <f t="shared" ref="CV98:CY98" si="342">SUM(CV58:CV97)</f>
        <v>0</v>
      </c>
      <c r="CW98" s="148">
        <f t="shared" si="342"/>
        <v>0</v>
      </c>
      <c r="CX98" s="148">
        <f t="shared" si="342"/>
        <v>0</v>
      </c>
      <c r="CY98" s="148">
        <f t="shared" si="342"/>
        <v>0</v>
      </c>
      <c r="CZ98" s="148">
        <f t="shared" ref="CZ98" ca="1" si="343">SUM(D98:CY98)</f>
        <v>-5371</v>
      </c>
    </row>
    <row r="99" spans="1:123">
      <c r="D99" s="139"/>
      <c r="E99" s="139"/>
      <c r="F99" s="139"/>
      <c r="G99" s="139"/>
      <c r="H99" s="139"/>
      <c r="I99" s="139"/>
      <c r="J99" s="139"/>
      <c r="K99" s="139"/>
      <c r="L99" s="139"/>
      <c r="M99" s="139"/>
      <c r="N99" s="139"/>
      <c r="O99" s="139"/>
      <c r="P99" s="139"/>
      <c r="Q99" s="139"/>
      <c r="R99" s="139"/>
      <c r="S99" s="139"/>
      <c r="T99" s="139"/>
      <c r="U99" s="139"/>
      <c r="V99" s="139"/>
      <c r="W99" s="139"/>
      <c r="X99" s="139"/>
      <c r="Y99" s="139"/>
      <c r="Z99" s="139"/>
      <c r="AA99" s="139"/>
      <c r="AB99" s="139"/>
      <c r="AC99" s="139"/>
      <c r="AD99" s="139"/>
      <c r="AE99" s="139"/>
      <c r="AF99" s="139"/>
      <c r="AG99" s="139"/>
      <c r="AH99" s="139"/>
      <c r="AI99" s="139"/>
      <c r="AJ99" s="139"/>
      <c r="AK99" s="139"/>
      <c r="AL99" s="139"/>
      <c r="AM99" s="139"/>
      <c r="AN99" s="139"/>
      <c r="AO99" s="139"/>
      <c r="AP99" s="139"/>
      <c r="AQ99" s="139"/>
      <c r="AR99" s="139"/>
      <c r="AS99" s="139"/>
      <c r="AT99" s="139"/>
      <c r="AU99" s="139"/>
      <c r="AV99" s="139"/>
      <c r="AW99" s="139"/>
      <c r="AX99" s="139"/>
      <c r="AY99" s="139"/>
      <c r="AZ99" s="139"/>
      <c r="BA99" s="139"/>
      <c r="BB99" s="139"/>
      <c r="BC99" s="139"/>
      <c r="BD99" s="139"/>
      <c r="BE99" s="139"/>
      <c r="BF99" s="139"/>
      <c r="BG99" s="139"/>
      <c r="BH99" s="139"/>
      <c r="BI99" s="139"/>
      <c r="BJ99" s="139"/>
      <c r="BK99" s="139"/>
      <c r="BL99" s="139"/>
      <c r="BM99" s="139"/>
      <c r="BN99" s="139"/>
      <c r="BO99" s="139"/>
      <c r="BP99" s="139"/>
      <c r="BQ99" s="139"/>
      <c r="BR99" s="139"/>
      <c r="BS99" s="139"/>
      <c r="BT99" s="139"/>
      <c r="BU99" s="139"/>
      <c r="BV99" s="139"/>
      <c r="BW99" s="139"/>
      <c r="BX99" s="139"/>
      <c r="BY99" s="139"/>
      <c r="BZ99" s="139"/>
      <c r="CA99" s="139"/>
      <c r="CB99" s="139"/>
      <c r="CC99" s="139"/>
      <c r="CD99" s="139"/>
      <c r="CE99" s="139"/>
      <c r="CF99" s="139"/>
      <c r="CG99" s="139"/>
      <c r="CH99" s="139"/>
      <c r="CI99" s="139"/>
      <c r="CJ99" s="139"/>
      <c r="CK99" s="139"/>
      <c r="CL99" s="139"/>
      <c r="CM99" s="139"/>
      <c r="CN99" s="139"/>
      <c r="CO99" s="139"/>
      <c r="CP99" s="139"/>
      <c r="CQ99" s="139"/>
      <c r="CR99" s="139"/>
      <c r="CS99" s="139"/>
      <c r="CT99" s="139"/>
      <c r="CU99" s="139"/>
      <c r="CV99" s="139"/>
      <c r="CW99" s="139"/>
      <c r="CX99" s="139"/>
      <c r="CY99" s="139"/>
      <c r="CZ99" s="139"/>
    </row>
  </sheetData>
  <sheetProtection algorithmName="SHA-512" hashValue="Bijy0RJXFOcCR9p7FTFrsusdnHLq1EDgJedS55eRxjju67P99Ubg7CsHCzOCLC7ttLh1b6lVky4LsNed74lUyw==" saltValue="bdfDVEhBmSVUqIrEoZSSyA==" spinCount="100000" sheet="1" objects="1" scenarios="1"/>
  <phoneticPr fontId="0" type="noConversion"/>
  <pageMargins left="0.75" right="0.75" top="1" bottom="1" header="0.5" footer="0.5"/>
  <pageSetup scale="36"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0">
    <tabColor theme="0" tint="-0.34998626667073579"/>
    <pageSetUpPr fitToPage="1"/>
  </sheetPr>
  <dimension ref="A1:DE100"/>
  <sheetViews>
    <sheetView zoomScaleNormal="100" workbookViewId="0">
      <selection activeCell="B137" sqref="B137"/>
    </sheetView>
  </sheetViews>
  <sheetFormatPr defaultColWidth="9" defaultRowHeight="11.25"/>
  <cols>
    <col min="1" max="1" width="20.125" style="126" bestFit="1" customWidth="1"/>
    <col min="2" max="2" width="5.625" style="373" customWidth="1"/>
    <col min="3" max="3" width="6.375" style="126" bestFit="1" customWidth="1"/>
    <col min="4" max="4" width="8.125" style="126" customWidth="1"/>
    <col min="5" max="6" width="6.375" style="126" bestFit="1" customWidth="1"/>
    <col min="7" max="7" width="6.75" style="126" customWidth="1"/>
    <col min="8" max="9" width="6.75" style="126" bestFit="1" customWidth="1"/>
    <col min="10" max="38" width="5.625" style="126" bestFit="1" customWidth="1"/>
    <col min="39" max="103" width="5.25" style="126" customWidth="1"/>
    <col min="104" max="104" width="7.5" style="126" customWidth="1"/>
    <col min="105" max="16384" width="9" style="126"/>
  </cols>
  <sheetData>
    <row r="1" spans="1:106">
      <c r="A1" s="124" t="s">
        <v>254</v>
      </c>
      <c r="B1" s="124"/>
      <c r="C1" s="124"/>
      <c r="D1" s="124">
        <f ca="1">IF(OR(Company='LookUp Ranges'!A5,Company='LookUp Ranges'!A7),'LookUp Ranges'!C52,'LookUp Ranges'!B52)</f>
        <v>49</v>
      </c>
      <c r="E1" s="124" t="s">
        <v>72</v>
      </c>
      <c r="F1" s="125" t="s">
        <v>32</v>
      </c>
      <c r="G1" s="125"/>
      <c r="H1" s="373">
        <f>FirstYearAlt1</f>
        <v>2019</v>
      </c>
    </row>
    <row r="2" spans="1:106">
      <c r="A2" s="124" t="s">
        <v>255</v>
      </c>
      <c r="B2" s="124"/>
      <c r="C2" s="124"/>
      <c r="D2" s="124">
        <f ca="1">'LookUp Ranges'!D52</f>
        <v>15</v>
      </c>
      <c r="E2" s="124" t="s">
        <v>72</v>
      </c>
      <c r="F2" s="125" t="s">
        <v>84</v>
      </c>
      <c r="G2" s="125"/>
      <c r="H2" s="373">
        <f>InServiceAlt1</f>
        <v>2019</v>
      </c>
    </row>
    <row r="3" spans="1:106">
      <c r="F3" s="373"/>
      <c r="G3" s="373"/>
      <c r="H3" s="127">
        <f>H2-H1</f>
        <v>0</v>
      </c>
    </row>
    <row r="4" spans="1:106">
      <c r="G4" s="128"/>
    </row>
    <row r="5" spans="1:106">
      <c r="D5" s="129">
        <f>FirstYear</f>
        <v>2019</v>
      </c>
      <c r="E5" s="129">
        <f>D5+1</f>
        <v>2020</v>
      </c>
      <c r="F5" s="129">
        <f t="shared" ref="F5:W5" si="0">E5+1</f>
        <v>2021</v>
      </c>
      <c r="G5" s="129">
        <f t="shared" si="0"/>
        <v>2022</v>
      </c>
      <c r="H5" s="129">
        <f t="shared" si="0"/>
        <v>2023</v>
      </c>
      <c r="I5" s="129">
        <f t="shared" si="0"/>
        <v>2024</v>
      </c>
      <c r="J5" s="129">
        <f t="shared" si="0"/>
        <v>2025</v>
      </c>
      <c r="K5" s="129">
        <f t="shared" si="0"/>
        <v>2026</v>
      </c>
      <c r="L5" s="129">
        <f t="shared" si="0"/>
        <v>2027</v>
      </c>
      <c r="M5" s="129">
        <f t="shared" si="0"/>
        <v>2028</v>
      </c>
      <c r="N5" s="129">
        <f t="shared" si="0"/>
        <v>2029</v>
      </c>
      <c r="O5" s="129">
        <f t="shared" si="0"/>
        <v>2030</v>
      </c>
      <c r="P5" s="129">
        <f t="shared" si="0"/>
        <v>2031</v>
      </c>
      <c r="Q5" s="129">
        <f t="shared" si="0"/>
        <v>2032</v>
      </c>
      <c r="R5" s="129">
        <f t="shared" si="0"/>
        <v>2033</v>
      </c>
      <c r="S5" s="129">
        <f t="shared" si="0"/>
        <v>2034</v>
      </c>
      <c r="T5" s="129">
        <f t="shared" si="0"/>
        <v>2035</v>
      </c>
      <c r="U5" s="129">
        <f t="shared" si="0"/>
        <v>2036</v>
      </c>
      <c r="V5" s="129">
        <f t="shared" si="0"/>
        <v>2037</v>
      </c>
      <c r="W5" s="129">
        <f t="shared" si="0"/>
        <v>2038</v>
      </c>
      <c r="X5" s="129">
        <f>W5+1</f>
        <v>2039</v>
      </c>
      <c r="Y5" s="129">
        <f t="shared" ref="Y5:CJ5" si="1">X5+1</f>
        <v>2040</v>
      </c>
      <c r="Z5" s="129">
        <f t="shared" si="1"/>
        <v>2041</v>
      </c>
      <c r="AA5" s="129">
        <f t="shared" si="1"/>
        <v>2042</v>
      </c>
      <c r="AB5" s="129">
        <f t="shared" si="1"/>
        <v>2043</v>
      </c>
      <c r="AC5" s="129">
        <f t="shared" si="1"/>
        <v>2044</v>
      </c>
      <c r="AD5" s="129">
        <f t="shared" si="1"/>
        <v>2045</v>
      </c>
      <c r="AE5" s="129">
        <f t="shared" si="1"/>
        <v>2046</v>
      </c>
      <c r="AF5" s="129">
        <f t="shared" si="1"/>
        <v>2047</v>
      </c>
      <c r="AG5" s="129">
        <f t="shared" si="1"/>
        <v>2048</v>
      </c>
      <c r="AH5" s="129">
        <f t="shared" si="1"/>
        <v>2049</v>
      </c>
      <c r="AI5" s="129">
        <f t="shared" si="1"/>
        <v>2050</v>
      </c>
      <c r="AJ5" s="129">
        <f t="shared" si="1"/>
        <v>2051</v>
      </c>
      <c r="AK5" s="129">
        <f t="shared" si="1"/>
        <v>2052</v>
      </c>
      <c r="AL5" s="129">
        <f t="shared" si="1"/>
        <v>2053</v>
      </c>
      <c r="AM5" s="129">
        <f t="shared" si="1"/>
        <v>2054</v>
      </c>
      <c r="AN5" s="129">
        <f t="shared" si="1"/>
        <v>2055</v>
      </c>
      <c r="AO5" s="129">
        <f t="shared" si="1"/>
        <v>2056</v>
      </c>
      <c r="AP5" s="129">
        <f t="shared" si="1"/>
        <v>2057</v>
      </c>
      <c r="AQ5" s="129">
        <f t="shared" si="1"/>
        <v>2058</v>
      </c>
      <c r="AR5" s="129">
        <f t="shared" si="1"/>
        <v>2059</v>
      </c>
      <c r="AS5" s="129">
        <f t="shared" si="1"/>
        <v>2060</v>
      </c>
      <c r="AT5" s="129">
        <f t="shared" si="1"/>
        <v>2061</v>
      </c>
      <c r="AU5" s="129">
        <f t="shared" si="1"/>
        <v>2062</v>
      </c>
      <c r="AV5" s="129">
        <f t="shared" si="1"/>
        <v>2063</v>
      </c>
      <c r="AW5" s="129">
        <f t="shared" si="1"/>
        <v>2064</v>
      </c>
      <c r="AX5" s="129">
        <f t="shared" si="1"/>
        <v>2065</v>
      </c>
      <c r="AY5" s="129">
        <f t="shared" si="1"/>
        <v>2066</v>
      </c>
      <c r="AZ5" s="129">
        <f t="shared" si="1"/>
        <v>2067</v>
      </c>
      <c r="BA5" s="129">
        <f t="shared" si="1"/>
        <v>2068</v>
      </c>
      <c r="BB5" s="129">
        <f t="shared" si="1"/>
        <v>2069</v>
      </c>
      <c r="BC5" s="129">
        <f t="shared" si="1"/>
        <v>2070</v>
      </c>
      <c r="BD5" s="129">
        <f t="shared" si="1"/>
        <v>2071</v>
      </c>
      <c r="BE5" s="129">
        <f t="shared" si="1"/>
        <v>2072</v>
      </c>
      <c r="BF5" s="129">
        <f t="shared" si="1"/>
        <v>2073</v>
      </c>
      <c r="BG5" s="129">
        <f t="shared" si="1"/>
        <v>2074</v>
      </c>
      <c r="BH5" s="129">
        <f t="shared" si="1"/>
        <v>2075</v>
      </c>
      <c r="BI5" s="129">
        <f t="shared" si="1"/>
        <v>2076</v>
      </c>
      <c r="BJ5" s="129">
        <f t="shared" si="1"/>
        <v>2077</v>
      </c>
      <c r="BK5" s="129">
        <f t="shared" si="1"/>
        <v>2078</v>
      </c>
      <c r="BL5" s="129">
        <f t="shared" si="1"/>
        <v>2079</v>
      </c>
      <c r="BM5" s="129">
        <f t="shared" si="1"/>
        <v>2080</v>
      </c>
      <c r="BN5" s="129">
        <f t="shared" si="1"/>
        <v>2081</v>
      </c>
      <c r="BO5" s="129">
        <f t="shared" si="1"/>
        <v>2082</v>
      </c>
      <c r="BP5" s="129">
        <f t="shared" si="1"/>
        <v>2083</v>
      </c>
      <c r="BQ5" s="129">
        <f t="shared" si="1"/>
        <v>2084</v>
      </c>
      <c r="BR5" s="129">
        <f t="shared" si="1"/>
        <v>2085</v>
      </c>
      <c r="BS5" s="129">
        <f t="shared" si="1"/>
        <v>2086</v>
      </c>
      <c r="BT5" s="129">
        <f t="shared" si="1"/>
        <v>2087</v>
      </c>
      <c r="BU5" s="129">
        <f t="shared" si="1"/>
        <v>2088</v>
      </c>
      <c r="BV5" s="129">
        <f t="shared" si="1"/>
        <v>2089</v>
      </c>
      <c r="BW5" s="129">
        <f t="shared" si="1"/>
        <v>2090</v>
      </c>
      <c r="BX5" s="129">
        <f t="shared" si="1"/>
        <v>2091</v>
      </c>
      <c r="BY5" s="129">
        <f t="shared" si="1"/>
        <v>2092</v>
      </c>
      <c r="BZ5" s="129">
        <f t="shared" si="1"/>
        <v>2093</v>
      </c>
      <c r="CA5" s="129">
        <f t="shared" si="1"/>
        <v>2094</v>
      </c>
      <c r="CB5" s="129">
        <f t="shared" si="1"/>
        <v>2095</v>
      </c>
      <c r="CC5" s="129">
        <f t="shared" si="1"/>
        <v>2096</v>
      </c>
      <c r="CD5" s="129">
        <f t="shared" si="1"/>
        <v>2097</v>
      </c>
      <c r="CE5" s="129">
        <f t="shared" si="1"/>
        <v>2098</v>
      </c>
      <c r="CF5" s="129">
        <f t="shared" si="1"/>
        <v>2099</v>
      </c>
      <c r="CG5" s="129">
        <f t="shared" si="1"/>
        <v>2100</v>
      </c>
      <c r="CH5" s="129">
        <f t="shared" si="1"/>
        <v>2101</v>
      </c>
      <c r="CI5" s="129">
        <f t="shared" si="1"/>
        <v>2102</v>
      </c>
      <c r="CJ5" s="129">
        <f t="shared" si="1"/>
        <v>2103</v>
      </c>
      <c r="CK5" s="129">
        <f t="shared" ref="CK5:CY5" si="2">CJ5+1</f>
        <v>2104</v>
      </c>
      <c r="CL5" s="129">
        <f t="shared" si="2"/>
        <v>2105</v>
      </c>
      <c r="CM5" s="129">
        <f t="shared" si="2"/>
        <v>2106</v>
      </c>
      <c r="CN5" s="129">
        <f t="shared" si="2"/>
        <v>2107</v>
      </c>
      <c r="CO5" s="129">
        <f t="shared" si="2"/>
        <v>2108</v>
      </c>
      <c r="CP5" s="129">
        <f t="shared" si="2"/>
        <v>2109</v>
      </c>
      <c r="CQ5" s="129">
        <f t="shared" si="2"/>
        <v>2110</v>
      </c>
      <c r="CR5" s="129">
        <f t="shared" si="2"/>
        <v>2111</v>
      </c>
      <c r="CS5" s="129">
        <f t="shared" si="2"/>
        <v>2112</v>
      </c>
      <c r="CT5" s="129">
        <f t="shared" si="2"/>
        <v>2113</v>
      </c>
      <c r="CU5" s="129">
        <f t="shared" si="2"/>
        <v>2114</v>
      </c>
      <c r="CV5" s="129">
        <f t="shared" si="2"/>
        <v>2115</v>
      </c>
      <c r="CW5" s="129">
        <f t="shared" si="2"/>
        <v>2116</v>
      </c>
      <c r="CX5" s="129">
        <f t="shared" si="2"/>
        <v>2117</v>
      </c>
      <c r="CY5" s="129">
        <f t="shared" si="2"/>
        <v>2118</v>
      </c>
    </row>
    <row r="6" spans="1:106">
      <c r="A6" s="373" t="s">
        <v>85</v>
      </c>
      <c r="C6" s="373"/>
      <c r="D6" s="130">
        <f>-Inputs!E51</f>
        <v>-99</v>
      </c>
      <c r="E6" s="130">
        <f>-Inputs!F51</f>
        <v>0</v>
      </c>
      <c r="F6" s="130">
        <f>-Inputs!G51</f>
        <v>0</v>
      </c>
      <c r="G6" s="130">
        <f>-Inputs!H51</f>
        <v>0</v>
      </c>
      <c r="H6" s="130">
        <f>-Inputs!I51</f>
        <v>0</v>
      </c>
      <c r="I6" s="130">
        <f>-Inputs!J51</f>
        <v>0</v>
      </c>
      <c r="J6" s="130">
        <f>-Inputs!K51</f>
        <v>0</v>
      </c>
      <c r="K6" s="130">
        <f>-Inputs!L51</f>
        <v>0</v>
      </c>
      <c r="L6" s="130">
        <f>-Inputs!M51</f>
        <v>0</v>
      </c>
      <c r="M6" s="130">
        <f>-Inputs!N51</f>
        <v>0</v>
      </c>
      <c r="N6" s="130">
        <f>-Inputs!O51</f>
        <v>0</v>
      </c>
      <c r="O6" s="130">
        <f>-Inputs!P51</f>
        <v>0</v>
      </c>
      <c r="P6" s="130">
        <f>-Inputs!Q51</f>
        <v>0</v>
      </c>
      <c r="Q6" s="130">
        <f>-Inputs!R51</f>
        <v>0</v>
      </c>
      <c r="R6" s="130">
        <f>-Inputs!S51</f>
        <v>0</v>
      </c>
      <c r="S6" s="130">
        <f>-Inputs!T51</f>
        <v>0</v>
      </c>
      <c r="T6" s="130">
        <f>-Inputs!U51</f>
        <v>0</v>
      </c>
      <c r="U6" s="130">
        <f>-Inputs!V51</f>
        <v>0</v>
      </c>
      <c r="V6" s="130">
        <f>-Inputs!W51</f>
        <v>0</v>
      </c>
      <c r="W6" s="130">
        <f>-Inputs!X51</f>
        <v>0</v>
      </c>
      <c r="X6" s="130">
        <f>-Inputs!Y51</f>
        <v>0</v>
      </c>
      <c r="Y6" s="130">
        <f>-Inputs!Z51</f>
        <v>0</v>
      </c>
      <c r="Z6" s="130">
        <f>-Inputs!AA51</f>
        <v>0</v>
      </c>
      <c r="AA6" s="130">
        <f>-Inputs!AB51</f>
        <v>0</v>
      </c>
      <c r="AB6" s="130">
        <f>-Inputs!AC51</f>
        <v>0</v>
      </c>
      <c r="AC6" s="130">
        <f>-Inputs!AD51</f>
        <v>0</v>
      </c>
      <c r="AD6" s="130">
        <f>-Inputs!AE51</f>
        <v>0</v>
      </c>
      <c r="AE6" s="130">
        <f>-Inputs!AF51</f>
        <v>0</v>
      </c>
      <c r="AF6" s="130">
        <f>-Inputs!AG51</f>
        <v>0</v>
      </c>
      <c r="AG6" s="130">
        <f>-Inputs!AH51</f>
        <v>0</v>
      </c>
      <c r="AH6" s="130">
        <f>-Inputs!AI51</f>
        <v>0</v>
      </c>
      <c r="AI6" s="130">
        <f>-Inputs!AJ51</f>
        <v>0</v>
      </c>
      <c r="AJ6" s="130">
        <f>-Inputs!AK51</f>
        <v>0</v>
      </c>
      <c r="AK6" s="130">
        <f>-Inputs!AL51</f>
        <v>0</v>
      </c>
      <c r="AL6" s="130">
        <f>-Inputs!AM51</f>
        <v>0</v>
      </c>
      <c r="AM6" s="130">
        <f>-Inputs!AN51</f>
        <v>0</v>
      </c>
      <c r="AN6" s="130">
        <f>-Inputs!AO51</f>
        <v>0</v>
      </c>
      <c r="AO6" s="130">
        <f>-Inputs!AP51</f>
        <v>0</v>
      </c>
      <c r="AP6" s="130">
        <f>-Inputs!AQ51</f>
        <v>0</v>
      </c>
      <c r="AQ6" s="130">
        <f>-Inputs!AR51</f>
        <v>0</v>
      </c>
      <c r="AR6" s="130">
        <f>-Inputs!AS51</f>
        <v>0</v>
      </c>
      <c r="AS6" s="130">
        <f>-Inputs!AT51</f>
        <v>0</v>
      </c>
      <c r="AT6" s="130">
        <f>-Inputs!AU51</f>
        <v>0</v>
      </c>
      <c r="AU6" s="130">
        <f>-Inputs!AV51</f>
        <v>0</v>
      </c>
      <c r="AV6" s="130">
        <f>-Inputs!AW51</f>
        <v>0</v>
      </c>
      <c r="AW6" s="130">
        <f>-Inputs!AX51</f>
        <v>0</v>
      </c>
      <c r="AX6" s="130">
        <f>-Inputs!AY51</f>
        <v>0</v>
      </c>
      <c r="AY6" s="130">
        <f>-Inputs!AZ51</f>
        <v>0</v>
      </c>
      <c r="AZ6" s="130">
        <f>-Inputs!BA51</f>
        <v>0</v>
      </c>
      <c r="BA6" s="130">
        <f>-Inputs!BB51</f>
        <v>0</v>
      </c>
      <c r="BB6" s="130">
        <f>-Inputs!BC51</f>
        <v>0</v>
      </c>
      <c r="BC6" s="130">
        <f>-Inputs!BD51</f>
        <v>0</v>
      </c>
      <c r="BD6" s="130">
        <f>-Inputs!BE51</f>
        <v>0</v>
      </c>
      <c r="BE6" s="130">
        <f>-Inputs!BF51</f>
        <v>0</v>
      </c>
      <c r="BF6" s="130">
        <f>-Inputs!BG51</f>
        <v>0</v>
      </c>
      <c r="BG6" s="130">
        <f>-Inputs!BH51</f>
        <v>0</v>
      </c>
      <c r="BH6" s="130">
        <f>-Inputs!BI51</f>
        <v>0</v>
      </c>
      <c r="BI6" s="130">
        <f>-Inputs!BJ51</f>
        <v>0</v>
      </c>
      <c r="BJ6" s="130">
        <f>-Inputs!BK51</f>
        <v>0</v>
      </c>
      <c r="BK6" s="130">
        <f>-Inputs!BL51</f>
        <v>0</v>
      </c>
      <c r="BL6" s="130">
        <f>-Inputs!BM51</f>
        <v>0</v>
      </c>
      <c r="BM6" s="130">
        <f>-Inputs!BN51</f>
        <v>0</v>
      </c>
      <c r="BN6" s="130">
        <f>-Inputs!BO51</f>
        <v>0</v>
      </c>
      <c r="BO6" s="130">
        <f>-Inputs!BP51</f>
        <v>0</v>
      </c>
      <c r="BP6" s="130">
        <f>-Inputs!BQ51</f>
        <v>0</v>
      </c>
      <c r="BQ6" s="130">
        <f>-Inputs!BR51</f>
        <v>0</v>
      </c>
      <c r="BR6" s="130">
        <f>-Inputs!BS51</f>
        <v>0</v>
      </c>
      <c r="BS6" s="130">
        <f>-Inputs!BT51</f>
        <v>0</v>
      </c>
      <c r="BT6" s="130">
        <f>-Inputs!BU51</f>
        <v>0</v>
      </c>
      <c r="BU6" s="130">
        <f>-Inputs!BV51</f>
        <v>0</v>
      </c>
      <c r="BV6" s="130">
        <f>-Inputs!BW51</f>
        <v>0</v>
      </c>
      <c r="BW6" s="130">
        <f>-Inputs!BX51</f>
        <v>0</v>
      </c>
      <c r="BX6" s="130">
        <f>-Inputs!BY51</f>
        <v>0</v>
      </c>
      <c r="BY6" s="130">
        <f>-Inputs!BZ51</f>
        <v>0</v>
      </c>
      <c r="BZ6" s="130">
        <f>-Inputs!CA51</f>
        <v>0</v>
      </c>
      <c r="CA6" s="130">
        <f>-Inputs!CB51</f>
        <v>0</v>
      </c>
      <c r="CB6" s="130">
        <f>-Inputs!CC51</f>
        <v>0</v>
      </c>
      <c r="CC6" s="130">
        <f>-Inputs!CD51</f>
        <v>0</v>
      </c>
      <c r="CD6" s="130">
        <f>-Inputs!CE51</f>
        <v>0</v>
      </c>
      <c r="CE6" s="130">
        <f>-Inputs!CF51</f>
        <v>0</v>
      </c>
      <c r="CF6" s="130">
        <f>-Inputs!CG51</f>
        <v>0</v>
      </c>
      <c r="CG6" s="130">
        <f>-Inputs!CH51</f>
        <v>0</v>
      </c>
      <c r="CH6" s="130">
        <f>-Inputs!CI51</f>
        <v>0</v>
      </c>
      <c r="CI6" s="130">
        <f>-Inputs!CJ51</f>
        <v>0</v>
      </c>
      <c r="CJ6" s="130">
        <f>-Inputs!CK51</f>
        <v>0</v>
      </c>
      <c r="CK6" s="130">
        <f>-Inputs!CL51</f>
        <v>0</v>
      </c>
      <c r="CL6" s="130">
        <f>-Inputs!CM51</f>
        <v>0</v>
      </c>
      <c r="CM6" s="130">
        <f>-Inputs!CN51</f>
        <v>0</v>
      </c>
      <c r="CN6" s="130">
        <f>-Inputs!CO51</f>
        <v>0</v>
      </c>
      <c r="CO6" s="130">
        <f>-Inputs!CP51</f>
        <v>0</v>
      </c>
      <c r="CP6" s="130">
        <f>-Inputs!CQ51</f>
        <v>0</v>
      </c>
      <c r="CQ6" s="130">
        <f>-Inputs!CR51</f>
        <v>0</v>
      </c>
      <c r="CR6" s="130">
        <f>-Inputs!CS51</f>
        <v>0</v>
      </c>
      <c r="CS6" s="130">
        <f>-Inputs!CT51</f>
        <v>0</v>
      </c>
      <c r="CT6" s="130">
        <f>-Inputs!CU51</f>
        <v>0</v>
      </c>
      <c r="CU6" s="130">
        <f>-Inputs!CV51</f>
        <v>0</v>
      </c>
      <c r="CV6" s="130">
        <f>-Inputs!CW51</f>
        <v>0</v>
      </c>
      <c r="CW6" s="130">
        <f>-Inputs!CX51</f>
        <v>0</v>
      </c>
      <c r="CX6" s="130">
        <f>-Inputs!CY51</f>
        <v>0</v>
      </c>
      <c r="CY6" s="130">
        <f>-Inputs!CZ51</f>
        <v>0</v>
      </c>
    </row>
    <row r="7" spans="1:106">
      <c r="A7" s="373" t="s">
        <v>86</v>
      </c>
      <c r="C7" s="373"/>
      <c r="D7" s="130">
        <f>+IF(D5=$H$2,0,D6)</f>
        <v>0</v>
      </c>
      <c r="E7" s="130">
        <f t="shared" ref="E7:BP7" si="3">+IF(E5=$H$2,0,E6)</f>
        <v>0</v>
      </c>
      <c r="F7" s="130">
        <f t="shared" si="3"/>
        <v>0</v>
      </c>
      <c r="G7" s="130">
        <f t="shared" si="3"/>
        <v>0</v>
      </c>
      <c r="H7" s="130">
        <f t="shared" si="3"/>
        <v>0</v>
      </c>
      <c r="I7" s="130">
        <f t="shared" si="3"/>
        <v>0</v>
      </c>
      <c r="J7" s="130">
        <f t="shared" si="3"/>
        <v>0</v>
      </c>
      <c r="K7" s="130">
        <f t="shared" si="3"/>
        <v>0</v>
      </c>
      <c r="L7" s="130">
        <f t="shared" si="3"/>
        <v>0</v>
      </c>
      <c r="M7" s="130">
        <f t="shared" si="3"/>
        <v>0</v>
      </c>
      <c r="N7" s="130">
        <f t="shared" si="3"/>
        <v>0</v>
      </c>
      <c r="O7" s="130">
        <f t="shared" si="3"/>
        <v>0</v>
      </c>
      <c r="P7" s="130">
        <f t="shared" si="3"/>
        <v>0</v>
      </c>
      <c r="Q7" s="130">
        <f t="shared" si="3"/>
        <v>0</v>
      </c>
      <c r="R7" s="130">
        <f t="shared" si="3"/>
        <v>0</v>
      </c>
      <c r="S7" s="130">
        <f t="shared" si="3"/>
        <v>0</v>
      </c>
      <c r="T7" s="130">
        <f t="shared" si="3"/>
        <v>0</v>
      </c>
      <c r="U7" s="130">
        <f t="shared" si="3"/>
        <v>0</v>
      </c>
      <c r="V7" s="130">
        <f t="shared" si="3"/>
        <v>0</v>
      </c>
      <c r="W7" s="130">
        <f t="shared" si="3"/>
        <v>0</v>
      </c>
      <c r="X7" s="130">
        <f t="shared" si="3"/>
        <v>0</v>
      </c>
      <c r="Y7" s="130">
        <f t="shared" si="3"/>
        <v>0</v>
      </c>
      <c r="Z7" s="130">
        <f t="shared" si="3"/>
        <v>0</v>
      </c>
      <c r="AA7" s="130">
        <f t="shared" si="3"/>
        <v>0</v>
      </c>
      <c r="AB7" s="130">
        <f t="shared" si="3"/>
        <v>0</v>
      </c>
      <c r="AC7" s="130">
        <f t="shared" si="3"/>
        <v>0</v>
      </c>
      <c r="AD7" s="130">
        <f t="shared" si="3"/>
        <v>0</v>
      </c>
      <c r="AE7" s="130">
        <f t="shared" si="3"/>
        <v>0</v>
      </c>
      <c r="AF7" s="130">
        <f t="shared" si="3"/>
        <v>0</v>
      </c>
      <c r="AG7" s="130">
        <f t="shared" si="3"/>
        <v>0</v>
      </c>
      <c r="AH7" s="130">
        <f t="shared" si="3"/>
        <v>0</v>
      </c>
      <c r="AI7" s="130">
        <f t="shared" si="3"/>
        <v>0</v>
      </c>
      <c r="AJ7" s="130">
        <f t="shared" si="3"/>
        <v>0</v>
      </c>
      <c r="AK7" s="130">
        <f t="shared" si="3"/>
        <v>0</v>
      </c>
      <c r="AL7" s="130">
        <f t="shared" si="3"/>
        <v>0</v>
      </c>
      <c r="AM7" s="130">
        <f t="shared" si="3"/>
        <v>0</v>
      </c>
      <c r="AN7" s="130">
        <f t="shared" si="3"/>
        <v>0</v>
      </c>
      <c r="AO7" s="130">
        <f t="shared" si="3"/>
        <v>0</v>
      </c>
      <c r="AP7" s="130">
        <f t="shared" si="3"/>
        <v>0</v>
      </c>
      <c r="AQ7" s="130">
        <f t="shared" si="3"/>
        <v>0</v>
      </c>
      <c r="AR7" s="130">
        <f t="shared" si="3"/>
        <v>0</v>
      </c>
      <c r="AS7" s="130">
        <f t="shared" si="3"/>
        <v>0</v>
      </c>
      <c r="AT7" s="130">
        <f t="shared" si="3"/>
        <v>0</v>
      </c>
      <c r="AU7" s="130">
        <f t="shared" si="3"/>
        <v>0</v>
      </c>
      <c r="AV7" s="130">
        <f t="shared" si="3"/>
        <v>0</v>
      </c>
      <c r="AW7" s="130">
        <f t="shared" si="3"/>
        <v>0</v>
      </c>
      <c r="AX7" s="130">
        <f t="shared" si="3"/>
        <v>0</v>
      </c>
      <c r="AY7" s="130">
        <f t="shared" si="3"/>
        <v>0</v>
      </c>
      <c r="AZ7" s="130">
        <f t="shared" si="3"/>
        <v>0</v>
      </c>
      <c r="BA7" s="130">
        <f t="shared" si="3"/>
        <v>0</v>
      </c>
      <c r="BB7" s="130">
        <f t="shared" si="3"/>
        <v>0</v>
      </c>
      <c r="BC7" s="130">
        <f t="shared" si="3"/>
        <v>0</v>
      </c>
      <c r="BD7" s="130">
        <f t="shared" si="3"/>
        <v>0</v>
      </c>
      <c r="BE7" s="130">
        <f t="shared" si="3"/>
        <v>0</v>
      </c>
      <c r="BF7" s="130">
        <f t="shared" si="3"/>
        <v>0</v>
      </c>
      <c r="BG7" s="130">
        <f t="shared" si="3"/>
        <v>0</v>
      </c>
      <c r="BH7" s="130">
        <f t="shared" si="3"/>
        <v>0</v>
      </c>
      <c r="BI7" s="130">
        <f t="shared" si="3"/>
        <v>0</v>
      </c>
      <c r="BJ7" s="130">
        <f t="shared" si="3"/>
        <v>0</v>
      </c>
      <c r="BK7" s="130">
        <f t="shared" si="3"/>
        <v>0</v>
      </c>
      <c r="BL7" s="130">
        <f t="shared" si="3"/>
        <v>0</v>
      </c>
      <c r="BM7" s="130">
        <f t="shared" si="3"/>
        <v>0</v>
      </c>
      <c r="BN7" s="130">
        <f t="shared" si="3"/>
        <v>0</v>
      </c>
      <c r="BO7" s="130">
        <f t="shared" si="3"/>
        <v>0</v>
      </c>
      <c r="BP7" s="130">
        <f t="shared" si="3"/>
        <v>0</v>
      </c>
      <c r="BQ7" s="130">
        <f t="shared" ref="BQ7:CY7" si="4">+IF(BQ5=$H$2,0,BQ6)</f>
        <v>0</v>
      </c>
      <c r="BR7" s="130">
        <f t="shared" si="4"/>
        <v>0</v>
      </c>
      <c r="BS7" s="130">
        <f t="shared" si="4"/>
        <v>0</v>
      </c>
      <c r="BT7" s="130">
        <f t="shared" si="4"/>
        <v>0</v>
      </c>
      <c r="BU7" s="130">
        <f t="shared" si="4"/>
        <v>0</v>
      </c>
      <c r="BV7" s="130">
        <f t="shared" si="4"/>
        <v>0</v>
      </c>
      <c r="BW7" s="130">
        <f t="shared" si="4"/>
        <v>0</v>
      </c>
      <c r="BX7" s="130">
        <f t="shared" si="4"/>
        <v>0</v>
      </c>
      <c r="BY7" s="130">
        <f t="shared" si="4"/>
        <v>0</v>
      </c>
      <c r="BZ7" s="130">
        <f t="shared" si="4"/>
        <v>0</v>
      </c>
      <c r="CA7" s="130">
        <f t="shared" si="4"/>
        <v>0</v>
      </c>
      <c r="CB7" s="130">
        <f t="shared" si="4"/>
        <v>0</v>
      </c>
      <c r="CC7" s="130">
        <f t="shared" si="4"/>
        <v>0</v>
      </c>
      <c r="CD7" s="130">
        <f t="shared" si="4"/>
        <v>0</v>
      </c>
      <c r="CE7" s="130">
        <f t="shared" si="4"/>
        <v>0</v>
      </c>
      <c r="CF7" s="130">
        <f t="shared" si="4"/>
        <v>0</v>
      </c>
      <c r="CG7" s="130">
        <f t="shared" si="4"/>
        <v>0</v>
      </c>
      <c r="CH7" s="130">
        <f t="shared" si="4"/>
        <v>0</v>
      </c>
      <c r="CI7" s="130">
        <f t="shared" si="4"/>
        <v>0</v>
      </c>
      <c r="CJ7" s="130">
        <f t="shared" si="4"/>
        <v>0</v>
      </c>
      <c r="CK7" s="130">
        <f t="shared" si="4"/>
        <v>0</v>
      </c>
      <c r="CL7" s="130">
        <f t="shared" si="4"/>
        <v>0</v>
      </c>
      <c r="CM7" s="130">
        <f t="shared" si="4"/>
        <v>0</v>
      </c>
      <c r="CN7" s="130">
        <f t="shared" si="4"/>
        <v>0</v>
      </c>
      <c r="CO7" s="130">
        <f t="shared" si="4"/>
        <v>0</v>
      </c>
      <c r="CP7" s="130">
        <f t="shared" si="4"/>
        <v>0</v>
      </c>
      <c r="CQ7" s="130">
        <f t="shared" si="4"/>
        <v>0</v>
      </c>
      <c r="CR7" s="130">
        <f t="shared" si="4"/>
        <v>0</v>
      </c>
      <c r="CS7" s="130">
        <f t="shared" si="4"/>
        <v>0</v>
      </c>
      <c r="CT7" s="130">
        <f t="shared" si="4"/>
        <v>0</v>
      </c>
      <c r="CU7" s="130">
        <f t="shared" si="4"/>
        <v>0</v>
      </c>
      <c r="CV7" s="130">
        <f t="shared" si="4"/>
        <v>0</v>
      </c>
      <c r="CW7" s="130">
        <f t="shared" si="4"/>
        <v>0</v>
      </c>
      <c r="CX7" s="130">
        <f t="shared" si="4"/>
        <v>0</v>
      </c>
      <c r="CY7" s="130">
        <f t="shared" si="4"/>
        <v>0</v>
      </c>
    </row>
    <row r="8" spans="1:106">
      <c r="A8" s="373" t="s">
        <v>250</v>
      </c>
      <c r="C8" s="373" t="str">
        <f>IF(SUM(E7:F7)&lt;0,"y",IF(H2&gt;H1,"n",+IF(SUM(D7:I7)&lt;0,"y","n")))</f>
        <v>n</v>
      </c>
      <c r="D8" s="373"/>
      <c r="E8" s="373"/>
      <c r="F8" s="373"/>
      <c r="G8" s="373"/>
      <c r="H8" s="373"/>
      <c r="I8" s="373"/>
      <c r="J8" s="373"/>
      <c r="K8" s="373"/>
      <c r="L8" s="373"/>
      <c r="M8" s="373"/>
      <c r="N8" s="373"/>
      <c r="O8" s="373"/>
      <c r="P8" s="373"/>
      <c r="Q8" s="373"/>
      <c r="R8" s="373"/>
      <c r="S8" s="373"/>
      <c r="T8" s="373"/>
      <c r="U8" s="373"/>
      <c r="V8" s="373"/>
      <c r="W8" s="373"/>
      <c r="X8" s="373"/>
      <c r="Y8" s="373"/>
      <c r="Z8" s="373"/>
      <c r="AA8" s="373"/>
      <c r="AB8" s="373"/>
      <c r="AC8" s="373"/>
      <c r="AD8" s="373"/>
      <c r="AE8" s="373"/>
      <c r="AF8" s="373"/>
      <c r="AG8" s="373"/>
      <c r="AH8" s="373"/>
      <c r="AI8" s="373"/>
      <c r="AJ8" s="373"/>
      <c r="AK8" s="373"/>
      <c r="AL8" s="373"/>
      <c r="AM8" s="373"/>
      <c r="AN8" s="373"/>
      <c r="AO8" s="373"/>
      <c r="AP8" s="373"/>
      <c r="AQ8" s="373"/>
      <c r="AR8" s="373"/>
      <c r="AS8" s="373"/>
      <c r="AT8" s="373"/>
      <c r="AU8" s="373"/>
      <c r="AV8" s="373"/>
      <c r="AW8" s="373"/>
      <c r="AX8" s="373"/>
      <c r="AY8" s="373"/>
      <c r="AZ8" s="373"/>
      <c r="BA8" s="373"/>
      <c r="BB8" s="373"/>
      <c r="BC8" s="373"/>
      <c r="BD8" s="373"/>
      <c r="BE8" s="373"/>
      <c r="BF8" s="373"/>
      <c r="BG8" s="373"/>
      <c r="BH8" s="373"/>
      <c r="BI8" s="373"/>
      <c r="BJ8" s="373"/>
      <c r="BK8" s="373"/>
      <c r="BL8" s="373"/>
      <c r="BM8" s="373"/>
      <c r="BN8" s="373"/>
      <c r="BO8" s="373"/>
      <c r="BP8" s="373"/>
      <c r="BQ8" s="373"/>
      <c r="BR8" s="373"/>
      <c r="BS8" s="373"/>
      <c r="BT8" s="373"/>
      <c r="BU8" s="373"/>
      <c r="BV8" s="373"/>
      <c r="BW8" s="373"/>
      <c r="BX8" s="373"/>
      <c r="BY8" s="373"/>
      <c r="BZ8" s="373"/>
      <c r="CA8" s="373"/>
      <c r="CB8" s="373"/>
      <c r="CC8" s="373"/>
      <c r="CD8" s="373"/>
      <c r="CE8" s="373"/>
      <c r="CF8" s="373"/>
      <c r="CG8" s="373"/>
      <c r="CH8" s="373"/>
      <c r="CI8" s="373"/>
      <c r="CJ8" s="373"/>
      <c r="CK8" s="373"/>
      <c r="CL8" s="373"/>
      <c r="CM8" s="373"/>
      <c r="CN8" s="373"/>
      <c r="CO8" s="373"/>
      <c r="CP8" s="373"/>
      <c r="CQ8" s="373"/>
      <c r="CR8" s="373"/>
      <c r="CS8" s="373"/>
      <c r="CT8" s="373"/>
      <c r="CU8" s="373"/>
      <c r="CV8" s="373"/>
      <c r="CW8" s="373"/>
      <c r="CX8" s="373"/>
      <c r="CY8" s="373"/>
    </row>
    <row r="10" spans="1:106">
      <c r="A10" s="131" t="s">
        <v>66</v>
      </c>
      <c r="B10" s="131"/>
      <c r="C10" s="131"/>
      <c r="D10" s="132" t="s">
        <v>67</v>
      </c>
      <c r="E10" s="63"/>
      <c r="S10" s="64"/>
    </row>
    <row r="11" spans="1:106" s="137" customFormat="1">
      <c r="A11" s="133" t="s">
        <v>70</v>
      </c>
      <c r="B11" s="133"/>
      <c r="C11" s="134" t="s">
        <v>87</v>
      </c>
      <c r="D11" s="135">
        <v>1</v>
      </c>
      <c r="E11" s="135">
        <f t="shared" ref="E11:BP11" si="5">D11+1</f>
        <v>2</v>
      </c>
      <c r="F11" s="135">
        <f t="shared" si="5"/>
        <v>3</v>
      </c>
      <c r="G11" s="135">
        <f t="shared" si="5"/>
        <v>4</v>
      </c>
      <c r="H11" s="135">
        <f t="shared" si="5"/>
        <v>5</v>
      </c>
      <c r="I11" s="135">
        <f t="shared" si="5"/>
        <v>6</v>
      </c>
      <c r="J11" s="135">
        <f t="shared" si="5"/>
        <v>7</v>
      </c>
      <c r="K11" s="135">
        <f t="shared" si="5"/>
        <v>8</v>
      </c>
      <c r="L11" s="135">
        <f t="shared" si="5"/>
        <v>9</v>
      </c>
      <c r="M11" s="135">
        <f t="shared" si="5"/>
        <v>10</v>
      </c>
      <c r="N11" s="135">
        <f t="shared" si="5"/>
        <v>11</v>
      </c>
      <c r="O11" s="135">
        <f t="shared" si="5"/>
        <v>12</v>
      </c>
      <c r="P11" s="135">
        <f t="shared" si="5"/>
        <v>13</v>
      </c>
      <c r="Q11" s="135">
        <f t="shared" si="5"/>
        <v>14</v>
      </c>
      <c r="R11" s="135">
        <f t="shared" si="5"/>
        <v>15</v>
      </c>
      <c r="S11" s="135">
        <f t="shared" si="5"/>
        <v>16</v>
      </c>
      <c r="T11" s="135">
        <f t="shared" si="5"/>
        <v>17</v>
      </c>
      <c r="U11" s="135">
        <f t="shared" si="5"/>
        <v>18</v>
      </c>
      <c r="V11" s="135">
        <f t="shared" si="5"/>
        <v>19</v>
      </c>
      <c r="W11" s="135">
        <f t="shared" si="5"/>
        <v>20</v>
      </c>
      <c r="X11" s="135">
        <f t="shared" si="5"/>
        <v>21</v>
      </c>
      <c r="Y11" s="135">
        <f t="shared" si="5"/>
        <v>22</v>
      </c>
      <c r="Z11" s="135">
        <f t="shared" si="5"/>
        <v>23</v>
      </c>
      <c r="AA11" s="135">
        <f t="shared" si="5"/>
        <v>24</v>
      </c>
      <c r="AB11" s="135">
        <f t="shared" si="5"/>
        <v>25</v>
      </c>
      <c r="AC11" s="135">
        <f t="shared" si="5"/>
        <v>26</v>
      </c>
      <c r="AD11" s="135">
        <f t="shared" si="5"/>
        <v>27</v>
      </c>
      <c r="AE11" s="135">
        <f t="shared" si="5"/>
        <v>28</v>
      </c>
      <c r="AF11" s="135">
        <f t="shared" si="5"/>
        <v>29</v>
      </c>
      <c r="AG11" s="135">
        <f t="shared" si="5"/>
        <v>30</v>
      </c>
      <c r="AH11" s="135">
        <f t="shared" si="5"/>
        <v>31</v>
      </c>
      <c r="AI11" s="135">
        <f t="shared" si="5"/>
        <v>32</v>
      </c>
      <c r="AJ11" s="135">
        <f t="shared" si="5"/>
        <v>33</v>
      </c>
      <c r="AK11" s="135">
        <f t="shared" si="5"/>
        <v>34</v>
      </c>
      <c r="AL11" s="135">
        <f t="shared" si="5"/>
        <v>35</v>
      </c>
      <c r="AM11" s="135">
        <f t="shared" si="5"/>
        <v>36</v>
      </c>
      <c r="AN11" s="135">
        <f t="shared" si="5"/>
        <v>37</v>
      </c>
      <c r="AO11" s="135">
        <f t="shared" si="5"/>
        <v>38</v>
      </c>
      <c r="AP11" s="135">
        <f t="shared" si="5"/>
        <v>39</v>
      </c>
      <c r="AQ11" s="135">
        <f t="shared" si="5"/>
        <v>40</v>
      </c>
      <c r="AR11" s="135">
        <f t="shared" si="5"/>
        <v>41</v>
      </c>
      <c r="AS11" s="135">
        <f t="shared" si="5"/>
        <v>42</v>
      </c>
      <c r="AT11" s="135">
        <f t="shared" si="5"/>
        <v>43</v>
      </c>
      <c r="AU11" s="135">
        <f t="shared" si="5"/>
        <v>44</v>
      </c>
      <c r="AV11" s="135">
        <f t="shared" si="5"/>
        <v>45</v>
      </c>
      <c r="AW11" s="135">
        <f t="shared" si="5"/>
        <v>46</v>
      </c>
      <c r="AX11" s="135">
        <f t="shared" si="5"/>
        <v>47</v>
      </c>
      <c r="AY11" s="135">
        <f t="shared" si="5"/>
        <v>48</v>
      </c>
      <c r="AZ11" s="135">
        <f t="shared" si="5"/>
        <v>49</v>
      </c>
      <c r="BA11" s="135">
        <f t="shared" si="5"/>
        <v>50</v>
      </c>
      <c r="BB11" s="135">
        <f t="shared" si="5"/>
        <v>51</v>
      </c>
      <c r="BC11" s="135">
        <f t="shared" si="5"/>
        <v>52</v>
      </c>
      <c r="BD11" s="135">
        <f t="shared" si="5"/>
        <v>53</v>
      </c>
      <c r="BE11" s="135">
        <f t="shared" si="5"/>
        <v>54</v>
      </c>
      <c r="BF11" s="135">
        <f t="shared" si="5"/>
        <v>55</v>
      </c>
      <c r="BG11" s="135">
        <f t="shared" si="5"/>
        <v>56</v>
      </c>
      <c r="BH11" s="135">
        <f t="shared" si="5"/>
        <v>57</v>
      </c>
      <c r="BI11" s="135">
        <f t="shared" si="5"/>
        <v>58</v>
      </c>
      <c r="BJ11" s="135">
        <f t="shared" si="5"/>
        <v>59</v>
      </c>
      <c r="BK11" s="135">
        <f t="shared" si="5"/>
        <v>60</v>
      </c>
      <c r="BL11" s="135">
        <f t="shared" si="5"/>
        <v>61</v>
      </c>
      <c r="BM11" s="135">
        <f t="shared" si="5"/>
        <v>62</v>
      </c>
      <c r="BN11" s="135">
        <f t="shared" si="5"/>
        <v>63</v>
      </c>
      <c r="BO11" s="135">
        <f t="shared" si="5"/>
        <v>64</v>
      </c>
      <c r="BP11" s="135">
        <f t="shared" si="5"/>
        <v>65</v>
      </c>
      <c r="BQ11" s="135">
        <f t="shared" ref="BQ11:CY11" si="6">BP11+1</f>
        <v>66</v>
      </c>
      <c r="BR11" s="135">
        <f t="shared" si="6"/>
        <v>67</v>
      </c>
      <c r="BS11" s="135">
        <f t="shared" si="6"/>
        <v>68</v>
      </c>
      <c r="BT11" s="135">
        <f t="shared" si="6"/>
        <v>69</v>
      </c>
      <c r="BU11" s="135">
        <f t="shared" si="6"/>
        <v>70</v>
      </c>
      <c r="BV11" s="135">
        <f t="shared" si="6"/>
        <v>71</v>
      </c>
      <c r="BW11" s="135">
        <f t="shared" si="6"/>
        <v>72</v>
      </c>
      <c r="BX11" s="135">
        <f t="shared" si="6"/>
        <v>73</v>
      </c>
      <c r="BY11" s="135">
        <f t="shared" si="6"/>
        <v>74</v>
      </c>
      <c r="BZ11" s="135">
        <f t="shared" si="6"/>
        <v>75</v>
      </c>
      <c r="CA11" s="135">
        <f t="shared" si="6"/>
        <v>76</v>
      </c>
      <c r="CB11" s="135">
        <f t="shared" si="6"/>
        <v>77</v>
      </c>
      <c r="CC11" s="135">
        <f t="shared" si="6"/>
        <v>78</v>
      </c>
      <c r="CD11" s="135">
        <f t="shared" si="6"/>
        <v>79</v>
      </c>
      <c r="CE11" s="135">
        <f t="shared" si="6"/>
        <v>80</v>
      </c>
      <c r="CF11" s="135">
        <f t="shared" si="6"/>
        <v>81</v>
      </c>
      <c r="CG11" s="135">
        <f t="shared" si="6"/>
        <v>82</v>
      </c>
      <c r="CH11" s="135">
        <f t="shared" si="6"/>
        <v>83</v>
      </c>
      <c r="CI11" s="135">
        <f t="shared" si="6"/>
        <v>84</v>
      </c>
      <c r="CJ11" s="135">
        <f t="shared" si="6"/>
        <v>85</v>
      </c>
      <c r="CK11" s="135">
        <f t="shared" si="6"/>
        <v>86</v>
      </c>
      <c r="CL11" s="135">
        <f t="shared" si="6"/>
        <v>87</v>
      </c>
      <c r="CM11" s="135">
        <f t="shared" si="6"/>
        <v>88</v>
      </c>
      <c r="CN11" s="135">
        <f t="shared" si="6"/>
        <v>89</v>
      </c>
      <c r="CO11" s="135">
        <f t="shared" si="6"/>
        <v>90</v>
      </c>
      <c r="CP11" s="135">
        <f t="shared" si="6"/>
        <v>91</v>
      </c>
      <c r="CQ11" s="135">
        <f t="shared" si="6"/>
        <v>92</v>
      </c>
      <c r="CR11" s="135">
        <f t="shared" si="6"/>
        <v>93</v>
      </c>
      <c r="CS11" s="135">
        <f t="shared" si="6"/>
        <v>94</v>
      </c>
      <c r="CT11" s="135">
        <f t="shared" si="6"/>
        <v>95</v>
      </c>
      <c r="CU11" s="135">
        <f t="shared" si="6"/>
        <v>96</v>
      </c>
      <c r="CV11" s="135">
        <f t="shared" si="6"/>
        <v>97</v>
      </c>
      <c r="CW11" s="135">
        <f t="shared" si="6"/>
        <v>98</v>
      </c>
      <c r="CX11" s="135">
        <f t="shared" si="6"/>
        <v>99</v>
      </c>
      <c r="CY11" s="135">
        <f t="shared" si="6"/>
        <v>100</v>
      </c>
      <c r="CZ11" s="136" t="s">
        <v>33</v>
      </c>
    </row>
    <row r="12" spans="1:106">
      <c r="A12" s="138">
        <v>1</v>
      </c>
      <c r="B12" s="138">
        <f>D5</f>
        <v>2019</v>
      </c>
      <c r="C12" s="387">
        <f>IF(D5=$H$2,SUM($D6:D6),IF(D5&gt;$H$2,D6,0))+IF($H$2-$D$5+1=A12,RetireValueAlt1,0)</f>
        <v>-99</v>
      </c>
      <c r="D12" s="139">
        <f ca="1">($C12/$D$1)/2</f>
        <v>-1.010204081632653</v>
      </c>
      <c r="E12" s="139">
        <f t="shared" ref="E12:AJ12" ca="1" si="7">IF(E$11&lt;$D$1+$A12,$C12/$D$1,IF(E$11=$D$1+$A12,($C12/$D$1)/2,0))</f>
        <v>-2.0204081632653059</v>
      </c>
      <c r="F12" s="139">
        <f t="shared" ca="1" si="7"/>
        <v>-2.0204081632653059</v>
      </c>
      <c r="G12" s="139">
        <f t="shared" ca="1" si="7"/>
        <v>-2.0204081632653059</v>
      </c>
      <c r="H12" s="139">
        <f t="shared" ca="1" si="7"/>
        <v>-2.0204081632653059</v>
      </c>
      <c r="I12" s="139">
        <f t="shared" ca="1" si="7"/>
        <v>-2.0204081632653059</v>
      </c>
      <c r="J12" s="139">
        <f t="shared" ca="1" si="7"/>
        <v>-2.0204081632653059</v>
      </c>
      <c r="K12" s="139">
        <f t="shared" ca="1" si="7"/>
        <v>-2.0204081632653059</v>
      </c>
      <c r="L12" s="139">
        <f t="shared" ca="1" si="7"/>
        <v>-2.0204081632653059</v>
      </c>
      <c r="M12" s="139">
        <f t="shared" ca="1" si="7"/>
        <v>-2.0204081632653059</v>
      </c>
      <c r="N12" s="139">
        <f t="shared" ca="1" si="7"/>
        <v>-2.0204081632653059</v>
      </c>
      <c r="O12" s="139">
        <f t="shared" ca="1" si="7"/>
        <v>-2.0204081632653059</v>
      </c>
      <c r="P12" s="139">
        <f t="shared" ca="1" si="7"/>
        <v>-2.0204081632653059</v>
      </c>
      <c r="Q12" s="139">
        <f t="shared" ca="1" si="7"/>
        <v>-2.0204081632653059</v>
      </c>
      <c r="R12" s="139">
        <f t="shared" ca="1" si="7"/>
        <v>-2.0204081632653059</v>
      </c>
      <c r="S12" s="139">
        <f t="shared" ca="1" si="7"/>
        <v>-2.0204081632653059</v>
      </c>
      <c r="T12" s="139">
        <f t="shared" ca="1" si="7"/>
        <v>-2.0204081632653059</v>
      </c>
      <c r="U12" s="139">
        <f t="shared" ca="1" si="7"/>
        <v>-2.0204081632653059</v>
      </c>
      <c r="V12" s="139">
        <f t="shared" ca="1" si="7"/>
        <v>-2.0204081632653059</v>
      </c>
      <c r="W12" s="139">
        <f t="shared" ca="1" si="7"/>
        <v>-2.0204081632653059</v>
      </c>
      <c r="X12" s="139">
        <f t="shared" ca="1" si="7"/>
        <v>-2.0204081632653059</v>
      </c>
      <c r="Y12" s="139">
        <f t="shared" ca="1" si="7"/>
        <v>-2.0204081632653059</v>
      </c>
      <c r="Z12" s="139">
        <f t="shared" ca="1" si="7"/>
        <v>-2.0204081632653059</v>
      </c>
      <c r="AA12" s="139">
        <f t="shared" ca="1" si="7"/>
        <v>-2.0204081632653059</v>
      </c>
      <c r="AB12" s="139">
        <f t="shared" ca="1" si="7"/>
        <v>-2.0204081632653059</v>
      </c>
      <c r="AC12" s="139">
        <f t="shared" ca="1" si="7"/>
        <v>-2.0204081632653059</v>
      </c>
      <c r="AD12" s="139">
        <f t="shared" ca="1" si="7"/>
        <v>-2.0204081632653059</v>
      </c>
      <c r="AE12" s="139">
        <f t="shared" ca="1" si="7"/>
        <v>-2.0204081632653059</v>
      </c>
      <c r="AF12" s="139">
        <f t="shared" ca="1" si="7"/>
        <v>-2.0204081632653059</v>
      </c>
      <c r="AG12" s="139">
        <f t="shared" ca="1" si="7"/>
        <v>-2.0204081632653059</v>
      </c>
      <c r="AH12" s="139">
        <f t="shared" ca="1" si="7"/>
        <v>-2.0204081632653059</v>
      </c>
      <c r="AI12" s="139">
        <f t="shared" ca="1" si="7"/>
        <v>-2.0204081632653059</v>
      </c>
      <c r="AJ12" s="139">
        <f t="shared" ca="1" si="7"/>
        <v>-2.0204081632653059</v>
      </c>
      <c r="AK12" s="139">
        <f t="shared" ref="AK12:BP12" ca="1" si="8">IF(AK$11&lt;$D$1+$A12,$C12/$D$1,IF(AK$11=$D$1+$A12,($C12/$D$1)/2,0))</f>
        <v>-2.0204081632653059</v>
      </c>
      <c r="AL12" s="139">
        <f t="shared" ca="1" si="8"/>
        <v>-2.0204081632653059</v>
      </c>
      <c r="AM12" s="139">
        <f t="shared" ca="1" si="8"/>
        <v>-2.0204081632653059</v>
      </c>
      <c r="AN12" s="139">
        <f t="shared" ca="1" si="8"/>
        <v>-2.0204081632653059</v>
      </c>
      <c r="AO12" s="139">
        <f t="shared" ca="1" si="8"/>
        <v>-2.0204081632653059</v>
      </c>
      <c r="AP12" s="139">
        <f t="shared" ca="1" si="8"/>
        <v>-2.0204081632653059</v>
      </c>
      <c r="AQ12" s="139">
        <f t="shared" ca="1" si="8"/>
        <v>-2.0204081632653059</v>
      </c>
      <c r="AR12" s="139">
        <f t="shared" ca="1" si="8"/>
        <v>-2.0204081632653059</v>
      </c>
      <c r="AS12" s="139">
        <f t="shared" ca="1" si="8"/>
        <v>-2.0204081632653059</v>
      </c>
      <c r="AT12" s="139">
        <f t="shared" ca="1" si="8"/>
        <v>-2.0204081632653059</v>
      </c>
      <c r="AU12" s="139">
        <f t="shared" ca="1" si="8"/>
        <v>-2.0204081632653059</v>
      </c>
      <c r="AV12" s="139">
        <f t="shared" ca="1" si="8"/>
        <v>-2.0204081632653059</v>
      </c>
      <c r="AW12" s="139">
        <f t="shared" ca="1" si="8"/>
        <v>-2.0204081632653059</v>
      </c>
      <c r="AX12" s="139">
        <f t="shared" ca="1" si="8"/>
        <v>-2.0204081632653059</v>
      </c>
      <c r="AY12" s="139">
        <f t="shared" ca="1" si="8"/>
        <v>-2.0204081632653059</v>
      </c>
      <c r="AZ12" s="139">
        <f t="shared" ca="1" si="8"/>
        <v>-2.0204081632653059</v>
      </c>
      <c r="BA12" s="139">
        <f t="shared" ca="1" si="8"/>
        <v>-1.010204081632653</v>
      </c>
      <c r="BB12" s="139">
        <f t="shared" ca="1" si="8"/>
        <v>0</v>
      </c>
      <c r="BC12" s="139">
        <f t="shared" ca="1" si="8"/>
        <v>0</v>
      </c>
      <c r="BD12" s="139">
        <f t="shared" ca="1" si="8"/>
        <v>0</v>
      </c>
      <c r="BE12" s="139">
        <f t="shared" ca="1" si="8"/>
        <v>0</v>
      </c>
      <c r="BF12" s="139">
        <f t="shared" ca="1" si="8"/>
        <v>0</v>
      </c>
      <c r="BG12" s="139">
        <f t="shared" ca="1" si="8"/>
        <v>0</v>
      </c>
      <c r="BH12" s="139">
        <f t="shared" ca="1" si="8"/>
        <v>0</v>
      </c>
      <c r="BI12" s="139">
        <f t="shared" ca="1" si="8"/>
        <v>0</v>
      </c>
      <c r="BJ12" s="139">
        <f t="shared" ca="1" si="8"/>
        <v>0</v>
      </c>
      <c r="BK12" s="139">
        <f t="shared" ca="1" si="8"/>
        <v>0</v>
      </c>
      <c r="BL12" s="139">
        <f t="shared" ca="1" si="8"/>
        <v>0</v>
      </c>
      <c r="BM12" s="139">
        <f t="shared" ca="1" si="8"/>
        <v>0</v>
      </c>
      <c r="BN12" s="139">
        <f t="shared" ca="1" si="8"/>
        <v>0</v>
      </c>
      <c r="BO12" s="139">
        <f t="shared" ca="1" si="8"/>
        <v>0</v>
      </c>
      <c r="BP12" s="139">
        <f t="shared" ca="1" si="8"/>
        <v>0</v>
      </c>
      <c r="BQ12" s="139">
        <f t="shared" ref="BQ12:CY12" ca="1" si="9">IF(BQ$11&lt;$D$1+$A12,$C12/$D$1,IF(BQ$11=$D$1+$A12,($C12/$D$1)/2,0))</f>
        <v>0</v>
      </c>
      <c r="BR12" s="139">
        <f t="shared" ca="1" si="9"/>
        <v>0</v>
      </c>
      <c r="BS12" s="139">
        <f t="shared" ca="1" si="9"/>
        <v>0</v>
      </c>
      <c r="BT12" s="139">
        <f t="shared" ca="1" si="9"/>
        <v>0</v>
      </c>
      <c r="BU12" s="139">
        <f t="shared" ca="1" si="9"/>
        <v>0</v>
      </c>
      <c r="BV12" s="139">
        <f t="shared" ca="1" si="9"/>
        <v>0</v>
      </c>
      <c r="BW12" s="139">
        <f t="shared" ca="1" si="9"/>
        <v>0</v>
      </c>
      <c r="BX12" s="139">
        <f t="shared" ca="1" si="9"/>
        <v>0</v>
      </c>
      <c r="BY12" s="139">
        <f t="shared" ca="1" si="9"/>
        <v>0</v>
      </c>
      <c r="BZ12" s="139">
        <f t="shared" ca="1" si="9"/>
        <v>0</v>
      </c>
      <c r="CA12" s="139">
        <f t="shared" ca="1" si="9"/>
        <v>0</v>
      </c>
      <c r="CB12" s="139">
        <f t="shared" ca="1" si="9"/>
        <v>0</v>
      </c>
      <c r="CC12" s="139">
        <f t="shared" ca="1" si="9"/>
        <v>0</v>
      </c>
      <c r="CD12" s="139">
        <f t="shared" ca="1" si="9"/>
        <v>0</v>
      </c>
      <c r="CE12" s="139">
        <f t="shared" ca="1" si="9"/>
        <v>0</v>
      </c>
      <c r="CF12" s="139">
        <f t="shared" ca="1" si="9"/>
        <v>0</v>
      </c>
      <c r="CG12" s="139">
        <f t="shared" ca="1" si="9"/>
        <v>0</v>
      </c>
      <c r="CH12" s="139">
        <f t="shared" ca="1" si="9"/>
        <v>0</v>
      </c>
      <c r="CI12" s="139">
        <f t="shared" ca="1" si="9"/>
        <v>0</v>
      </c>
      <c r="CJ12" s="139">
        <f t="shared" ca="1" si="9"/>
        <v>0</v>
      </c>
      <c r="CK12" s="139">
        <f t="shared" ca="1" si="9"/>
        <v>0</v>
      </c>
      <c r="CL12" s="139">
        <f t="shared" ca="1" si="9"/>
        <v>0</v>
      </c>
      <c r="CM12" s="139">
        <f t="shared" ca="1" si="9"/>
        <v>0</v>
      </c>
      <c r="CN12" s="139">
        <f t="shared" ca="1" si="9"/>
        <v>0</v>
      </c>
      <c r="CO12" s="139">
        <f t="shared" ca="1" si="9"/>
        <v>0</v>
      </c>
      <c r="CP12" s="139">
        <f t="shared" ca="1" si="9"/>
        <v>0</v>
      </c>
      <c r="CQ12" s="139">
        <f t="shared" ca="1" si="9"/>
        <v>0</v>
      </c>
      <c r="CR12" s="139">
        <f t="shared" ca="1" si="9"/>
        <v>0</v>
      </c>
      <c r="CS12" s="139">
        <f t="shared" ca="1" si="9"/>
        <v>0</v>
      </c>
      <c r="CT12" s="139">
        <f t="shared" ca="1" si="9"/>
        <v>0</v>
      </c>
      <c r="CU12" s="139">
        <f t="shared" ca="1" si="9"/>
        <v>0</v>
      </c>
      <c r="CV12" s="139">
        <f t="shared" ca="1" si="9"/>
        <v>0</v>
      </c>
      <c r="CW12" s="139">
        <f t="shared" ca="1" si="9"/>
        <v>0</v>
      </c>
      <c r="CX12" s="139">
        <f t="shared" ca="1" si="9"/>
        <v>0</v>
      </c>
      <c r="CY12" s="139">
        <f t="shared" ca="1" si="9"/>
        <v>0</v>
      </c>
      <c r="CZ12" s="139">
        <f ca="1">SUM(D12:CY12)</f>
        <v>-98.999999999999943</v>
      </c>
      <c r="DA12" s="373" t="s">
        <v>221</v>
      </c>
      <c r="DB12" s="126">
        <f>+D5</f>
        <v>2019</v>
      </c>
    </row>
    <row r="13" spans="1:106">
      <c r="A13" s="138">
        <f t="shared" ref="A13:B51" si="10">A12+1</f>
        <v>2</v>
      </c>
      <c r="B13" s="138">
        <f>B12+1</f>
        <v>2020</v>
      </c>
      <c r="C13" s="130">
        <f>IF(E5=$H$2,SUM($D6:E6),IF(E5&gt;$H$2,E6,0))+IF($H$2-$D$5+1=A13,RetireValueAlt1,0)</f>
        <v>0</v>
      </c>
      <c r="D13" s="139"/>
      <c r="E13" s="139">
        <f ca="1">($C13/$D$1)/2</f>
        <v>0</v>
      </c>
      <c r="F13" s="139">
        <f t="shared" ref="F13:AK13" ca="1" si="11">IF(F$11&lt;$D$1+$A13,$C13/$D$1,IF(F$11=$D$1+$A13,($C13/$D$1)/2,0))</f>
        <v>0</v>
      </c>
      <c r="G13" s="139">
        <f t="shared" ca="1" si="11"/>
        <v>0</v>
      </c>
      <c r="H13" s="139">
        <f t="shared" ca="1" si="11"/>
        <v>0</v>
      </c>
      <c r="I13" s="139">
        <f t="shared" ca="1" si="11"/>
        <v>0</v>
      </c>
      <c r="J13" s="139">
        <f t="shared" ca="1" si="11"/>
        <v>0</v>
      </c>
      <c r="K13" s="139">
        <f t="shared" ca="1" si="11"/>
        <v>0</v>
      </c>
      <c r="L13" s="139">
        <f t="shared" ca="1" si="11"/>
        <v>0</v>
      </c>
      <c r="M13" s="139">
        <f t="shared" ca="1" si="11"/>
        <v>0</v>
      </c>
      <c r="N13" s="139">
        <f t="shared" ca="1" si="11"/>
        <v>0</v>
      </c>
      <c r="O13" s="139">
        <f t="shared" ca="1" si="11"/>
        <v>0</v>
      </c>
      <c r="P13" s="139">
        <f t="shared" ca="1" si="11"/>
        <v>0</v>
      </c>
      <c r="Q13" s="139">
        <f t="shared" ca="1" si="11"/>
        <v>0</v>
      </c>
      <c r="R13" s="139">
        <f t="shared" ca="1" si="11"/>
        <v>0</v>
      </c>
      <c r="S13" s="139">
        <f t="shared" ca="1" si="11"/>
        <v>0</v>
      </c>
      <c r="T13" s="139">
        <f t="shared" ca="1" si="11"/>
        <v>0</v>
      </c>
      <c r="U13" s="139">
        <f t="shared" ca="1" si="11"/>
        <v>0</v>
      </c>
      <c r="V13" s="139">
        <f t="shared" ca="1" si="11"/>
        <v>0</v>
      </c>
      <c r="W13" s="139">
        <f t="shared" ca="1" si="11"/>
        <v>0</v>
      </c>
      <c r="X13" s="139">
        <f t="shared" ca="1" si="11"/>
        <v>0</v>
      </c>
      <c r="Y13" s="139">
        <f t="shared" ca="1" si="11"/>
        <v>0</v>
      </c>
      <c r="Z13" s="139">
        <f t="shared" ca="1" si="11"/>
        <v>0</v>
      </c>
      <c r="AA13" s="139">
        <f t="shared" ca="1" si="11"/>
        <v>0</v>
      </c>
      <c r="AB13" s="139">
        <f t="shared" ca="1" si="11"/>
        <v>0</v>
      </c>
      <c r="AC13" s="139">
        <f t="shared" ca="1" si="11"/>
        <v>0</v>
      </c>
      <c r="AD13" s="139">
        <f t="shared" ca="1" si="11"/>
        <v>0</v>
      </c>
      <c r="AE13" s="139">
        <f t="shared" ca="1" si="11"/>
        <v>0</v>
      </c>
      <c r="AF13" s="139">
        <f t="shared" ca="1" si="11"/>
        <v>0</v>
      </c>
      <c r="AG13" s="139">
        <f t="shared" ca="1" si="11"/>
        <v>0</v>
      </c>
      <c r="AH13" s="139">
        <f t="shared" ca="1" si="11"/>
        <v>0</v>
      </c>
      <c r="AI13" s="139">
        <f t="shared" ca="1" si="11"/>
        <v>0</v>
      </c>
      <c r="AJ13" s="139">
        <f t="shared" ca="1" si="11"/>
        <v>0</v>
      </c>
      <c r="AK13" s="139">
        <f t="shared" ca="1" si="11"/>
        <v>0</v>
      </c>
      <c r="AL13" s="139">
        <f t="shared" ref="AL13:BQ13" ca="1" si="12">IF(AL$11&lt;$D$1+$A13,$C13/$D$1,IF(AL$11=$D$1+$A13,($C13/$D$1)/2,0))</f>
        <v>0</v>
      </c>
      <c r="AM13" s="139">
        <f t="shared" ca="1" si="12"/>
        <v>0</v>
      </c>
      <c r="AN13" s="139">
        <f t="shared" ca="1" si="12"/>
        <v>0</v>
      </c>
      <c r="AO13" s="139">
        <f t="shared" ca="1" si="12"/>
        <v>0</v>
      </c>
      <c r="AP13" s="139">
        <f t="shared" ca="1" si="12"/>
        <v>0</v>
      </c>
      <c r="AQ13" s="139">
        <f t="shared" ca="1" si="12"/>
        <v>0</v>
      </c>
      <c r="AR13" s="139">
        <f t="shared" ca="1" si="12"/>
        <v>0</v>
      </c>
      <c r="AS13" s="139">
        <f t="shared" ca="1" si="12"/>
        <v>0</v>
      </c>
      <c r="AT13" s="139">
        <f t="shared" ca="1" si="12"/>
        <v>0</v>
      </c>
      <c r="AU13" s="139">
        <f t="shared" ca="1" si="12"/>
        <v>0</v>
      </c>
      <c r="AV13" s="139">
        <f t="shared" ca="1" si="12"/>
        <v>0</v>
      </c>
      <c r="AW13" s="139">
        <f t="shared" ca="1" si="12"/>
        <v>0</v>
      </c>
      <c r="AX13" s="139">
        <f t="shared" ca="1" si="12"/>
        <v>0</v>
      </c>
      <c r="AY13" s="139">
        <f t="shared" ca="1" si="12"/>
        <v>0</v>
      </c>
      <c r="AZ13" s="139">
        <f t="shared" ca="1" si="12"/>
        <v>0</v>
      </c>
      <c r="BA13" s="139">
        <f t="shared" ca="1" si="12"/>
        <v>0</v>
      </c>
      <c r="BB13" s="139">
        <f t="shared" ca="1" si="12"/>
        <v>0</v>
      </c>
      <c r="BC13" s="139">
        <f t="shared" ca="1" si="12"/>
        <v>0</v>
      </c>
      <c r="BD13" s="139">
        <f t="shared" ca="1" si="12"/>
        <v>0</v>
      </c>
      <c r="BE13" s="139">
        <f t="shared" ca="1" si="12"/>
        <v>0</v>
      </c>
      <c r="BF13" s="139">
        <f t="shared" ca="1" si="12"/>
        <v>0</v>
      </c>
      <c r="BG13" s="139">
        <f t="shared" ca="1" si="12"/>
        <v>0</v>
      </c>
      <c r="BH13" s="139">
        <f t="shared" ca="1" si="12"/>
        <v>0</v>
      </c>
      <c r="BI13" s="139">
        <f t="shared" ca="1" si="12"/>
        <v>0</v>
      </c>
      <c r="BJ13" s="139">
        <f t="shared" ca="1" si="12"/>
        <v>0</v>
      </c>
      <c r="BK13" s="139">
        <f t="shared" ca="1" si="12"/>
        <v>0</v>
      </c>
      <c r="BL13" s="139">
        <f t="shared" ca="1" si="12"/>
        <v>0</v>
      </c>
      <c r="BM13" s="139">
        <f t="shared" ca="1" si="12"/>
        <v>0</v>
      </c>
      <c r="BN13" s="139">
        <f t="shared" ca="1" si="12"/>
        <v>0</v>
      </c>
      <c r="BO13" s="139">
        <f t="shared" ca="1" si="12"/>
        <v>0</v>
      </c>
      <c r="BP13" s="139">
        <f t="shared" ca="1" si="12"/>
        <v>0</v>
      </c>
      <c r="BQ13" s="139">
        <f t="shared" ca="1" si="12"/>
        <v>0</v>
      </c>
      <c r="BR13" s="139">
        <f t="shared" ref="BR13:CY13" ca="1" si="13">IF(BR$11&lt;$D$1+$A13,$C13/$D$1,IF(BR$11=$D$1+$A13,($C13/$D$1)/2,0))</f>
        <v>0</v>
      </c>
      <c r="BS13" s="139">
        <f t="shared" ca="1" si="13"/>
        <v>0</v>
      </c>
      <c r="BT13" s="139">
        <f t="shared" ca="1" si="13"/>
        <v>0</v>
      </c>
      <c r="BU13" s="139">
        <f t="shared" ca="1" si="13"/>
        <v>0</v>
      </c>
      <c r="BV13" s="139">
        <f t="shared" ca="1" si="13"/>
        <v>0</v>
      </c>
      <c r="BW13" s="139">
        <f t="shared" ca="1" si="13"/>
        <v>0</v>
      </c>
      <c r="BX13" s="139">
        <f t="shared" ca="1" si="13"/>
        <v>0</v>
      </c>
      <c r="BY13" s="139">
        <f t="shared" ca="1" si="13"/>
        <v>0</v>
      </c>
      <c r="BZ13" s="139">
        <f t="shared" ca="1" si="13"/>
        <v>0</v>
      </c>
      <c r="CA13" s="139">
        <f t="shared" ca="1" si="13"/>
        <v>0</v>
      </c>
      <c r="CB13" s="139">
        <f t="shared" ca="1" si="13"/>
        <v>0</v>
      </c>
      <c r="CC13" s="139">
        <f t="shared" ca="1" si="13"/>
        <v>0</v>
      </c>
      <c r="CD13" s="139">
        <f t="shared" ca="1" si="13"/>
        <v>0</v>
      </c>
      <c r="CE13" s="139">
        <f t="shared" ca="1" si="13"/>
        <v>0</v>
      </c>
      <c r="CF13" s="139">
        <f t="shared" ca="1" si="13"/>
        <v>0</v>
      </c>
      <c r="CG13" s="139">
        <f t="shared" ca="1" si="13"/>
        <v>0</v>
      </c>
      <c r="CH13" s="139">
        <f t="shared" ca="1" si="13"/>
        <v>0</v>
      </c>
      <c r="CI13" s="139">
        <f t="shared" ca="1" si="13"/>
        <v>0</v>
      </c>
      <c r="CJ13" s="139">
        <f t="shared" ca="1" si="13"/>
        <v>0</v>
      </c>
      <c r="CK13" s="139">
        <f t="shared" ca="1" si="13"/>
        <v>0</v>
      </c>
      <c r="CL13" s="139">
        <f t="shared" ca="1" si="13"/>
        <v>0</v>
      </c>
      <c r="CM13" s="139">
        <f t="shared" ca="1" si="13"/>
        <v>0</v>
      </c>
      <c r="CN13" s="139">
        <f t="shared" ca="1" si="13"/>
        <v>0</v>
      </c>
      <c r="CO13" s="139">
        <f t="shared" ca="1" si="13"/>
        <v>0</v>
      </c>
      <c r="CP13" s="139">
        <f t="shared" ca="1" si="13"/>
        <v>0</v>
      </c>
      <c r="CQ13" s="139">
        <f t="shared" ca="1" si="13"/>
        <v>0</v>
      </c>
      <c r="CR13" s="139">
        <f t="shared" ca="1" si="13"/>
        <v>0</v>
      </c>
      <c r="CS13" s="139">
        <f t="shared" ca="1" si="13"/>
        <v>0</v>
      </c>
      <c r="CT13" s="139">
        <f t="shared" ca="1" si="13"/>
        <v>0</v>
      </c>
      <c r="CU13" s="139">
        <f t="shared" ca="1" si="13"/>
        <v>0</v>
      </c>
      <c r="CV13" s="139">
        <f t="shared" ca="1" si="13"/>
        <v>0</v>
      </c>
      <c r="CW13" s="139">
        <f t="shared" ca="1" si="13"/>
        <v>0</v>
      </c>
      <c r="CX13" s="139">
        <f t="shared" ca="1" si="13"/>
        <v>0</v>
      </c>
      <c r="CY13" s="139">
        <f t="shared" ca="1" si="13"/>
        <v>0</v>
      </c>
      <c r="CZ13" s="139">
        <f t="shared" ref="CZ13:CZ31" ca="1" si="14">SUM(D13:CY13)</f>
        <v>0</v>
      </c>
      <c r="DA13" s="373" t="s">
        <v>209</v>
      </c>
      <c r="DB13" s="126">
        <f>+DB12+1</f>
        <v>2020</v>
      </c>
    </row>
    <row r="14" spans="1:106">
      <c r="A14" s="138">
        <f t="shared" si="10"/>
        <v>3</v>
      </c>
      <c r="B14" s="138">
        <f t="shared" si="10"/>
        <v>2021</v>
      </c>
      <c r="C14" s="130">
        <f>IF(F5=$H$2,SUM($D6:F6),IF(F5&gt;$H$2,F6,0))+IF($H$2-$D$5+1=A14,RetireValueAlt1,0)</f>
        <v>0</v>
      </c>
      <c r="D14" s="139"/>
      <c r="E14" s="139"/>
      <c r="F14" s="139">
        <f ca="1">($C14/$D$1)/2</f>
        <v>0</v>
      </c>
      <c r="G14" s="139">
        <f t="shared" ref="G14:AL14" ca="1" si="15">IF(G$11&lt;$D$1+$A14,$C14/$D$1,IF(G$11=$D$1+$A14,($C14/$D$1)/2,0))</f>
        <v>0</v>
      </c>
      <c r="H14" s="139">
        <f t="shared" ca="1" si="15"/>
        <v>0</v>
      </c>
      <c r="I14" s="139">
        <f t="shared" ca="1" si="15"/>
        <v>0</v>
      </c>
      <c r="J14" s="139">
        <f t="shared" ca="1" si="15"/>
        <v>0</v>
      </c>
      <c r="K14" s="139">
        <f t="shared" ca="1" si="15"/>
        <v>0</v>
      </c>
      <c r="L14" s="139">
        <f t="shared" ca="1" si="15"/>
        <v>0</v>
      </c>
      <c r="M14" s="139">
        <f t="shared" ca="1" si="15"/>
        <v>0</v>
      </c>
      <c r="N14" s="139">
        <f t="shared" ca="1" si="15"/>
        <v>0</v>
      </c>
      <c r="O14" s="139">
        <f t="shared" ca="1" si="15"/>
        <v>0</v>
      </c>
      <c r="P14" s="139">
        <f t="shared" ca="1" si="15"/>
        <v>0</v>
      </c>
      <c r="Q14" s="139">
        <f t="shared" ca="1" si="15"/>
        <v>0</v>
      </c>
      <c r="R14" s="139">
        <f t="shared" ca="1" si="15"/>
        <v>0</v>
      </c>
      <c r="S14" s="139">
        <f t="shared" ca="1" si="15"/>
        <v>0</v>
      </c>
      <c r="T14" s="139">
        <f t="shared" ca="1" si="15"/>
        <v>0</v>
      </c>
      <c r="U14" s="139">
        <f t="shared" ca="1" si="15"/>
        <v>0</v>
      </c>
      <c r="V14" s="139">
        <f t="shared" ca="1" si="15"/>
        <v>0</v>
      </c>
      <c r="W14" s="139">
        <f t="shared" ca="1" si="15"/>
        <v>0</v>
      </c>
      <c r="X14" s="139">
        <f t="shared" ca="1" si="15"/>
        <v>0</v>
      </c>
      <c r="Y14" s="139">
        <f t="shared" ca="1" si="15"/>
        <v>0</v>
      </c>
      <c r="Z14" s="139">
        <f t="shared" ca="1" si="15"/>
        <v>0</v>
      </c>
      <c r="AA14" s="139">
        <f t="shared" ca="1" si="15"/>
        <v>0</v>
      </c>
      <c r="AB14" s="139">
        <f t="shared" ca="1" si="15"/>
        <v>0</v>
      </c>
      <c r="AC14" s="139">
        <f t="shared" ca="1" si="15"/>
        <v>0</v>
      </c>
      <c r="AD14" s="139">
        <f t="shared" ca="1" si="15"/>
        <v>0</v>
      </c>
      <c r="AE14" s="139">
        <f t="shared" ca="1" si="15"/>
        <v>0</v>
      </c>
      <c r="AF14" s="139">
        <f t="shared" ca="1" si="15"/>
        <v>0</v>
      </c>
      <c r="AG14" s="139">
        <f t="shared" ca="1" si="15"/>
        <v>0</v>
      </c>
      <c r="AH14" s="139">
        <f t="shared" ca="1" si="15"/>
        <v>0</v>
      </c>
      <c r="AI14" s="139">
        <f t="shared" ca="1" si="15"/>
        <v>0</v>
      </c>
      <c r="AJ14" s="139">
        <f t="shared" ca="1" si="15"/>
        <v>0</v>
      </c>
      <c r="AK14" s="139">
        <f t="shared" ca="1" si="15"/>
        <v>0</v>
      </c>
      <c r="AL14" s="139">
        <f t="shared" ca="1" si="15"/>
        <v>0</v>
      </c>
      <c r="AM14" s="139">
        <f t="shared" ref="AM14:BR14" ca="1" si="16">IF(AM$11&lt;$D$1+$A14,$C14/$D$1,IF(AM$11=$D$1+$A14,($C14/$D$1)/2,0))</f>
        <v>0</v>
      </c>
      <c r="AN14" s="139">
        <f t="shared" ca="1" si="16"/>
        <v>0</v>
      </c>
      <c r="AO14" s="139">
        <f t="shared" ca="1" si="16"/>
        <v>0</v>
      </c>
      <c r="AP14" s="139">
        <f t="shared" ca="1" si="16"/>
        <v>0</v>
      </c>
      <c r="AQ14" s="139">
        <f t="shared" ca="1" si="16"/>
        <v>0</v>
      </c>
      <c r="AR14" s="139">
        <f t="shared" ca="1" si="16"/>
        <v>0</v>
      </c>
      <c r="AS14" s="139">
        <f t="shared" ca="1" si="16"/>
        <v>0</v>
      </c>
      <c r="AT14" s="139">
        <f t="shared" ca="1" si="16"/>
        <v>0</v>
      </c>
      <c r="AU14" s="139">
        <f t="shared" ca="1" si="16"/>
        <v>0</v>
      </c>
      <c r="AV14" s="139">
        <f t="shared" ca="1" si="16"/>
        <v>0</v>
      </c>
      <c r="AW14" s="139">
        <f t="shared" ca="1" si="16"/>
        <v>0</v>
      </c>
      <c r="AX14" s="139">
        <f t="shared" ca="1" si="16"/>
        <v>0</v>
      </c>
      <c r="AY14" s="139">
        <f t="shared" ca="1" si="16"/>
        <v>0</v>
      </c>
      <c r="AZ14" s="139">
        <f t="shared" ca="1" si="16"/>
        <v>0</v>
      </c>
      <c r="BA14" s="139">
        <f t="shared" ca="1" si="16"/>
        <v>0</v>
      </c>
      <c r="BB14" s="139">
        <f t="shared" ca="1" si="16"/>
        <v>0</v>
      </c>
      <c r="BC14" s="139">
        <f t="shared" ca="1" si="16"/>
        <v>0</v>
      </c>
      <c r="BD14" s="139">
        <f t="shared" ca="1" si="16"/>
        <v>0</v>
      </c>
      <c r="BE14" s="139">
        <f t="shared" ca="1" si="16"/>
        <v>0</v>
      </c>
      <c r="BF14" s="139">
        <f t="shared" ca="1" si="16"/>
        <v>0</v>
      </c>
      <c r="BG14" s="139">
        <f t="shared" ca="1" si="16"/>
        <v>0</v>
      </c>
      <c r="BH14" s="139">
        <f t="shared" ca="1" si="16"/>
        <v>0</v>
      </c>
      <c r="BI14" s="139">
        <f t="shared" ca="1" si="16"/>
        <v>0</v>
      </c>
      <c r="BJ14" s="139">
        <f t="shared" ca="1" si="16"/>
        <v>0</v>
      </c>
      <c r="BK14" s="139">
        <f t="shared" ca="1" si="16"/>
        <v>0</v>
      </c>
      <c r="BL14" s="139">
        <f t="shared" ca="1" si="16"/>
        <v>0</v>
      </c>
      <c r="BM14" s="139">
        <f t="shared" ca="1" si="16"/>
        <v>0</v>
      </c>
      <c r="BN14" s="139">
        <f t="shared" ca="1" si="16"/>
        <v>0</v>
      </c>
      <c r="BO14" s="139">
        <f t="shared" ca="1" si="16"/>
        <v>0</v>
      </c>
      <c r="BP14" s="139">
        <f t="shared" ca="1" si="16"/>
        <v>0</v>
      </c>
      <c r="BQ14" s="139">
        <f t="shared" ca="1" si="16"/>
        <v>0</v>
      </c>
      <c r="BR14" s="139">
        <f t="shared" ca="1" si="16"/>
        <v>0</v>
      </c>
      <c r="BS14" s="139">
        <f t="shared" ref="BS14:CY14" ca="1" si="17">IF(BS$11&lt;$D$1+$A14,$C14/$D$1,IF(BS$11=$D$1+$A14,($C14/$D$1)/2,0))</f>
        <v>0</v>
      </c>
      <c r="BT14" s="139">
        <f t="shared" ca="1" si="17"/>
        <v>0</v>
      </c>
      <c r="BU14" s="139">
        <f t="shared" ca="1" si="17"/>
        <v>0</v>
      </c>
      <c r="BV14" s="139">
        <f t="shared" ca="1" si="17"/>
        <v>0</v>
      </c>
      <c r="BW14" s="139">
        <f t="shared" ca="1" si="17"/>
        <v>0</v>
      </c>
      <c r="BX14" s="139">
        <f t="shared" ca="1" si="17"/>
        <v>0</v>
      </c>
      <c r="BY14" s="139">
        <f t="shared" ca="1" si="17"/>
        <v>0</v>
      </c>
      <c r="BZ14" s="139">
        <f t="shared" ca="1" si="17"/>
        <v>0</v>
      </c>
      <c r="CA14" s="139">
        <f t="shared" ca="1" si="17"/>
        <v>0</v>
      </c>
      <c r="CB14" s="139">
        <f t="shared" ca="1" si="17"/>
        <v>0</v>
      </c>
      <c r="CC14" s="139">
        <f t="shared" ca="1" si="17"/>
        <v>0</v>
      </c>
      <c r="CD14" s="139">
        <f t="shared" ca="1" si="17"/>
        <v>0</v>
      </c>
      <c r="CE14" s="139">
        <f t="shared" ca="1" si="17"/>
        <v>0</v>
      </c>
      <c r="CF14" s="139">
        <f t="shared" ca="1" si="17"/>
        <v>0</v>
      </c>
      <c r="CG14" s="139">
        <f t="shared" ca="1" si="17"/>
        <v>0</v>
      </c>
      <c r="CH14" s="139">
        <f t="shared" ca="1" si="17"/>
        <v>0</v>
      </c>
      <c r="CI14" s="139">
        <f t="shared" ca="1" si="17"/>
        <v>0</v>
      </c>
      <c r="CJ14" s="139">
        <f t="shared" ca="1" si="17"/>
        <v>0</v>
      </c>
      <c r="CK14" s="139">
        <f t="shared" ca="1" si="17"/>
        <v>0</v>
      </c>
      <c r="CL14" s="139">
        <f t="shared" ca="1" si="17"/>
        <v>0</v>
      </c>
      <c r="CM14" s="139">
        <f t="shared" ca="1" si="17"/>
        <v>0</v>
      </c>
      <c r="CN14" s="139">
        <f t="shared" ca="1" si="17"/>
        <v>0</v>
      </c>
      <c r="CO14" s="139">
        <f t="shared" ca="1" si="17"/>
        <v>0</v>
      </c>
      <c r="CP14" s="139">
        <f t="shared" ca="1" si="17"/>
        <v>0</v>
      </c>
      <c r="CQ14" s="139">
        <f t="shared" ca="1" si="17"/>
        <v>0</v>
      </c>
      <c r="CR14" s="139">
        <f t="shared" ca="1" si="17"/>
        <v>0</v>
      </c>
      <c r="CS14" s="139">
        <f t="shared" ca="1" si="17"/>
        <v>0</v>
      </c>
      <c r="CT14" s="139">
        <f t="shared" ca="1" si="17"/>
        <v>0</v>
      </c>
      <c r="CU14" s="139">
        <f t="shared" ca="1" si="17"/>
        <v>0</v>
      </c>
      <c r="CV14" s="139">
        <f t="shared" ca="1" si="17"/>
        <v>0</v>
      </c>
      <c r="CW14" s="139">
        <f t="shared" ca="1" si="17"/>
        <v>0</v>
      </c>
      <c r="CX14" s="139">
        <f t="shared" ca="1" si="17"/>
        <v>0</v>
      </c>
      <c r="CY14" s="139">
        <f t="shared" ca="1" si="17"/>
        <v>0</v>
      </c>
      <c r="CZ14" s="139">
        <f t="shared" ca="1" si="14"/>
        <v>0</v>
      </c>
      <c r="DA14" s="373" t="s">
        <v>211</v>
      </c>
      <c r="DB14" s="126">
        <f>+DB13+1</f>
        <v>2021</v>
      </c>
    </row>
    <row r="15" spans="1:106">
      <c r="A15" s="138">
        <f t="shared" si="10"/>
        <v>4</v>
      </c>
      <c r="B15" s="138">
        <f t="shared" si="10"/>
        <v>2022</v>
      </c>
      <c r="C15" s="130">
        <f>IF(G5=$H$2,SUM($D6:G6),IF(G5&gt;$H$2,G6,0))+IF($H$2-$D$5+1=A15,RetireValueAlt1,0)</f>
        <v>0</v>
      </c>
      <c r="D15" s="139"/>
      <c r="E15" s="139"/>
      <c r="F15" s="139"/>
      <c r="G15" s="139">
        <f ca="1">($C15/$D$1)/2</f>
        <v>0</v>
      </c>
      <c r="H15" s="139">
        <f t="shared" ref="H15:AM15" ca="1" si="18">IF(H$11&lt;$D$1+$A15,$C15/$D$1,IF(H$11=$D$1+$A15,($C15/$D$1)/2,0))</f>
        <v>0</v>
      </c>
      <c r="I15" s="139">
        <f t="shared" ca="1" si="18"/>
        <v>0</v>
      </c>
      <c r="J15" s="139">
        <f t="shared" ca="1" si="18"/>
        <v>0</v>
      </c>
      <c r="K15" s="139">
        <f t="shared" ca="1" si="18"/>
        <v>0</v>
      </c>
      <c r="L15" s="139">
        <f t="shared" ca="1" si="18"/>
        <v>0</v>
      </c>
      <c r="M15" s="139">
        <f t="shared" ca="1" si="18"/>
        <v>0</v>
      </c>
      <c r="N15" s="139">
        <f t="shared" ca="1" si="18"/>
        <v>0</v>
      </c>
      <c r="O15" s="139">
        <f t="shared" ca="1" si="18"/>
        <v>0</v>
      </c>
      <c r="P15" s="139">
        <f t="shared" ca="1" si="18"/>
        <v>0</v>
      </c>
      <c r="Q15" s="139">
        <f t="shared" ca="1" si="18"/>
        <v>0</v>
      </c>
      <c r="R15" s="139">
        <f t="shared" ca="1" si="18"/>
        <v>0</v>
      </c>
      <c r="S15" s="139">
        <f t="shared" ca="1" si="18"/>
        <v>0</v>
      </c>
      <c r="T15" s="139">
        <f t="shared" ca="1" si="18"/>
        <v>0</v>
      </c>
      <c r="U15" s="139">
        <f t="shared" ca="1" si="18"/>
        <v>0</v>
      </c>
      <c r="V15" s="139">
        <f t="shared" ca="1" si="18"/>
        <v>0</v>
      </c>
      <c r="W15" s="139">
        <f t="shared" ca="1" si="18"/>
        <v>0</v>
      </c>
      <c r="X15" s="139">
        <f t="shared" ca="1" si="18"/>
        <v>0</v>
      </c>
      <c r="Y15" s="139">
        <f t="shared" ca="1" si="18"/>
        <v>0</v>
      </c>
      <c r="Z15" s="139">
        <f t="shared" ca="1" si="18"/>
        <v>0</v>
      </c>
      <c r="AA15" s="139">
        <f t="shared" ca="1" si="18"/>
        <v>0</v>
      </c>
      <c r="AB15" s="139">
        <f t="shared" ca="1" si="18"/>
        <v>0</v>
      </c>
      <c r="AC15" s="139">
        <f t="shared" ca="1" si="18"/>
        <v>0</v>
      </c>
      <c r="AD15" s="139">
        <f t="shared" ca="1" si="18"/>
        <v>0</v>
      </c>
      <c r="AE15" s="139">
        <f t="shared" ca="1" si="18"/>
        <v>0</v>
      </c>
      <c r="AF15" s="139">
        <f t="shared" ca="1" si="18"/>
        <v>0</v>
      </c>
      <c r="AG15" s="139">
        <f t="shared" ca="1" si="18"/>
        <v>0</v>
      </c>
      <c r="AH15" s="139">
        <f t="shared" ca="1" si="18"/>
        <v>0</v>
      </c>
      <c r="AI15" s="139">
        <f t="shared" ca="1" si="18"/>
        <v>0</v>
      </c>
      <c r="AJ15" s="139">
        <f t="shared" ca="1" si="18"/>
        <v>0</v>
      </c>
      <c r="AK15" s="139">
        <f t="shared" ca="1" si="18"/>
        <v>0</v>
      </c>
      <c r="AL15" s="139">
        <f t="shared" ca="1" si="18"/>
        <v>0</v>
      </c>
      <c r="AM15" s="139">
        <f t="shared" ca="1" si="18"/>
        <v>0</v>
      </c>
      <c r="AN15" s="139">
        <f t="shared" ref="AN15:BS15" ca="1" si="19">IF(AN$11&lt;$D$1+$A15,$C15/$D$1,IF(AN$11=$D$1+$A15,($C15/$D$1)/2,0))</f>
        <v>0</v>
      </c>
      <c r="AO15" s="139">
        <f t="shared" ca="1" si="19"/>
        <v>0</v>
      </c>
      <c r="AP15" s="139">
        <f t="shared" ca="1" si="19"/>
        <v>0</v>
      </c>
      <c r="AQ15" s="139">
        <f t="shared" ca="1" si="19"/>
        <v>0</v>
      </c>
      <c r="AR15" s="139">
        <f t="shared" ca="1" si="19"/>
        <v>0</v>
      </c>
      <c r="AS15" s="139">
        <f t="shared" ca="1" si="19"/>
        <v>0</v>
      </c>
      <c r="AT15" s="139">
        <f t="shared" ca="1" si="19"/>
        <v>0</v>
      </c>
      <c r="AU15" s="139">
        <f t="shared" ca="1" si="19"/>
        <v>0</v>
      </c>
      <c r="AV15" s="139">
        <f t="shared" ca="1" si="19"/>
        <v>0</v>
      </c>
      <c r="AW15" s="139">
        <f t="shared" ca="1" si="19"/>
        <v>0</v>
      </c>
      <c r="AX15" s="139">
        <f t="shared" ca="1" si="19"/>
        <v>0</v>
      </c>
      <c r="AY15" s="139">
        <f t="shared" ca="1" si="19"/>
        <v>0</v>
      </c>
      <c r="AZ15" s="139">
        <f t="shared" ca="1" si="19"/>
        <v>0</v>
      </c>
      <c r="BA15" s="139">
        <f t="shared" ca="1" si="19"/>
        <v>0</v>
      </c>
      <c r="BB15" s="139">
        <f t="shared" ca="1" si="19"/>
        <v>0</v>
      </c>
      <c r="BC15" s="139">
        <f t="shared" ca="1" si="19"/>
        <v>0</v>
      </c>
      <c r="BD15" s="139">
        <f t="shared" ca="1" si="19"/>
        <v>0</v>
      </c>
      <c r="BE15" s="139">
        <f t="shared" ca="1" si="19"/>
        <v>0</v>
      </c>
      <c r="BF15" s="139">
        <f t="shared" ca="1" si="19"/>
        <v>0</v>
      </c>
      <c r="BG15" s="139">
        <f t="shared" ca="1" si="19"/>
        <v>0</v>
      </c>
      <c r="BH15" s="139">
        <f t="shared" ca="1" si="19"/>
        <v>0</v>
      </c>
      <c r="BI15" s="139">
        <f t="shared" ca="1" si="19"/>
        <v>0</v>
      </c>
      <c r="BJ15" s="139">
        <f t="shared" ca="1" si="19"/>
        <v>0</v>
      </c>
      <c r="BK15" s="139">
        <f t="shared" ca="1" si="19"/>
        <v>0</v>
      </c>
      <c r="BL15" s="139">
        <f t="shared" ca="1" si="19"/>
        <v>0</v>
      </c>
      <c r="BM15" s="139">
        <f t="shared" ca="1" si="19"/>
        <v>0</v>
      </c>
      <c r="BN15" s="139">
        <f t="shared" ca="1" si="19"/>
        <v>0</v>
      </c>
      <c r="BO15" s="139">
        <f t="shared" ca="1" si="19"/>
        <v>0</v>
      </c>
      <c r="BP15" s="139">
        <f t="shared" ca="1" si="19"/>
        <v>0</v>
      </c>
      <c r="BQ15" s="139">
        <f t="shared" ca="1" si="19"/>
        <v>0</v>
      </c>
      <c r="BR15" s="139">
        <f t="shared" ca="1" si="19"/>
        <v>0</v>
      </c>
      <c r="BS15" s="139">
        <f t="shared" ca="1" si="19"/>
        <v>0</v>
      </c>
      <c r="BT15" s="139">
        <f t="shared" ref="BT15:CY15" ca="1" si="20">IF(BT$11&lt;$D$1+$A15,$C15/$D$1,IF(BT$11=$D$1+$A15,($C15/$D$1)/2,0))</f>
        <v>0</v>
      </c>
      <c r="BU15" s="139">
        <f t="shared" ca="1" si="20"/>
        <v>0</v>
      </c>
      <c r="BV15" s="139">
        <f t="shared" ca="1" si="20"/>
        <v>0</v>
      </c>
      <c r="BW15" s="139">
        <f t="shared" ca="1" si="20"/>
        <v>0</v>
      </c>
      <c r="BX15" s="139">
        <f t="shared" ca="1" si="20"/>
        <v>0</v>
      </c>
      <c r="BY15" s="139">
        <f t="shared" ca="1" si="20"/>
        <v>0</v>
      </c>
      <c r="BZ15" s="139">
        <f t="shared" ca="1" si="20"/>
        <v>0</v>
      </c>
      <c r="CA15" s="139">
        <f t="shared" ca="1" si="20"/>
        <v>0</v>
      </c>
      <c r="CB15" s="139">
        <f t="shared" ca="1" si="20"/>
        <v>0</v>
      </c>
      <c r="CC15" s="139">
        <f t="shared" ca="1" si="20"/>
        <v>0</v>
      </c>
      <c r="CD15" s="139">
        <f t="shared" ca="1" si="20"/>
        <v>0</v>
      </c>
      <c r="CE15" s="139">
        <f t="shared" ca="1" si="20"/>
        <v>0</v>
      </c>
      <c r="CF15" s="139">
        <f t="shared" ca="1" si="20"/>
        <v>0</v>
      </c>
      <c r="CG15" s="139">
        <f t="shared" ca="1" si="20"/>
        <v>0</v>
      </c>
      <c r="CH15" s="139">
        <f t="shared" ca="1" si="20"/>
        <v>0</v>
      </c>
      <c r="CI15" s="139">
        <f t="shared" ca="1" si="20"/>
        <v>0</v>
      </c>
      <c r="CJ15" s="139">
        <f t="shared" ca="1" si="20"/>
        <v>0</v>
      </c>
      <c r="CK15" s="139">
        <f t="shared" ca="1" si="20"/>
        <v>0</v>
      </c>
      <c r="CL15" s="139">
        <f t="shared" ca="1" si="20"/>
        <v>0</v>
      </c>
      <c r="CM15" s="139">
        <f t="shared" ca="1" si="20"/>
        <v>0</v>
      </c>
      <c r="CN15" s="139">
        <f t="shared" ca="1" si="20"/>
        <v>0</v>
      </c>
      <c r="CO15" s="139">
        <f t="shared" ca="1" si="20"/>
        <v>0</v>
      </c>
      <c r="CP15" s="139">
        <f t="shared" ca="1" si="20"/>
        <v>0</v>
      </c>
      <c r="CQ15" s="139">
        <f t="shared" ca="1" si="20"/>
        <v>0</v>
      </c>
      <c r="CR15" s="139">
        <f t="shared" ca="1" si="20"/>
        <v>0</v>
      </c>
      <c r="CS15" s="139">
        <f t="shared" ca="1" si="20"/>
        <v>0</v>
      </c>
      <c r="CT15" s="139">
        <f t="shared" ca="1" si="20"/>
        <v>0</v>
      </c>
      <c r="CU15" s="139">
        <f t="shared" ca="1" si="20"/>
        <v>0</v>
      </c>
      <c r="CV15" s="139">
        <f t="shared" ca="1" si="20"/>
        <v>0</v>
      </c>
      <c r="CW15" s="139">
        <f t="shared" ca="1" si="20"/>
        <v>0</v>
      </c>
      <c r="CX15" s="139">
        <f t="shared" ca="1" si="20"/>
        <v>0</v>
      </c>
      <c r="CY15" s="139">
        <f t="shared" ca="1" si="20"/>
        <v>0</v>
      </c>
      <c r="CZ15" s="139">
        <f t="shared" ca="1" si="14"/>
        <v>0</v>
      </c>
      <c r="DA15" s="373" t="s">
        <v>212</v>
      </c>
      <c r="DB15" s="373">
        <f t="shared" ref="DB15:DB51" si="21">+DB14+1</f>
        <v>2022</v>
      </c>
    </row>
    <row r="16" spans="1:106">
      <c r="A16" s="138">
        <f t="shared" si="10"/>
        <v>5</v>
      </c>
      <c r="B16" s="138">
        <f t="shared" si="10"/>
        <v>2023</v>
      </c>
      <c r="C16" s="130">
        <f>IF(H5=$H$2,SUM($D6:H6),IF(H5&gt;$H$2,H6,0))+IF($H$2-$D$5+1=A16,RetireValueAlt1,0)</f>
        <v>0</v>
      </c>
      <c r="D16" s="139"/>
      <c r="E16" s="139"/>
      <c r="F16" s="139"/>
      <c r="G16" s="139"/>
      <c r="H16" s="139">
        <f ca="1">($C16/$D$1)/2</f>
        <v>0</v>
      </c>
      <c r="I16" s="139">
        <f t="shared" ref="I16:AN16" ca="1" si="22">IF(I$11&lt;$D$1+$A16,$C16/$D$1,IF(I$11=$D$1+$A16,($C16/$D$1)/2,0))</f>
        <v>0</v>
      </c>
      <c r="J16" s="139">
        <f t="shared" ca="1" si="22"/>
        <v>0</v>
      </c>
      <c r="K16" s="139">
        <f t="shared" ca="1" si="22"/>
        <v>0</v>
      </c>
      <c r="L16" s="139">
        <f t="shared" ca="1" si="22"/>
        <v>0</v>
      </c>
      <c r="M16" s="139">
        <f t="shared" ca="1" si="22"/>
        <v>0</v>
      </c>
      <c r="N16" s="139">
        <f t="shared" ca="1" si="22"/>
        <v>0</v>
      </c>
      <c r="O16" s="139">
        <f t="shared" ca="1" si="22"/>
        <v>0</v>
      </c>
      <c r="P16" s="139">
        <f t="shared" ca="1" si="22"/>
        <v>0</v>
      </c>
      <c r="Q16" s="139">
        <f t="shared" ca="1" si="22"/>
        <v>0</v>
      </c>
      <c r="R16" s="139">
        <f t="shared" ca="1" si="22"/>
        <v>0</v>
      </c>
      <c r="S16" s="139">
        <f t="shared" ca="1" si="22"/>
        <v>0</v>
      </c>
      <c r="T16" s="139">
        <f t="shared" ca="1" si="22"/>
        <v>0</v>
      </c>
      <c r="U16" s="139">
        <f t="shared" ca="1" si="22"/>
        <v>0</v>
      </c>
      <c r="V16" s="139">
        <f t="shared" ca="1" si="22"/>
        <v>0</v>
      </c>
      <c r="W16" s="139">
        <f t="shared" ca="1" si="22"/>
        <v>0</v>
      </c>
      <c r="X16" s="139">
        <f t="shared" ca="1" si="22"/>
        <v>0</v>
      </c>
      <c r="Y16" s="139">
        <f t="shared" ca="1" si="22"/>
        <v>0</v>
      </c>
      <c r="Z16" s="139">
        <f t="shared" ca="1" si="22"/>
        <v>0</v>
      </c>
      <c r="AA16" s="139">
        <f t="shared" ca="1" si="22"/>
        <v>0</v>
      </c>
      <c r="AB16" s="139">
        <f t="shared" ca="1" si="22"/>
        <v>0</v>
      </c>
      <c r="AC16" s="139">
        <f t="shared" ca="1" si="22"/>
        <v>0</v>
      </c>
      <c r="AD16" s="139">
        <f t="shared" ca="1" si="22"/>
        <v>0</v>
      </c>
      <c r="AE16" s="139">
        <f t="shared" ca="1" si="22"/>
        <v>0</v>
      </c>
      <c r="AF16" s="139">
        <f t="shared" ca="1" si="22"/>
        <v>0</v>
      </c>
      <c r="AG16" s="139">
        <f t="shared" ca="1" si="22"/>
        <v>0</v>
      </c>
      <c r="AH16" s="139">
        <f t="shared" ca="1" si="22"/>
        <v>0</v>
      </c>
      <c r="AI16" s="139">
        <f t="shared" ca="1" si="22"/>
        <v>0</v>
      </c>
      <c r="AJ16" s="139">
        <f t="shared" ca="1" si="22"/>
        <v>0</v>
      </c>
      <c r="AK16" s="139">
        <f t="shared" ca="1" si="22"/>
        <v>0</v>
      </c>
      <c r="AL16" s="139">
        <f t="shared" ca="1" si="22"/>
        <v>0</v>
      </c>
      <c r="AM16" s="139">
        <f t="shared" ca="1" si="22"/>
        <v>0</v>
      </c>
      <c r="AN16" s="139">
        <f t="shared" ca="1" si="22"/>
        <v>0</v>
      </c>
      <c r="AO16" s="139">
        <f t="shared" ref="AO16:BT16" ca="1" si="23">IF(AO$11&lt;$D$1+$A16,$C16/$D$1,IF(AO$11=$D$1+$A16,($C16/$D$1)/2,0))</f>
        <v>0</v>
      </c>
      <c r="AP16" s="139">
        <f t="shared" ca="1" si="23"/>
        <v>0</v>
      </c>
      <c r="AQ16" s="139">
        <f t="shared" ca="1" si="23"/>
        <v>0</v>
      </c>
      <c r="AR16" s="139">
        <f t="shared" ca="1" si="23"/>
        <v>0</v>
      </c>
      <c r="AS16" s="139">
        <f t="shared" ca="1" si="23"/>
        <v>0</v>
      </c>
      <c r="AT16" s="139">
        <f t="shared" ca="1" si="23"/>
        <v>0</v>
      </c>
      <c r="AU16" s="139">
        <f t="shared" ca="1" si="23"/>
        <v>0</v>
      </c>
      <c r="AV16" s="139">
        <f t="shared" ca="1" si="23"/>
        <v>0</v>
      </c>
      <c r="AW16" s="139">
        <f t="shared" ca="1" si="23"/>
        <v>0</v>
      </c>
      <c r="AX16" s="139">
        <f t="shared" ca="1" si="23"/>
        <v>0</v>
      </c>
      <c r="AY16" s="139">
        <f t="shared" ca="1" si="23"/>
        <v>0</v>
      </c>
      <c r="AZ16" s="139">
        <f t="shared" ca="1" si="23"/>
        <v>0</v>
      </c>
      <c r="BA16" s="139">
        <f t="shared" ca="1" si="23"/>
        <v>0</v>
      </c>
      <c r="BB16" s="139">
        <f t="shared" ca="1" si="23"/>
        <v>0</v>
      </c>
      <c r="BC16" s="139">
        <f t="shared" ca="1" si="23"/>
        <v>0</v>
      </c>
      <c r="BD16" s="139">
        <f t="shared" ca="1" si="23"/>
        <v>0</v>
      </c>
      <c r="BE16" s="139">
        <f t="shared" ca="1" si="23"/>
        <v>0</v>
      </c>
      <c r="BF16" s="139">
        <f t="shared" ca="1" si="23"/>
        <v>0</v>
      </c>
      <c r="BG16" s="139">
        <f t="shared" ca="1" si="23"/>
        <v>0</v>
      </c>
      <c r="BH16" s="139">
        <f t="shared" ca="1" si="23"/>
        <v>0</v>
      </c>
      <c r="BI16" s="139">
        <f t="shared" ca="1" si="23"/>
        <v>0</v>
      </c>
      <c r="BJ16" s="139">
        <f t="shared" ca="1" si="23"/>
        <v>0</v>
      </c>
      <c r="BK16" s="139">
        <f t="shared" ca="1" si="23"/>
        <v>0</v>
      </c>
      <c r="BL16" s="139">
        <f t="shared" ca="1" si="23"/>
        <v>0</v>
      </c>
      <c r="BM16" s="139">
        <f t="shared" ca="1" si="23"/>
        <v>0</v>
      </c>
      <c r="BN16" s="139">
        <f t="shared" ca="1" si="23"/>
        <v>0</v>
      </c>
      <c r="BO16" s="139">
        <f t="shared" ca="1" si="23"/>
        <v>0</v>
      </c>
      <c r="BP16" s="139">
        <f t="shared" ca="1" si="23"/>
        <v>0</v>
      </c>
      <c r="BQ16" s="139">
        <f t="shared" ca="1" si="23"/>
        <v>0</v>
      </c>
      <c r="BR16" s="139">
        <f t="shared" ca="1" si="23"/>
        <v>0</v>
      </c>
      <c r="BS16" s="139">
        <f t="shared" ca="1" si="23"/>
        <v>0</v>
      </c>
      <c r="BT16" s="139">
        <f t="shared" ca="1" si="23"/>
        <v>0</v>
      </c>
      <c r="BU16" s="139">
        <f t="shared" ref="BU16:CY16" ca="1" si="24">IF(BU$11&lt;$D$1+$A16,$C16/$D$1,IF(BU$11=$D$1+$A16,($C16/$D$1)/2,0))</f>
        <v>0</v>
      </c>
      <c r="BV16" s="139">
        <f t="shared" ca="1" si="24"/>
        <v>0</v>
      </c>
      <c r="BW16" s="139">
        <f t="shared" ca="1" si="24"/>
        <v>0</v>
      </c>
      <c r="BX16" s="139">
        <f t="shared" ca="1" si="24"/>
        <v>0</v>
      </c>
      <c r="BY16" s="139">
        <f t="shared" ca="1" si="24"/>
        <v>0</v>
      </c>
      <c r="BZ16" s="139">
        <f t="shared" ca="1" si="24"/>
        <v>0</v>
      </c>
      <c r="CA16" s="139">
        <f t="shared" ca="1" si="24"/>
        <v>0</v>
      </c>
      <c r="CB16" s="139">
        <f t="shared" ca="1" si="24"/>
        <v>0</v>
      </c>
      <c r="CC16" s="139">
        <f t="shared" ca="1" si="24"/>
        <v>0</v>
      </c>
      <c r="CD16" s="139">
        <f t="shared" ca="1" si="24"/>
        <v>0</v>
      </c>
      <c r="CE16" s="139">
        <f t="shared" ca="1" si="24"/>
        <v>0</v>
      </c>
      <c r="CF16" s="139">
        <f t="shared" ca="1" si="24"/>
        <v>0</v>
      </c>
      <c r="CG16" s="139">
        <f t="shared" ca="1" si="24"/>
        <v>0</v>
      </c>
      <c r="CH16" s="139">
        <f t="shared" ca="1" si="24"/>
        <v>0</v>
      </c>
      <c r="CI16" s="139">
        <f t="shared" ca="1" si="24"/>
        <v>0</v>
      </c>
      <c r="CJ16" s="139">
        <f t="shared" ca="1" si="24"/>
        <v>0</v>
      </c>
      <c r="CK16" s="139">
        <f t="shared" ca="1" si="24"/>
        <v>0</v>
      </c>
      <c r="CL16" s="139">
        <f t="shared" ca="1" si="24"/>
        <v>0</v>
      </c>
      <c r="CM16" s="139">
        <f t="shared" ca="1" si="24"/>
        <v>0</v>
      </c>
      <c r="CN16" s="139">
        <f t="shared" ca="1" si="24"/>
        <v>0</v>
      </c>
      <c r="CO16" s="139">
        <f t="shared" ca="1" si="24"/>
        <v>0</v>
      </c>
      <c r="CP16" s="139">
        <f t="shared" ca="1" si="24"/>
        <v>0</v>
      </c>
      <c r="CQ16" s="139">
        <f t="shared" ca="1" si="24"/>
        <v>0</v>
      </c>
      <c r="CR16" s="139">
        <f t="shared" ca="1" si="24"/>
        <v>0</v>
      </c>
      <c r="CS16" s="139">
        <f t="shared" ca="1" si="24"/>
        <v>0</v>
      </c>
      <c r="CT16" s="139">
        <f t="shared" ca="1" si="24"/>
        <v>0</v>
      </c>
      <c r="CU16" s="139">
        <f t="shared" ca="1" si="24"/>
        <v>0</v>
      </c>
      <c r="CV16" s="139">
        <f t="shared" ca="1" si="24"/>
        <v>0</v>
      </c>
      <c r="CW16" s="139">
        <f t="shared" ca="1" si="24"/>
        <v>0</v>
      </c>
      <c r="CX16" s="139">
        <f t="shared" ca="1" si="24"/>
        <v>0</v>
      </c>
      <c r="CY16" s="139">
        <f t="shared" ca="1" si="24"/>
        <v>0</v>
      </c>
      <c r="CZ16" s="139">
        <f t="shared" ca="1" si="14"/>
        <v>0</v>
      </c>
      <c r="DA16" s="373" t="s">
        <v>213</v>
      </c>
      <c r="DB16" s="373">
        <f t="shared" si="21"/>
        <v>2023</v>
      </c>
    </row>
    <row r="17" spans="1:106">
      <c r="A17" s="138">
        <f t="shared" si="10"/>
        <v>6</v>
      </c>
      <c r="B17" s="138">
        <f t="shared" si="10"/>
        <v>2024</v>
      </c>
      <c r="C17" s="130">
        <f ca="1">IF(INDIRECT(DA17&amp;5)=$H$2,SUM($D$6:INDIRECT(DA17&amp;6)),IF(INDIRECT(DA17&amp;5)&gt;$H$2,INDIRECT(DA17&amp;6),0))</f>
        <v>0</v>
      </c>
      <c r="D17" s="139"/>
      <c r="E17" s="139"/>
      <c r="F17" s="139"/>
      <c r="G17" s="139"/>
      <c r="H17" s="139"/>
      <c r="I17" s="139">
        <f ca="1">($C17/$D$1)/2</f>
        <v>0</v>
      </c>
      <c r="J17" s="139">
        <f t="shared" ref="J17:AO17" ca="1" si="25">IF(J$11&lt;$D$1+$A17,$C17/$D$1,IF(J$11=$D$1+$A17,($C17/$D$1)/2,0))</f>
        <v>0</v>
      </c>
      <c r="K17" s="139">
        <f t="shared" ca="1" si="25"/>
        <v>0</v>
      </c>
      <c r="L17" s="139">
        <f t="shared" ca="1" si="25"/>
        <v>0</v>
      </c>
      <c r="M17" s="139">
        <f t="shared" ca="1" si="25"/>
        <v>0</v>
      </c>
      <c r="N17" s="139">
        <f t="shared" ca="1" si="25"/>
        <v>0</v>
      </c>
      <c r="O17" s="139">
        <f t="shared" ca="1" si="25"/>
        <v>0</v>
      </c>
      <c r="P17" s="139">
        <f t="shared" ca="1" si="25"/>
        <v>0</v>
      </c>
      <c r="Q17" s="139">
        <f t="shared" ca="1" si="25"/>
        <v>0</v>
      </c>
      <c r="R17" s="139">
        <f t="shared" ca="1" si="25"/>
        <v>0</v>
      </c>
      <c r="S17" s="139">
        <f t="shared" ca="1" si="25"/>
        <v>0</v>
      </c>
      <c r="T17" s="139">
        <f t="shared" ca="1" si="25"/>
        <v>0</v>
      </c>
      <c r="U17" s="139">
        <f t="shared" ca="1" si="25"/>
        <v>0</v>
      </c>
      <c r="V17" s="139">
        <f t="shared" ca="1" si="25"/>
        <v>0</v>
      </c>
      <c r="W17" s="139">
        <f t="shared" ca="1" si="25"/>
        <v>0</v>
      </c>
      <c r="X17" s="139">
        <f t="shared" ca="1" si="25"/>
        <v>0</v>
      </c>
      <c r="Y17" s="139">
        <f t="shared" ca="1" si="25"/>
        <v>0</v>
      </c>
      <c r="Z17" s="139">
        <f t="shared" ca="1" si="25"/>
        <v>0</v>
      </c>
      <c r="AA17" s="139">
        <f t="shared" ca="1" si="25"/>
        <v>0</v>
      </c>
      <c r="AB17" s="139">
        <f t="shared" ca="1" si="25"/>
        <v>0</v>
      </c>
      <c r="AC17" s="139">
        <f t="shared" ca="1" si="25"/>
        <v>0</v>
      </c>
      <c r="AD17" s="139">
        <f t="shared" ca="1" si="25"/>
        <v>0</v>
      </c>
      <c r="AE17" s="139">
        <f t="shared" ca="1" si="25"/>
        <v>0</v>
      </c>
      <c r="AF17" s="139">
        <f t="shared" ca="1" si="25"/>
        <v>0</v>
      </c>
      <c r="AG17" s="139">
        <f t="shared" ca="1" si="25"/>
        <v>0</v>
      </c>
      <c r="AH17" s="139">
        <f t="shared" ca="1" si="25"/>
        <v>0</v>
      </c>
      <c r="AI17" s="139">
        <f t="shared" ca="1" si="25"/>
        <v>0</v>
      </c>
      <c r="AJ17" s="139">
        <f t="shared" ca="1" si="25"/>
        <v>0</v>
      </c>
      <c r="AK17" s="139">
        <f t="shared" ca="1" si="25"/>
        <v>0</v>
      </c>
      <c r="AL17" s="139">
        <f t="shared" ca="1" si="25"/>
        <v>0</v>
      </c>
      <c r="AM17" s="139">
        <f t="shared" ca="1" si="25"/>
        <v>0</v>
      </c>
      <c r="AN17" s="139">
        <f t="shared" ca="1" si="25"/>
        <v>0</v>
      </c>
      <c r="AO17" s="139">
        <f t="shared" ca="1" si="25"/>
        <v>0</v>
      </c>
      <c r="AP17" s="139">
        <f t="shared" ref="AP17:BU17" ca="1" si="26">IF(AP$11&lt;$D$1+$A17,$C17/$D$1,IF(AP$11=$D$1+$A17,($C17/$D$1)/2,0))</f>
        <v>0</v>
      </c>
      <c r="AQ17" s="139">
        <f t="shared" ca="1" si="26"/>
        <v>0</v>
      </c>
      <c r="AR17" s="139">
        <f t="shared" ca="1" si="26"/>
        <v>0</v>
      </c>
      <c r="AS17" s="139">
        <f t="shared" ca="1" si="26"/>
        <v>0</v>
      </c>
      <c r="AT17" s="139">
        <f t="shared" ca="1" si="26"/>
        <v>0</v>
      </c>
      <c r="AU17" s="139">
        <f t="shared" ca="1" si="26"/>
        <v>0</v>
      </c>
      <c r="AV17" s="139">
        <f t="shared" ca="1" si="26"/>
        <v>0</v>
      </c>
      <c r="AW17" s="139">
        <f t="shared" ca="1" si="26"/>
        <v>0</v>
      </c>
      <c r="AX17" s="139">
        <f t="shared" ca="1" si="26"/>
        <v>0</v>
      </c>
      <c r="AY17" s="139">
        <f t="shared" ca="1" si="26"/>
        <v>0</v>
      </c>
      <c r="AZ17" s="139">
        <f t="shared" ca="1" si="26"/>
        <v>0</v>
      </c>
      <c r="BA17" s="139">
        <f t="shared" ca="1" si="26"/>
        <v>0</v>
      </c>
      <c r="BB17" s="139">
        <f t="shared" ca="1" si="26"/>
        <v>0</v>
      </c>
      <c r="BC17" s="139">
        <f t="shared" ca="1" si="26"/>
        <v>0</v>
      </c>
      <c r="BD17" s="139">
        <f t="shared" ca="1" si="26"/>
        <v>0</v>
      </c>
      <c r="BE17" s="139">
        <f t="shared" ca="1" si="26"/>
        <v>0</v>
      </c>
      <c r="BF17" s="139">
        <f t="shared" ca="1" si="26"/>
        <v>0</v>
      </c>
      <c r="BG17" s="139">
        <f t="shared" ca="1" si="26"/>
        <v>0</v>
      </c>
      <c r="BH17" s="139">
        <f t="shared" ca="1" si="26"/>
        <v>0</v>
      </c>
      <c r="BI17" s="139">
        <f t="shared" ca="1" si="26"/>
        <v>0</v>
      </c>
      <c r="BJ17" s="139">
        <f t="shared" ca="1" si="26"/>
        <v>0</v>
      </c>
      <c r="BK17" s="139">
        <f t="shared" ca="1" si="26"/>
        <v>0</v>
      </c>
      <c r="BL17" s="139">
        <f t="shared" ca="1" si="26"/>
        <v>0</v>
      </c>
      <c r="BM17" s="139">
        <f t="shared" ca="1" si="26"/>
        <v>0</v>
      </c>
      <c r="BN17" s="139">
        <f t="shared" ca="1" si="26"/>
        <v>0</v>
      </c>
      <c r="BO17" s="139">
        <f t="shared" ca="1" si="26"/>
        <v>0</v>
      </c>
      <c r="BP17" s="139">
        <f t="shared" ca="1" si="26"/>
        <v>0</v>
      </c>
      <c r="BQ17" s="139">
        <f t="shared" ca="1" si="26"/>
        <v>0</v>
      </c>
      <c r="BR17" s="139">
        <f t="shared" ca="1" si="26"/>
        <v>0</v>
      </c>
      <c r="BS17" s="139">
        <f t="shared" ca="1" si="26"/>
        <v>0</v>
      </c>
      <c r="BT17" s="139">
        <f t="shared" ca="1" si="26"/>
        <v>0</v>
      </c>
      <c r="BU17" s="139">
        <f t="shared" ca="1" si="26"/>
        <v>0</v>
      </c>
      <c r="BV17" s="139">
        <f t="shared" ref="BV17:CY17" ca="1" si="27">IF(BV$11&lt;$D$1+$A17,$C17/$D$1,IF(BV$11=$D$1+$A17,($C17/$D$1)/2,0))</f>
        <v>0</v>
      </c>
      <c r="BW17" s="139">
        <f t="shared" ca="1" si="27"/>
        <v>0</v>
      </c>
      <c r="BX17" s="139">
        <f t="shared" ca="1" si="27"/>
        <v>0</v>
      </c>
      <c r="BY17" s="139">
        <f t="shared" ca="1" si="27"/>
        <v>0</v>
      </c>
      <c r="BZ17" s="139">
        <f t="shared" ca="1" si="27"/>
        <v>0</v>
      </c>
      <c r="CA17" s="139">
        <f t="shared" ca="1" si="27"/>
        <v>0</v>
      </c>
      <c r="CB17" s="139">
        <f t="shared" ca="1" si="27"/>
        <v>0</v>
      </c>
      <c r="CC17" s="139">
        <f t="shared" ca="1" si="27"/>
        <v>0</v>
      </c>
      <c r="CD17" s="139">
        <f t="shared" ca="1" si="27"/>
        <v>0</v>
      </c>
      <c r="CE17" s="139">
        <f t="shared" ca="1" si="27"/>
        <v>0</v>
      </c>
      <c r="CF17" s="139">
        <f t="shared" ca="1" si="27"/>
        <v>0</v>
      </c>
      <c r="CG17" s="139">
        <f t="shared" ca="1" si="27"/>
        <v>0</v>
      </c>
      <c r="CH17" s="139">
        <f t="shared" ca="1" si="27"/>
        <v>0</v>
      </c>
      <c r="CI17" s="139">
        <f t="shared" ca="1" si="27"/>
        <v>0</v>
      </c>
      <c r="CJ17" s="139">
        <f t="shared" ca="1" si="27"/>
        <v>0</v>
      </c>
      <c r="CK17" s="139">
        <f t="shared" ca="1" si="27"/>
        <v>0</v>
      </c>
      <c r="CL17" s="139">
        <f t="shared" ca="1" si="27"/>
        <v>0</v>
      </c>
      <c r="CM17" s="139">
        <f t="shared" ca="1" si="27"/>
        <v>0</v>
      </c>
      <c r="CN17" s="139">
        <f t="shared" ca="1" si="27"/>
        <v>0</v>
      </c>
      <c r="CO17" s="139">
        <f t="shared" ca="1" si="27"/>
        <v>0</v>
      </c>
      <c r="CP17" s="139">
        <f t="shared" ca="1" si="27"/>
        <v>0</v>
      </c>
      <c r="CQ17" s="139">
        <f t="shared" ca="1" si="27"/>
        <v>0</v>
      </c>
      <c r="CR17" s="139">
        <f t="shared" ca="1" si="27"/>
        <v>0</v>
      </c>
      <c r="CS17" s="139">
        <f t="shared" ca="1" si="27"/>
        <v>0</v>
      </c>
      <c r="CT17" s="139">
        <f t="shared" ca="1" si="27"/>
        <v>0</v>
      </c>
      <c r="CU17" s="139">
        <f t="shared" ca="1" si="27"/>
        <v>0</v>
      </c>
      <c r="CV17" s="139">
        <f t="shared" ca="1" si="27"/>
        <v>0</v>
      </c>
      <c r="CW17" s="139">
        <f t="shared" ca="1" si="27"/>
        <v>0</v>
      </c>
      <c r="CX17" s="139">
        <f t="shared" ca="1" si="27"/>
        <v>0</v>
      </c>
      <c r="CY17" s="139">
        <f t="shared" ca="1" si="27"/>
        <v>0</v>
      </c>
      <c r="CZ17" s="139">
        <f t="shared" ca="1" si="14"/>
        <v>0</v>
      </c>
      <c r="DA17" s="373" t="s">
        <v>214</v>
      </c>
      <c r="DB17" s="373">
        <f t="shared" si="21"/>
        <v>2024</v>
      </c>
    </row>
    <row r="18" spans="1:106">
      <c r="A18" s="138">
        <f t="shared" si="10"/>
        <v>7</v>
      </c>
      <c r="B18" s="138">
        <f t="shared" si="10"/>
        <v>2025</v>
      </c>
      <c r="C18" s="130">
        <f ca="1">IF(INDIRECT(DA18&amp;5)=$H$2,SUM($D$6:INDIRECT(DA18&amp;6)),IF(INDIRECT(DA18&amp;5)&gt;$H$2,INDIRECT(DA18&amp;6),0))</f>
        <v>0</v>
      </c>
      <c r="D18" s="139"/>
      <c r="E18" s="139"/>
      <c r="F18" s="139"/>
      <c r="G18" s="139"/>
      <c r="H18" s="139"/>
      <c r="I18" s="139"/>
      <c r="J18" s="139">
        <f ca="1">($C18/$D$1)/2</f>
        <v>0</v>
      </c>
      <c r="K18" s="139">
        <f t="shared" ref="K18:AP18" ca="1" si="28">IF(K$11&lt;$D$1+$A18,$C18/$D$1,IF(K$11=$D$1+$A18,($C18/$D$1)/2,0))</f>
        <v>0</v>
      </c>
      <c r="L18" s="139">
        <f t="shared" ca="1" si="28"/>
        <v>0</v>
      </c>
      <c r="M18" s="139">
        <f t="shared" ca="1" si="28"/>
        <v>0</v>
      </c>
      <c r="N18" s="139">
        <f t="shared" ca="1" si="28"/>
        <v>0</v>
      </c>
      <c r="O18" s="139">
        <f t="shared" ca="1" si="28"/>
        <v>0</v>
      </c>
      <c r="P18" s="139">
        <f t="shared" ca="1" si="28"/>
        <v>0</v>
      </c>
      <c r="Q18" s="139">
        <f t="shared" ca="1" si="28"/>
        <v>0</v>
      </c>
      <c r="R18" s="139">
        <f t="shared" ca="1" si="28"/>
        <v>0</v>
      </c>
      <c r="S18" s="139">
        <f t="shared" ca="1" si="28"/>
        <v>0</v>
      </c>
      <c r="T18" s="139">
        <f t="shared" ca="1" si="28"/>
        <v>0</v>
      </c>
      <c r="U18" s="139">
        <f t="shared" ca="1" si="28"/>
        <v>0</v>
      </c>
      <c r="V18" s="139">
        <f t="shared" ca="1" si="28"/>
        <v>0</v>
      </c>
      <c r="W18" s="139">
        <f t="shared" ca="1" si="28"/>
        <v>0</v>
      </c>
      <c r="X18" s="139">
        <f t="shared" ca="1" si="28"/>
        <v>0</v>
      </c>
      <c r="Y18" s="139">
        <f t="shared" ca="1" si="28"/>
        <v>0</v>
      </c>
      <c r="Z18" s="139">
        <f t="shared" ca="1" si="28"/>
        <v>0</v>
      </c>
      <c r="AA18" s="139">
        <f t="shared" ca="1" si="28"/>
        <v>0</v>
      </c>
      <c r="AB18" s="139">
        <f t="shared" ca="1" si="28"/>
        <v>0</v>
      </c>
      <c r="AC18" s="139">
        <f t="shared" ca="1" si="28"/>
        <v>0</v>
      </c>
      <c r="AD18" s="139">
        <f t="shared" ca="1" si="28"/>
        <v>0</v>
      </c>
      <c r="AE18" s="139">
        <f t="shared" ca="1" si="28"/>
        <v>0</v>
      </c>
      <c r="AF18" s="139">
        <f t="shared" ca="1" si="28"/>
        <v>0</v>
      </c>
      <c r="AG18" s="139">
        <f t="shared" ca="1" si="28"/>
        <v>0</v>
      </c>
      <c r="AH18" s="139">
        <f t="shared" ca="1" si="28"/>
        <v>0</v>
      </c>
      <c r="AI18" s="139">
        <f t="shared" ca="1" si="28"/>
        <v>0</v>
      </c>
      <c r="AJ18" s="139">
        <f t="shared" ca="1" si="28"/>
        <v>0</v>
      </c>
      <c r="AK18" s="139">
        <f t="shared" ca="1" si="28"/>
        <v>0</v>
      </c>
      <c r="AL18" s="139">
        <f t="shared" ca="1" si="28"/>
        <v>0</v>
      </c>
      <c r="AM18" s="139">
        <f t="shared" ca="1" si="28"/>
        <v>0</v>
      </c>
      <c r="AN18" s="139">
        <f t="shared" ca="1" si="28"/>
        <v>0</v>
      </c>
      <c r="AO18" s="139">
        <f t="shared" ca="1" si="28"/>
        <v>0</v>
      </c>
      <c r="AP18" s="139">
        <f t="shared" ca="1" si="28"/>
        <v>0</v>
      </c>
      <c r="AQ18" s="139">
        <f t="shared" ref="AQ18:BV18" ca="1" si="29">IF(AQ$11&lt;$D$1+$A18,$C18/$D$1,IF(AQ$11=$D$1+$A18,($C18/$D$1)/2,0))</f>
        <v>0</v>
      </c>
      <c r="AR18" s="139">
        <f t="shared" ca="1" si="29"/>
        <v>0</v>
      </c>
      <c r="AS18" s="139">
        <f t="shared" ca="1" si="29"/>
        <v>0</v>
      </c>
      <c r="AT18" s="139">
        <f t="shared" ca="1" si="29"/>
        <v>0</v>
      </c>
      <c r="AU18" s="139">
        <f t="shared" ca="1" si="29"/>
        <v>0</v>
      </c>
      <c r="AV18" s="139">
        <f t="shared" ca="1" si="29"/>
        <v>0</v>
      </c>
      <c r="AW18" s="139">
        <f t="shared" ca="1" si="29"/>
        <v>0</v>
      </c>
      <c r="AX18" s="139">
        <f t="shared" ca="1" si="29"/>
        <v>0</v>
      </c>
      <c r="AY18" s="139">
        <f t="shared" ca="1" si="29"/>
        <v>0</v>
      </c>
      <c r="AZ18" s="139">
        <f t="shared" ca="1" si="29"/>
        <v>0</v>
      </c>
      <c r="BA18" s="139">
        <f t="shared" ca="1" si="29"/>
        <v>0</v>
      </c>
      <c r="BB18" s="139">
        <f t="shared" ca="1" si="29"/>
        <v>0</v>
      </c>
      <c r="BC18" s="139">
        <f t="shared" ca="1" si="29"/>
        <v>0</v>
      </c>
      <c r="BD18" s="139">
        <f t="shared" ca="1" si="29"/>
        <v>0</v>
      </c>
      <c r="BE18" s="139">
        <f t="shared" ca="1" si="29"/>
        <v>0</v>
      </c>
      <c r="BF18" s="139">
        <f t="shared" ca="1" si="29"/>
        <v>0</v>
      </c>
      <c r="BG18" s="139">
        <f t="shared" ca="1" si="29"/>
        <v>0</v>
      </c>
      <c r="BH18" s="139">
        <f t="shared" ca="1" si="29"/>
        <v>0</v>
      </c>
      <c r="BI18" s="139">
        <f t="shared" ca="1" si="29"/>
        <v>0</v>
      </c>
      <c r="BJ18" s="139">
        <f t="shared" ca="1" si="29"/>
        <v>0</v>
      </c>
      <c r="BK18" s="139">
        <f t="shared" ca="1" si="29"/>
        <v>0</v>
      </c>
      <c r="BL18" s="139">
        <f t="shared" ca="1" si="29"/>
        <v>0</v>
      </c>
      <c r="BM18" s="139">
        <f t="shared" ca="1" si="29"/>
        <v>0</v>
      </c>
      <c r="BN18" s="139">
        <f t="shared" ca="1" si="29"/>
        <v>0</v>
      </c>
      <c r="BO18" s="139">
        <f t="shared" ca="1" si="29"/>
        <v>0</v>
      </c>
      <c r="BP18" s="139">
        <f t="shared" ca="1" si="29"/>
        <v>0</v>
      </c>
      <c r="BQ18" s="139">
        <f t="shared" ca="1" si="29"/>
        <v>0</v>
      </c>
      <c r="BR18" s="139">
        <f t="shared" ca="1" si="29"/>
        <v>0</v>
      </c>
      <c r="BS18" s="139">
        <f t="shared" ca="1" si="29"/>
        <v>0</v>
      </c>
      <c r="BT18" s="139">
        <f t="shared" ca="1" si="29"/>
        <v>0</v>
      </c>
      <c r="BU18" s="139">
        <f t="shared" ca="1" si="29"/>
        <v>0</v>
      </c>
      <c r="BV18" s="139">
        <f t="shared" ca="1" si="29"/>
        <v>0</v>
      </c>
      <c r="BW18" s="139">
        <f t="shared" ref="BW18:CY18" ca="1" si="30">IF(BW$11&lt;$D$1+$A18,$C18/$D$1,IF(BW$11=$D$1+$A18,($C18/$D$1)/2,0))</f>
        <v>0</v>
      </c>
      <c r="BX18" s="139">
        <f t="shared" ca="1" si="30"/>
        <v>0</v>
      </c>
      <c r="BY18" s="139">
        <f t="shared" ca="1" si="30"/>
        <v>0</v>
      </c>
      <c r="BZ18" s="139">
        <f t="shared" ca="1" si="30"/>
        <v>0</v>
      </c>
      <c r="CA18" s="139">
        <f t="shared" ca="1" si="30"/>
        <v>0</v>
      </c>
      <c r="CB18" s="139">
        <f t="shared" ca="1" si="30"/>
        <v>0</v>
      </c>
      <c r="CC18" s="139">
        <f t="shared" ca="1" si="30"/>
        <v>0</v>
      </c>
      <c r="CD18" s="139">
        <f t="shared" ca="1" si="30"/>
        <v>0</v>
      </c>
      <c r="CE18" s="139">
        <f t="shared" ca="1" si="30"/>
        <v>0</v>
      </c>
      <c r="CF18" s="139">
        <f t="shared" ca="1" si="30"/>
        <v>0</v>
      </c>
      <c r="CG18" s="139">
        <f t="shared" ca="1" si="30"/>
        <v>0</v>
      </c>
      <c r="CH18" s="139">
        <f t="shared" ca="1" si="30"/>
        <v>0</v>
      </c>
      <c r="CI18" s="139">
        <f t="shared" ca="1" si="30"/>
        <v>0</v>
      </c>
      <c r="CJ18" s="139">
        <f t="shared" ca="1" si="30"/>
        <v>0</v>
      </c>
      <c r="CK18" s="139">
        <f t="shared" ca="1" si="30"/>
        <v>0</v>
      </c>
      <c r="CL18" s="139">
        <f t="shared" ca="1" si="30"/>
        <v>0</v>
      </c>
      <c r="CM18" s="139">
        <f t="shared" ca="1" si="30"/>
        <v>0</v>
      </c>
      <c r="CN18" s="139">
        <f t="shared" ca="1" si="30"/>
        <v>0</v>
      </c>
      <c r="CO18" s="139">
        <f t="shared" ca="1" si="30"/>
        <v>0</v>
      </c>
      <c r="CP18" s="139">
        <f t="shared" ca="1" si="30"/>
        <v>0</v>
      </c>
      <c r="CQ18" s="139">
        <f t="shared" ca="1" si="30"/>
        <v>0</v>
      </c>
      <c r="CR18" s="139">
        <f t="shared" ca="1" si="30"/>
        <v>0</v>
      </c>
      <c r="CS18" s="139">
        <f t="shared" ca="1" si="30"/>
        <v>0</v>
      </c>
      <c r="CT18" s="139">
        <f t="shared" ca="1" si="30"/>
        <v>0</v>
      </c>
      <c r="CU18" s="139">
        <f t="shared" ca="1" si="30"/>
        <v>0</v>
      </c>
      <c r="CV18" s="139">
        <f t="shared" ca="1" si="30"/>
        <v>0</v>
      </c>
      <c r="CW18" s="139">
        <f t="shared" ca="1" si="30"/>
        <v>0</v>
      </c>
      <c r="CX18" s="139">
        <f t="shared" ca="1" si="30"/>
        <v>0</v>
      </c>
      <c r="CY18" s="139">
        <f t="shared" ca="1" si="30"/>
        <v>0</v>
      </c>
      <c r="CZ18" s="139">
        <f t="shared" ca="1" si="14"/>
        <v>0</v>
      </c>
      <c r="DA18" s="373" t="s">
        <v>215</v>
      </c>
      <c r="DB18" s="373">
        <f t="shared" si="21"/>
        <v>2025</v>
      </c>
    </row>
    <row r="19" spans="1:106">
      <c r="A19" s="138">
        <f t="shared" si="10"/>
        <v>8</v>
      </c>
      <c r="B19" s="138">
        <f t="shared" si="10"/>
        <v>2026</v>
      </c>
      <c r="C19" s="130">
        <f ca="1">IF(INDIRECT(DA19&amp;5)=$H$2,SUM($D$6:INDIRECT(DA19&amp;6)),IF(INDIRECT(DA19&amp;5)&gt;$H$2,INDIRECT(DA19&amp;6),0))</f>
        <v>0</v>
      </c>
      <c r="D19" s="139"/>
      <c r="E19" s="139"/>
      <c r="F19" s="139"/>
      <c r="G19" s="139"/>
      <c r="H19" s="139"/>
      <c r="I19" s="139"/>
      <c r="J19" s="139"/>
      <c r="K19" s="139">
        <f ca="1">($C19/$D$1)/2</f>
        <v>0</v>
      </c>
      <c r="L19" s="139">
        <f t="shared" ref="L19:AQ19" ca="1" si="31">IF(L$11&lt;$D$1+$A19,$C19/$D$1,IF(L$11=$D$1+$A19,($C19/$D$1)/2,0))</f>
        <v>0</v>
      </c>
      <c r="M19" s="139">
        <f t="shared" ca="1" si="31"/>
        <v>0</v>
      </c>
      <c r="N19" s="139">
        <f t="shared" ca="1" si="31"/>
        <v>0</v>
      </c>
      <c r="O19" s="139">
        <f t="shared" ca="1" si="31"/>
        <v>0</v>
      </c>
      <c r="P19" s="139">
        <f t="shared" ca="1" si="31"/>
        <v>0</v>
      </c>
      <c r="Q19" s="139">
        <f t="shared" ca="1" si="31"/>
        <v>0</v>
      </c>
      <c r="R19" s="139">
        <f t="shared" ca="1" si="31"/>
        <v>0</v>
      </c>
      <c r="S19" s="139">
        <f t="shared" ca="1" si="31"/>
        <v>0</v>
      </c>
      <c r="T19" s="139">
        <f t="shared" ca="1" si="31"/>
        <v>0</v>
      </c>
      <c r="U19" s="139">
        <f t="shared" ca="1" si="31"/>
        <v>0</v>
      </c>
      <c r="V19" s="139">
        <f t="shared" ca="1" si="31"/>
        <v>0</v>
      </c>
      <c r="W19" s="139">
        <f t="shared" ca="1" si="31"/>
        <v>0</v>
      </c>
      <c r="X19" s="139">
        <f t="shared" ca="1" si="31"/>
        <v>0</v>
      </c>
      <c r="Y19" s="139">
        <f t="shared" ca="1" si="31"/>
        <v>0</v>
      </c>
      <c r="Z19" s="139">
        <f t="shared" ca="1" si="31"/>
        <v>0</v>
      </c>
      <c r="AA19" s="139">
        <f t="shared" ca="1" si="31"/>
        <v>0</v>
      </c>
      <c r="AB19" s="139">
        <f t="shared" ca="1" si="31"/>
        <v>0</v>
      </c>
      <c r="AC19" s="139">
        <f t="shared" ca="1" si="31"/>
        <v>0</v>
      </c>
      <c r="AD19" s="139">
        <f t="shared" ca="1" si="31"/>
        <v>0</v>
      </c>
      <c r="AE19" s="139">
        <f t="shared" ca="1" si="31"/>
        <v>0</v>
      </c>
      <c r="AF19" s="139">
        <f t="shared" ca="1" si="31"/>
        <v>0</v>
      </c>
      <c r="AG19" s="139">
        <f t="shared" ca="1" si="31"/>
        <v>0</v>
      </c>
      <c r="AH19" s="139">
        <f t="shared" ca="1" si="31"/>
        <v>0</v>
      </c>
      <c r="AI19" s="139">
        <f t="shared" ca="1" si="31"/>
        <v>0</v>
      </c>
      <c r="AJ19" s="139">
        <f t="shared" ca="1" si="31"/>
        <v>0</v>
      </c>
      <c r="AK19" s="139">
        <f t="shared" ca="1" si="31"/>
        <v>0</v>
      </c>
      <c r="AL19" s="139">
        <f t="shared" ca="1" si="31"/>
        <v>0</v>
      </c>
      <c r="AM19" s="139">
        <f t="shared" ca="1" si="31"/>
        <v>0</v>
      </c>
      <c r="AN19" s="139">
        <f t="shared" ca="1" si="31"/>
        <v>0</v>
      </c>
      <c r="AO19" s="139">
        <f t="shared" ca="1" si="31"/>
        <v>0</v>
      </c>
      <c r="AP19" s="139">
        <f t="shared" ca="1" si="31"/>
        <v>0</v>
      </c>
      <c r="AQ19" s="139">
        <f t="shared" ca="1" si="31"/>
        <v>0</v>
      </c>
      <c r="AR19" s="139">
        <f t="shared" ref="AR19:BW19" ca="1" si="32">IF(AR$11&lt;$D$1+$A19,$C19/$D$1,IF(AR$11=$D$1+$A19,($C19/$D$1)/2,0))</f>
        <v>0</v>
      </c>
      <c r="AS19" s="139">
        <f t="shared" ca="1" si="32"/>
        <v>0</v>
      </c>
      <c r="AT19" s="139">
        <f t="shared" ca="1" si="32"/>
        <v>0</v>
      </c>
      <c r="AU19" s="139">
        <f t="shared" ca="1" si="32"/>
        <v>0</v>
      </c>
      <c r="AV19" s="139">
        <f t="shared" ca="1" si="32"/>
        <v>0</v>
      </c>
      <c r="AW19" s="139">
        <f t="shared" ca="1" si="32"/>
        <v>0</v>
      </c>
      <c r="AX19" s="139">
        <f t="shared" ca="1" si="32"/>
        <v>0</v>
      </c>
      <c r="AY19" s="139">
        <f t="shared" ca="1" si="32"/>
        <v>0</v>
      </c>
      <c r="AZ19" s="139">
        <f t="shared" ca="1" si="32"/>
        <v>0</v>
      </c>
      <c r="BA19" s="139">
        <f t="shared" ca="1" si="32"/>
        <v>0</v>
      </c>
      <c r="BB19" s="139">
        <f t="shared" ca="1" si="32"/>
        <v>0</v>
      </c>
      <c r="BC19" s="139">
        <f t="shared" ca="1" si="32"/>
        <v>0</v>
      </c>
      <c r="BD19" s="139">
        <f t="shared" ca="1" si="32"/>
        <v>0</v>
      </c>
      <c r="BE19" s="139">
        <f t="shared" ca="1" si="32"/>
        <v>0</v>
      </c>
      <c r="BF19" s="139">
        <f t="shared" ca="1" si="32"/>
        <v>0</v>
      </c>
      <c r="BG19" s="139">
        <f t="shared" ca="1" si="32"/>
        <v>0</v>
      </c>
      <c r="BH19" s="139">
        <f t="shared" ca="1" si="32"/>
        <v>0</v>
      </c>
      <c r="BI19" s="139">
        <f t="shared" ca="1" si="32"/>
        <v>0</v>
      </c>
      <c r="BJ19" s="139">
        <f t="shared" ca="1" si="32"/>
        <v>0</v>
      </c>
      <c r="BK19" s="139">
        <f t="shared" ca="1" si="32"/>
        <v>0</v>
      </c>
      <c r="BL19" s="139">
        <f t="shared" ca="1" si="32"/>
        <v>0</v>
      </c>
      <c r="BM19" s="139">
        <f t="shared" ca="1" si="32"/>
        <v>0</v>
      </c>
      <c r="BN19" s="139">
        <f t="shared" ca="1" si="32"/>
        <v>0</v>
      </c>
      <c r="BO19" s="139">
        <f t="shared" ca="1" si="32"/>
        <v>0</v>
      </c>
      <c r="BP19" s="139">
        <f t="shared" ca="1" si="32"/>
        <v>0</v>
      </c>
      <c r="BQ19" s="139">
        <f t="shared" ca="1" si="32"/>
        <v>0</v>
      </c>
      <c r="BR19" s="139">
        <f t="shared" ca="1" si="32"/>
        <v>0</v>
      </c>
      <c r="BS19" s="139">
        <f t="shared" ca="1" si="32"/>
        <v>0</v>
      </c>
      <c r="BT19" s="139">
        <f t="shared" ca="1" si="32"/>
        <v>0</v>
      </c>
      <c r="BU19" s="139">
        <f t="shared" ca="1" si="32"/>
        <v>0</v>
      </c>
      <c r="BV19" s="139">
        <f t="shared" ca="1" si="32"/>
        <v>0</v>
      </c>
      <c r="BW19" s="139">
        <f t="shared" ca="1" si="32"/>
        <v>0</v>
      </c>
      <c r="BX19" s="139">
        <f t="shared" ref="BX19:CY19" ca="1" si="33">IF(BX$11&lt;$D$1+$A19,$C19/$D$1,IF(BX$11=$D$1+$A19,($C19/$D$1)/2,0))</f>
        <v>0</v>
      </c>
      <c r="BY19" s="139">
        <f t="shared" ca="1" si="33"/>
        <v>0</v>
      </c>
      <c r="BZ19" s="139">
        <f t="shared" ca="1" si="33"/>
        <v>0</v>
      </c>
      <c r="CA19" s="139">
        <f t="shared" ca="1" si="33"/>
        <v>0</v>
      </c>
      <c r="CB19" s="139">
        <f t="shared" ca="1" si="33"/>
        <v>0</v>
      </c>
      <c r="CC19" s="139">
        <f t="shared" ca="1" si="33"/>
        <v>0</v>
      </c>
      <c r="CD19" s="139">
        <f t="shared" ca="1" si="33"/>
        <v>0</v>
      </c>
      <c r="CE19" s="139">
        <f t="shared" ca="1" si="33"/>
        <v>0</v>
      </c>
      <c r="CF19" s="139">
        <f t="shared" ca="1" si="33"/>
        <v>0</v>
      </c>
      <c r="CG19" s="139">
        <f t="shared" ca="1" si="33"/>
        <v>0</v>
      </c>
      <c r="CH19" s="139">
        <f t="shared" ca="1" si="33"/>
        <v>0</v>
      </c>
      <c r="CI19" s="139">
        <f t="shared" ca="1" si="33"/>
        <v>0</v>
      </c>
      <c r="CJ19" s="139">
        <f t="shared" ca="1" si="33"/>
        <v>0</v>
      </c>
      <c r="CK19" s="139">
        <f t="shared" ca="1" si="33"/>
        <v>0</v>
      </c>
      <c r="CL19" s="139">
        <f t="shared" ca="1" si="33"/>
        <v>0</v>
      </c>
      <c r="CM19" s="139">
        <f t="shared" ca="1" si="33"/>
        <v>0</v>
      </c>
      <c r="CN19" s="139">
        <f t="shared" ca="1" si="33"/>
        <v>0</v>
      </c>
      <c r="CO19" s="139">
        <f t="shared" ca="1" si="33"/>
        <v>0</v>
      </c>
      <c r="CP19" s="139">
        <f t="shared" ca="1" si="33"/>
        <v>0</v>
      </c>
      <c r="CQ19" s="139">
        <f t="shared" ca="1" si="33"/>
        <v>0</v>
      </c>
      <c r="CR19" s="139">
        <f t="shared" ca="1" si="33"/>
        <v>0</v>
      </c>
      <c r="CS19" s="139">
        <f t="shared" ca="1" si="33"/>
        <v>0</v>
      </c>
      <c r="CT19" s="139">
        <f t="shared" ca="1" si="33"/>
        <v>0</v>
      </c>
      <c r="CU19" s="139">
        <f t="shared" ca="1" si="33"/>
        <v>0</v>
      </c>
      <c r="CV19" s="139">
        <f t="shared" ca="1" si="33"/>
        <v>0</v>
      </c>
      <c r="CW19" s="139">
        <f t="shared" ca="1" si="33"/>
        <v>0</v>
      </c>
      <c r="CX19" s="139">
        <f t="shared" ca="1" si="33"/>
        <v>0</v>
      </c>
      <c r="CY19" s="139">
        <f t="shared" ca="1" si="33"/>
        <v>0</v>
      </c>
      <c r="CZ19" s="139">
        <f t="shared" ca="1" si="14"/>
        <v>0</v>
      </c>
      <c r="DA19" s="373" t="s">
        <v>216</v>
      </c>
      <c r="DB19" s="373">
        <f t="shared" si="21"/>
        <v>2026</v>
      </c>
    </row>
    <row r="20" spans="1:106">
      <c r="A20" s="138">
        <f t="shared" si="10"/>
        <v>9</v>
      </c>
      <c r="B20" s="138">
        <f t="shared" si="10"/>
        <v>2027</v>
      </c>
      <c r="C20" s="130">
        <f ca="1">IF(INDIRECT(DA20&amp;5)=$H$2,SUM($D$6:INDIRECT(DA20&amp;6)),IF(INDIRECT(DA20&amp;5)&gt;$H$2,INDIRECT(DA20&amp;6),0))</f>
        <v>0</v>
      </c>
      <c r="D20" s="139"/>
      <c r="E20" s="139"/>
      <c r="F20" s="139"/>
      <c r="G20" s="139"/>
      <c r="H20" s="139"/>
      <c r="I20" s="139"/>
      <c r="J20" s="139"/>
      <c r="K20" s="139"/>
      <c r="L20" s="139">
        <f ca="1">($C20/$D$1)/2</f>
        <v>0</v>
      </c>
      <c r="M20" s="139">
        <f t="shared" ref="M20:AR20" ca="1" si="34">IF(M$11&lt;$D$1+$A20,$C20/$D$1,IF(M$11=$D$1+$A20,($C20/$D$1)/2,0))</f>
        <v>0</v>
      </c>
      <c r="N20" s="139">
        <f t="shared" ca="1" si="34"/>
        <v>0</v>
      </c>
      <c r="O20" s="139">
        <f t="shared" ca="1" si="34"/>
        <v>0</v>
      </c>
      <c r="P20" s="139">
        <f t="shared" ca="1" si="34"/>
        <v>0</v>
      </c>
      <c r="Q20" s="139">
        <f t="shared" ca="1" si="34"/>
        <v>0</v>
      </c>
      <c r="R20" s="139">
        <f t="shared" ca="1" si="34"/>
        <v>0</v>
      </c>
      <c r="S20" s="139">
        <f t="shared" ca="1" si="34"/>
        <v>0</v>
      </c>
      <c r="T20" s="139">
        <f t="shared" ca="1" si="34"/>
        <v>0</v>
      </c>
      <c r="U20" s="139">
        <f t="shared" ca="1" si="34"/>
        <v>0</v>
      </c>
      <c r="V20" s="139">
        <f t="shared" ca="1" si="34"/>
        <v>0</v>
      </c>
      <c r="W20" s="139">
        <f t="shared" ca="1" si="34"/>
        <v>0</v>
      </c>
      <c r="X20" s="139">
        <f t="shared" ca="1" si="34"/>
        <v>0</v>
      </c>
      <c r="Y20" s="139">
        <f t="shared" ca="1" si="34"/>
        <v>0</v>
      </c>
      <c r="Z20" s="139">
        <f t="shared" ca="1" si="34"/>
        <v>0</v>
      </c>
      <c r="AA20" s="139">
        <f t="shared" ca="1" si="34"/>
        <v>0</v>
      </c>
      <c r="AB20" s="139">
        <f t="shared" ca="1" si="34"/>
        <v>0</v>
      </c>
      <c r="AC20" s="139">
        <f t="shared" ca="1" si="34"/>
        <v>0</v>
      </c>
      <c r="AD20" s="139">
        <f t="shared" ca="1" si="34"/>
        <v>0</v>
      </c>
      <c r="AE20" s="139">
        <f t="shared" ca="1" si="34"/>
        <v>0</v>
      </c>
      <c r="AF20" s="139">
        <f t="shared" ca="1" si="34"/>
        <v>0</v>
      </c>
      <c r="AG20" s="139">
        <f t="shared" ca="1" si="34"/>
        <v>0</v>
      </c>
      <c r="AH20" s="139">
        <f t="shared" ca="1" si="34"/>
        <v>0</v>
      </c>
      <c r="AI20" s="139">
        <f t="shared" ca="1" si="34"/>
        <v>0</v>
      </c>
      <c r="AJ20" s="139">
        <f t="shared" ca="1" si="34"/>
        <v>0</v>
      </c>
      <c r="AK20" s="139">
        <f t="shared" ca="1" si="34"/>
        <v>0</v>
      </c>
      <c r="AL20" s="139">
        <f t="shared" ca="1" si="34"/>
        <v>0</v>
      </c>
      <c r="AM20" s="139">
        <f t="shared" ca="1" si="34"/>
        <v>0</v>
      </c>
      <c r="AN20" s="139">
        <f t="shared" ca="1" si="34"/>
        <v>0</v>
      </c>
      <c r="AO20" s="139">
        <f t="shared" ca="1" si="34"/>
        <v>0</v>
      </c>
      <c r="AP20" s="139">
        <f t="shared" ca="1" si="34"/>
        <v>0</v>
      </c>
      <c r="AQ20" s="139">
        <f t="shared" ca="1" si="34"/>
        <v>0</v>
      </c>
      <c r="AR20" s="139">
        <f t="shared" ca="1" si="34"/>
        <v>0</v>
      </c>
      <c r="AS20" s="139">
        <f t="shared" ref="AS20:BX20" ca="1" si="35">IF(AS$11&lt;$D$1+$A20,$C20/$D$1,IF(AS$11=$D$1+$A20,($C20/$D$1)/2,0))</f>
        <v>0</v>
      </c>
      <c r="AT20" s="139">
        <f t="shared" ca="1" si="35"/>
        <v>0</v>
      </c>
      <c r="AU20" s="139">
        <f t="shared" ca="1" si="35"/>
        <v>0</v>
      </c>
      <c r="AV20" s="139">
        <f t="shared" ca="1" si="35"/>
        <v>0</v>
      </c>
      <c r="AW20" s="139">
        <f t="shared" ca="1" si="35"/>
        <v>0</v>
      </c>
      <c r="AX20" s="139">
        <f t="shared" ca="1" si="35"/>
        <v>0</v>
      </c>
      <c r="AY20" s="139">
        <f t="shared" ca="1" si="35"/>
        <v>0</v>
      </c>
      <c r="AZ20" s="139">
        <f t="shared" ca="1" si="35"/>
        <v>0</v>
      </c>
      <c r="BA20" s="139">
        <f t="shared" ca="1" si="35"/>
        <v>0</v>
      </c>
      <c r="BB20" s="139">
        <f t="shared" ca="1" si="35"/>
        <v>0</v>
      </c>
      <c r="BC20" s="139">
        <f t="shared" ca="1" si="35"/>
        <v>0</v>
      </c>
      <c r="BD20" s="139">
        <f t="shared" ca="1" si="35"/>
        <v>0</v>
      </c>
      <c r="BE20" s="139">
        <f t="shared" ca="1" si="35"/>
        <v>0</v>
      </c>
      <c r="BF20" s="139">
        <f t="shared" ca="1" si="35"/>
        <v>0</v>
      </c>
      <c r="BG20" s="139">
        <f t="shared" ca="1" si="35"/>
        <v>0</v>
      </c>
      <c r="BH20" s="139">
        <f t="shared" ca="1" si="35"/>
        <v>0</v>
      </c>
      <c r="BI20" s="139">
        <f t="shared" ca="1" si="35"/>
        <v>0</v>
      </c>
      <c r="BJ20" s="139">
        <f t="shared" ca="1" si="35"/>
        <v>0</v>
      </c>
      <c r="BK20" s="139">
        <f t="shared" ca="1" si="35"/>
        <v>0</v>
      </c>
      <c r="BL20" s="139">
        <f t="shared" ca="1" si="35"/>
        <v>0</v>
      </c>
      <c r="BM20" s="139">
        <f t="shared" ca="1" si="35"/>
        <v>0</v>
      </c>
      <c r="BN20" s="139">
        <f t="shared" ca="1" si="35"/>
        <v>0</v>
      </c>
      <c r="BO20" s="139">
        <f t="shared" ca="1" si="35"/>
        <v>0</v>
      </c>
      <c r="BP20" s="139">
        <f t="shared" ca="1" si="35"/>
        <v>0</v>
      </c>
      <c r="BQ20" s="139">
        <f t="shared" ca="1" si="35"/>
        <v>0</v>
      </c>
      <c r="BR20" s="139">
        <f t="shared" ca="1" si="35"/>
        <v>0</v>
      </c>
      <c r="BS20" s="139">
        <f t="shared" ca="1" si="35"/>
        <v>0</v>
      </c>
      <c r="BT20" s="139">
        <f t="shared" ca="1" si="35"/>
        <v>0</v>
      </c>
      <c r="BU20" s="139">
        <f t="shared" ca="1" si="35"/>
        <v>0</v>
      </c>
      <c r="BV20" s="139">
        <f t="shared" ca="1" si="35"/>
        <v>0</v>
      </c>
      <c r="BW20" s="139">
        <f t="shared" ca="1" si="35"/>
        <v>0</v>
      </c>
      <c r="BX20" s="139">
        <f t="shared" ca="1" si="35"/>
        <v>0</v>
      </c>
      <c r="BY20" s="139">
        <f t="shared" ref="BY20:CY20" ca="1" si="36">IF(BY$11&lt;$D$1+$A20,$C20/$D$1,IF(BY$11=$D$1+$A20,($C20/$D$1)/2,0))</f>
        <v>0</v>
      </c>
      <c r="BZ20" s="139">
        <f t="shared" ca="1" si="36"/>
        <v>0</v>
      </c>
      <c r="CA20" s="139">
        <f t="shared" ca="1" si="36"/>
        <v>0</v>
      </c>
      <c r="CB20" s="139">
        <f t="shared" ca="1" si="36"/>
        <v>0</v>
      </c>
      <c r="CC20" s="139">
        <f t="shared" ca="1" si="36"/>
        <v>0</v>
      </c>
      <c r="CD20" s="139">
        <f t="shared" ca="1" si="36"/>
        <v>0</v>
      </c>
      <c r="CE20" s="139">
        <f t="shared" ca="1" si="36"/>
        <v>0</v>
      </c>
      <c r="CF20" s="139">
        <f t="shared" ca="1" si="36"/>
        <v>0</v>
      </c>
      <c r="CG20" s="139">
        <f t="shared" ca="1" si="36"/>
        <v>0</v>
      </c>
      <c r="CH20" s="139">
        <f t="shared" ca="1" si="36"/>
        <v>0</v>
      </c>
      <c r="CI20" s="139">
        <f t="shared" ca="1" si="36"/>
        <v>0</v>
      </c>
      <c r="CJ20" s="139">
        <f t="shared" ca="1" si="36"/>
        <v>0</v>
      </c>
      <c r="CK20" s="139">
        <f t="shared" ca="1" si="36"/>
        <v>0</v>
      </c>
      <c r="CL20" s="139">
        <f t="shared" ca="1" si="36"/>
        <v>0</v>
      </c>
      <c r="CM20" s="139">
        <f t="shared" ca="1" si="36"/>
        <v>0</v>
      </c>
      <c r="CN20" s="139">
        <f t="shared" ca="1" si="36"/>
        <v>0</v>
      </c>
      <c r="CO20" s="139">
        <f t="shared" ca="1" si="36"/>
        <v>0</v>
      </c>
      <c r="CP20" s="139">
        <f t="shared" ca="1" si="36"/>
        <v>0</v>
      </c>
      <c r="CQ20" s="139">
        <f t="shared" ca="1" si="36"/>
        <v>0</v>
      </c>
      <c r="CR20" s="139">
        <f t="shared" ca="1" si="36"/>
        <v>0</v>
      </c>
      <c r="CS20" s="139">
        <f t="shared" ca="1" si="36"/>
        <v>0</v>
      </c>
      <c r="CT20" s="139">
        <f t="shared" ca="1" si="36"/>
        <v>0</v>
      </c>
      <c r="CU20" s="139">
        <f t="shared" ca="1" si="36"/>
        <v>0</v>
      </c>
      <c r="CV20" s="139">
        <f t="shared" ca="1" si="36"/>
        <v>0</v>
      </c>
      <c r="CW20" s="139">
        <f t="shared" ca="1" si="36"/>
        <v>0</v>
      </c>
      <c r="CX20" s="139">
        <f t="shared" ca="1" si="36"/>
        <v>0</v>
      </c>
      <c r="CY20" s="139">
        <f t="shared" ca="1" si="36"/>
        <v>0</v>
      </c>
      <c r="CZ20" s="139">
        <f t="shared" ca="1" si="14"/>
        <v>0</v>
      </c>
      <c r="DA20" s="373" t="s">
        <v>217</v>
      </c>
      <c r="DB20" s="373">
        <f t="shared" si="21"/>
        <v>2027</v>
      </c>
    </row>
    <row r="21" spans="1:106">
      <c r="A21" s="138">
        <f t="shared" si="10"/>
        <v>10</v>
      </c>
      <c r="B21" s="138">
        <f t="shared" si="10"/>
        <v>2028</v>
      </c>
      <c r="C21" s="130">
        <f ca="1">IF(INDIRECT(DA21&amp;5)=$H$2,SUM($D$6:INDIRECT(DA21&amp;6)),IF(INDIRECT(DA21&amp;5)&gt;$H$2,INDIRECT(DA21&amp;6),0))</f>
        <v>0</v>
      </c>
      <c r="D21" s="139"/>
      <c r="E21" s="139"/>
      <c r="F21" s="139"/>
      <c r="G21" s="139"/>
      <c r="H21" s="139"/>
      <c r="I21" s="139"/>
      <c r="J21" s="139"/>
      <c r="K21" s="139"/>
      <c r="L21" s="139"/>
      <c r="M21" s="139">
        <f ca="1">($C21/$D$1)/2</f>
        <v>0</v>
      </c>
      <c r="N21" s="139">
        <f t="shared" ref="N21:AS21" ca="1" si="37">IF(N$11&lt;$D$1+$A21,$C21/$D$1,IF(N$11=$D$1+$A21,($C21/$D$1)/2,0))</f>
        <v>0</v>
      </c>
      <c r="O21" s="139">
        <f t="shared" ca="1" si="37"/>
        <v>0</v>
      </c>
      <c r="P21" s="139">
        <f t="shared" ca="1" si="37"/>
        <v>0</v>
      </c>
      <c r="Q21" s="139">
        <f t="shared" ca="1" si="37"/>
        <v>0</v>
      </c>
      <c r="R21" s="139">
        <f t="shared" ca="1" si="37"/>
        <v>0</v>
      </c>
      <c r="S21" s="139">
        <f t="shared" ca="1" si="37"/>
        <v>0</v>
      </c>
      <c r="T21" s="139">
        <f t="shared" ca="1" si="37"/>
        <v>0</v>
      </c>
      <c r="U21" s="139">
        <f t="shared" ca="1" si="37"/>
        <v>0</v>
      </c>
      <c r="V21" s="139">
        <f t="shared" ca="1" si="37"/>
        <v>0</v>
      </c>
      <c r="W21" s="139">
        <f t="shared" ca="1" si="37"/>
        <v>0</v>
      </c>
      <c r="X21" s="139">
        <f t="shared" ca="1" si="37"/>
        <v>0</v>
      </c>
      <c r="Y21" s="139">
        <f t="shared" ca="1" si="37"/>
        <v>0</v>
      </c>
      <c r="Z21" s="139">
        <f t="shared" ca="1" si="37"/>
        <v>0</v>
      </c>
      <c r="AA21" s="139">
        <f t="shared" ca="1" si="37"/>
        <v>0</v>
      </c>
      <c r="AB21" s="139">
        <f t="shared" ca="1" si="37"/>
        <v>0</v>
      </c>
      <c r="AC21" s="139">
        <f t="shared" ca="1" si="37"/>
        <v>0</v>
      </c>
      <c r="AD21" s="139">
        <f t="shared" ca="1" si="37"/>
        <v>0</v>
      </c>
      <c r="AE21" s="139">
        <f t="shared" ca="1" si="37"/>
        <v>0</v>
      </c>
      <c r="AF21" s="139">
        <f t="shared" ca="1" si="37"/>
        <v>0</v>
      </c>
      <c r="AG21" s="139">
        <f t="shared" ca="1" si="37"/>
        <v>0</v>
      </c>
      <c r="AH21" s="139">
        <f t="shared" ca="1" si="37"/>
        <v>0</v>
      </c>
      <c r="AI21" s="139">
        <f t="shared" ca="1" si="37"/>
        <v>0</v>
      </c>
      <c r="AJ21" s="139">
        <f t="shared" ca="1" si="37"/>
        <v>0</v>
      </c>
      <c r="AK21" s="139">
        <f t="shared" ca="1" si="37"/>
        <v>0</v>
      </c>
      <c r="AL21" s="139">
        <f t="shared" ca="1" si="37"/>
        <v>0</v>
      </c>
      <c r="AM21" s="139">
        <f t="shared" ca="1" si="37"/>
        <v>0</v>
      </c>
      <c r="AN21" s="139">
        <f t="shared" ca="1" si="37"/>
        <v>0</v>
      </c>
      <c r="AO21" s="139">
        <f t="shared" ca="1" si="37"/>
        <v>0</v>
      </c>
      <c r="AP21" s="139">
        <f t="shared" ca="1" si="37"/>
        <v>0</v>
      </c>
      <c r="AQ21" s="139">
        <f t="shared" ca="1" si="37"/>
        <v>0</v>
      </c>
      <c r="AR21" s="139">
        <f t="shared" ca="1" si="37"/>
        <v>0</v>
      </c>
      <c r="AS21" s="139">
        <f t="shared" ca="1" si="37"/>
        <v>0</v>
      </c>
      <c r="AT21" s="139">
        <f t="shared" ref="AT21:BY21" ca="1" si="38">IF(AT$11&lt;$D$1+$A21,$C21/$D$1,IF(AT$11=$D$1+$A21,($C21/$D$1)/2,0))</f>
        <v>0</v>
      </c>
      <c r="AU21" s="139">
        <f t="shared" ca="1" si="38"/>
        <v>0</v>
      </c>
      <c r="AV21" s="139">
        <f t="shared" ca="1" si="38"/>
        <v>0</v>
      </c>
      <c r="AW21" s="139">
        <f t="shared" ca="1" si="38"/>
        <v>0</v>
      </c>
      <c r="AX21" s="139">
        <f t="shared" ca="1" si="38"/>
        <v>0</v>
      </c>
      <c r="AY21" s="139">
        <f t="shared" ca="1" si="38"/>
        <v>0</v>
      </c>
      <c r="AZ21" s="139">
        <f t="shared" ca="1" si="38"/>
        <v>0</v>
      </c>
      <c r="BA21" s="139">
        <f t="shared" ca="1" si="38"/>
        <v>0</v>
      </c>
      <c r="BB21" s="139">
        <f t="shared" ca="1" si="38"/>
        <v>0</v>
      </c>
      <c r="BC21" s="139">
        <f t="shared" ca="1" si="38"/>
        <v>0</v>
      </c>
      <c r="BD21" s="139">
        <f t="shared" ca="1" si="38"/>
        <v>0</v>
      </c>
      <c r="BE21" s="139">
        <f t="shared" ca="1" si="38"/>
        <v>0</v>
      </c>
      <c r="BF21" s="139">
        <f t="shared" ca="1" si="38"/>
        <v>0</v>
      </c>
      <c r="BG21" s="139">
        <f t="shared" ca="1" si="38"/>
        <v>0</v>
      </c>
      <c r="BH21" s="139">
        <f t="shared" ca="1" si="38"/>
        <v>0</v>
      </c>
      <c r="BI21" s="139">
        <f t="shared" ca="1" si="38"/>
        <v>0</v>
      </c>
      <c r="BJ21" s="139">
        <f t="shared" ca="1" si="38"/>
        <v>0</v>
      </c>
      <c r="BK21" s="139">
        <f t="shared" ca="1" si="38"/>
        <v>0</v>
      </c>
      <c r="BL21" s="139">
        <f t="shared" ca="1" si="38"/>
        <v>0</v>
      </c>
      <c r="BM21" s="139">
        <f t="shared" ca="1" si="38"/>
        <v>0</v>
      </c>
      <c r="BN21" s="139">
        <f t="shared" ca="1" si="38"/>
        <v>0</v>
      </c>
      <c r="BO21" s="139">
        <f t="shared" ca="1" si="38"/>
        <v>0</v>
      </c>
      <c r="BP21" s="139">
        <f t="shared" ca="1" si="38"/>
        <v>0</v>
      </c>
      <c r="BQ21" s="139">
        <f t="shared" ca="1" si="38"/>
        <v>0</v>
      </c>
      <c r="BR21" s="139">
        <f t="shared" ca="1" si="38"/>
        <v>0</v>
      </c>
      <c r="BS21" s="139">
        <f t="shared" ca="1" si="38"/>
        <v>0</v>
      </c>
      <c r="BT21" s="139">
        <f t="shared" ca="1" si="38"/>
        <v>0</v>
      </c>
      <c r="BU21" s="139">
        <f t="shared" ca="1" si="38"/>
        <v>0</v>
      </c>
      <c r="BV21" s="139">
        <f t="shared" ca="1" si="38"/>
        <v>0</v>
      </c>
      <c r="BW21" s="139">
        <f t="shared" ca="1" si="38"/>
        <v>0</v>
      </c>
      <c r="BX21" s="139">
        <f t="shared" ca="1" si="38"/>
        <v>0</v>
      </c>
      <c r="BY21" s="139">
        <f t="shared" ca="1" si="38"/>
        <v>0</v>
      </c>
      <c r="BZ21" s="139">
        <f t="shared" ref="BZ21:CY21" ca="1" si="39">IF(BZ$11&lt;$D$1+$A21,$C21/$D$1,IF(BZ$11=$D$1+$A21,($C21/$D$1)/2,0))</f>
        <v>0</v>
      </c>
      <c r="CA21" s="139">
        <f t="shared" ca="1" si="39"/>
        <v>0</v>
      </c>
      <c r="CB21" s="139">
        <f t="shared" ca="1" si="39"/>
        <v>0</v>
      </c>
      <c r="CC21" s="139">
        <f t="shared" ca="1" si="39"/>
        <v>0</v>
      </c>
      <c r="CD21" s="139">
        <f t="shared" ca="1" si="39"/>
        <v>0</v>
      </c>
      <c r="CE21" s="139">
        <f t="shared" ca="1" si="39"/>
        <v>0</v>
      </c>
      <c r="CF21" s="139">
        <f t="shared" ca="1" si="39"/>
        <v>0</v>
      </c>
      <c r="CG21" s="139">
        <f t="shared" ca="1" si="39"/>
        <v>0</v>
      </c>
      <c r="CH21" s="139">
        <f t="shared" ca="1" si="39"/>
        <v>0</v>
      </c>
      <c r="CI21" s="139">
        <f t="shared" ca="1" si="39"/>
        <v>0</v>
      </c>
      <c r="CJ21" s="139">
        <f t="shared" ca="1" si="39"/>
        <v>0</v>
      </c>
      <c r="CK21" s="139">
        <f t="shared" ca="1" si="39"/>
        <v>0</v>
      </c>
      <c r="CL21" s="139">
        <f t="shared" ca="1" si="39"/>
        <v>0</v>
      </c>
      <c r="CM21" s="139">
        <f t="shared" ca="1" si="39"/>
        <v>0</v>
      </c>
      <c r="CN21" s="139">
        <f t="shared" ca="1" si="39"/>
        <v>0</v>
      </c>
      <c r="CO21" s="139">
        <f t="shared" ca="1" si="39"/>
        <v>0</v>
      </c>
      <c r="CP21" s="139">
        <f t="shared" ca="1" si="39"/>
        <v>0</v>
      </c>
      <c r="CQ21" s="139">
        <f t="shared" ca="1" si="39"/>
        <v>0</v>
      </c>
      <c r="CR21" s="139">
        <f t="shared" ca="1" si="39"/>
        <v>0</v>
      </c>
      <c r="CS21" s="139">
        <f t="shared" ca="1" si="39"/>
        <v>0</v>
      </c>
      <c r="CT21" s="139">
        <f t="shared" ca="1" si="39"/>
        <v>0</v>
      </c>
      <c r="CU21" s="139">
        <f t="shared" ca="1" si="39"/>
        <v>0</v>
      </c>
      <c r="CV21" s="139">
        <f t="shared" ca="1" si="39"/>
        <v>0</v>
      </c>
      <c r="CW21" s="139">
        <f t="shared" ca="1" si="39"/>
        <v>0</v>
      </c>
      <c r="CX21" s="139">
        <f t="shared" ca="1" si="39"/>
        <v>0</v>
      </c>
      <c r="CY21" s="139">
        <f t="shared" ca="1" si="39"/>
        <v>0</v>
      </c>
      <c r="CZ21" s="139">
        <f t="shared" ca="1" si="14"/>
        <v>0</v>
      </c>
      <c r="DA21" s="373" t="s">
        <v>218</v>
      </c>
      <c r="DB21" s="373">
        <f t="shared" si="21"/>
        <v>2028</v>
      </c>
    </row>
    <row r="22" spans="1:106">
      <c r="A22" s="138">
        <f t="shared" si="10"/>
        <v>11</v>
      </c>
      <c r="B22" s="138">
        <f t="shared" si="10"/>
        <v>2029</v>
      </c>
      <c r="C22" s="130">
        <f ca="1">IF(INDIRECT(DA22&amp;5)=$H$2,SUM($D$6:INDIRECT(DA22&amp;6)),IF(INDIRECT(DA22&amp;5)&gt;$H$2,INDIRECT(DA22&amp;6),0))</f>
        <v>0</v>
      </c>
      <c r="D22" s="139"/>
      <c r="E22" s="139"/>
      <c r="F22" s="139"/>
      <c r="G22" s="139"/>
      <c r="H22" s="139"/>
      <c r="I22" s="139"/>
      <c r="J22" s="139"/>
      <c r="K22" s="139"/>
      <c r="L22" s="139"/>
      <c r="M22" s="139"/>
      <c r="N22" s="139">
        <f ca="1">($C22/$D$1)/2</f>
        <v>0</v>
      </c>
      <c r="O22" s="139">
        <f t="shared" ref="O22:AT22" ca="1" si="40">IF(O$11&lt;$D$1+$A22,$C22/$D$1,IF(O$11=$D$1+$A22,($C22/$D$1)/2,0))</f>
        <v>0</v>
      </c>
      <c r="P22" s="139">
        <f t="shared" ca="1" si="40"/>
        <v>0</v>
      </c>
      <c r="Q22" s="139">
        <f t="shared" ca="1" si="40"/>
        <v>0</v>
      </c>
      <c r="R22" s="139">
        <f t="shared" ca="1" si="40"/>
        <v>0</v>
      </c>
      <c r="S22" s="139">
        <f t="shared" ca="1" si="40"/>
        <v>0</v>
      </c>
      <c r="T22" s="139">
        <f t="shared" ca="1" si="40"/>
        <v>0</v>
      </c>
      <c r="U22" s="139">
        <f t="shared" ca="1" si="40"/>
        <v>0</v>
      </c>
      <c r="V22" s="139">
        <f t="shared" ca="1" si="40"/>
        <v>0</v>
      </c>
      <c r="W22" s="139">
        <f t="shared" ca="1" si="40"/>
        <v>0</v>
      </c>
      <c r="X22" s="139">
        <f t="shared" ca="1" si="40"/>
        <v>0</v>
      </c>
      <c r="Y22" s="139">
        <f t="shared" ca="1" si="40"/>
        <v>0</v>
      </c>
      <c r="Z22" s="139">
        <f t="shared" ca="1" si="40"/>
        <v>0</v>
      </c>
      <c r="AA22" s="139">
        <f t="shared" ca="1" si="40"/>
        <v>0</v>
      </c>
      <c r="AB22" s="139">
        <f t="shared" ca="1" si="40"/>
        <v>0</v>
      </c>
      <c r="AC22" s="139">
        <f t="shared" ca="1" si="40"/>
        <v>0</v>
      </c>
      <c r="AD22" s="139">
        <f t="shared" ca="1" si="40"/>
        <v>0</v>
      </c>
      <c r="AE22" s="139">
        <f t="shared" ca="1" si="40"/>
        <v>0</v>
      </c>
      <c r="AF22" s="139">
        <f t="shared" ca="1" si="40"/>
        <v>0</v>
      </c>
      <c r="AG22" s="139">
        <f t="shared" ca="1" si="40"/>
        <v>0</v>
      </c>
      <c r="AH22" s="139">
        <f t="shared" ca="1" si="40"/>
        <v>0</v>
      </c>
      <c r="AI22" s="139">
        <f t="shared" ca="1" si="40"/>
        <v>0</v>
      </c>
      <c r="AJ22" s="139">
        <f t="shared" ca="1" si="40"/>
        <v>0</v>
      </c>
      <c r="AK22" s="139">
        <f t="shared" ca="1" si="40"/>
        <v>0</v>
      </c>
      <c r="AL22" s="139">
        <f t="shared" ca="1" si="40"/>
        <v>0</v>
      </c>
      <c r="AM22" s="139">
        <f t="shared" ca="1" si="40"/>
        <v>0</v>
      </c>
      <c r="AN22" s="139">
        <f t="shared" ca="1" si="40"/>
        <v>0</v>
      </c>
      <c r="AO22" s="139">
        <f t="shared" ca="1" si="40"/>
        <v>0</v>
      </c>
      <c r="AP22" s="139">
        <f t="shared" ca="1" si="40"/>
        <v>0</v>
      </c>
      <c r="AQ22" s="139">
        <f t="shared" ca="1" si="40"/>
        <v>0</v>
      </c>
      <c r="AR22" s="139">
        <f t="shared" ca="1" si="40"/>
        <v>0</v>
      </c>
      <c r="AS22" s="139">
        <f t="shared" ca="1" si="40"/>
        <v>0</v>
      </c>
      <c r="AT22" s="139">
        <f t="shared" ca="1" si="40"/>
        <v>0</v>
      </c>
      <c r="AU22" s="139">
        <f t="shared" ref="AU22:BZ22" ca="1" si="41">IF(AU$11&lt;$D$1+$A22,$C22/$D$1,IF(AU$11=$D$1+$A22,($C22/$D$1)/2,0))</f>
        <v>0</v>
      </c>
      <c r="AV22" s="139">
        <f t="shared" ca="1" si="41"/>
        <v>0</v>
      </c>
      <c r="AW22" s="139">
        <f t="shared" ca="1" si="41"/>
        <v>0</v>
      </c>
      <c r="AX22" s="139">
        <f t="shared" ca="1" si="41"/>
        <v>0</v>
      </c>
      <c r="AY22" s="139">
        <f t="shared" ca="1" si="41"/>
        <v>0</v>
      </c>
      <c r="AZ22" s="139">
        <f t="shared" ca="1" si="41"/>
        <v>0</v>
      </c>
      <c r="BA22" s="139">
        <f t="shared" ca="1" si="41"/>
        <v>0</v>
      </c>
      <c r="BB22" s="139">
        <f t="shared" ca="1" si="41"/>
        <v>0</v>
      </c>
      <c r="BC22" s="139">
        <f t="shared" ca="1" si="41"/>
        <v>0</v>
      </c>
      <c r="BD22" s="139">
        <f t="shared" ca="1" si="41"/>
        <v>0</v>
      </c>
      <c r="BE22" s="139">
        <f t="shared" ca="1" si="41"/>
        <v>0</v>
      </c>
      <c r="BF22" s="139">
        <f t="shared" ca="1" si="41"/>
        <v>0</v>
      </c>
      <c r="BG22" s="139">
        <f t="shared" ca="1" si="41"/>
        <v>0</v>
      </c>
      <c r="BH22" s="139">
        <f t="shared" ca="1" si="41"/>
        <v>0</v>
      </c>
      <c r="BI22" s="139">
        <f t="shared" ca="1" si="41"/>
        <v>0</v>
      </c>
      <c r="BJ22" s="139">
        <f t="shared" ca="1" si="41"/>
        <v>0</v>
      </c>
      <c r="BK22" s="139">
        <f t="shared" ca="1" si="41"/>
        <v>0</v>
      </c>
      <c r="BL22" s="139">
        <f t="shared" ca="1" si="41"/>
        <v>0</v>
      </c>
      <c r="BM22" s="139">
        <f t="shared" ca="1" si="41"/>
        <v>0</v>
      </c>
      <c r="BN22" s="139">
        <f t="shared" ca="1" si="41"/>
        <v>0</v>
      </c>
      <c r="BO22" s="139">
        <f t="shared" ca="1" si="41"/>
        <v>0</v>
      </c>
      <c r="BP22" s="139">
        <f t="shared" ca="1" si="41"/>
        <v>0</v>
      </c>
      <c r="BQ22" s="139">
        <f t="shared" ca="1" si="41"/>
        <v>0</v>
      </c>
      <c r="BR22" s="139">
        <f t="shared" ca="1" si="41"/>
        <v>0</v>
      </c>
      <c r="BS22" s="139">
        <f t="shared" ca="1" si="41"/>
        <v>0</v>
      </c>
      <c r="BT22" s="139">
        <f t="shared" ca="1" si="41"/>
        <v>0</v>
      </c>
      <c r="BU22" s="139">
        <f t="shared" ca="1" si="41"/>
        <v>0</v>
      </c>
      <c r="BV22" s="139">
        <f t="shared" ca="1" si="41"/>
        <v>0</v>
      </c>
      <c r="BW22" s="139">
        <f t="shared" ca="1" si="41"/>
        <v>0</v>
      </c>
      <c r="BX22" s="139">
        <f t="shared" ca="1" si="41"/>
        <v>0</v>
      </c>
      <c r="BY22" s="139">
        <f t="shared" ca="1" si="41"/>
        <v>0</v>
      </c>
      <c r="BZ22" s="139">
        <f t="shared" ca="1" si="41"/>
        <v>0</v>
      </c>
      <c r="CA22" s="139">
        <f t="shared" ref="CA22:CY22" ca="1" si="42">IF(CA$11&lt;$D$1+$A22,$C22/$D$1,IF(CA$11=$D$1+$A22,($C22/$D$1)/2,0))</f>
        <v>0</v>
      </c>
      <c r="CB22" s="139">
        <f t="shared" ca="1" si="42"/>
        <v>0</v>
      </c>
      <c r="CC22" s="139">
        <f t="shared" ca="1" si="42"/>
        <v>0</v>
      </c>
      <c r="CD22" s="139">
        <f t="shared" ca="1" si="42"/>
        <v>0</v>
      </c>
      <c r="CE22" s="139">
        <f t="shared" ca="1" si="42"/>
        <v>0</v>
      </c>
      <c r="CF22" s="139">
        <f t="shared" ca="1" si="42"/>
        <v>0</v>
      </c>
      <c r="CG22" s="139">
        <f t="shared" ca="1" si="42"/>
        <v>0</v>
      </c>
      <c r="CH22" s="139">
        <f t="shared" ca="1" si="42"/>
        <v>0</v>
      </c>
      <c r="CI22" s="139">
        <f t="shared" ca="1" si="42"/>
        <v>0</v>
      </c>
      <c r="CJ22" s="139">
        <f t="shared" ca="1" si="42"/>
        <v>0</v>
      </c>
      <c r="CK22" s="139">
        <f t="shared" ca="1" si="42"/>
        <v>0</v>
      </c>
      <c r="CL22" s="139">
        <f t="shared" ca="1" si="42"/>
        <v>0</v>
      </c>
      <c r="CM22" s="139">
        <f t="shared" ca="1" si="42"/>
        <v>0</v>
      </c>
      <c r="CN22" s="139">
        <f t="shared" ca="1" si="42"/>
        <v>0</v>
      </c>
      <c r="CO22" s="139">
        <f t="shared" ca="1" si="42"/>
        <v>0</v>
      </c>
      <c r="CP22" s="139">
        <f t="shared" ca="1" si="42"/>
        <v>0</v>
      </c>
      <c r="CQ22" s="139">
        <f t="shared" ca="1" si="42"/>
        <v>0</v>
      </c>
      <c r="CR22" s="139">
        <f t="shared" ca="1" si="42"/>
        <v>0</v>
      </c>
      <c r="CS22" s="139">
        <f t="shared" ca="1" si="42"/>
        <v>0</v>
      </c>
      <c r="CT22" s="139">
        <f t="shared" ca="1" si="42"/>
        <v>0</v>
      </c>
      <c r="CU22" s="139">
        <f t="shared" ca="1" si="42"/>
        <v>0</v>
      </c>
      <c r="CV22" s="139">
        <f t="shared" ca="1" si="42"/>
        <v>0</v>
      </c>
      <c r="CW22" s="139">
        <f t="shared" ca="1" si="42"/>
        <v>0</v>
      </c>
      <c r="CX22" s="139">
        <f t="shared" ca="1" si="42"/>
        <v>0</v>
      </c>
      <c r="CY22" s="139">
        <f t="shared" ca="1" si="42"/>
        <v>0</v>
      </c>
      <c r="CZ22" s="139">
        <f t="shared" ca="1" si="14"/>
        <v>0</v>
      </c>
      <c r="DA22" s="373" t="s">
        <v>219</v>
      </c>
      <c r="DB22" s="373">
        <f t="shared" si="21"/>
        <v>2029</v>
      </c>
    </row>
    <row r="23" spans="1:106">
      <c r="A23" s="138">
        <f t="shared" si="10"/>
        <v>12</v>
      </c>
      <c r="B23" s="138">
        <f t="shared" si="10"/>
        <v>2030</v>
      </c>
      <c r="C23" s="130">
        <f ca="1">IF(INDIRECT(DA23&amp;5)=$H$2,SUM($D$6:INDIRECT(DA23&amp;6)),IF(INDIRECT(DA23&amp;5)&gt;$H$2,INDIRECT(DA23&amp;6),0))</f>
        <v>0</v>
      </c>
      <c r="D23" s="139"/>
      <c r="E23" s="139"/>
      <c r="F23" s="139"/>
      <c r="G23" s="139"/>
      <c r="H23" s="139"/>
      <c r="I23" s="139"/>
      <c r="J23" s="139"/>
      <c r="K23" s="139"/>
      <c r="L23" s="139"/>
      <c r="M23" s="139"/>
      <c r="N23" s="139"/>
      <c r="O23" s="139">
        <f ca="1">($C23/$D$1)/2</f>
        <v>0</v>
      </c>
      <c r="P23" s="139">
        <f t="shared" ref="P23:AU23" ca="1" si="43">IF(P$11&lt;$D$1+$A23,$C23/$D$1,IF(P$11=$D$1+$A23,($C23/$D$1)/2,0))</f>
        <v>0</v>
      </c>
      <c r="Q23" s="139">
        <f t="shared" ca="1" si="43"/>
        <v>0</v>
      </c>
      <c r="R23" s="139">
        <f t="shared" ca="1" si="43"/>
        <v>0</v>
      </c>
      <c r="S23" s="139">
        <f t="shared" ca="1" si="43"/>
        <v>0</v>
      </c>
      <c r="T23" s="139">
        <f t="shared" ca="1" si="43"/>
        <v>0</v>
      </c>
      <c r="U23" s="139">
        <f t="shared" ca="1" si="43"/>
        <v>0</v>
      </c>
      <c r="V23" s="139">
        <f t="shared" ca="1" si="43"/>
        <v>0</v>
      </c>
      <c r="W23" s="139">
        <f t="shared" ca="1" si="43"/>
        <v>0</v>
      </c>
      <c r="X23" s="139">
        <f t="shared" ca="1" si="43"/>
        <v>0</v>
      </c>
      <c r="Y23" s="139">
        <f t="shared" ca="1" si="43"/>
        <v>0</v>
      </c>
      <c r="Z23" s="139">
        <f t="shared" ca="1" si="43"/>
        <v>0</v>
      </c>
      <c r="AA23" s="139">
        <f t="shared" ca="1" si="43"/>
        <v>0</v>
      </c>
      <c r="AB23" s="139">
        <f t="shared" ca="1" si="43"/>
        <v>0</v>
      </c>
      <c r="AC23" s="139">
        <f t="shared" ca="1" si="43"/>
        <v>0</v>
      </c>
      <c r="AD23" s="139">
        <f t="shared" ca="1" si="43"/>
        <v>0</v>
      </c>
      <c r="AE23" s="139">
        <f t="shared" ca="1" si="43"/>
        <v>0</v>
      </c>
      <c r="AF23" s="139">
        <f t="shared" ca="1" si="43"/>
        <v>0</v>
      </c>
      <c r="AG23" s="139">
        <f t="shared" ca="1" si="43"/>
        <v>0</v>
      </c>
      <c r="AH23" s="139">
        <f t="shared" ca="1" si="43"/>
        <v>0</v>
      </c>
      <c r="AI23" s="139">
        <f t="shared" ca="1" si="43"/>
        <v>0</v>
      </c>
      <c r="AJ23" s="139">
        <f t="shared" ca="1" si="43"/>
        <v>0</v>
      </c>
      <c r="AK23" s="139">
        <f t="shared" ca="1" si="43"/>
        <v>0</v>
      </c>
      <c r="AL23" s="139">
        <f t="shared" ca="1" si="43"/>
        <v>0</v>
      </c>
      <c r="AM23" s="139">
        <f t="shared" ca="1" si="43"/>
        <v>0</v>
      </c>
      <c r="AN23" s="139">
        <f t="shared" ca="1" si="43"/>
        <v>0</v>
      </c>
      <c r="AO23" s="139">
        <f t="shared" ca="1" si="43"/>
        <v>0</v>
      </c>
      <c r="AP23" s="139">
        <f t="shared" ca="1" si="43"/>
        <v>0</v>
      </c>
      <c r="AQ23" s="139">
        <f t="shared" ca="1" si="43"/>
        <v>0</v>
      </c>
      <c r="AR23" s="139">
        <f t="shared" ca="1" si="43"/>
        <v>0</v>
      </c>
      <c r="AS23" s="139">
        <f t="shared" ca="1" si="43"/>
        <v>0</v>
      </c>
      <c r="AT23" s="139">
        <f t="shared" ca="1" si="43"/>
        <v>0</v>
      </c>
      <c r="AU23" s="139">
        <f t="shared" ca="1" si="43"/>
        <v>0</v>
      </c>
      <c r="AV23" s="139">
        <f t="shared" ref="AV23:CA23" ca="1" si="44">IF(AV$11&lt;$D$1+$A23,$C23/$D$1,IF(AV$11=$D$1+$A23,($C23/$D$1)/2,0))</f>
        <v>0</v>
      </c>
      <c r="AW23" s="139">
        <f t="shared" ca="1" si="44"/>
        <v>0</v>
      </c>
      <c r="AX23" s="139">
        <f t="shared" ca="1" si="44"/>
        <v>0</v>
      </c>
      <c r="AY23" s="139">
        <f t="shared" ca="1" si="44"/>
        <v>0</v>
      </c>
      <c r="AZ23" s="139">
        <f t="shared" ca="1" si="44"/>
        <v>0</v>
      </c>
      <c r="BA23" s="139">
        <f t="shared" ca="1" si="44"/>
        <v>0</v>
      </c>
      <c r="BB23" s="139">
        <f t="shared" ca="1" si="44"/>
        <v>0</v>
      </c>
      <c r="BC23" s="139">
        <f t="shared" ca="1" si="44"/>
        <v>0</v>
      </c>
      <c r="BD23" s="139">
        <f t="shared" ca="1" si="44"/>
        <v>0</v>
      </c>
      <c r="BE23" s="139">
        <f t="shared" ca="1" si="44"/>
        <v>0</v>
      </c>
      <c r="BF23" s="139">
        <f t="shared" ca="1" si="44"/>
        <v>0</v>
      </c>
      <c r="BG23" s="139">
        <f t="shared" ca="1" si="44"/>
        <v>0</v>
      </c>
      <c r="BH23" s="139">
        <f t="shared" ca="1" si="44"/>
        <v>0</v>
      </c>
      <c r="BI23" s="139">
        <f t="shared" ca="1" si="44"/>
        <v>0</v>
      </c>
      <c r="BJ23" s="139">
        <f t="shared" ca="1" si="44"/>
        <v>0</v>
      </c>
      <c r="BK23" s="139">
        <f t="shared" ca="1" si="44"/>
        <v>0</v>
      </c>
      <c r="BL23" s="139">
        <f t="shared" ca="1" si="44"/>
        <v>0</v>
      </c>
      <c r="BM23" s="139">
        <f t="shared" ca="1" si="44"/>
        <v>0</v>
      </c>
      <c r="BN23" s="139">
        <f t="shared" ca="1" si="44"/>
        <v>0</v>
      </c>
      <c r="BO23" s="139">
        <f t="shared" ca="1" si="44"/>
        <v>0</v>
      </c>
      <c r="BP23" s="139">
        <f t="shared" ca="1" si="44"/>
        <v>0</v>
      </c>
      <c r="BQ23" s="139">
        <f t="shared" ca="1" si="44"/>
        <v>0</v>
      </c>
      <c r="BR23" s="139">
        <f t="shared" ca="1" si="44"/>
        <v>0</v>
      </c>
      <c r="BS23" s="139">
        <f t="shared" ca="1" si="44"/>
        <v>0</v>
      </c>
      <c r="BT23" s="139">
        <f t="shared" ca="1" si="44"/>
        <v>0</v>
      </c>
      <c r="BU23" s="139">
        <f t="shared" ca="1" si="44"/>
        <v>0</v>
      </c>
      <c r="BV23" s="139">
        <f t="shared" ca="1" si="44"/>
        <v>0</v>
      </c>
      <c r="BW23" s="139">
        <f t="shared" ca="1" si="44"/>
        <v>0</v>
      </c>
      <c r="BX23" s="139">
        <f t="shared" ca="1" si="44"/>
        <v>0</v>
      </c>
      <c r="BY23" s="139">
        <f t="shared" ca="1" si="44"/>
        <v>0</v>
      </c>
      <c r="BZ23" s="139">
        <f t="shared" ca="1" si="44"/>
        <v>0</v>
      </c>
      <c r="CA23" s="139">
        <f t="shared" ca="1" si="44"/>
        <v>0</v>
      </c>
      <c r="CB23" s="139">
        <f t="shared" ref="CB23:CY23" ca="1" si="45">IF(CB$11&lt;$D$1+$A23,$C23/$D$1,IF(CB$11=$D$1+$A23,($C23/$D$1)/2,0))</f>
        <v>0</v>
      </c>
      <c r="CC23" s="139">
        <f t="shared" ca="1" si="45"/>
        <v>0</v>
      </c>
      <c r="CD23" s="139">
        <f t="shared" ca="1" si="45"/>
        <v>0</v>
      </c>
      <c r="CE23" s="139">
        <f t="shared" ca="1" si="45"/>
        <v>0</v>
      </c>
      <c r="CF23" s="139">
        <f t="shared" ca="1" si="45"/>
        <v>0</v>
      </c>
      <c r="CG23" s="139">
        <f t="shared" ca="1" si="45"/>
        <v>0</v>
      </c>
      <c r="CH23" s="139">
        <f t="shared" ca="1" si="45"/>
        <v>0</v>
      </c>
      <c r="CI23" s="139">
        <f t="shared" ca="1" si="45"/>
        <v>0</v>
      </c>
      <c r="CJ23" s="139">
        <f t="shared" ca="1" si="45"/>
        <v>0</v>
      </c>
      <c r="CK23" s="139">
        <f t="shared" ca="1" si="45"/>
        <v>0</v>
      </c>
      <c r="CL23" s="139">
        <f t="shared" ca="1" si="45"/>
        <v>0</v>
      </c>
      <c r="CM23" s="139">
        <f t="shared" ca="1" si="45"/>
        <v>0</v>
      </c>
      <c r="CN23" s="139">
        <f t="shared" ca="1" si="45"/>
        <v>0</v>
      </c>
      <c r="CO23" s="139">
        <f t="shared" ca="1" si="45"/>
        <v>0</v>
      </c>
      <c r="CP23" s="139">
        <f t="shared" ca="1" si="45"/>
        <v>0</v>
      </c>
      <c r="CQ23" s="139">
        <f t="shared" ca="1" si="45"/>
        <v>0</v>
      </c>
      <c r="CR23" s="139">
        <f t="shared" ca="1" si="45"/>
        <v>0</v>
      </c>
      <c r="CS23" s="139">
        <f t="shared" ca="1" si="45"/>
        <v>0</v>
      </c>
      <c r="CT23" s="139">
        <f t="shared" ca="1" si="45"/>
        <v>0</v>
      </c>
      <c r="CU23" s="139">
        <f t="shared" ca="1" si="45"/>
        <v>0</v>
      </c>
      <c r="CV23" s="139">
        <f t="shared" ca="1" si="45"/>
        <v>0</v>
      </c>
      <c r="CW23" s="139">
        <f t="shared" ca="1" si="45"/>
        <v>0</v>
      </c>
      <c r="CX23" s="139">
        <f t="shared" ca="1" si="45"/>
        <v>0</v>
      </c>
      <c r="CY23" s="139">
        <f t="shared" ca="1" si="45"/>
        <v>0</v>
      </c>
      <c r="CZ23" s="139">
        <f t="shared" ca="1" si="14"/>
        <v>0</v>
      </c>
      <c r="DA23" s="373" t="s">
        <v>220</v>
      </c>
      <c r="DB23" s="373">
        <f t="shared" si="21"/>
        <v>2030</v>
      </c>
    </row>
    <row r="24" spans="1:106">
      <c r="A24" s="138">
        <f t="shared" si="10"/>
        <v>13</v>
      </c>
      <c r="B24" s="138">
        <f t="shared" si="10"/>
        <v>2031</v>
      </c>
      <c r="C24" s="130">
        <f ca="1">IF(INDIRECT(DA24&amp;5)=$H$2,SUM($D$6:INDIRECT(DA24&amp;6)),IF(INDIRECT(DA24&amp;5)&gt;$H$2,INDIRECT(DA24&amp;6),0))</f>
        <v>0</v>
      </c>
      <c r="D24" s="139"/>
      <c r="E24" s="139"/>
      <c r="F24" s="139"/>
      <c r="G24" s="139"/>
      <c r="H24" s="139"/>
      <c r="I24" s="139"/>
      <c r="J24" s="139"/>
      <c r="K24" s="139"/>
      <c r="L24" s="139"/>
      <c r="M24" s="139"/>
      <c r="N24" s="139"/>
      <c r="O24" s="139"/>
      <c r="P24" s="139">
        <f ca="1">($C24/$D$1)/2</f>
        <v>0</v>
      </c>
      <c r="Q24" s="139">
        <f t="shared" ref="Q24:AV24" ca="1" si="46">IF(Q$11&lt;$D$1+$A24,$C24/$D$1,IF(Q$11=$D$1+$A24,($C24/$D$1)/2,0))</f>
        <v>0</v>
      </c>
      <c r="R24" s="139">
        <f t="shared" ca="1" si="46"/>
        <v>0</v>
      </c>
      <c r="S24" s="139">
        <f t="shared" ca="1" si="46"/>
        <v>0</v>
      </c>
      <c r="T24" s="139">
        <f t="shared" ca="1" si="46"/>
        <v>0</v>
      </c>
      <c r="U24" s="139">
        <f t="shared" ca="1" si="46"/>
        <v>0</v>
      </c>
      <c r="V24" s="139">
        <f t="shared" ca="1" si="46"/>
        <v>0</v>
      </c>
      <c r="W24" s="139">
        <f t="shared" ca="1" si="46"/>
        <v>0</v>
      </c>
      <c r="X24" s="139">
        <f t="shared" ca="1" si="46"/>
        <v>0</v>
      </c>
      <c r="Y24" s="139">
        <f t="shared" ca="1" si="46"/>
        <v>0</v>
      </c>
      <c r="Z24" s="139">
        <f t="shared" ca="1" si="46"/>
        <v>0</v>
      </c>
      <c r="AA24" s="139">
        <f t="shared" ca="1" si="46"/>
        <v>0</v>
      </c>
      <c r="AB24" s="139">
        <f t="shared" ca="1" si="46"/>
        <v>0</v>
      </c>
      <c r="AC24" s="139">
        <f t="shared" ca="1" si="46"/>
        <v>0</v>
      </c>
      <c r="AD24" s="139">
        <f t="shared" ca="1" si="46"/>
        <v>0</v>
      </c>
      <c r="AE24" s="139">
        <f t="shared" ca="1" si="46"/>
        <v>0</v>
      </c>
      <c r="AF24" s="139">
        <f t="shared" ca="1" si="46"/>
        <v>0</v>
      </c>
      <c r="AG24" s="139">
        <f t="shared" ca="1" si="46"/>
        <v>0</v>
      </c>
      <c r="AH24" s="139">
        <f t="shared" ca="1" si="46"/>
        <v>0</v>
      </c>
      <c r="AI24" s="139">
        <f t="shared" ca="1" si="46"/>
        <v>0</v>
      </c>
      <c r="AJ24" s="139">
        <f t="shared" ca="1" si="46"/>
        <v>0</v>
      </c>
      <c r="AK24" s="139">
        <f t="shared" ca="1" si="46"/>
        <v>0</v>
      </c>
      <c r="AL24" s="139">
        <f t="shared" ca="1" si="46"/>
        <v>0</v>
      </c>
      <c r="AM24" s="139">
        <f t="shared" ca="1" si="46"/>
        <v>0</v>
      </c>
      <c r="AN24" s="139">
        <f t="shared" ca="1" si="46"/>
        <v>0</v>
      </c>
      <c r="AO24" s="139">
        <f t="shared" ca="1" si="46"/>
        <v>0</v>
      </c>
      <c r="AP24" s="139">
        <f t="shared" ca="1" si="46"/>
        <v>0</v>
      </c>
      <c r="AQ24" s="139">
        <f t="shared" ca="1" si="46"/>
        <v>0</v>
      </c>
      <c r="AR24" s="139">
        <f t="shared" ca="1" si="46"/>
        <v>0</v>
      </c>
      <c r="AS24" s="139">
        <f t="shared" ca="1" si="46"/>
        <v>0</v>
      </c>
      <c r="AT24" s="139">
        <f t="shared" ca="1" si="46"/>
        <v>0</v>
      </c>
      <c r="AU24" s="139">
        <f t="shared" ca="1" si="46"/>
        <v>0</v>
      </c>
      <c r="AV24" s="139">
        <f t="shared" ca="1" si="46"/>
        <v>0</v>
      </c>
      <c r="AW24" s="139">
        <f t="shared" ref="AW24:CB24" ca="1" si="47">IF(AW$11&lt;$D$1+$A24,$C24/$D$1,IF(AW$11=$D$1+$A24,($C24/$D$1)/2,0))</f>
        <v>0</v>
      </c>
      <c r="AX24" s="139">
        <f t="shared" ca="1" si="47"/>
        <v>0</v>
      </c>
      <c r="AY24" s="139">
        <f t="shared" ca="1" si="47"/>
        <v>0</v>
      </c>
      <c r="AZ24" s="139">
        <f t="shared" ca="1" si="47"/>
        <v>0</v>
      </c>
      <c r="BA24" s="139">
        <f t="shared" ca="1" si="47"/>
        <v>0</v>
      </c>
      <c r="BB24" s="139">
        <f t="shared" ca="1" si="47"/>
        <v>0</v>
      </c>
      <c r="BC24" s="139">
        <f t="shared" ca="1" si="47"/>
        <v>0</v>
      </c>
      <c r="BD24" s="139">
        <f t="shared" ca="1" si="47"/>
        <v>0</v>
      </c>
      <c r="BE24" s="139">
        <f t="shared" ca="1" si="47"/>
        <v>0</v>
      </c>
      <c r="BF24" s="139">
        <f t="shared" ca="1" si="47"/>
        <v>0</v>
      </c>
      <c r="BG24" s="139">
        <f t="shared" ca="1" si="47"/>
        <v>0</v>
      </c>
      <c r="BH24" s="139">
        <f t="shared" ca="1" si="47"/>
        <v>0</v>
      </c>
      <c r="BI24" s="139">
        <f t="shared" ca="1" si="47"/>
        <v>0</v>
      </c>
      <c r="BJ24" s="139">
        <f t="shared" ca="1" si="47"/>
        <v>0</v>
      </c>
      <c r="BK24" s="139">
        <f t="shared" ca="1" si="47"/>
        <v>0</v>
      </c>
      <c r="BL24" s="139">
        <f t="shared" ca="1" si="47"/>
        <v>0</v>
      </c>
      <c r="BM24" s="139">
        <f t="shared" ca="1" si="47"/>
        <v>0</v>
      </c>
      <c r="BN24" s="139">
        <f t="shared" ca="1" si="47"/>
        <v>0</v>
      </c>
      <c r="BO24" s="139">
        <f t="shared" ca="1" si="47"/>
        <v>0</v>
      </c>
      <c r="BP24" s="139">
        <f t="shared" ca="1" si="47"/>
        <v>0</v>
      </c>
      <c r="BQ24" s="139">
        <f t="shared" ca="1" si="47"/>
        <v>0</v>
      </c>
      <c r="BR24" s="139">
        <f t="shared" ca="1" si="47"/>
        <v>0</v>
      </c>
      <c r="BS24" s="139">
        <f t="shared" ca="1" si="47"/>
        <v>0</v>
      </c>
      <c r="BT24" s="139">
        <f t="shared" ca="1" si="47"/>
        <v>0</v>
      </c>
      <c r="BU24" s="139">
        <f t="shared" ca="1" si="47"/>
        <v>0</v>
      </c>
      <c r="BV24" s="139">
        <f t="shared" ca="1" si="47"/>
        <v>0</v>
      </c>
      <c r="BW24" s="139">
        <f t="shared" ca="1" si="47"/>
        <v>0</v>
      </c>
      <c r="BX24" s="139">
        <f t="shared" ca="1" si="47"/>
        <v>0</v>
      </c>
      <c r="BY24" s="139">
        <f t="shared" ca="1" si="47"/>
        <v>0</v>
      </c>
      <c r="BZ24" s="139">
        <f t="shared" ca="1" si="47"/>
        <v>0</v>
      </c>
      <c r="CA24" s="139">
        <f t="shared" ca="1" si="47"/>
        <v>0</v>
      </c>
      <c r="CB24" s="139">
        <f t="shared" ca="1" si="47"/>
        <v>0</v>
      </c>
      <c r="CC24" s="139">
        <f t="shared" ref="CC24:CY24" ca="1" si="48">IF(CC$11&lt;$D$1+$A24,$C24/$D$1,IF(CC$11=$D$1+$A24,($C24/$D$1)/2,0))</f>
        <v>0</v>
      </c>
      <c r="CD24" s="139">
        <f t="shared" ca="1" si="48"/>
        <v>0</v>
      </c>
      <c r="CE24" s="139">
        <f t="shared" ca="1" si="48"/>
        <v>0</v>
      </c>
      <c r="CF24" s="139">
        <f t="shared" ca="1" si="48"/>
        <v>0</v>
      </c>
      <c r="CG24" s="139">
        <f t="shared" ca="1" si="48"/>
        <v>0</v>
      </c>
      <c r="CH24" s="139">
        <f t="shared" ca="1" si="48"/>
        <v>0</v>
      </c>
      <c r="CI24" s="139">
        <f t="shared" ca="1" si="48"/>
        <v>0</v>
      </c>
      <c r="CJ24" s="139">
        <f t="shared" ca="1" si="48"/>
        <v>0</v>
      </c>
      <c r="CK24" s="139">
        <f t="shared" ca="1" si="48"/>
        <v>0</v>
      </c>
      <c r="CL24" s="139">
        <f t="shared" ca="1" si="48"/>
        <v>0</v>
      </c>
      <c r="CM24" s="139">
        <f t="shared" ca="1" si="48"/>
        <v>0</v>
      </c>
      <c r="CN24" s="139">
        <f t="shared" ca="1" si="48"/>
        <v>0</v>
      </c>
      <c r="CO24" s="139">
        <f t="shared" ca="1" si="48"/>
        <v>0</v>
      </c>
      <c r="CP24" s="139">
        <f t="shared" ca="1" si="48"/>
        <v>0</v>
      </c>
      <c r="CQ24" s="139">
        <f t="shared" ca="1" si="48"/>
        <v>0</v>
      </c>
      <c r="CR24" s="139">
        <f t="shared" ca="1" si="48"/>
        <v>0</v>
      </c>
      <c r="CS24" s="139">
        <f t="shared" ca="1" si="48"/>
        <v>0</v>
      </c>
      <c r="CT24" s="139">
        <f t="shared" ca="1" si="48"/>
        <v>0</v>
      </c>
      <c r="CU24" s="139">
        <f t="shared" ca="1" si="48"/>
        <v>0</v>
      </c>
      <c r="CV24" s="139">
        <f t="shared" ca="1" si="48"/>
        <v>0</v>
      </c>
      <c r="CW24" s="139">
        <f t="shared" ca="1" si="48"/>
        <v>0</v>
      </c>
      <c r="CX24" s="139">
        <f t="shared" ca="1" si="48"/>
        <v>0</v>
      </c>
      <c r="CY24" s="139">
        <f t="shared" ca="1" si="48"/>
        <v>0</v>
      </c>
      <c r="CZ24" s="139">
        <f t="shared" ca="1" si="14"/>
        <v>0</v>
      </c>
      <c r="DA24" s="373" t="s">
        <v>210</v>
      </c>
      <c r="DB24" s="373">
        <f t="shared" si="21"/>
        <v>2031</v>
      </c>
    </row>
    <row r="25" spans="1:106">
      <c r="A25" s="138">
        <f t="shared" si="10"/>
        <v>14</v>
      </c>
      <c r="B25" s="138">
        <f t="shared" si="10"/>
        <v>2032</v>
      </c>
      <c r="C25" s="130">
        <f ca="1">IF(INDIRECT(DA25&amp;5)=$H$2,SUM($D$6:INDIRECT(DA25&amp;6)),IF(INDIRECT(DA25&amp;5)&gt;$H$2,INDIRECT(DA25&amp;6),0))</f>
        <v>0</v>
      </c>
      <c r="D25" s="139"/>
      <c r="E25" s="139"/>
      <c r="F25" s="139"/>
      <c r="G25" s="139"/>
      <c r="H25" s="139"/>
      <c r="I25" s="139"/>
      <c r="J25" s="139"/>
      <c r="K25" s="139"/>
      <c r="L25" s="139"/>
      <c r="M25" s="139"/>
      <c r="N25" s="139"/>
      <c r="O25" s="139"/>
      <c r="P25" s="139"/>
      <c r="Q25" s="139">
        <f ca="1">($C25/$D$1)/2</f>
        <v>0</v>
      </c>
      <c r="R25" s="139">
        <f t="shared" ref="R25:AW25" ca="1" si="49">IF(R$11&lt;$D$1+$A25,$C25/$D$1,IF(R$11=$D$1+$A25,($C25/$D$1)/2,0))</f>
        <v>0</v>
      </c>
      <c r="S25" s="139">
        <f t="shared" ca="1" si="49"/>
        <v>0</v>
      </c>
      <c r="T25" s="139">
        <f t="shared" ca="1" si="49"/>
        <v>0</v>
      </c>
      <c r="U25" s="139">
        <f t="shared" ca="1" si="49"/>
        <v>0</v>
      </c>
      <c r="V25" s="139">
        <f t="shared" ca="1" si="49"/>
        <v>0</v>
      </c>
      <c r="W25" s="139">
        <f t="shared" ca="1" si="49"/>
        <v>0</v>
      </c>
      <c r="X25" s="139">
        <f t="shared" ca="1" si="49"/>
        <v>0</v>
      </c>
      <c r="Y25" s="139">
        <f t="shared" ca="1" si="49"/>
        <v>0</v>
      </c>
      <c r="Z25" s="139">
        <f t="shared" ca="1" si="49"/>
        <v>0</v>
      </c>
      <c r="AA25" s="139">
        <f t="shared" ca="1" si="49"/>
        <v>0</v>
      </c>
      <c r="AB25" s="139">
        <f t="shared" ca="1" si="49"/>
        <v>0</v>
      </c>
      <c r="AC25" s="139">
        <f t="shared" ca="1" si="49"/>
        <v>0</v>
      </c>
      <c r="AD25" s="139">
        <f t="shared" ca="1" si="49"/>
        <v>0</v>
      </c>
      <c r="AE25" s="139">
        <f t="shared" ca="1" si="49"/>
        <v>0</v>
      </c>
      <c r="AF25" s="139">
        <f t="shared" ca="1" si="49"/>
        <v>0</v>
      </c>
      <c r="AG25" s="139">
        <f t="shared" ca="1" si="49"/>
        <v>0</v>
      </c>
      <c r="AH25" s="139">
        <f t="shared" ca="1" si="49"/>
        <v>0</v>
      </c>
      <c r="AI25" s="139">
        <f t="shared" ca="1" si="49"/>
        <v>0</v>
      </c>
      <c r="AJ25" s="139">
        <f t="shared" ca="1" si="49"/>
        <v>0</v>
      </c>
      <c r="AK25" s="139">
        <f t="shared" ca="1" si="49"/>
        <v>0</v>
      </c>
      <c r="AL25" s="139">
        <f t="shared" ca="1" si="49"/>
        <v>0</v>
      </c>
      <c r="AM25" s="139">
        <f t="shared" ca="1" si="49"/>
        <v>0</v>
      </c>
      <c r="AN25" s="139">
        <f t="shared" ca="1" si="49"/>
        <v>0</v>
      </c>
      <c r="AO25" s="139">
        <f t="shared" ca="1" si="49"/>
        <v>0</v>
      </c>
      <c r="AP25" s="139">
        <f t="shared" ca="1" si="49"/>
        <v>0</v>
      </c>
      <c r="AQ25" s="139">
        <f t="shared" ca="1" si="49"/>
        <v>0</v>
      </c>
      <c r="AR25" s="139">
        <f t="shared" ca="1" si="49"/>
        <v>0</v>
      </c>
      <c r="AS25" s="139">
        <f t="shared" ca="1" si="49"/>
        <v>0</v>
      </c>
      <c r="AT25" s="139">
        <f t="shared" ca="1" si="49"/>
        <v>0</v>
      </c>
      <c r="AU25" s="139">
        <f t="shared" ca="1" si="49"/>
        <v>0</v>
      </c>
      <c r="AV25" s="139">
        <f t="shared" ca="1" si="49"/>
        <v>0</v>
      </c>
      <c r="AW25" s="139">
        <f t="shared" ca="1" si="49"/>
        <v>0</v>
      </c>
      <c r="AX25" s="139">
        <f t="shared" ref="AX25:CC25" ca="1" si="50">IF(AX$11&lt;$D$1+$A25,$C25/$D$1,IF(AX$11=$D$1+$A25,($C25/$D$1)/2,0))</f>
        <v>0</v>
      </c>
      <c r="AY25" s="139">
        <f t="shared" ca="1" si="50"/>
        <v>0</v>
      </c>
      <c r="AZ25" s="139">
        <f t="shared" ca="1" si="50"/>
        <v>0</v>
      </c>
      <c r="BA25" s="139">
        <f t="shared" ca="1" si="50"/>
        <v>0</v>
      </c>
      <c r="BB25" s="139">
        <f t="shared" ca="1" si="50"/>
        <v>0</v>
      </c>
      <c r="BC25" s="139">
        <f t="shared" ca="1" si="50"/>
        <v>0</v>
      </c>
      <c r="BD25" s="139">
        <f t="shared" ca="1" si="50"/>
        <v>0</v>
      </c>
      <c r="BE25" s="139">
        <f t="shared" ca="1" si="50"/>
        <v>0</v>
      </c>
      <c r="BF25" s="139">
        <f t="shared" ca="1" si="50"/>
        <v>0</v>
      </c>
      <c r="BG25" s="139">
        <f t="shared" ca="1" si="50"/>
        <v>0</v>
      </c>
      <c r="BH25" s="139">
        <f t="shared" ca="1" si="50"/>
        <v>0</v>
      </c>
      <c r="BI25" s="139">
        <f t="shared" ca="1" si="50"/>
        <v>0</v>
      </c>
      <c r="BJ25" s="139">
        <f t="shared" ca="1" si="50"/>
        <v>0</v>
      </c>
      <c r="BK25" s="139">
        <f t="shared" ca="1" si="50"/>
        <v>0</v>
      </c>
      <c r="BL25" s="139">
        <f t="shared" ca="1" si="50"/>
        <v>0</v>
      </c>
      <c r="BM25" s="139">
        <f t="shared" ca="1" si="50"/>
        <v>0</v>
      </c>
      <c r="BN25" s="139">
        <f t="shared" ca="1" si="50"/>
        <v>0</v>
      </c>
      <c r="BO25" s="139">
        <f t="shared" ca="1" si="50"/>
        <v>0</v>
      </c>
      <c r="BP25" s="139">
        <f t="shared" ca="1" si="50"/>
        <v>0</v>
      </c>
      <c r="BQ25" s="139">
        <f t="shared" ca="1" si="50"/>
        <v>0</v>
      </c>
      <c r="BR25" s="139">
        <f t="shared" ca="1" si="50"/>
        <v>0</v>
      </c>
      <c r="BS25" s="139">
        <f t="shared" ca="1" si="50"/>
        <v>0</v>
      </c>
      <c r="BT25" s="139">
        <f t="shared" ca="1" si="50"/>
        <v>0</v>
      </c>
      <c r="BU25" s="139">
        <f t="shared" ca="1" si="50"/>
        <v>0</v>
      </c>
      <c r="BV25" s="139">
        <f t="shared" ca="1" si="50"/>
        <v>0</v>
      </c>
      <c r="BW25" s="139">
        <f t="shared" ca="1" si="50"/>
        <v>0</v>
      </c>
      <c r="BX25" s="139">
        <f t="shared" ca="1" si="50"/>
        <v>0</v>
      </c>
      <c r="BY25" s="139">
        <f t="shared" ca="1" si="50"/>
        <v>0</v>
      </c>
      <c r="BZ25" s="139">
        <f t="shared" ca="1" si="50"/>
        <v>0</v>
      </c>
      <c r="CA25" s="139">
        <f t="shared" ca="1" si="50"/>
        <v>0</v>
      </c>
      <c r="CB25" s="139">
        <f t="shared" ca="1" si="50"/>
        <v>0</v>
      </c>
      <c r="CC25" s="139">
        <f t="shared" ca="1" si="50"/>
        <v>0</v>
      </c>
      <c r="CD25" s="139">
        <f t="shared" ref="CD25:CY25" ca="1" si="51">IF(CD$11&lt;$D$1+$A25,$C25/$D$1,IF(CD$11=$D$1+$A25,($C25/$D$1)/2,0))</f>
        <v>0</v>
      </c>
      <c r="CE25" s="139">
        <f t="shared" ca="1" si="51"/>
        <v>0</v>
      </c>
      <c r="CF25" s="139">
        <f t="shared" ca="1" si="51"/>
        <v>0</v>
      </c>
      <c r="CG25" s="139">
        <f t="shared" ca="1" si="51"/>
        <v>0</v>
      </c>
      <c r="CH25" s="139">
        <f t="shared" ca="1" si="51"/>
        <v>0</v>
      </c>
      <c r="CI25" s="139">
        <f t="shared" ca="1" si="51"/>
        <v>0</v>
      </c>
      <c r="CJ25" s="139">
        <f t="shared" ca="1" si="51"/>
        <v>0</v>
      </c>
      <c r="CK25" s="139">
        <f t="shared" ca="1" si="51"/>
        <v>0</v>
      </c>
      <c r="CL25" s="139">
        <f t="shared" ca="1" si="51"/>
        <v>0</v>
      </c>
      <c r="CM25" s="139">
        <f t="shared" ca="1" si="51"/>
        <v>0</v>
      </c>
      <c r="CN25" s="139">
        <f t="shared" ca="1" si="51"/>
        <v>0</v>
      </c>
      <c r="CO25" s="139">
        <f t="shared" ca="1" si="51"/>
        <v>0</v>
      </c>
      <c r="CP25" s="139">
        <f t="shared" ca="1" si="51"/>
        <v>0</v>
      </c>
      <c r="CQ25" s="139">
        <f t="shared" ca="1" si="51"/>
        <v>0</v>
      </c>
      <c r="CR25" s="139">
        <f t="shared" ca="1" si="51"/>
        <v>0</v>
      </c>
      <c r="CS25" s="139">
        <f t="shared" ca="1" si="51"/>
        <v>0</v>
      </c>
      <c r="CT25" s="139">
        <f t="shared" ca="1" si="51"/>
        <v>0</v>
      </c>
      <c r="CU25" s="139">
        <f t="shared" ca="1" si="51"/>
        <v>0</v>
      </c>
      <c r="CV25" s="139">
        <f t="shared" ca="1" si="51"/>
        <v>0</v>
      </c>
      <c r="CW25" s="139">
        <f t="shared" ca="1" si="51"/>
        <v>0</v>
      </c>
      <c r="CX25" s="139">
        <f t="shared" ca="1" si="51"/>
        <v>0</v>
      </c>
      <c r="CY25" s="139">
        <f t="shared" ca="1" si="51"/>
        <v>0</v>
      </c>
      <c r="CZ25" s="139">
        <f t="shared" ca="1" si="14"/>
        <v>0</v>
      </c>
      <c r="DA25" s="373" t="s">
        <v>222</v>
      </c>
      <c r="DB25" s="373">
        <f t="shared" si="21"/>
        <v>2032</v>
      </c>
    </row>
    <row r="26" spans="1:106">
      <c r="A26" s="138">
        <f t="shared" si="10"/>
        <v>15</v>
      </c>
      <c r="B26" s="138">
        <f t="shared" si="10"/>
        <v>2033</v>
      </c>
      <c r="C26" s="130">
        <f ca="1">IF(INDIRECT(DA26&amp;5)=$H$2,SUM($D$6:INDIRECT(DA26&amp;6)),IF(INDIRECT(DA26&amp;5)&gt;$H$2,INDIRECT(DA26&amp;6),0))</f>
        <v>0</v>
      </c>
      <c r="D26" s="139"/>
      <c r="E26" s="139"/>
      <c r="F26" s="139"/>
      <c r="G26" s="139"/>
      <c r="H26" s="139"/>
      <c r="I26" s="139"/>
      <c r="J26" s="139"/>
      <c r="K26" s="139"/>
      <c r="L26" s="139"/>
      <c r="M26" s="139"/>
      <c r="N26" s="139"/>
      <c r="O26" s="139"/>
      <c r="P26" s="139"/>
      <c r="Q26" s="139"/>
      <c r="R26" s="139">
        <f ca="1">($C26/$D$1)/2</f>
        <v>0</v>
      </c>
      <c r="S26" s="139">
        <f t="shared" ref="S26:AX26" ca="1" si="52">IF(S$11&lt;$D$1+$A26,$C26/$D$1,IF(S$11=$D$1+$A26,($C26/$D$1)/2,0))</f>
        <v>0</v>
      </c>
      <c r="T26" s="139">
        <f t="shared" ca="1" si="52"/>
        <v>0</v>
      </c>
      <c r="U26" s="139">
        <f t="shared" ca="1" si="52"/>
        <v>0</v>
      </c>
      <c r="V26" s="139">
        <f t="shared" ca="1" si="52"/>
        <v>0</v>
      </c>
      <c r="W26" s="139">
        <f t="shared" ca="1" si="52"/>
        <v>0</v>
      </c>
      <c r="X26" s="139">
        <f t="shared" ca="1" si="52"/>
        <v>0</v>
      </c>
      <c r="Y26" s="139">
        <f t="shared" ca="1" si="52"/>
        <v>0</v>
      </c>
      <c r="Z26" s="139">
        <f t="shared" ca="1" si="52"/>
        <v>0</v>
      </c>
      <c r="AA26" s="139">
        <f t="shared" ca="1" si="52"/>
        <v>0</v>
      </c>
      <c r="AB26" s="139">
        <f t="shared" ca="1" si="52"/>
        <v>0</v>
      </c>
      <c r="AC26" s="139">
        <f t="shared" ca="1" si="52"/>
        <v>0</v>
      </c>
      <c r="AD26" s="139">
        <f t="shared" ca="1" si="52"/>
        <v>0</v>
      </c>
      <c r="AE26" s="139">
        <f t="shared" ca="1" si="52"/>
        <v>0</v>
      </c>
      <c r="AF26" s="139">
        <f t="shared" ca="1" si="52"/>
        <v>0</v>
      </c>
      <c r="AG26" s="139">
        <f t="shared" ca="1" si="52"/>
        <v>0</v>
      </c>
      <c r="AH26" s="139">
        <f t="shared" ca="1" si="52"/>
        <v>0</v>
      </c>
      <c r="AI26" s="139">
        <f t="shared" ca="1" si="52"/>
        <v>0</v>
      </c>
      <c r="AJ26" s="139">
        <f t="shared" ca="1" si="52"/>
        <v>0</v>
      </c>
      <c r="AK26" s="139">
        <f t="shared" ca="1" si="52"/>
        <v>0</v>
      </c>
      <c r="AL26" s="139">
        <f t="shared" ca="1" si="52"/>
        <v>0</v>
      </c>
      <c r="AM26" s="139">
        <f t="shared" ca="1" si="52"/>
        <v>0</v>
      </c>
      <c r="AN26" s="139">
        <f t="shared" ca="1" si="52"/>
        <v>0</v>
      </c>
      <c r="AO26" s="139">
        <f t="shared" ca="1" si="52"/>
        <v>0</v>
      </c>
      <c r="AP26" s="139">
        <f t="shared" ca="1" si="52"/>
        <v>0</v>
      </c>
      <c r="AQ26" s="139">
        <f t="shared" ca="1" si="52"/>
        <v>0</v>
      </c>
      <c r="AR26" s="139">
        <f t="shared" ca="1" si="52"/>
        <v>0</v>
      </c>
      <c r="AS26" s="139">
        <f t="shared" ca="1" si="52"/>
        <v>0</v>
      </c>
      <c r="AT26" s="139">
        <f t="shared" ca="1" si="52"/>
        <v>0</v>
      </c>
      <c r="AU26" s="139">
        <f t="shared" ca="1" si="52"/>
        <v>0</v>
      </c>
      <c r="AV26" s="139">
        <f t="shared" ca="1" si="52"/>
        <v>0</v>
      </c>
      <c r="AW26" s="139">
        <f t="shared" ca="1" si="52"/>
        <v>0</v>
      </c>
      <c r="AX26" s="139">
        <f t="shared" ca="1" si="52"/>
        <v>0</v>
      </c>
      <c r="AY26" s="139">
        <f t="shared" ref="AY26:CD26" ca="1" si="53">IF(AY$11&lt;$D$1+$A26,$C26/$D$1,IF(AY$11=$D$1+$A26,($C26/$D$1)/2,0))</f>
        <v>0</v>
      </c>
      <c r="AZ26" s="139">
        <f t="shared" ca="1" si="53"/>
        <v>0</v>
      </c>
      <c r="BA26" s="139">
        <f t="shared" ca="1" si="53"/>
        <v>0</v>
      </c>
      <c r="BB26" s="139">
        <f t="shared" ca="1" si="53"/>
        <v>0</v>
      </c>
      <c r="BC26" s="139">
        <f t="shared" ca="1" si="53"/>
        <v>0</v>
      </c>
      <c r="BD26" s="139">
        <f t="shared" ca="1" si="53"/>
        <v>0</v>
      </c>
      <c r="BE26" s="139">
        <f t="shared" ca="1" si="53"/>
        <v>0</v>
      </c>
      <c r="BF26" s="139">
        <f t="shared" ca="1" si="53"/>
        <v>0</v>
      </c>
      <c r="BG26" s="139">
        <f t="shared" ca="1" si="53"/>
        <v>0</v>
      </c>
      <c r="BH26" s="139">
        <f t="shared" ca="1" si="53"/>
        <v>0</v>
      </c>
      <c r="BI26" s="139">
        <f t="shared" ca="1" si="53"/>
        <v>0</v>
      </c>
      <c r="BJ26" s="139">
        <f t="shared" ca="1" si="53"/>
        <v>0</v>
      </c>
      <c r="BK26" s="139">
        <f t="shared" ca="1" si="53"/>
        <v>0</v>
      </c>
      <c r="BL26" s="139">
        <f t="shared" ca="1" si="53"/>
        <v>0</v>
      </c>
      <c r="BM26" s="139">
        <f t="shared" ca="1" si="53"/>
        <v>0</v>
      </c>
      <c r="BN26" s="139">
        <f t="shared" ca="1" si="53"/>
        <v>0</v>
      </c>
      <c r="BO26" s="139">
        <f t="shared" ca="1" si="53"/>
        <v>0</v>
      </c>
      <c r="BP26" s="139">
        <f t="shared" ca="1" si="53"/>
        <v>0</v>
      </c>
      <c r="BQ26" s="139">
        <f t="shared" ca="1" si="53"/>
        <v>0</v>
      </c>
      <c r="BR26" s="139">
        <f t="shared" ca="1" si="53"/>
        <v>0</v>
      </c>
      <c r="BS26" s="139">
        <f t="shared" ca="1" si="53"/>
        <v>0</v>
      </c>
      <c r="BT26" s="139">
        <f t="shared" ca="1" si="53"/>
        <v>0</v>
      </c>
      <c r="BU26" s="139">
        <f t="shared" ca="1" si="53"/>
        <v>0</v>
      </c>
      <c r="BV26" s="139">
        <f t="shared" ca="1" si="53"/>
        <v>0</v>
      </c>
      <c r="BW26" s="139">
        <f t="shared" ca="1" si="53"/>
        <v>0</v>
      </c>
      <c r="BX26" s="139">
        <f t="shared" ca="1" si="53"/>
        <v>0</v>
      </c>
      <c r="BY26" s="139">
        <f t="shared" ca="1" si="53"/>
        <v>0</v>
      </c>
      <c r="BZ26" s="139">
        <f t="shared" ca="1" si="53"/>
        <v>0</v>
      </c>
      <c r="CA26" s="139">
        <f t="shared" ca="1" si="53"/>
        <v>0</v>
      </c>
      <c r="CB26" s="139">
        <f t="shared" ca="1" si="53"/>
        <v>0</v>
      </c>
      <c r="CC26" s="139">
        <f t="shared" ca="1" si="53"/>
        <v>0</v>
      </c>
      <c r="CD26" s="139">
        <f t="shared" ca="1" si="53"/>
        <v>0</v>
      </c>
      <c r="CE26" s="139">
        <f t="shared" ref="CE26:CY26" ca="1" si="54">IF(CE$11&lt;$D$1+$A26,$C26/$D$1,IF(CE$11=$D$1+$A26,($C26/$D$1)/2,0))</f>
        <v>0</v>
      </c>
      <c r="CF26" s="139">
        <f t="shared" ca="1" si="54"/>
        <v>0</v>
      </c>
      <c r="CG26" s="139">
        <f t="shared" ca="1" si="54"/>
        <v>0</v>
      </c>
      <c r="CH26" s="139">
        <f t="shared" ca="1" si="54"/>
        <v>0</v>
      </c>
      <c r="CI26" s="139">
        <f t="shared" ca="1" si="54"/>
        <v>0</v>
      </c>
      <c r="CJ26" s="139">
        <f t="shared" ca="1" si="54"/>
        <v>0</v>
      </c>
      <c r="CK26" s="139">
        <f t="shared" ca="1" si="54"/>
        <v>0</v>
      </c>
      <c r="CL26" s="139">
        <f t="shared" ca="1" si="54"/>
        <v>0</v>
      </c>
      <c r="CM26" s="139">
        <f t="shared" ca="1" si="54"/>
        <v>0</v>
      </c>
      <c r="CN26" s="139">
        <f t="shared" ca="1" si="54"/>
        <v>0</v>
      </c>
      <c r="CO26" s="139">
        <f t="shared" ca="1" si="54"/>
        <v>0</v>
      </c>
      <c r="CP26" s="139">
        <f t="shared" ca="1" si="54"/>
        <v>0</v>
      </c>
      <c r="CQ26" s="139">
        <f t="shared" ca="1" si="54"/>
        <v>0</v>
      </c>
      <c r="CR26" s="139">
        <f t="shared" ca="1" si="54"/>
        <v>0</v>
      </c>
      <c r="CS26" s="139">
        <f t="shared" ca="1" si="54"/>
        <v>0</v>
      </c>
      <c r="CT26" s="139">
        <f t="shared" ca="1" si="54"/>
        <v>0</v>
      </c>
      <c r="CU26" s="139">
        <f t="shared" ca="1" si="54"/>
        <v>0</v>
      </c>
      <c r="CV26" s="139">
        <f t="shared" ca="1" si="54"/>
        <v>0</v>
      </c>
      <c r="CW26" s="139">
        <f t="shared" ca="1" si="54"/>
        <v>0</v>
      </c>
      <c r="CX26" s="139">
        <f t="shared" ca="1" si="54"/>
        <v>0</v>
      </c>
      <c r="CY26" s="139">
        <f t="shared" ca="1" si="54"/>
        <v>0</v>
      </c>
      <c r="CZ26" s="139">
        <f t="shared" ca="1" si="14"/>
        <v>0</v>
      </c>
      <c r="DA26" s="373" t="s">
        <v>223</v>
      </c>
      <c r="DB26" s="373">
        <f t="shared" si="21"/>
        <v>2033</v>
      </c>
    </row>
    <row r="27" spans="1:106">
      <c r="A27" s="138">
        <f t="shared" si="10"/>
        <v>16</v>
      </c>
      <c r="B27" s="138">
        <f t="shared" si="10"/>
        <v>2034</v>
      </c>
      <c r="C27" s="130">
        <f ca="1">IF(INDIRECT(DA27&amp;5)=$H$2,SUM($D$6:INDIRECT(DA27&amp;6)),IF(INDIRECT(DA27&amp;5)&gt;$H$2,INDIRECT(DA27&amp;6),0))</f>
        <v>0</v>
      </c>
      <c r="D27" s="139"/>
      <c r="E27" s="139"/>
      <c r="F27" s="139"/>
      <c r="G27" s="139"/>
      <c r="H27" s="139"/>
      <c r="I27" s="139"/>
      <c r="J27" s="139"/>
      <c r="K27" s="139"/>
      <c r="L27" s="139"/>
      <c r="M27" s="139"/>
      <c r="N27" s="139"/>
      <c r="O27" s="139"/>
      <c r="P27" s="139"/>
      <c r="Q27" s="139"/>
      <c r="R27" s="139"/>
      <c r="S27" s="139">
        <f ca="1">($C27/$D$1)/2</f>
        <v>0</v>
      </c>
      <c r="T27" s="139">
        <f t="shared" ref="T27:AY27" ca="1" si="55">IF(T$11&lt;$D$1+$A27,$C27/$D$1,IF(T$11=$D$1+$A27,($C27/$D$1)/2,0))</f>
        <v>0</v>
      </c>
      <c r="U27" s="139">
        <f t="shared" ca="1" si="55"/>
        <v>0</v>
      </c>
      <c r="V27" s="139">
        <f t="shared" ca="1" si="55"/>
        <v>0</v>
      </c>
      <c r="W27" s="139">
        <f t="shared" ca="1" si="55"/>
        <v>0</v>
      </c>
      <c r="X27" s="139">
        <f t="shared" ca="1" si="55"/>
        <v>0</v>
      </c>
      <c r="Y27" s="139">
        <f t="shared" ca="1" si="55"/>
        <v>0</v>
      </c>
      <c r="Z27" s="139">
        <f t="shared" ca="1" si="55"/>
        <v>0</v>
      </c>
      <c r="AA27" s="139">
        <f t="shared" ca="1" si="55"/>
        <v>0</v>
      </c>
      <c r="AB27" s="139">
        <f t="shared" ca="1" si="55"/>
        <v>0</v>
      </c>
      <c r="AC27" s="139">
        <f t="shared" ca="1" si="55"/>
        <v>0</v>
      </c>
      <c r="AD27" s="139">
        <f t="shared" ca="1" si="55"/>
        <v>0</v>
      </c>
      <c r="AE27" s="139">
        <f t="shared" ca="1" si="55"/>
        <v>0</v>
      </c>
      <c r="AF27" s="139">
        <f t="shared" ca="1" si="55"/>
        <v>0</v>
      </c>
      <c r="AG27" s="139">
        <f t="shared" ca="1" si="55"/>
        <v>0</v>
      </c>
      <c r="AH27" s="139">
        <f t="shared" ca="1" si="55"/>
        <v>0</v>
      </c>
      <c r="AI27" s="139">
        <f t="shared" ca="1" si="55"/>
        <v>0</v>
      </c>
      <c r="AJ27" s="139">
        <f t="shared" ca="1" si="55"/>
        <v>0</v>
      </c>
      <c r="AK27" s="139">
        <f t="shared" ca="1" si="55"/>
        <v>0</v>
      </c>
      <c r="AL27" s="139">
        <f t="shared" ca="1" si="55"/>
        <v>0</v>
      </c>
      <c r="AM27" s="139">
        <f t="shared" ca="1" si="55"/>
        <v>0</v>
      </c>
      <c r="AN27" s="139">
        <f t="shared" ca="1" si="55"/>
        <v>0</v>
      </c>
      <c r="AO27" s="139">
        <f t="shared" ca="1" si="55"/>
        <v>0</v>
      </c>
      <c r="AP27" s="139">
        <f t="shared" ca="1" si="55"/>
        <v>0</v>
      </c>
      <c r="AQ27" s="139">
        <f t="shared" ca="1" si="55"/>
        <v>0</v>
      </c>
      <c r="AR27" s="139">
        <f t="shared" ca="1" si="55"/>
        <v>0</v>
      </c>
      <c r="AS27" s="139">
        <f t="shared" ca="1" si="55"/>
        <v>0</v>
      </c>
      <c r="AT27" s="139">
        <f t="shared" ca="1" si="55"/>
        <v>0</v>
      </c>
      <c r="AU27" s="139">
        <f t="shared" ca="1" si="55"/>
        <v>0</v>
      </c>
      <c r="AV27" s="139">
        <f t="shared" ca="1" si="55"/>
        <v>0</v>
      </c>
      <c r="AW27" s="139">
        <f t="shared" ca="1" si="55"/>
        <v>0</v>
      </c>
      <c r="AX27" s="139">
        <f t="shared" ca="1" si="55"/>
        <v>0</v>
      </c>
      <c r="AY27" s="139">
        <f t="shared" ca="1" si="55"/>
        <v>0</v>
      </c>
      <c r="AZ27" s="139">
        <f t="shared" ref="AZ27:CE27" ca="1" si="56">IF(AZ$11&lt;$D$1+$A27,$C27/$D$1,IF(AZ$11=$D$1+$A27,($C27/$D$1)/2,0))</f>
        <v>0</v>
      </c>
      <c r="BA27" s="139">
        <f t="shared" ca="1" si="56"/>
        <v>0</v>
      </c>
      <c r="BB27" s="139">
        <f t="shared" ca="1" si="56"/>
        <v>0</v>
      </c>
      <c r="BC27" s="139">
        <f t="shared" ca="1" si="56"/>
        <v>0</v>
      </c>
      <c r="BD27" s="139">
        <f t="shared" ca="1" si="56"/>
        <v>0</v>
      </c>
      <c r="BE27" s="139">
        <f t="shared" ca="1" si="56"/>
        <v>0</v>
      </c>
      <c r="BF27" s="139">
        <f t="shared" ca="1" si="56"/>
        <v>0</v>
      </c>
      <c r="BG27" s="139">
        <f t="shared" ca="1" si="56"/>
        <v>0</v>
      </c>
      <c r="BH27" s="139">
        <f t="shared" ca="1" si="56"/>
        <v>0</v>
      </c>
      <c r="BI27" s="139">
        <f t="shared" ca="1" si="56"/>
        <v>0</v>
      </c>
      <c r="BJ27" s="139">
        <f t="shared" ca="1" si="56"/>
        <v>0</v>
      </c>
      <c r="BK27" s="139">
        <f t="shared" ca="1" si="56"/>
        <v>0</v>
      </c>
      <c r="BL27" s="139">
        <f t="shared" ca="1" si="56"/>
        <v>0</v>
      </c>
      <c r="BM27" s="139">
        <f t="shared" ca="1" si="56"/>
        <v>0</v>
      </c>
      <c r="BN27" s="139">
        <f t="shared" ca="1" si="56"/>
        <v>0</v>
      </c>
      <c r="BO27" s="139">
        <f t="shared" ca="1" si="56"/>
        <v>0</v>
      </c>
      <c r="BP27" s="139">
        <f t="shared" ca="1" si="56"/>
        <v>0</v>
      </c>
      <c r="BQ27" s="139">
        <f t="shared" ca="1" si="56"/>
        <v>0</v>
      </c>
      <c r="BR27" s="139">
        <f t="shared" ca="1" si="56"/>
        <v>0</v>
      </c>
      <c r="BS27" s="139">
        <f t="shared" ca="1" si="56"/>
        <v>0</v>
      </c>
      <c r="BT27" s="139">
        <f t="shared" ca="1" si="56"/>
        <v>0</v>
      </c>
      <c r="BU27" s="139">
        <f t="shared" ca="1" si="56"/>
        <v>0</v>
      </c>
      <c r="BV27" s="139">
        <f t="shared" ca="1" si="56"/>
        <v>0</v>
      </c>
      <c r="BW27" s="139">
        <f t="shared" ca="1" si="56"/>
        <v>0</v>
      </c>
      <c r="BX27" s="139">
        <f t="shared" ca="1" si="56"/>
        <v>0</v>
      </c>
      <c r="BY27" s="139">
        <f t="shared" ca="1" si="56"/>
        <v>0</v>
      </c>
      <c r="BZ27" s="139">
        <f t="shared" ca="1" si="56"/>
        <v>0</v>
      </c>
      <c r="CA27" s="139">
        <f t="shared" ca="1" si="56"/>
        <v>0</v>
      </c>
      <c r="CB27" s="139">
        <f t="shared" ca="1" si="56"/>
        <v>0</v>
      </c>
      <c r="CC27" s="139">
        <f t="shared" ca="1" si="56"/>
        <v>0</v>
      </c>
      <c r="CD27" s="139">
        <f t="shared" ca="1" si="56"/>
        <v>0</v>
      </c>
      <c r="CE27" s="139">
        <f t="shared" ca="1" si="56"/>
        <v>0</v>
      </c>
      <c r="CF27" s="139">
        <f t="shared" ref="CF27:CY27" ca="1" si="57">IF(CF$11&lt;$D$1+$A27,$C27/$D$1,IF(CF$11=$D$1+$A27,($C27/$D$1)/2,0))</f>
        <v>0</v>
      </c>
      <c r="CG27" s="139">
        <f t="shared" ca="1" si="57"/>
        <v>0</v>
      </c>
      <c r="CH27" s="139">
        <f t="shared" ca="1" si="57"/>
        <v>0</v>
      </c>
      <c r="CI27" s="139">
        <f t="shared" ca="1" si="57"/>
        <v>0</v>
      </c>
      <c r="CJ27" s="139">
        <f t="shared" ca="1" si="57"/>
        <v>0</v>
      </c>
      <c r="CK27" s="139">
        <f t="shared" ca="1" si="57"/>
        <v>0</v>
      </c>
      <c r="CL27" s="139">
        <f t="shared" ca="1" si="57"/>
        <v>0</v>
      </c>
      <c r="CM27" s="139">
        <f t="shared" ca="1" si="57"/>
        <v>0</v>
      </c>
      <c r="CN27" s="139">
        <f t="shared" ca="1" si="57"/>
        <v>0</v>
      </c>
      <c r="CO27" s="139">
        <f t="shared" ca="1" si="57"/>
        <v>0</v>
      </c>
      <c r="CP27" s="139">
        <f t="shared" ca="1" si="57"/>
        <v>0</v>
      </c>
      <c r="CQ27" s="139">
        <f t="shared" ca="1" si="57"/>
        <v>0</v>
      </c>
      <c r="CR27" s="139">
        <f t="shared" ca="1" si="57"/>
        <v>0</v>
      </c>
      <c r="CS27" s="139">
        <f t="shared" ca="1" si="57"/>
        <v>0</v>
      </c>
      <c r="CT27" s="139">
        <f t="shared" ca="1" si="57"/>
        <v>0</v>
      </c>
      <c r="CU27" s="139">
        <f t="shared" ca="1" si="57"/>
        <v>0</v>
      </c>
      <c r="CV27" s="139">
        <f t="shared" ca="1" si="57"/>
        <v>0</v>
      </c>
      <c r="CW27" s="139">
        <f t="shared" ca="1" si="57"/>
        <v>0</v>
      </c>
      <c r="CX27" s="139">
        <f t="shared" ca="1" si="57"/>
        <v>0</v>
      </c>
      <c r="CY27" s="139">
        <f t="shared" ca="1" si="57"/>
        <v>0</v>
      </c>
      <c r="CZ27" s="139">
        <f t="shared" ca="1" si="14"/>
        <v>0</v>
      </c>
      <c r="DA27" s="373" t="s">
        <v>224</v>
      </c>
      <c r="DB27" s="373">
        <f t="shared" si="21"/>
        <v>2034</v>
      </c>
    </row>
    <row r="28" spans="1:106">
      <c r="A28" s="138">
        <f t="shared" si="10"/>
        <v>17</v>
      </c>
      <c r="B28" s="138">
        <f t="shared" si="10"/>
        <v>2035</v>
      </c>
      <c r="C28" s="130">
        <f ca="1">IF(INDIRECT(DA28&amp;5)=$H$2,SUM($D$6:INDIRECT(DA28&amp;6)),IF(INDIRECT(DA28&amp;5)&gt;$H$2,INDIRECT(DA28&amp;6),0))</f>
        <v>0</v>
      </c>
      <c r="D28" s="139"/>
      <c r="E28" s="139"/>
      <c r="F28" s="139"/>
      <c r="G28" s="139"/>
      <c r="H28" s="139"/>
      <c r="I28" s="139"/>
      <c r="J28" s="139"/>
      <c r="K28" s="139"/>
      <c r="L28" s="139"/>
      <c r="M28" s="139"/>
      <c r="N28" s="139"/>
      <c r="O28" s="139"/>
      <c r="P28" s="139"/>
      <c r="Q28" s="139"/>
      <c r="R28" s="139"/>
      <c r="S28" s="139"/>
      <c r="T28" s="139">
        <f ca="1">($C28/$D$1)/2</f>
        <v>0</v>
      </c>
      <c r="U28" s="139">
        <f t="shared" ref="U28:AZ28" ca="1" si="58">IF(U$11&lt;$D$1+$A28,$C28/$D$1,IF(U$11=$D$1+$A28,($C28/$D$1)/2,0))</f>
        <v>0</v>
      </c>
      <c r="V28" s="139">
        <f t="shared" ca="1" si="58"/>
        <v>0</v>
      </c>
      <c r="W28" s="139">
        <f t="shared" ca="1" si="58"/>
        <v>0</v>
      </c>
      <c r="X28" s="139">
        <f t="shared" ca="1" si="58"/>
        <v>0</v>
      </c>
      <c r="Y28" s="139">
        <f t="shared" ca="1" si="58"/>
        <v>0</v>
      </c>
      <c r="Z28" s="139">
        <f t="shared" ca="1" si="58"/>
        <v>0</v>
      </c>
      <c r="AA28" s="139">
        <f t="shared" ca="1" si="58"/>
        <v>0</v>
      </c>
      <c r="AB28" s="139">
        <f t="shared" ca="1" si="58"/>
        <v>0</v>
      </c>
      <c r="AC28" s="139">
        <f t="shared" ca="1" si="58"/>
        <v>0</v>
      </c>
      <c r="AD28" s="139">
        <f t="shared" ca="1" si="58"/>
        <v>0</v>
      </c>
      <c r="AE28" s="139">
        <f t="shared" ca="1" si="58"/>
        <v>0</v>
      </c>
      <c r="AF28" s="139">
        <f t="shared" ca="1" si="58"/>
        <v>0</v>
      </c>
      <c r="AG28" s="139">
        <f t="shared" ca="1" si="58"/>
        <v>0</v>
      </c>
      <c r="AH28" s="139">
        <f t="shared" ca="1" si="58"/>
        <v>0</v>
      </c>
      <c r="AI28" s="139">
        <f t="shared" ca="1" si="58"/>
        <v>0</v>
      </c>
      <c r="AJ28" s="139">
        <f t="shared" ca="1" si="58"/>
        <v>0</v>
      </c>
      <c r="AK28" s="139">
        <f t="shared" ca="1" si="58"/>
        <v>0</v>
      </c>
      <c r="AL28" s="139">
        <f t="shared" ca="1" si="58"/>
        <v>0</v>
      </c>
      <c r="AM28" s="139">
        <f t="shared" ca="1" si="58"/>
        <v>0</v>
      </c>
      <c r="AN28" s="139">
        <f t="shared" ca="1" si="58"/>
        <v>0</v>
      </c>
      <c r="AO28" s="139">
        <f t="shared" ca="1" si="58"/>
        <v>0</v>
      </c>
      <c r="AP28" s="139">
        <f t="shared" ca="1" si="58"/>
        <v>0</v>
      </c>
      <c r="AQ28" s="139">
        <f t="shared" ca="1" si="58"/>
        <v>0</v>
      </c>
      <c r="AR28" s="139">
        <f t="shared" ca="1" si="58"/>
        <v>0</v>
      </c>
      <c r="AS28" s="139">
        <f t="shared" ca="1" si="58"/>
        <v>0</v>
      </c>
      <c r="AT28" s="139">
        <f t="shared" ca="1" si="58"/>
        <v>0</v>
      </c>
      <c r="AU28" s="139">
        <f t="shared" ca="1" si="58"/>
        <v>0</v>
      </c>
      <c r="AV28" s="139">
        <f t="shared" ca="1" si="58"/>
        <v>0</v>
      </c>
      <c r="AW28" s="139">
        <f t="shared" ca="1" si="58"/>
        <v>0</v>
      </c>
      <c r="AX28" s="139">
        <f t="shared" ca="1" si="58"/>
        <v>0</v>
      </c>
      <c r="AY28" s="139">
        <f t="shared" ca="1" si="58"/>
        <v>0</v>
      </c>
      <c r="AZ28" s="139">
        <f t="shared" ca="1" si="58"/>
        <v>0</v>
      </c>
      <c r="BA28" s="139">
        <f t="shared" ref="BA28:CF28" ca="1" si="59">IF(BA$11&lt;$D$1+$A28,$C28/$D$1,IF(BA$11=$D$1+$A28,($C28/$D$1)/2,0))</f>
        <v>0</v>
      </c>
      <c r="BB28" s="139">
        <f t="shared" ca="1" si="59"/>
        <v>0</v>
      </c>
      <c r="BC28" s="139">
        <f t="shared" ca="1" si="59"/>
        <v>0</v>
      </c>
      <c r="BD28" s="139">
        <f t="shared" ca="1" si="59"/>
        <v>0</v>
      </c>
      <c r="BE28" s="139">
        <f t="shared" ca="1" si="59"/>
        <v>0</v>
      </c>
      <c r="BF28" s="139">
        <f t="shared" ca="1" si="59"/>
        <v>0</v>
      </c>
      <c r="BG28" s="139">
        <f t="shared" ca="1" si="59"/>
        <v>0</v>
      </c>
      <c r="BH28" s="139">
        <f t="shared" ca="1" si="59"/>
        <v>0</v>
      </c>
      <c r="BI28" s="139">
        <f t="shared" ca="1" si="59"/>
        <v>0</v>
      </c>
      <c r="BJ28" s="139">
        <f t="shared" ca="1" si="59"/>
        <v>0</v>
      </c>
      <c r="BK28" s="139">
        <f t="shared" ca="1" si="59"/>
        <v>0</v>
      </c>
      <c r="BL28" s="139">
        <f t="shared" ca="1" si="59"/>
        <v>0</v>
      </c>
      <c r="BM28" s="139">
        <f t="shared" ca="1" si="59"/>
        <v>0</v>
      </c>
      <c r="BN28" s="139">
        <f t="shared" ca="1" si="59"/>
        <v>0</v>
      </c>
      <c r="BO28" s="139">
        <f t="shared" ca="1" si="59"/>
        <v>0</v>
      </c>
      <c r="BP28" s="139">
        <f t="shared" ca="1" si="59"/>
        <v>0</v>
      </c>
      <c r="BQ28" s="139">
        <f t="shared" ca="1" si="59"/>
        <v>0</v>
      </c>
      <c r="BR28" s="139">
        <f t="shared" ca="1" si="59"/>
        <v>0</v>
      </c>
      <c r="BS28" s="139">
        <f t="shared" ca="1" si="59"/>
        <v>0</v>
      </c>
      <c r="BT28" s="139">
        <f t="shared" ca="1" si="59"/>
        <v>0</v>
      </c>
      <c r="BU28" s="139">
        <f t="shared" ca="1" si="59"/>
        <v>0</v>
      </c>
      <c r="BV28" s="139">
        <f t="shared" ca="1" si="59"/>
        <v>0</v>
      </c>
      <c r="BW28" s="139">
        <f t="shared" ca="1" si="59"/>
        <v>0</v>
      </c>
      <c r="BX28" s="139">
        <f t="shared" ca="1" si="59"/>
        <v>0</v>
      </c>
      <c r="BY28" s="139">
        <f t="shared" ca="1" si="59"/>
        <v>0</v>
      </c>
      <c r="BZ28" s="139">
        <f t="shared" ca="1" si="59"/>
        <v>0</v>
      </c>
      <c r="CA28" s="139">
        <f t="shared" ca="1" si="59"/>
        <v>0</v>
      </c>
      <c r="CB28" s="139">
        <f t="shared" ca="1" si="59"/>
        <v>0</v>
      </c>
      <c r="CC28" s="139">
        <f t="shared" ca="1" si="59"/>
        <v>0</v>
      </c>
      <c r="CD28" s="139">
        <f t="shared" ca="1" si="59"/>
        <v>0</v>
      </c>
      <c r="CE28" s="139">
        <f t="shared" ca="1" si="59"/>
        <v>0</v>
      </c>
      <c r="CF28" s="139">
        <f t="shared" ca="1" si="59"/>
        <v>0</v>
      </c>
      <c r="CG28" s="139">
        <f t="shared" ref="CG28:CY28" ca="1" si="60">IF(CG$11&lt;$D$1+$A28,$C28/$D$1,IF(CG$11=$D$1+$A28,($C28/$D$1)/2,0))</f>
        <v>0</v>
      </c>
      <c r="CH28" s="139">
        <f t="shared" ca="1" si="60"/>
        <v>0</v>
      </c>
      <c r="CI28" s="139">
        <f t="shared" ca="1" si="60"/>
        <v>0</v>
      </c>
      <c r="CJ28" s="139">
        <f t="shared" ca="1" si="60"/>
        <v>0</v>
      </c>
      <c r="CK28" s="139">
        <f t="shared" ca="1" si="60"/>
        <v>0</v>
      </c>
      <c r="CL28" s="139">
        <f t="shared" ca="1" si="60"/>
        <v>0</v>
      </c>
      <c r="CM28" s="139">
        <f t="shared" ca="1" si="60"/>
        <v>0</v>
      </c>
      <c r="CN28" s="139">
        <f t="shared" ca="1" si="60"/>
        <v>0</v>
      </c>
      <c r="CO28" s="139">
        <f t="shared" ca="1" si="60"/>
        <v>0</v>
      </c>
      <c r="CP28" s="139">
        <f t="shared" ca="1" si="60"/>
        <v>0</v>
      </c>
      <c r="CQ28" s="139">
        <f t="shared" ca="1" si="60"/>
        <v>0</v>
      </c>
      <c r="CR28" s="139">
        <f t="shared" ca="1" si="60"/>
        <v>0</v>
      </c>
      <c r="CS28" s="139">
        <f t="shared" ca="1" si="60"/>
        <v>0</v>
      </c>
      <c r="CT28" s="139">
        <f t="shared" ca="1" si="60"/>
        <v>0</v>
      </c>
      <c r="CU28" s="139">
        <f t="shared" ca="1" si="60"/>
        <v>0</v>
      </c>
      <c r="CV28" s="139">
        <f t="shared" ca="1" si="60"/>
        <v>0</v>
      </c>
      <c r="CW28" s="139">
        <f t="shared" ca="1" si="60"/>
        <v>0</v>
      </c>
      <c r="CX28" s="139">
        <f t="shared" ca="1" si="60"/>
        <v>0</v>
      </c>
      <c r="CY28" s="139">
        <f t="shared" ca="1" si="60"/>
        <v>0</v>
      </c>
      <c r="CZ28" s="139">
        <f t="shared" ca="1" si="14"/>
        <v>0</v>
      </c>
      <c r="DA28" s="373" t="s">
        <v>225</v>
      </c>
      <c r="DB28" s="373">
        <f t="shared" si="21"/>
        <v>2035</v>
      </c>
    </row>
    <row r="29" spans="1:106">
      <c r="A29" s="138">
        <f t="shared" si="10"/>
        <v>18</v>
      </c>
      <c r="B29" s="138">
        <f t="shared" si="10"/>
        <v>2036</v>
      </c>
      <c r="C29" s="130">
        <f ca="1">IF(INDIRECT(DA29&amp;5)=$H$2,SUM($D$6:INDIRECT(DA29&amp;6)),IF(INDIRECT(DA29&amp;5)&gt;$H$2,INDIRECT(DA29&amp;6),0))</f>
        <v>0</v>
      </c>
      <c r="D29" s="139"/>
      <c r="E29" s="139"/>
      <c r="F29" s="139"/>
      <c r="G29" s="139"/>
      <c r="H29" s="139"/>
      <c r="I29" s="139"/>
      <c r="J29" s="139"/>
      <c r="K29" s="139"/>
      <c r="L29" s="139"/>
      <c r="M29" s="139"/>
      <c r="N29" s="139"/>
      <c r="O29" s="139"/>
      <c r="P29" s="139"/>
      <c r="Q29" s="139"/>
      <c r="R29" s="139"/>
      <c r="S29" s="139"/>
      <c r="T29" s="139"/>
      <c r="U29" s="139">
        <f ca="1">($C29/$D$1)/2</f>
        <v>0</v>
      </c>
      <c r="V29" s="139">
        <f t="shared" ref="V29:BA29" ca="1" si="61">IF(V$11&lt;$D$1+$A29,$C29/$D$1,IF(V$11=$D$1+$A29,($C29/$D$1)/2,0))</f>
        <v>0</v>
      </c>
      <c r="W29" s="139">
        <f t="shared" ca="1" si="61"/>
        <v>0</v>
      </c>
      <c r="X29" s="139">
        <f t="shared" ca="1" si="61"/>
        <v>0</v>
      </c>
      <c r="Y29" s="139">
        <f t="shared" ca="1" si="61"/>
        <v>0</v>
      </c>
      <c r="Z29" s="139">
        <f t="shared" ca="1" si="61"/>
        <v>0</v>
      </c>
      <c r="AA29" s="139">
        <f t="shared" ca="1" si="61"/>
        <v>0</v>
      </c>
      <c r="AB29" s="139">
        <f t="shared" ca="1" si="61"/>
        <v>0</v>
      </c>
      <c r="AC29" s="139">
        <f t="shared" ca="1" si="61"/>
        <v>0</v>
      </c>
      <c r="AD29" s="139">
        <f t="shared" ca="1" si="61"/>
        <v>0</v>
      </c>
      <c r="AE29" s="139">
        <f t="shared" ca="1" si="61"/>
        <v>0</v>
      </c>
      <c r="AF29" s="139">
        <f t="shared" ca="1" si="61"/>
        <v>0</v>
      </c>
      <c r="AG29" s="139">
        <f t="shared" ca="1" si="61"/>
        <v>0</v>
      </c>
      <c r="AH29" s="139">
        <f t="shared" ca="1" si="61"/>
        <v>0</v>
      </c>
      <c r="AI29" s="139">
        <f t="shared" ca="1" si="61"/>
        <v>0</v>
      </c>
      <c r="AJ29" s="139">
        <f t="shared" ca="1" si="61"/>
        <v>0</v>
      </c>
      <c r="AK29" s="139">
        <f t="shared" ca="1" si="61"/>
        <v>0</v>
      </c>
      <c r="AL29" s="139">
        <f t="shared" ca="1" si="61"/>
        <v>0</v>
      </c>
      <c r="AM29" s="139">
        <f t="shared" ca="1" si="61"/>
        <v>0</v>
      </c>
      <c r="AN29" s="139">
        <f t="shared" ca="1" si="61"/>
        <v>0</v>
      </c>
      <c r="AO29" s="139">
        <f t="shared" ca="1" si="61"/>
        <v>0</v>
      </c>
      <c r="AP29" s="139">
        <f t="shared" ca="1" si="61"/>
        <v>0</v>
      </c>
      <c r="AQ29" s="139">
        <f t="shared" ca="1" si="61"/>
        <v>0</v>
      </c>
      <c r="AR29" s="139">
        <f t="shared" ca="1" si="61"/>
        <v>0</v>
      </c>
      <c r="AS29" s="139">
        <f t="shared" ca="1" si="61"/>
        <v>0</v>
      </c>
      <c r="AT29" s="139">
        <f t="shared" ca="1" si="61"/>
        <v>0</v>
      </c>
      <c r="AU29" s="139">
        <f t="shared" ca="1" si="61"/>
        <v>0</v>
      </c>
      <c r="AV29" s="139">
        <f t="shared" ca="1" si="61"/>
        <v>0</v>
      </c>
      <c r="AW29" s="139">
        <f t="shared" ca="1" si="61"/>
        <v>0</v>
      </c>
      <c r="AX29" s="139">
        <f t="shared" ca="1" si="61"/>
        <v>0</v>
      </c>
      <c r="AY29" s="139">
        <f t="shared" ca="1" si="61"/>
        <v>0</v>
      </c>
      <c r="AZ29" s="139">
        <f t="shared" ca="1" si="61"/>
        <v>0</v>
      </c>
      <c r="BA29" s="139">
        <f t="shared" ca="1" si="61"/>
        <v>0</v>
      </c>
      <c r="BB29" s="139">
        <f t="shared" ref="BB29:CG29" ca="1" si="62">IF(BB$11&lt;$D$1+$A29,$C29/$D$1,IF(BB$11=$D$1+$A29,($C29/$D$1)/2,0))</f>
        <v>0</v>
      </c>
      <c r="BC29" s="139">
        <f t="shared" ca="1" si="62"/>
        <v>0</v>
      </c>
      <c r="BD29" s="139">
        <f t="shared" ca="1" si="62"/>
        <v>0</v>
      </c>
      <c r="BE29" s="139">
        <f t="shared" ca="1" si="62"/>
        <v>0</v>
      </c>
      <c r="BF29" s="139">
        <f t="shared" ca="1" si="62"/>
        <v>0</v>
      </c>
      <c r="BG29" s="139">
        <f t="shared" ca="1" si="62"/>
        <v>0</v>
      </c>
      <c r="BH29" s="139">
        <f t="shared" ca="1" si="62"/>
        <v>0</v>
      </c>
      <c r="BI29" s="139">
        <f t="shared" ca="1" si="62"/>
        <v>0</v>
      </c>
      <c r="BJ29" s="139">
        <f t="shared" ca="1" si="62"/>
        <v>0</v>
      </c>
      <c r="BK29" s="139">
        <f t="shared" ca="1" si="62"/>
        <v>0</v>
      </c>
      <c r="BL29" s="139">
        <f t="shared" ca="1" si="62"/>
        <v>0</v>
      </c>
      <c r="BM29" s="139">
        <f t="shared" ca="1" si="62"/>
        <v>0</v>
      </c>
      <c r="BN29" s="139">
        <f t="shared" ca="1" si="62"/>
        <v>0</v>
      </c>
      <c r="BO29" s="139">
        <f t="shared" ca="1" si="62"/>
        <v>0</v>
      </c>
      <c r="BP29" s="139">
        <f t="shared" ca="1" si="62"/>
        <v>0</v>
      </c>
      <c r="BQ29" s="139">
        <f t="shared" ca="1" si="62"/>
        <v>0</v>
      </c>
      <c r="BR29" s="139">
        <f t="shared" ca="1" si="62"/>
        <v>0</v>
      </c>
      <c r="BS29" s="139">
        <f t="shared" ca="1" si="62"/>
        <v>0</v>
      </c>
      <c r="BT29" s="139">
        <f t="shared" ca="1" si="62"/>
        <v>0</v>
      </c>
      <c r="BU29" s="139">
        <f t="shared" ca="1" si="62"/>
        <v>0</v>
      </c>
      <c r="BV29" s="139">
        <f t="shared" ca="1" si="62"/>
        <v>0</v>
      </c>
      <c r="BW29" s="139">
        <f t="shared" ca="1" si="62"/>
        <v>0</v>
      </c>
      <c r="BX29" s="139">
        <f t="shared" ca="1" si="62"/>
        <v>0</v>
      </c>
      <c r="BY29" s="139">
        <f t="shared" ca="1" si="62"/>
        <v>0</v>
      </c>
      <c r="BZ29" s="139">
        <f t="shared" ca="1" si="62"/>
        <v>0</v>
      </c>
      <c r="CA29" s="139">
        <f t="shared" ca="1" si="62"/>
        <v>0</v>
      </c>
      <c r="CB29" s="139">
        <f t="shared" ca="1" si="62"/>
        <v>0</v>
      </c>
      <c r="CC29" s="139">
        <f t="shared" ca="1" si="62"/>
        <v>0</v>
      </c>
      <c r="CD29" s="139">
        <f t="shared" ca="1" si="62"/>
        <v>0</v>
      </c>
      <c r="CE29" s="139">
        <f t="shared" ca="1" si="62"/>
        <v>0</v>
      </c>
      <c r="CF29" s="139">
        <f t="shared" ca="1" si="62"/>
        <v>0</v>
      </c>
      <c r="CG29" s="139">
        <f t="shared" ca="1" si="62"/>
        <v>0</v>
      </c>
      <c r="CH29" s="139">
        <f t="shared" ref="CH29:CY29" ca="1" si="63">IF(CH$11&lt;$D$1+$A29,$C29/$D$1,IF(CH$11=$D$1+$A29,($C29/$D$1)/2,0))</f>
        <v>0</v>
      </c>
      <c r="CI29" s="139">
        <f t="shared" ca="1" si="63"/>
        <v>0</v>
      </c>
      <c r="CJ29" s="139">
        <f t="shared" ca="1" si="63"/>
        <v>0</v>
      </c>
      <c r="CK29" s="139">
        <f t="shared" ca="1" si="63"/>
        <v>0</v>
      </c>
      <c r="CL29" s="139">
        <f t="shared" ca="1" si="63"/>
        <v>0</v>
      </c>
      <c r="CM29" s="139">
        <f t="shared" ca="1" si="63"/>
        <v>0</v>
      </c>
      <c r="CN29" s="139">
        <f t="shared" ca="1" si="63"/>
        <v>0</v>
      </c>
      <c r="CO29" s="139">
        <f t="shared" ca="1" si="63"/>
        <v>0</v>
      </c>
      <c r="CP29" s="139">
        <f t="shared" ca="1" si="63"/>
        <v>0</v>
      </c>
      <c r="CQ29" s="139">
        <f t="shared" ca="1" si="63"/>
        <v>0</v>
      </c>
      <c r="CR29" s="139">
        <f t="shared" ca="1" si="63"/>
        <v>0</v>
      </c>
      <c r="CS29" s="139">
        <f t="shared" ca="1" si="63"/>
        <v>0</v>
      </c>
      <c r="CT29" s="139">
        <f t="shared" ca="1" si="63"/>
        <v>0</v>
      </c>
      <c r="CU29" s="139">
        <f t="shared" ca="1" si="63"/>
        <v>0</v>
      </c>
      <c r="CV29" s="139">
        <f t="shared" ca="1" si="63"/>
        <v>0</v>
      </c>
      <c r="CW29" s="139">
        <f t="shared" ca="1" si="63"/>
        <v>0</v>
      </c>
      <c r="CX29" s="139">
        <f t="shared" ca="1" si="63"/>
        <v>0</v>
      </c>
      <c r="CY29" s="139">
        <f t="shared" ca="1" si="63"/>
        <v>0</v>
      </c>
      <c r="CZ29" s="139">
        <f t="shared" ca="1" si="14"/>
        <v>0</v>
      </c>
      <c r="DA29" s="373" t="s">
        <v>226</v>
      </c>
      <c r="DB29" s="373">
        <f t="shared" si="21"/>
        <v>2036</v>
      </c>
    </row>
    <row r="30" spans="1:106">
      <c r="A30" s="138">
        <f t="shared" si="10"/>
        <v>19</v>
      </c>
      <c r="B30" s="138">
        <f t="shared" si="10"/>
        <v>2037</v>
      </c>
      <c r="C30" s="130">
        <f ca="1">IF(INDIRECT(DA30&amp;5)=$H$2,SUM($D$6:INDIRECT(DA30&amp;6)),IF(INDIRECT(DA30&amp;5)&gt;$H$2,INDIRECT(DA30&amp;6),0))</f>
        <v>0</v>
      </c>
      <c r="D30" s="139"/>
      <c r="E30" s="139"/>
      <c r="F30" s="139"/>
      <c r="G30" s="139"/>
      <c r="H30" s="139"/>
      <c r="I30" s="139"/>
      <c r="J30" s="139"/>
      <c r="K30" s="139"/>
      <c r="L30" s="139"/>
      <c r="M30" s="139"/>
      <c r="N30" s="139"/>
      <c r="O30" s="139"/>
      <c r="P30" s="139"/>
      <c r="Q30" s="139"/>
      <c r="R30" s="139"/>
      <c r="S30" s="139"/>
      <c r="T30" s="140"/>
      <c r="U30" s="139"/>
      <c r="V30" s="139">
        <f ca="1">($C30/$D$1)/2</f>
        <v>0</v>
      </c>
      <c r="W30" s="139">
        <f t="shared" ref="W30:BB30" ca="1" si="64">IF(W$11&lt;$D$1+$A30,$C30/$D$1,IF(W$11=$D$1+$A30,($C30/$D$1)/2,0))</f>
        <v>0</v>
      </c>
      <c r="X30" s="139">
        <f t="shared" ca="1" si="64"/>
        <v>0</v>
      </c>
      <c r="Y30" s="139">
        <f t="shared" ca="1" si="64"/>
        <v>0</v>
      </c>
      <c r="Z30" s="139">
        <f t="shared" ca="1" si="64"/>
        <v>0</v>
      </c>
      <c r="AA30" s="139">
        <f t="shared" ca="1" si="64"/>
        <v>0</v>
      </c>
      <c r="AB30" s="139">
        <f t="shared" ca="1" si="64"/>
        <v>0</v>
      </c>
      <c r="AC30" s="139">
        <f t="shared" ca="1" si="64"/>
        <v>0</v>
      </c>
      <c r="AD30" s="139">
        <f t="shared" ca="1" si="64"/>
        <v>0</v>
      </c>
      <c r="AE30" s="139">
        <f t="shared" ca="1" si="64"/>
        <v>0</v>
      </c>
      <c r="AF30" s="139">
        <f t="shared" ca="1" si="64"/>
        <v>0</v>
      </c>
      <c r="AG30" s="139">
        <f t="shared" ca="1" si="64"/>
        <v>0</v>
      </c>
      <c r="AH30" s="139">
        <f t="shared" ca="1" si="64"/>
        <v>0</v>
      </c>
      <c r="AI30" s="139">
        <f t="shared" ca="1" si="64"/>
        <v>0</v>
      </c>
      <c r="AJ30" s="139">
        <f t="shared" ca="1" si="64"/>
        <v>0</v>
      </c>
      <c r="AK30" s="139">
        <f t="shared" ca="1" si="64"/>
        <v>0</v>
      </c>
      <c r="AL30" s="139">
        <f t="shared" ca="1" si="64"/>
        <v>0</v>
      </c>
      <c r="AM30" s="139">
        <f t="shared" ca="1" si="64"/>
        <v>0</v>
      </c>
      <c r="AN30" s="139">
        <f t="shared" ca="1" si="64"/>
        <v>0</v>
      </c>
      <c r="AO30" s="139">
        <f t="shared" ca="1" si="64"/>
        <v>0</v>
      </c>
      <c r="AP30" s="139">
        <f t="shared" ca="1" si="64"/>
        <v>0</v>
      </c>
      <c r="AQ30" s="139">
        <f t="shared" ca="1" si="64"/>
        <v>0</v>
      </c>
      <c r="AR30" s="139">
        <f t="shared" ca="1" si="64"/>
        <v>0</v>
      </c>
      <c r="AS30" s="139">
        <f t="shared" ca="1" si="64"/>
        <v>0</v>
      </c>
      <c r="AT30" s="139">
        <f t="shared" ca="1" si="64"/>
        <v>0</v>
      </c>
      <c r="AU30" s="139">
        <f t="shared" ca="1" si="64"/>
        <v>0</v>
      </c>
      <c r="AV30" s="139">
        <f t="shared" ca="1" si="64"/>
        <v>0</v>
      </c>
      <c r="AW30" s="139">
        <f t="shared" ca="1" si="64"/>
        <v>0</v>
      </c>
      <c r="AX30" s="139">
        <f t="shared" ca="1" si="64"/>
        <v>0</v>
      </c>
      <c r="AY30" s="139">
        <f t="shared" ca="1" si="64"/>
        <v>0</v>
      </c>
      <c r="AZ30" s="139">
        <f t="shared" ca="1" si="64"/>
        <v>0</v>
      </c>
      <c r="BA30" s="139">
        <f t="shared" ca="1" si="64"/>
        <v>0</v>
      </c>
      <c r="BB30" s="139">
        <f t="shared" ca="1" si="64"/>
        <v>0</v>
      </c>
      <c r="BC30" s="139">
        <f t="shared" ref="BC30:CH30" ca="1" si="65">IF(BC$11&lt;$D$1+$A30,$C30/$D$1,IF(BC$11=$D$1+$A30,($C30/$D$1)/2,0))</f>
        <v>0</v>
      </c>
      <c r="BD30" s="139">
        <f t="shared" ca="1" si="65"/>
        <v>0</v>
      </c>
      <c r="BE30" s="139">
        <f t="shared" ca="1" si="65"/>
        <v>0</v>
      </c>
      <c r="BF30" s="139">
        <f t="shared" ca="1" si="65"/>
        <v>0</v>
      </c>
      <c r="BG30" s="139">
        <f t="shared" ca="1" si="65"/>
        <v>0</v>
      </c>
      <c r="BH30" s="139">
        <f t="shared" ca="1" si="65"/>
        <v>0</v>
      </c>
      <c r="BI30" s="139">
        <f t="shared" ca="1" si="65"/>
        <v>0</v>
      </c>
      <c r="BJ30" s="139">
        <f t="shared" ca="1" si="65"/>
        <v>0</v>
      </c>
      <c r="BK30" s="139">
        <f t="shared" ca="1" si="65"/>
        <v>0</v>
      </c>
      <c r="BL30" s="139">
        <f t="shared" ca="1" si="65"/>
        <v>0</v>
      </c>
      <c r="BM30" s="139">
        <f t="shared" ca="1" si="65"/>
        <v>0</v>
      </c>
      <c r="BN30" s="139">
        <f t="shared" ca="1" si="65"/>
        <v>0</v>
      </c>
      <c r="BO30" s="139">
        <f t="shared" ca="1" si="65"/>
        <v>0</v>
      </c>
      <c r="BP30" s="139">
        <f t="shared" ca="1" si="65"/>
        <v>0</v>
      </c>
      <c r="BQ30" s="139">
        <f t="shared" ca="1" si="65"/>
        <v>0</v>
      </c>
      <c r="BR30" s="139">
        <f t="shared" ca="1" si="65"/>
        <v>0</v>
      </c>
      <c r="BS30" s="139">
        <f t="shared" ca="1" si="65"/>
        <v>0</v>
      </c>
      <c r="BT30" s="139">
        <f t="shared" ca="1" si="65"/>
        <v>0</v>
      </c>
      <c r="BU30" s="139">
        <f t="shared" ca="1" si="65"/>
        <v>0</v>
      </c>
      <c r="BV30" s="139">
        <f t="shared" ca="1" si="65"/>
        <v>0</v>
      </c>
      <c r="BW30" s="139">
        <f t="shared" ca="1" si="65"/>
        <v>0</v>
      </c>
      <c r="BX30" s="139">
        <f t="shared" ca="1" si="65"/>
        <v>0</v>
      </c>
      <c r="BY30" s="139">
        <f t="shared" ca="1" si="65"/>
        <v>0</v>
      </c>
      <c r="BZ30" s="139">
        <f t="shared" ca="1" si="65"/>
        <v>0</v>
      </c>
      <c r="CA30" s="139">
        <f t="shared" ca="1" si="65"/>
        <v>0</v>
      </c>
      <c r="CB30" s="139">
        <f t="shared" ca="1" si="65"/>
        <v>0</v>
      </c>
      <c r="CC30" s="139">
        <f t="shared" ca="1" si="65"/>
        <v>0</v>
      </c>
      <c r="CD30" s="139">
        <f t="shared" ca="1" si="65"/>
        <v>0</v>
      </c>
      <c r="CE30" s="139">
        <f t="shared" ca="1" si="65"/>
        <v>0</v>
      </c>
      <c r="CF30" s="139">
        <f t="shared" ca="1" si="65"/>
        <v>0</v>
      </c>
      <c r="CG30" s="139">
        <f t="shared" ca="1" si="65"/>
        <v>0</v>
      </c>
      <c r="CH30" s="139">
        <f t="shared" ca="1" si="65"/>
        <v>0</v>
      </c>
      <c r="CI30" s="139">
        <f t="shared" ref="CI30:CY30" ca="1" si="66">IF(CI$11&lt;$D$1+$A30,$C30/$D$1,IF(CI$11=$D$1+$A30,($C30/$D$1)/2,0))</f>
        <v>0</v>
      </c>
      <c r="CJ30" s="139">
        <f t="shared" ca="1" si="66"/>
        <v>0</v>
      </c>
      <c r="CK30" s="139">
        <f t="shared" ca="1" si="66"/>
        <v>0</v>
      </c>
      <c r="CL30" s="139">
        <f t="shared" ca="1" si="66"/>
        <v>0</v>
      </c>
      <c r="CM30" s="139">
        <f t="shared" ca="1" si="66"/>
        <v>0</v>
      </c>
      <c r="CN30" s="139">
        <f t="shared" ca="1" si="66"/>
        <v>0</v>
      </c>
      <c r="CO30" s="139">
        <f t="shared" ca="1" si="66"/>
        <v>0</v>
      </c>
      <c r="CP30" s="139">
        <f t="shared" ca="1" si="66"/>
        <v>0</v>
      </c>
      <c r="CQ30" s="139">
        <f t="shared" ca="1" si="66"/>
        <v>0</v>
      </c>
      <c r="CR30" s="139">
        <f t="shared" ca="1" si="66"/>
        <v>0</v>
      </c>
      <c r="CS30" s="139">
        <f t="shared" ca="1" si="66"/>
        <v>0</v>
      </c>
      <c r="CT30" s="139">
        <f t="shared" ca="1" si="66"/>
        <v>0</v>
      </c>
      <c r="CU30" s="139">
        <f t="shared" ca="1" si="66"/>
        <v>0</v>
      </c>
      <c r="CV30" s="139">
        <f t="shared" ca="1" si="66"/>
        <v>0</v>
      </c>
      <c r="CW30" s="139">
        <f t="shared" ca="1" si="66"/>
        <v>0</v>
      </c>
      <c r="CX30" s="139">
        <f t="shared" ca="1" si="66"/>
        <v>0</v>
      </c>
      <c r="CY30" s="139">
        <f t="shared" ca="1" si="66"/>
        <v>0</v>
      </c>
      <c r="CZ30" s="139">
        <f t="shared" ca="1" si="14"/>
        <v>0</v>
      </c>
      <c r="DA30" s="373" t="s">
        <v>227</v>
      </c>
      <c r="DB30" s="373">
        <f t="shared" si="21"/>
        <v>2037</v>
      </c>
    </row>
    <row r="31" spans="1:106">
      <c r="A31" s="138">
        <f t="shared" si="10"/>
        <v>20</v>
      </c>
      <c r="B31" s="138">
        <f t="shared" si="10"/>
        <v>2038</v>
      </c>
      <c r="C31" s="130">
        <f ca="1">IF(INDIRECT(DA31&amp;5)=$H$2,SUM($D$6:INDIRECT(DA31&amp;6)),IF(INDIRECT(DA31&amp;5)&gt;$H$2,INDIRECT(DA31&amp;6),0))</f>
        <v>0</v>
      </c>
      <c r="D31" s="139"/>
      <c r="E31" s="139"/>
      <c r="F31" s="139"/>
      <c r="G31" s="139"/>
      <c r="H31" s="139"/>
      <c r="I31" s="139"/>
      <c r="J31" s="139"/>
      <c r="K31" s="139"/>
      <c r="L31" s="139"/>
      <c r="M31" s="139"/>
      <c r="N31" s="139"/>
      <c r="O31" s="139"/>
      <c r="P31" s="139"/>
      <c r="Q31" s="139"/>
      <c r="R31" s="139"/>
      <c r="S31" s="139"/>
      <c r="T31" s="140"/>
      <c r="U31" s="140"/>
      <c r="V31" s="139"/>
      <c r="W31" s="139">
        <f ca="1">($C31/$D$1)/2</f>
        <v>0</v>
      </c>
      <c r="X31" s="139">
        <f t="shared" ref="X31:BC31" ca="1" si="67">IF(X$11&lt;$D$1+$A31,$C31/$D$1,IF(X$11=$D$1+$A31,($C31/$D$1)/2,0))</f>
        <v>0</v>
      </c>
      <c r="Y31" s="139">
        <f t="shared" ca="1" si="67"/>
        <v>0</v>
      </c>
      <c r="Z31" s="139">
        <f t="shared" ca="1" si="67"/>
        <v>0</v>
      </c>
      <c r="AA31" s="139">
        <f t="shared" ca="1" si="67"/>
        <v>0</v>
      </c>
      <c r="AB31" s="139">
        <f t="shared" ca="1" si="67"/>
        <v>0</v>
      </c>
      <c r="AC31" s="139">
        <f t="shared" ca="1" si="67"/>
        <v>0</v>
      </c>
      <c r="AD31" s="139">
        <f t="shared" ca="1" si="67"/>
        <v>0</v>
      </c>
      <c r="AE31" s="139">
        <f t="shared" ca="1" si="67"/>
        <v>0</v>
      </c>
      <c r="AF31" s="139">
        <f t="shared" ca="1" si="67"/>
        <v>0</v>
      </c>
      <c r="AG31" s="139">
        <f t="shared" ca="1" si="67"/>
        <v>0</v>
      </c>
      <c r="AH31" s="139">
        <f t="shared" ca="1" si="67"/>
        <v>0</v>
      </c>
      <c r="AI31" s="139">
        <f t="shared" ca="1" si="67"/>
        <v>0</v>
      </c>
      <c r="AJ31" s="139">
        <f t="shared" ca="1" si="67"/>
        <v>0</v>
      </c>
      <c r="AK31" s="139">
        <f t="shared" ca="1" si="67"/>
        <v>0</v>
      </c>
      <c r="AL31" s="139">
        <f t="shared" ca="1" si="67"/>
        <v>0</v>
      </c>
      <c r="AM31" s="139">
        <f t="shared" ca="1" si="67"/>
        <v>0</v>
      </c>
      <c r="AN31" s="139">
        <f t="shared" ca="1" si="67"/>
        <v>0</v>
      </c>
      <c r="AO31" s="139">
        <f t="shared" ca="1" si="67"/>
        <v>0</v>
      </c>
      <c r="AP31" s="139">
        <f t="shared" ca="1" si="67"/>
        <v>0</v>
      </c>
      <c r="AQ31" s="139">
        <f t="shared" ca="1" si="67"/>
        <v>0</v>
      </c>
      <c r="AR31" s="139">
        <f t="shared" ca="1" si="67"/>
        <v>0</v>
      </c>
      <c r="AS31" s="139">
        <f t="shared" ca="1" si="67"/>
        <v>0</v>
      </c>
      <c r="AT31" s="139">
        <f t="shared" ca="1" si="67"/>
        <v>0</v>
      </c>
      <c r="AU31" s="139">
        <f t="shared" ca="1" si="67"/>
        <v>0</v>
      </c>
      <c r="AV31" s="139">
        <f t="shared" ca="1" si="67"/>
        <v>0</v>
      </c>
      <c r="AW31" s="139">
        <f t="shared" ca="1" si="67"/>
        <v>0</v>
      </c>
      <c r="AX31" s="139">
        <f t="shared" ca="1" si="67"/>
        <v>0</v>
      </c>
      <c r="AY31" s="139">
        <f t="shared" ca="1" si="67"/>
        <v>0</v>
      </c>
      <c r="AZ31" s="139">
        <f t="shared" ca="1" si="67"/>
        <v>0</v>
      </c>
      <c r="BA31" s="139">
        <f t="shared" ca="1" si="67"/>
        <v>0</v>
      </c>
      <c r="BB31" s="139">
        <f t="shared" ca="1" si="67"/>
        <v>0</v>
      </c>
      <c r="BC31" s="139">
        <f t="shared" ca="1" si="67"/>
        <v>0</v>
      </c>
      <c r="BD31" s="139">
        <f t="shared" ref="BD31:CI31" ca="1" si="68">IF(BD$11&lt;$D$1+$A31,$C31/$D$1,IF(BD$11=$D$1+$A31,($C31/$D$1)/2,0))</f>
        <v>0</v>
      </c>
      <c r="BE31" s="139">
        <f t="shared" ca="1" si="68"/>
        <v>0</v>
      </c>
      <c r="BF31" s="139">
        <f t="shared" ca="1" si="68"/>
        <v>0</v>
      </c>
      <c r="BG31" s="139">
        <f t="shared" ca="1" si="68"/>
        <v>0</v>
      </c>
      <c r="BH31" s="139">
        <f t="shared" ca="1" si="68"/>
        <v>0</v>
      </c>
      <c r="BI31" s="139">
        <f t="shared" ca="1" si="68"/>
        <v>0</v>
      </c>
      <c r="BJ31" s="139">
        <f t="shared" ca="1" si="68"/>
        <v>0</v>
      </c>
      <c r="BK31" s="139">
        <f t="shared" ca="1" si="68"/>
        <v>0</v>
      </c>
      <c r="BL31" s="139">
        <f t="shared" ca="1" si="68"/>
        <v>0</v>
      </c>
      <c r="BM31" s="139">
        <f t="shared" ca="1" si="68"/>
        <v>0</v>
      </c>
      <c r="BN31" s="139">
        <f t="shared" ca="1" si="68"/>
        <v>0</v>
      </c>
      <c r="BO31" s="139">
        <f t="shared" ca="1" si="68"/>
        <v>0</v>
      </c>
      <c r="BP31" s="139">
        <f t="shared" ca="1" si="68"/>
        <v>0</v>
      </c>
      <c r="BQ31" s="139">
        <f t="shared" ca="1" si="68"/>
        <v>0</v>
      </c>
      <c r="BR31" s="139">
        <f t="shared" ca="1" si="68"/>
        <v>0</v>
      </c>
      <c r="BS31" s="139">
        <f t="shared" ca="1" si="68"/>
        <v>0</v>
      </c>
      <c r="BT31" s="139">
        <f t="shared" ca="1" si="68"/>
        <v>0</v>
      </c>
      <c r="BU31" s="139">
        <f t="shared" ca="1" si="68"/>
        <v>0</v>
      </c>
      <c r="BV31" s="139">
        <f t="shared" ca="1" si="68"/>
        <v>0</v>
      </c>
      <c r="BW31" s="139">
        <f t="shared" ca="1" si="68"/>
        <v>0</v>
      </c>
      <c r="BX31" s="139">
        <f t="shared" ca="1" si="68"/>
        <v>0</v>
      </c>
      <c r="BY31" s="139">
        <f t="shared" ca="1" si="68"/>
        <v>0</v>
      </c>
      <c r="BZ31" s="139">
        <f t="shared" ca="1" si="68"/>
        <v>0</v>
      </c>
      <c r="CA31" s="139">
        <f t="shared" ca="1" si="68"/>
        <v>0</v>
      </c>
      <c r="CB31" s="139">
        <f t="shared" ca="1" si="68"/>
        <v>0</v>
      </c>
      <c r="CC31" s="139">
        <f t="shared" ca="1" si="68"/>
        <v>0</v>
      </c>
      <c r="CD31" s="139">
        <f t="shared" ca="1" si="68"/>
        <v>0</v>
      </c>
      <c r="CE31" s="139">
        <f t="shared" ca="1" si="68"/>
        <v>0</v>
      </c>
      <c r="CF31" s="139">
        <f t="shared" ca="1" si="68"/>
        <v>0</v>
      </c>
      <c r="CG31" s="139">
        <f t="shared" ca="1" si="68"/>
        <v>0</v>
      </c>
      <c r="CH31" s="139">
        <f t="shared" ca="1" si="68"/>
        <v>0</v>
      </c>
      <c r="CI31" s="139">
        <f t="shared" ca="1" si="68"/>
        <v>0</v>
      </c>
      <c r="CJ31" s="139">
        <f t="shared" ref="CJ31:CY31" ca="1" si="69">IF(CJ$11&lt;$D$1+$A31,$C31/$D$1,IF(CJ$11=$D$1+$A31,($C31/$D$1)/2,0))</f>
        <v>0</v>
      </c>
      <c r="CK31" s="139">
        <f t="shared" ca="1" si="69"/>
        <v>0</v>
      </c>
      <c r="CL31" s="139">
        <f t="shared" ca="1" si="69"/>
        <v>0</v>
      </c>
      <c r="CM31" s="139">
        <f t="shared" ca="1" si="69"/>
        <v>0</v>
      </c>
      <c r="CN31" s="139">
        <f t="shared" ca="1" si="69"/>
        <v>0</v>
      </c>
      <c r="CO31" s="139">
        <f t="shared" ca="1" si="69"/>
        <v>0</v>
      </c>
      <c r="CP31" s="139">
        <f t="shared" ca="1" si="69"/>
        <v>0</v>
      </c>
      <c r="CQ31" s="139">
        <f t="shared" ca="1" si="69"/>
        <v>0</v>
      </c>
      <c r="CR31" s="139">
        <f t="shared" ca="1" si="69"/>
        <v>0</v>
      </c>
      <c r="CS31" s="139">
        <f t="shared" ca="1" si="69"/>
        <v>0</v>
      </c>
      <c r="CT31" s="139">
        <f t="shared" ca="1" si="69"/>
        <v>0</v>
      </c>
      <c r="CU31" s="139">
        <f t="shared" ca="1" si="69"/>
        <v>0</v>
      </c>
      <c r="CV31" s="139">
        <f t="shared" ca="1" si="69"/>
        <v>0</v>
      </c>
      <c r="CW31" s="139">
        <f t="shared" ca="1" si="69"/>
        <v>0</v>
      </c>
      <c r="CX31" s="139">
        <f t="shared" ca="1" si="69"/>
        <v>0</v>
      </c>
      <c r="CY31" s="139">
        <f t="shared" ca="1" si="69"/>
        <v>0</v>
      </c>
      <c r="CZ31" s="139">
        <f t="shared" ca="1" si="14"/>
        <v>0</v>
      </c>
      <c r="DA31" s="374" t="s">
        <v>228</v>
      </c>
      <c r="DB31" s="373">
        <f t="shared" si="21"/>
        <v>2038</v>
      </c>
    </row>
    <row r="32" spans="1:106" s="373" customFormat="1">
      <c r="A32" s="138">
        <f t="shared" si="10"/>
        <v>21</v>
      </c>
      <c r="B32" s="138">
        <f t="shared" si="10"/>
        <v>2039</v>
      </c>
      <c r="C32" s="130">
        <f ca="1">IF(INDIRECT(DA32&amp;5)=$H$2,SUM($D$6:INDIRECT(DA32&amp;6)),IF(INDIRECT(DA32&amp;5)&gt;$H$2,INDIRECT(DA32&amp;6),0))</f>
        <v>0</v>
      </c>
      <c r="D32" s="374"/>
      <c r="E32" s="374"/>
      <c r="F32" s="374"/>
      <c r="G32" s="374"/>
      <c r="H32" s="374"/>
      <c r="I32" s="374"/>
      <c r="J32" s="374"/>
      <c r="K32" s="374"/>
      <c r="L32" s="374"/>
      <c r="M32" s="374"/>
      <c r="N32" s="374"/>
      <c r="O32" s="374"/>
      <c r="P32" s="374"/>
      <c r="Q32" s="374"/>
      <c r="R32" s="374"/>
      <c r="S32" s="374"/>
      <c r="T32" s="375"/>
      <c r="U32" s="375"/>
      <c r="V32" s="374"/>
      <c r="W32" s="374"/>
      <c r="X32" s="374">
        <f ca="1">($C32/$D$1)/2</f>
        <v>0</v>
      </c>
      <c r="Y32" s="374">
        <f t="shared" ref="Y32:BD32" ca="1" si="70">IF(Y$11&lt;$D$1+$A32,$C32/$D$1,IF(Y$11=$D$1+$A32,($C32/$D$1)/2,0))</f>
        <v>0</v>
      </c>
      <c r="Z32" s="374">
        <f t="shared" ca="1" si="70"/>
        <v>0</v>
      </c>
      <c r="AA32" s="374">
        <f t="shared" ca="1" si="70"/>
        <v>0</v>
      </c>
      <c r="AB32" s="374">
        <f t="shared" ca="1" si="70"/>
        <v>0</v>
      </c>
      <c r="AC32" s="374">
        <f t="shared" ca="1" si="70"/>
        <v>0</v>
      </c>
      <c r="AD32" s="374">
        <f t="shared" ca="1" si="70"/>
        <v>0</v>
      </c>
      <c r="AE32" s="374">
        <f t="shared" ca="1" si="70"/>
        <v>0</v>
      </c>
      <c r="AF32" s="374">
        <f t="shared" ca="1" si="70"/>
        <v>0</v>
      </c>
      <c r="AG32" s="374">
        <f t="shared" ca="1" si="70"/>
        <v>0</v>
      </c>
      <c r="AH32" s="374">
        <f t="shared" ca="1" si="70"/>
        <v>0</v>
      </c>
      <c r="AI32" s="374">
        <f t="shared" ca="1" si="70"/>
        <v>0</v>
      </c>
      <c r="AJ32" s="374">
        <f t="shared" ca="1" si="70"/>
        <v>0</v>
      </c>
      <c r="AK32" s="374">
        <f t="shared" ca="1" si="70"/>
        <v>0</v>
      </c>
      <c r="AL32" s="374">
        <f t="shared" ca="1" si="70"/>
        <v>0</v>
      </c>
      <c r="AM32" s="374">
        <f t="shared" ca="1" si="70"/>
        <v>0</v>
      </c>
      <c r="AN32" s="374">
        <f t="shared" ca="1" si="70"/>
        <v>0</v>
      </c>
      <c r="AO32" s="374">
        <f t="shared" ca="1" si="70"/>
        <v>0</v>
      </c>
      <c r="AP32" s="374">
        <f t="shared" ca="1" si="70"/>
        <v>0</v>
      </c>
      <c r="AQ32" s="374">
        <f t="shared" ca="1" si="70"/>
        <v>0</v>
      </c>
      <c r="AR32" s="374">
        <f t="shared" ca="1" si="70"/>
        <v>0</v>
      </c>
      <c r="AS32" s="374">
        <f t="shared" ca="1" si="70"/>
        <v>0</v>
      </c>
      <c r="AT32" s="374">
        <f t="shared" ca="1" si="70"/>
        <v>0</v>
      </c>
      <c r="AU32" s="374">
        <f t="shared" ca="1" si="70"/>
        <v>0</v>
      </c>
      <c r="AV32" s="374">
        <f t="shared" ca="1" si="70"/>
        <v>0</v>
      </c>
      <c r="AW32" s="374">
        <f t="shared" ca="1" si="70"/>
        <v>0</v>
      </c>
      <c r="AX32" s="374">
        <f t="shared" ca="1" si="70"/>
        <v>0</v>
      </c>
      <c r="AY32" s="374">
        <f t="shared" ca="1" si="70"/>
        <v>0</v>
      </c>
      <c r="AZ32" s="374">
        <f t="shared" ca="1" si="70"/>
        <v>0</v>
      </c>
      <c r="BA32" s="374">
        <f t="shared" ca="1" si="70"/>
        <v>0</v>
      </c>
      <c r="BB32" s="374">
        <f t="shared" ca="1" si="70"/>
        <v>0</v>
      </c>
      <c r="BC32" s="374">
        <f t="shared" ca="1" si="70"/>
        <v>0</v>
      </c>
      <c r="BD32" s="374">
        <f t="shared" ca="1" si="70"/>
        <v>0</v>
      </c>
      <c r="BE32" s="374">
        <f t="shared" ref="BE32:CJ32" ca="1" si="71">IF(BE$11&lt;$D$1+$A32,$C32/$D$1,IF(BE$11=$D$1+$A32,($C32/$D$1)/2,0))</f>
        <v>0</v>
      </c>
      <c r="BF32" s="374">
        <f t="shared" ca="1" si="71"/>
        <v>0</v>
      </c>
      <c r="BG32" s="374">
        <f t="shared" ca="1" si="71"/>
        <v>0</v>
      </c>
      <c r="BH32" s="374">
        <f t="shared" ca="1" si="71"/>
        <v>0</v>
      </c>
      <c r="BI32" s="374">
        <f t="shared" ca="1" si="71"/>
        <v>0</v>
      </c>
      <c r="BJ32" s="374">
        <f t="shared" ca="1" si="71"/>
        <v>0</v>
      </c>
      <c r="BK32" s="374">
        <f t="shared" ca="1" si="71"/>
        <v>0</v>
      </c>
      <c r="BL32" s="374">
        <f t="shared" ca="1" si="71"/>
        <v>0</v>
      </c>
      <c r="BM32" s="374">
        <f t="shared" ca="1" si="71"/>
        <v>0</v>
      </c>
      <c r="BN32" s="374">
        <f t="shared" ca="1" si="71"/>
        <v>0</v>
      </c>
      <c r="BO32" s="374">
        <f t="shared" ca="1" si="71"/>
        <v>0</v>
      </c>
      <c r="BP32" s="374">
        <f t="shared" ca="1" si="71"/>
        <v>0</v>
      </c>
      <c r="BQ32" s="374">
        <f t="shared" ca="1" si="71"/>
        <v>0</v>
      </c>
      <c r="BR32" s="374">
        <f t="shared" ca="1" si="71"/>
        <v>0</v>
      </c>
      <c r="BS32" s="374">
        <f t="shared" ca="1" si="71"/>
        <v>0</v>
      </c>
      <c r="BT32" s="374">
        <f t="shared" ca="1" si="71"/>
        <v>0</v>
      </c>
      <c r="BU32" s="374">
        <f t="shared" ca="1" si="71"/>
        <v>0</v>
      </c>
      <c r="BV32" s="374">
        <f t="shared" ca="1" si="71"/>
        <v>0</v>
      </c>
      <c r="BW32" s="374">
        <f t="shared" ca="1" si="71"/>
        <v>0</v>
      </c>
      <c r="BX32" s="374">
        <f t="shared" ca="1" si="71"/>
        <v>0</v>
      </c>
      <c r="BY32" s="374">
        <f t="shared" ca="1" si="71"/>
        <v>0</v>
      </c>
      <c r="BZ32" s="374">
        <f t="shared" ca="1" si="71"/>
        <v>0</v>
      </c>
      <c r="CA32" s="374">
        <f t="shared" ca="1" si="71"/>
        <v>0</v>
      </c>
      <c r="CB32" s="374">
        <f t="shared" ca="1" si="71"/>
        <v>0</v>
      </c>
      <c r="CC32" s="374">
        <f t="shared" ca="1" si="71"/>
        <v>0</v>
      </c>
      <c r="CD32" s="374">
        <f t="shared" ca="1" si="71"/>
        <v>0</v>
      </c>
      <c r="CE32" s="374">
        <f t="shared" ca="1" si="71"/>
        <v>0</v>
      </c>
      <c r="CF32" s="374">
        <f t="shared" ca="1" si="71"/>
        <v>0</v>
      </c>
      <c r="CG32" s="374">
        <f t="shared" ca="1" si="71"/>
        <v>0</v>
      </c>
      <c r="CH32" s="374">
        <f t="shared" ca="1" si="71"/>
        <v>0</v>
      </c>
      <c r="CI32" s="374">
        <f t="shared" ca="1" si="71"/>
        <v>0</v>
      </c>
      <c r="CJ32" s="374">
        <f t="shared" ca="1" si="71"/>
        <v>0</v>
      </c>
      <c r="CK32" s="374">
        <f t="shared" ref="CK32:CZ32" ca="1" si="72">IF(CK$11&lt;$D$1+$A32,$C32/$D$1,IF(CK$11=$D$1+$A32,($C32/$D$1)/2,0))</f>
        <v>0</v>
      </c>
      <c r="CL32" s="374">
        <f t="shared" ca="1" si="72"/>
        <v>0</v>
      </c>
      <c r="CM32" s="374">
        <f t="shared" ca="1" si="72"/>
        <v>0</v>
      </c>
      <c r="CN32" s="374">
        <f t="shared" ca="1" si="72"/>
        <v>0</v>
      </c>
      <c r="CO32" s="374">
        <f t="shared" ca="1" si="72"/>
        <v>0</v>
      </c>
      <c r="CP32" s="374">
        <f t="shared" ca="1" si="72"/>
        <v>0</v>
      </c>
      <c r="CQ32" s="374">
        <f t="shared" ca="1" si="72"/>
        <v>0</v>
      </c>
      <c r="CR32" s="374">
        <f t="shared" ca="1" si="72"/>
        <v>0</v>
      </c>
      <c r="CS32" s="374">
        <f t="shared" ca="1" si="72"/>
        <v>0</v>
      </c>
      <c r="CT32" s="374">
        <f t="shared" ca="1" si="72"/>
        <v>0</v>
      </c>
      <c r="CU32" s="374">
        <f t="shared" ca="1" si="72"/>
        <v>0</v>
      </c>
      <c r="CV32" s="374">
        <f t="shared" ca="1" si="72"/>
        <v>0</v>
      </c>
      <c r="CW32" s="374">
        <f t="shared" ca="1" si="72"/>
        <v>0</v>
      </c>
      <c r="CX32" s="374">
        <f t="shared" ca="1" si="72"/>
        <v>0</v>
      </c>
      <c r="CY32" s="374">
        <f t="shared" ca="1" si="72"/>
        <v>0</v>
      </c>
      <c r="CZ32" s="374">
        <f t="shared" ca="1" si="72"/>
        <v>0</v>
      </c>
      <c r="DA32" s="374" t="s">
        <v>229</v>
      </c>
      <c r="DB32" s="373">
        <f t="shared" si="21"/>
        <v>2039</v>
      </c>
    </row>
    <row r="33" spans="1:109" s="373" customFormat="1">
      <c r="A33" s="138">
        <f t="shared" si="10"/>
        <v>22</v>
      </c>
      <c r="B33" s="138">
        <f t="shared" si="10"/>
        <v>2040</v>
      </c>
      <c r="C33" s="130">
        <f ca="1">IF(INDIRECT(DA33&amp;5)=$H$2,SUM($D$6:INDIRECT(DA33&amp;6)),IF(INDIRECT(DA33&amp;5)&gt;$H$2,INDIRECT(DA33&amp;6),0))</f>
        <v>0</v>
      </c>
      <c r="D33" s="374"/>
      <c r="E33" s="374"/>
      <c r="F33" s="374"/>
      <c r="G33" s="374"/>
      <c r="H33" s="374"/>
      <c r="I33" s="374"/>
      <c r="J33" s="374"/>
      <c r="K33" s="374"/>
      <c r="L33" s="374"/>
      <c r="M33" s="374"/>
      <c r="N33" s="374"/>
      <c r="O33" s="374"/>
      <c r="P33" s="374"/>
      <c r="Q33" s="374"/>
      <c r="R33" s="374"/>
      <c r="S33" s="374"/>
      <c r="T33" s="375"/>
      <c r="U33" s="375"/>
      <c r="V33" s="374"/>
      <c r="W33" s="374"/>
      <c r="X33" s="374"/>
      <c r="Y33" s="374">
        <f ca="1">($C33/$D$1)/2</f>
        <v>0</v>
      </c>
      <c r="Z33" s="374">
        <f t="shared" ref="Z33:BE33" ca="1" si="73">IF(Z$11&lt;$D$1+$A33,$C33/$D$1,IF(Z$11=$D$1+$A33,($C33/$D$1)/2,0))</f>
        <v>0</v>
      </c>
      <c r="AA33" s="374">
        <f t="shared" ca="1" si="73"/>
        <v>0</v>
      </c>
      <c r="AB33" s="374">
        <f t="shared" ca="1" si="73"/>
        <v>0</v>
      </c>
      <c r="AC33" s="374">
        <f t="shared" ca="1" si="73"/>
        <v>0</v>
      </c>
      <c r="AD33" s="374">
        <f t="shared" ca="1" si="73"/>
        <v>0</v>
      </c>
      <c r="AE33" s="374">
        <f t="shared" ca="1" si="73"/>
        <v>0</v>
      </c>
      <c r="AF33" s="374">
        <f t="shared" ca="1" si="73"/>
        <v>0</v>
      </c>
      <c r="AG33" s="374">
        <f t="shared" ca="1" si="73"/>
        <v>0</v>
      </c>
      <c r="AH33" s="374">
        <f t="shared" ca="1" si="73"/>
        <v>0</v>
      </c>
      <c r="AI33" s="374">
        <f t="shared" ca="1" si="73"/>
        <v>0</v>
      </c>
      <c r="AJ33" s="374">
        <f t="shared" ca="1" si="73"/>
        <v>0</v>
      </c>
      <c r="AK33" s="374">
        <f t="shared" ca="1" si="73"/>
        <v>0</v>
      </c>
      <c r="AL33" s="374">
        <f t="shared" ca="1" si="73"/>
        <v>0</v>
      </c>
      <c r="AM33" s="374">
        <f t="shared" ca="1" si="73"/>
        <v>0</v>
      </c>
      <c r="AN33" s="374">
        <f t="shared" ca="1" si="73"/>
        <v>0</v>
      </c>
      <c r="AO33" s="374">
        <f t="shared" ca="1" si="73"/>
        <v>0</v>
      </c>
      <c r="AP33" s="374">
        <f t="shared" ca="1" si="73"/>
        <v>0</v>
      </c>
      <c r="AQ33" s="374">
        <f t="shared" ca="1" si="73"/>
        <v>0</v>
      </c>
      <c r="AR33" s="374">
        <f t="shared" ca="1" si="73"/>
        <v>0</v>
      </c>
      <c r="AS33" s="374">
        <f t="shared" ca="1" si="73"/>
        <v>0</v>
      </c>
      <c r="AT33" s="374">
        <f t="shared" ca="1" si="73"/>
        <v>0</v>
      </c>
      <c r="AU33" s="374">
        <f t="shared" ca="1" si="73"/>
        <v>0</v>
      </c>
      <c r="AV33" s="374">
        <f t="shared" ca="1" si="73"/>
        <v>0</v>
      </c>
      <c r="AW33" s="374">
        <f t="shared" ca="1" si="73"/>
        <v>0</v>
      </c>
      <c r="AX33" s="374">
        <f t="shared" ca="1" si="73"/>
        <v>0</v>
      </c>
      <c r="AY33" s="374">
        <f t="shared" ca="1" si="73"/>
        <v>0</v>
      </c>
      <c r="AZ33" s="374">
        <f t="shared" ca="1" si="73"/>
        <v>0</v>
      </c>
      <c r="BA33" s="374">
        <f t="shared" ca="1" si="73"/>
        <v>0</v>
      </c>
      <c r="BB33" s="374">
        <f t="shared" ca="1" si="73"/>
        <v>0</v>
      </c>
      <c r="BC33" s="374">
        <f t="shared" ca="1" si="73"/>
        <v>0</v>
      </c>
      <c r="BD33" s="374">
        <f t="shared" ca="1" si="73"/>
        <v>0</v>
      </c>
      <c r="BE33" s="374">
        <f t="shared" ca="1" si="73"/>
        <v>0</v>
      </c>
      <c r="BF33" s="374">
        <f t="shared" ref="BF33:CK33" ca="1" si="74">IF(BF$11&lt;$D$1+$A33,$C33/$D$1,IF(BF$11=$D$1+$A33,($C33/$D$1)/2,0))</f>
        <v>0</v>
      </c>
      <c r="BG33" s="374">
        <f t="shared" ca="1" si="74"/>
        <v>0</v>
      </c>
      <c r="BH33" s="374">
        <f t="shared" ca="1" si="74"/>
        <v>0</v>
      </c>
      <c r="BI33" s="374">
        <f t="shared" ca="1" si="74"/>
        <v>0</v>
      </c>
      <c r="BJ33" s="374">
        <f t="shared" ca="1" si="74"/>
        <v>0</v>
      </c>
      <c r="BK33" s="374">
        <f t="shared" ca="1" si="74"/>
        <v>0</v>
      </c>
      <c r="BL33" s="374">
        <f t="shared" ca="1" si="74"/>
        <v>0</v>
      </c>
      <c r="BM33" s="374">
        <f t="shared" ca="1" si="74"/>
        <v>0</v>
      </c>
      <c r="BN33" s="374">
        <f t="shared" ca="1" si="74"/>
        <v>0</v>
      </c>
      <c r="BO33" s="374">
        <f t="shared" ca="1" si="74"/>
        <v>0</v>
      </c>
      <c r="BP33" s="374">
        <f t="shared" ca="1" si="74"/>
        <v>0</v>
      </c>
      <c r="BQ33" s="374">
        <f t="shared" ca="1" si="74"/>
        <v>0</v>
      </c>
      <c r="BR33" s="374">
        <f t="shared" ca="1" si="74"/>
        <v>0</v>
      </c>
      <c r="BS33" s="374">
        <f t="shared" ca="1" si="74"/>
        <v>0</v>
      </c>
      <c r="BT33" s="374">
        <f t="shared" ca="1" si="74"/>
        <v>0</v>
      </c>
      <c r="BU33" s="374">
        <f t="shared" ca="1" si="74"/>
        <v>0</v>
      </c>
      <c r="BV33" s="374">
        <f t="shared" ca="1" si="74"/>
        <v>0</v>
      </c>
      <c r="BW33" s="374">
        <f t="shared" ca="1" si="74"/>
        <v>0</v>
      </c>
      <c r="BX33" s="374">
        <f t="shared" ca="1" si="74"/>
        <v>0</v>
      </c>
      <c r="BY33" s="374">
        <f t="shared" ca="1" si="74"/>
        <v>0</v>
      </c>
      <c r="BZ33" s="374">
        <f t="shared" ca="1" si="74"/>
        <v>0</v>
      </c>
      <c r="CA33" s="374">
        <f t="shared" ca="1" si="74"/>
        <v>0</v>
      </c>
      <c r="CB33" s="374">
        <f t="shared" ca="1" si="74"/>
        <v>0</v>
      </c>
      <c r="CC33" s="374">
        <f t="shared" ca="1" si="74"/>
        <v>0</v>
      </c>
      <c r="CD33" s="374">
        <f t="shared" ca="1" si="74"/>
        <v>0</v>
      </c>
      <c r="CE33" s="374">
        <f t="shared" ca="1" si="74"/>
        <v>0</v>
      </c>
      <c r="CF33" s="374">
        <f t="shared" ca="1" si="74"/>
        <v>0</v>
      </c>
      <c r="CG33" s="374">
        <f t="shared" ca="1" si="74"/>
        <v>0</v>
      </c>
      <c r="CH33" s="374">
        <f t="shared" ca="1" si="74"/>
        <v>0</v>
      </c>
      <c r="CI33" s="374">
        <f t="shared" ca="1" si="74"/>
        <v>0</v>
      </c>
      <c r="CJ33" s="374">
        <f t="shared" ca="1" si="74"/>
        <v>0</v>
      </c>
      <c r="CK33" s="374">
        <f t="shared" ca="1" si="74"/>
        <v>0</v>
      </c>
      <c r="CL33" s="374">
        <f t="shared" ref="CL33:CZ33" ca="1" si="75">IF(CL$11&lt;$D$1+$A33,$C33/$D$1,IF(CL$11=$D$1+$A33,($C33/$D$1)/2,0))</f>
        <v>0</v>
      </c>
      <c r="CM33" s="374">
        <f t="shared" ca="1" si="75"/>
        <v>0</v>
      </c>
      <c r="CN33" s="374">
        <f t="shared" ca="1" si="75"/>
        <v>0</v>
      </c>
      <c r="CO33" s="374">
        <f t="shared" ca="1" si="75"/>
        <v>0</v>
      </c>
      <c r="CP33" s="374">
        <f t="shared" ca="1" si="75"/>
        <v>0</v>
      </c>
      <c r="CQ33" s="374">
        <f t="shared" ca="1" si="75"/>
        <v>0</v>
      </c>
      <c r="CR33" s="374">
        <f t="shared" ca="1" si="75"/>
        <v>0</v>
      </c>
      <c r="CS33" s="374">
        <f t="shared" ca="1" si="75"/>
        <v>0</v>
      </c>
      <c r="CT33" s="374">
        <f t="shared" ca="1" si="75"/>
        <v>0</v>
      </c>
      <c r="CU33" s="374">
        <f t="shared" ca="1" si="75"/>
        <v>0</v>
      </c>
      <c r="CV33" s="374">
        <f t="shared" ca="1" si="75"/>
        <v>0</v>
      </c>
      <c r="CW33" s="374">
        <f t="shared" ca="1" si="75"/>
        <v>0</v>
      </c>
      <c r="CX33" s="374">
        <f t="shared" ca="1" si="75"/>
        <v>0</v>
      </c>
      <c r="CY33" s="374">
        <f t="shared" ca="1" si="75"/>
        <v>0</v>
      </c>
      <c r="CZ33" s="374">
        <f t="shared" ca="1" si="75"/>
        <v>0</v>
      </c>
      <c r="DA33" s="374" t="s">
        <v>230</v>
      </c>
      <c r="DB33" s="373">
        <f t="shared" si="21"/>
        <v>2040</v>
      </c>
    </row>
    <row r="34" spans="1:109" s="373" customFormat="1">
      <c r="A34" s="138">
        <f t="shared" si="10"/>
        <v>23</v>
      </c>
      <c r="B34" s="138">
        <f t="shared" si="10"/>
        <v>2041</v>
      </c>
      <c r="C34" s="130">
        <f ca="1">IF(INDIRECT(DA34&amp;5)=$H$2,SUM($D$6:INDIRECT(DA34&amp;6)),IF(INDIRECT(DA34&amp;5)&gt;$H$2,INDIRECT(DA34&amp;6),0))</f>
        <v>0</v>
      </c>
      <c r="D34" s="374"/>
      <c r="E34" s="374"/>
      <c r="F34" s="374"/>
      <c r="G34" s="374"/>
      <c r="H34" s="374"/>
      <c r="I34" s="374"/>
      <c r="J34" s="374"/>
      <c r="K34" s="374"/>
      <c r="L34" s="374"/>
      <c r="M34" s="374"/>
      <c r="N34" s="374"/>
      <c r="O34" s="374"/>
      <c r="P34" s="374"/>
      <c r="Q34" s="374"/>
      <c r="R34" s="374"/>
      <c r="S34" s="374"/>
      <c r="T34" s="375"/>
      <c r="U34" s="375"/>
      <c r="V34" s="374"/>
      <c r="W34" s="374"/>
      <c r="X34" s="374"/>
      <c r="Y34" s="374"/>
      <c r="Z34" s="374">
        <f ca="1">($C34/$D$1)/2</f>
        <v>0</v>
      </c>
      <c r="AA34" s="374">
        <f t="shared" ref="AA34:BF34" ca="1" si="76">IF(AA$11&lt;$D$1+$A34,$C34/$D$1,IF(AA$11=$D$1+$A34,($C34/$D$1)/2,0))</f>
        <v>0</v>
      </c>
      <c r="AB34" s="374">
        <f t="shared" ca="1" si="76"/>
        <v>0</v>
      </c>
      <c r="AC34" s="374">
        <f t="shared" ca="1" si="76"/>
        <v>0</v>
      </c>
      <c r="AD34" s="374">
        <f t="shared" ca="1" si="76"/>
        <v>0</v>
      </c>
      <c r="AE34" s="374">
        <f t="shared" ca="1" si="76"/>
        <v>0</v>
      </c>
      <c r="AF34" s="374">
        <f t="shared" ca="1" si="76"/>
        <v>0</v>
      </c>
      <c r="AG34" s="374">
        <f t="shared" ca="1" si="76"/>
        <v>0</v>
      </c>
      <c r="AH34" s="374">
        <f t="shared" ca="1" si="76"/>
        <v>0</v>
      </c>
      <c r="AI34" s="374">
        <f t="shared" ca="1" si="76"/>
        <v>0</v>
      </c>
      <c r="AJ34" s="374">
        <f t="shared" ca="1" si="76"/>
        <v>0</v>
      </c>
      <c r="AK34" s="374">
        <f t="shared" ca="1" si="76"/>
        <v>0</v>
      </c>
      <c r="AL34" s="374">
        <f t="shared" ca="1" si="76"/>
        <v>0</v>
      </c>
      <c r="AM34" s="374">
        <f t="shared" ca="1" si="76"/>
        <v>0</v>
      </c>
      <c r="AN34" s="374">
        <f t="shared" ca="1" si="76"/>
        <v>0</v>
      </c>
      <c r="AO34" s="374">
        <f t="shared" ca="1" si="76"/>
        <v>0</v>
      </c>
      <c r="AP34" s="374">
        <f t="shared" ca="1" si="76"/>
        <v>0</v>
      </c>
      <c r="AQ34" s="374">
        <f t="shared" ca="1" si="76"/>
        <v>0</v>
      </c>
      <c r="AR34" s="374">
        <f t="shared" ca="1" si="76"/>
        <v>0</v>
      </c>
      <c r="AS34" s="374">
        <f t="shared" ca="1" si="76"/>
        <v>0</v>
      </c>
      <c r="AT34" s="374">
        <f t="shared" ca="1" si="76"/>
        <v>0</v>
      </c>
      <c r="AU34" s="374">
        <f t="shared" ca="1" si="76"/>
        <v>0</v>
      </c>
      <c r="AV34" s="374">
        <f t="shared" ca="1" si="76"/>
        <v>0</v>
      </c>
      <c r="AW34" s="374">
        <f t="shared" ca="1" si="76"/>
        <v>0</v>
      </c>
      <c r="AX34" s="374">
        <f t="shared" ca="1" si="76"/>
        <v>0</v>
      </c>
      <c r="AY34" s="374">
        <f t="shared" ca="1" si="76"/>
        <v>0</v>
      </c>
      <c r="AZ34" s="374">
        <f t="shared" ca="1" si="76"/>
        <v>0</v>
      </c>
      <c r="BA34" s="374">
        <f t="shared" ca="1" si="76"/>
        <v>0</v>
      </c>
      <c r="BB34" s="374">
        <f t="shared" ca="1" si="76"/>
        <v>0</v>
      </c>
      <c r="BC34" s="374">
        <f t="shared" ca="1" si="76"/>
        <v>0</v>
      </c>
      <c r="BD34" s="374">
        <f t="shared" ca="1" si="76"/>
        <v>0</v>
      </c>
      <c r="BE34" s="374">
        <f t="shared" ca="1" si="76"/>
        <v>0</v>
      </c>
      <c r="BF34" s="374">
        <f t="shared" ca="1" si="76"/>
        <v>0</v>
      </c>
      <c r="BG34" s="374">
        <f t="shared" ref="BG34:CL34" ca="1" si="77">IF(BG$11&lt;$D$1+$A34,$C34/$D$1,IF(BG$11=$D$1+$A34,($C34/$D$1)/2,0))</f>
        <v>0</v>
      </c>
      <c r="BH34" s="374">
        <f t="shared" ca="1" si="77"/>
        <v>0</v>
      </c>
      <c r="BI34" s="374">
        <f t="shared" ca="1" si="77"/>
        <v>0</v>
      </c>
      <c r="BJ34" s="374">
        <f t="shared" ca="1" si="77"/>
        <v>0</v>
      </c>
      <c r="BK34" s="374">
        <f t="shared" ca="1" si="77"/>
        <v>0</v>
      </c>
      <c r="BL34" s="374">
        <f t="shared" ca="1" si="77"/>
        <v>0</v>
      </c>
      <c r="BM34" s="374">
        <f t="shared" ca="1" si="77"/>
        <v>0</v>
      </c>
      <c r="BN34" s="374">
        <f t="shared" ca="1" si="77"/>
        <v>0</v>
      </c>
      <c r="BO34" s="374">
        <f t="shared" ca="1" si="77"/>
        <v>0</v>
      </c>
      <c r="BP34" s="374">
        <f t="shared" ca="1" si="77"/>
        <v>0</v>
      </c>
      <c r="BQ34" s="374">
        <f t="shared" ca="1" si="77"/>
        <v>0</v>
      </c>
      <c r="BR34" s="374">
        <f t="shared" ca="1" si="77"/>
        <v>0</v>
      </c>
      <c r="BS34" s="374">
        <f t="shared" ca="1" si="77"/>
        <v>0</v>
      </c>
      <c r="BT34" s="374">
        <f t="shared" ca="1" si="77"/>
        <v>0</v>
      </c>
      <c r="BU34" s="374">
        <f t="shared" ca="1" si="77"/>
        <v>0</v>
      </c>
      <c r="BV34" s="374">
        <f t="shared" ca="1" si="77"/>
        <v>0</v>
      </c>
      <c r="BW34" s="374">
        <f t="shared" ca="1" si="77"/>
        <v>0</v>
      </c>
      <c r="BX34" s="374">
        <f t="shared" ca="1" si="77"/>
        <v>0</v>
      </c>
      <c r="BY34" s="374">
        <f t="shared" ca="1" si="77"/>
        <v>0</v>
      </c>
      <c r="BZ34" s="374">
        <f t="shared" ca="1" si="77"/>
        <v>0</v>
      </c>
      <c r="CA34" s="374">
        <f t="shared" ca="1" si="77"/>
        <v>0</v>
      </c>
      <c r="CB34" s="374">
        <f t="shared" ca="1" si="77"/>
        <v>0</v>
      </c>
      <c r="CC34" s="374">
        <f t="shared" ca="1" si="77"/>
        <v>0</v>
      </c>
      <c r="CD34" s="374">
        <f t="shared" ca="1" si="77"/>
        <v>0</v>
      </c>
      <c r="CE34" s="374">
        <f t="shared" ca="1" si="77"/>
        <v>0</v>
      </c>
      <c r="CF34" s="374">
        <f t="shared" ca="1" si="77"/>
        <v>0</v>
      </c>
      <c r="CG34" s="374">
        <f t="shared" ca="1" si="77"/>
        <v>0</v>
      </c>
      <c r="CH34" s="374">
        <f t="shared" ca="1" si="77"/>
        <v>0</v>
      </c>
      <c r="CI34" s="374">
        <f t="shared" ca="1" si="77"/>
        <v>0</v>
      </c>
      <c r="CJ34" s="374">
        <f t="shared" ca="1" si="77"/>
        <v>0</v>
      </c>
      <c r="CK34" s="374">
        <f t="shared" ca="1" si="77"/>
        <v>0</v>
      </c>
      <c r="CL34" s="374">
        <f t="shared" ca="1" si="77"/>
        <v>0</v>
      </c>
      <c r="CM34" s="374">
        <f t="shared" ref="CM34:CZ34" ca="1" si="78">IF(CM$11&lt;$D$1+$A34,$C34/$D$1,IF(CM$11=$D$1+$A34,($C34/$D$1)/2,0))</f>
        <v>0</v>
      </c>
      <c r="CN34" s="374">
        <f t="shared" ca="1" si="78"/>
        <v>0</v>
      </c>
      <c r="CO34" s="374">
        <f t="shared" ca="1" si="78"/>
        <v>0</v>
      </c>
      <c r="CP34" s="374">
        <f t="shared" ca="1" si="78"/>
        <v>0</v>
      </c>
      <c r="CQ34" s="374">
        <f t="shared" ca="1" si="78"/>
        <v>0</v>
      </c>
      <c r="CR34" s="374">
        <f t="shared" ca="1" si="78"/>
        <v>0</v>
      </c>
      <c r="CS34" s="374">
        <f t="shared" ca="1" si="78"/>
        <v>0</v>
      </c>
      <c r="CT34" s="374">
        <f t="shared" ca="1" si="78"/>
        <v>0</v>
      </c>
      <c r="CU34" s="374">
        <f t="shared" ca="1" si="78"/>
        <v>0</v>
      </c>
      <c r="CV34" s="374">
        <f t="shared" ca="1" si="78"/>
        <v>0</v>
      </c>
      <c r="CW34" s="374">
        <f t="shared" ca="1" si="78"/>
        <v>0</v>
      </c>
      <c r="CX34" s="374">
        <f t="shared" ca="1" si="78"/>
        <v>0</v>
      </c>
      <c r="CY34" s="374">
        <f t="shared" ca="1" si="78"/>
        <v>0</v>
      </c>
      <c r="CZ34" s="374">
        <f t="shared" ca="1" si="78"/>
        <v>0</v>
      </c>
      <c r="DA34" s="374" t="s">
        <v>231</v>
      </c>
      <c r="DB34" s="373">
        <f t="shared" si="21"/>
        <v>2041</v>
      </c>
      <c r="DC34" s="374"/>
    </row>
    <row r="35" spans="1:109" s="373" customFormat="1">
      <c r="A35" s="138">
        <f t="shared" si="10"/>
        <v>24</v>
      </c>
      <c r="B35" s="138">
        <f t="shared" si="10"/>
        <v>2042</v>
      </c>
      <c r="C35" s="130">
        <f ca="1">IF(INDIRECT(DA35&amp;5)=$H$2,SUM($D$6:INDIRECT(DA35&amp;6)),IF(INDIRECT(DA35&amp;5)&gt;$H$2,INDIRECT(DA35&amp;6),0))</f>
        <v>0</v>
      </c>
      <c r="D35" s="374"/>
      <c r="E35" s="374"/>
      <c r="F35" s="374"/>
      <c r="G35" s="374"/>
      <c r="H35" s="374"/>
      <c r="I35" s="374"/>
      <c r="J35" s="374"/>
      <c r="K35" s="374"/>
      <c r="L35" s="374"/>
      <c r="M35" s="374"/>
      <c r="N35" s="374"/>
      <c r="O35" s="374"/>
      <c r="P35" s="374"/>
      <c r="Q35" s="374"/>
      <c r="R35" s="374"/>
      <c r="S35" s="374"/>
      <c r="T35" s="375"/>
      <c r="U35" s="375"/>
      <c r="V35" s="374"/>
      <c r="W35" s="374"/>
      <c r="X35" s="374"/>
      <c r="Y35" s="374"/>
      <c r="Z35" s="374"/>
      <c r="AA35" s="374">
        <f ca="1">($C35/$D$1)/2</f>
        <v>0</v>
      </c>
      <c r="AB35" s="374">
        <f t="shared" ref="AB35:BG35" ca="1" si="79">IF(AB$11&lt;$D$1+$A35,$C35/$D$1,IF(AB$11=$D$1+$A35,($C35/$D$1)/2,0))</f>
        <v>0</v>
      </c>
      <c r="AC35" s="374">
        <f t="shared" ca="1" si="79"/>
        <v>0</v>
      </c>
      <c r="AD35" s="374">
        <f t="shared" ca="1" si="79"/>
        <v>0</v>
      </c>
      <c r="AE35" s="374">
        <f t="shared" ca="1" si="79"/>
        <v>0</v>
      </c>
      <c r="AF35" s="374">
        <f t="shared" ca="1" si="79"/>
        <v>0</v>
      </c>
      <c r="AG35" s="374">
        <f t="shared" ca="1" si="79"/>
        <v>0</v>
      </c>
      <c r="AH35" s="374">
        <f t="shared" ca="1" si="79"/>
        <v>0</v>
      </c>
      <c r="AI35" s="374">
        <f t="shared" ca="1" si="79"/>
        <v>0</v>
      </c>
      <c r="AJ35" s="374">
        <f t="shared" ca="1" si="79"/>
        <v>0</v>
      </c>
      <c r="AK35" s="374">
        <f t="shared" ca="1" si="79"/>
        <v>0</v>
      </c>
      <c r="AL35" s="374">
        <f t="shared" ca="1" si="79"/>
        <v>0</v>
      </c>
      <c r="AM35" s="374">
        <f t="shared" ca="1" si="79"/>
        <v>0</v>
      </c>
      <c r="AN35" s="374">
        <f t="shared" ca="1" si="79"/>
        <v>0</v>
      </c>
      <c r="AO35" s="374">
        <f t="shared" ca="1" si="79"/>
        <v>0</v>
      </c>
      <c r="AP35" s="374">
        <f t="shared" ca="1" si="79"/>
        <v>0</v>
      </c>
      <c r="AQ35" s="374">
        <f t="shared" ca="1" si="79"/>
        <v>0</v>
      </c>
      <c r="AR35" s="374">
        <f t="shared" ca="1" si="79"/>
        <v>0</v>
      </c>
      <c r="AS35" s="374">
        <f t="shared" ca="1" si="79"/>
        <v>0</v>
      </c>
      <c r="AT35" s="374">
        <f t="shared" ca="1" si="79"/>
        <v>0</v>
      </c>
      <c r="AU35" s="374">
        <f t="shared" ca="1" si="79"/>
        <v>0</v>
      </c>
      <c r="AV35" s="374">
        <f t="shared" ca="1" si="79"/>
        <v>0</v>
      </c>
      <c r="AW35" s="374">
        <f t="shared" ca="1" si="79"/>
        <v>0</v>
      </c>
      <c r="AX35" s="374">
        <f t="shared" ca="1" si="79"/>
        <v>0</v>
      </c>
      <c r="AY35" s="374">
        <f t="shared" ca="1" si="79"/>
        <v>0</v>
      </c>
      <c r="AZ35" s="374">
        <f t="shared" ca="1" si="79"/>
        <v>0</v>
      </c>
      <c r="BA35" s="374">
        <f t="shared" ca="1" si="79"/>
        <v>0</v>
      </c>
      <c r="BB35" s="374">
        <f t="shared" ca="1" si="79"/>
        <v>0</v>
      </c>
      <c r="BC35" s="374">
        <f t="shared" ca="1" si="79"/>
        <v>0</v>
      </c>
      <c r="BD35" s="374">
        <f t="shared" ca="1" si="79"/>
        <v>0</v>
      </c>
      <c r="BE35" s="374">
        <f t="shared" ca="1" si="79"/>
        <v>0</v>
      </c>
      <c r="BF35" s="374">
        <f t="shared" ca="1" si="79"/>
        <v>0</v>
      </c>
      <c r="BG35" s="374">
        <f t="shared" ca="1" si="79"/>
        <v>0</v>
      </c>
      <c r="BH35" s="374">
        <f t="shared" ref="BH35:CM35" ca="1" si="80">IF(BH$11&lt;$D$1+$A35,$C35/$D$1,IF(BH$11=$D$1+$A35,($C35/$D$1)/2,0))</f>
        <v>0</v>
      </c>
      <c r="BI35" s="374">
        <f t="shared" ca="1" si="80"/>
        <v>0</v>
      </c>
      <c r="BJ35" s="374">
        <f t="shared" ca="1" si="80"/>
        <v>0</v>
      </c>
      <c r="BK35" s="374">
        <f t="shared" ca="1" si="80"/>
        <v>0</v>
      </c>
      <c r="BL35" s="374">
        <f t="shared" ca="1" si="80"/>
        <v>0</v>
      </c>
      <c r="BM35" s="374">
        <f t="shared" ca="1" si="80"/>
        <v>0</v>
      </c>
      <c r="BN35" s="374">
        <f t="shared" ca="1" si="80"/>
        <v>0</v>
      </c>
      <c r="BO35" s="374">
        <f t="shared" ca="1" si="80"/>
        <v>0</v>
      </c>
      <c r="BP35" s="374">
        <f t="shared" ca="1" si="80"/>
        <v>0</v>
      </c>
      <c r="BQ35" s="374">
        <f t="shared" ca="1" si="80"/>
        <v>0</v>
      </c>
      <c r="BR35" s="374">
        <f t="shared" ca="1" si="80"/>
        <v>0</v>
      </c>
      <c r="BS35" s="374">
        <f t="shared" ca="1" si="80"/>
        <v>0</v>
      </c>
      <c r="BT35" s="374">
        <f t="shared" ca="1" si="80"/>
        <v>0</v>
      </c>
      <c r="BU35" s="374">
        <f t="shared" ca="1" si="80"/>
        <v>0</v>
      </c>
      <c r="BV35" s="374">
        <f t="shared" ca="1" si="80"/>
        <v>0</v>
      </c>
      <c r="BW35" s="374">
        <f t="shared" ca="1" si="80"/>
        <v>0</v>
      </c>
      <c r="BX35" s="374">
        <f t="shared" ca="1" si="80"/>
        <v>0</v>
      </c>
      <c r="BY35" s="374">
        <f t="shared" ca="1" si="80"/>
        <v>0</v>
      </c>
      <c r="BZ35" s="374">
        <f t="shared" ca="1" si="80"/>
        <v>0</v>
      </c>
      <c r="CA35" s="374">
        <f t="shared" ca="1" si="80"/>
        <v>0</v>
      </c>
      <c r="CB35" s="374">
        <f t="shared" ca="1" si="80"/>
        <v>0</v>
      </c>
      <c r="CC35" s="374">
        <f t="shared" ca="1" si="80"/>
        <v>0</v>
      </c>
      <c r="CD35" s="374">
        <f t="shared" ca="1" si="80"/>
        <v>0</v>
      </c>
      <c r="CE35" s="374">
        <f t="shared" ca="1" si="80"/>
        <v>0</v>
      </c>
      <c r="CF35" s="374">
        <f t="shared" ca="1" si="80"/>
        <v>0</v>
      </c>
      <c r="CG35" s="374">
        <f t="shared" ca="1" si="80"/>
        <v>0</v>
      </c>
      <c r="CH35" s="374">
        <f t="shared" ca="1" si="80"/>
        <v>0</v>
      </c>
      <c r="CI35" s="374">
        <f t="shared" ca="1" si="80"/>
        <v>0</v>
      </c>
      <c r="CJ35" s="374">
        <f t="shared" ca="1" si="80"/>
        <v>0</v>
      </c>
      <c r="CK35" s="374">
        <f t="shared" ca="1" si="80"/>
        <v>0</v>
      </c>
      <c r="CL35" s="374">
        <f t="shared" ca="1" si="80"/>
        <v>0</v>
      </c>
      <c r="CM35" s="374">
        <f t="shared" ca="1" si="80"/>
        <v>0</v>
      </c>
      <c r="CN35" s="374">
        <f t="shared" ref="CN35:CZ35" ca="1" si="81">IF(CN$11&lt;$D$1+$A35,$C35/$D$1,IF(CN$11=$D$1+$A35,($C35/$D$1)/2,0))</f>
        <v>0</v>
      </c>
      <c r="CO35" s="374">
        <f t="shared" ca="1" si="81"/>
        <v>0</v>
      </c>
      <c r="CP35" s="374">
        <f t="shared" ca="1" si="81"/>
        <v>0</v>
      </c>
      <c r="CQ35" s="374">
        <f t="shared" ca="1" si="81"/>
        <v>0</v>
      </c>
      <c r="CR35" s="374">
        <f t="shared" ca="1" si="81"/>
        <v>0</v>
      </c>
      <c r="CS35" s="374">
        <f t="shared" ca="1" si="81"/>
        <v>0</v>
      </c>
      <c r="CT35" s="374">
        <f t="shared" ca="1" si="81"/>
        <v>0</v>
      </c>
      <c r="CU35" s="374">
        <f t="shared" ca="1" si="81"/>
        <v>0</v>
      </c>
      <c r="CV35" s="374">
        <f t="shared" ca="1" si="81"/>
        <v>0</v>
      </c>
      <c r="CW35" s="374">
        <f t="shared" ca="1" si="81"/>
        <v>0</v>
      </c>
      <c r="CX35" s="374">
        <f t="shared" ca="1" si="81"/>
        <v>0</v>
      </c>
      <c r="CY35" s="374">
        <f t="shared" ca="1" si="81"/>
        <v>0</v>
      </c>
      <c r="CZ35" s="374">
        <f t="shared" ca="1" si="81"/>
        <v>0</v>
      </c>
      <c r="DA35" s="374" t="s">
        <v>232</v>
      </c>
      <c r="DB35" s="373">
        <f t="shared" si="21"/>
        <v>2042</v>
      </c>
      <c r="DC35" s="374"/>
      <c r="DD35" s="374"/>
    </row>
    <row r="36" spans="1:109" s="373" customFormat="1">
      <c r="A36" s="138">
        <f t="shared" si="10"/>
        <v>25</v>
      </c>
      <c r="B36" s="138">
        <f t="shared" si="10"/>
        <v>2043</v>
      </c>
      <c r="C36" s="130">
        <f ca="1">IF(INDIRECT(DA36&amp;5)=$H$2,SUM($D$6:INDIRECT(DA36&amp;6)),IF(INDIRECT(DA36&amp;5)&gt;$H$2,INDIRECT(DA36&amp;6),0))</f>
        <v>0</v>
      </c>
      <c r="D36" s="374"/>
      <c r="E36" s="374"/>
      <c r="F36" s="374"/>
      <c r="G36" s="374"/>
      <c r="H36" s="374"/>
      <c r="I36" s="374"/>
      <c r="J36" s="374"/>
      <c r="K36" s="374"/>
      <c r="L36" s="374"/>
      <c r="M36" s="374"/>
      <c r="N36" s="374"/>
      <c r="O36" s="374"/>
      <c r="P36" s="374"/>
      <c r="Q36" s="374"/>
      <c r="R36" s="374"/>
      <c r="S36" s="374"/>
      <c r="T36" s="375"/>
      <c r="U36" s="375"/>
      <c r="V36" s="374"/>
      <c r="W36" s="374"/>
      <c r="X36" s="374"/>
      <c r="Y36" s="374"/>
      <c r="Z36" s="374"/>
      <c r="AA36" s="374"/>
      <c r="AB36" s="374">
        <f ca="1">($C36/$D$1)/2</f>
        <v>0</v>
      </c>
      <c r="AC36" s="374">
        <f t="shared" ref="AC36:BH36" ca="1" si="82">IF(AC$11&lt;$D$1+$A36,$C36/$D$1,IF(AC$11=$D$1+$A36,($C36/$D$1)/2,0))</f>
        <v>0</v>
      </c>
      <c r="AD36" s="374">
        <f t="shared" ca="1" si="82"/>
        <v>0</v>
      </c>
      <c r="AE36" s="374">
        <f t="shared" ca="1" si="82"/>
        <v>0</v>
      </c>
      <c r="AF36" s="374">
        <f t="shared" ca="1" si="82"/>
        <v>0</v>
      </c>
      <c r="AG36" s="374">
        <f t="shared" ca="1" si="82"/>
        <v>0</v>
      </c>
      <c r="AH36" s="374">
        <f t="shared" ca="1" si="82"/>
        <v>0</v>
      </c>
      <c r="AI36" s="374">
        <f t="shared" ca="1" si="82"/>
        <v>0</v>
      </c>
      <c r="AJ36" s="374">
        <f t="shared" ca="1" si="82"/>
        <v>0</v>
      </c>
      <c r="AK36" s="374">
        <f t="shared" ca="1" si="82"/>
        <v>0</v>
      </c>
      <c r="AL36" s="374">
        <f t="shared" ca="1" si="82"/>
        <v>0</v>
      </c>
      <c r="AM36" s="374">
        <f t="shared" ca="1" si="82"/>
        <v>0</v>
      </c>
      <c r="AN36" s="374">
        <f t="shared" ca="1" si="82"/>
        <v>0</v>
      </c>
      <c r="AO36" s="374">
        <f t="shared" ca="1" si="82"/>
        <v>0</v>
      </c>
      <c r="AP36" s="374">
        <f t="shared" ca="1" si="82"/>
        <v>0</v>
      </c>
      <c r="AQ36" s="374">
        <f t="shared" ca="1" si="82"/>
        <v>0</v>
      </c>
      <c r="AR36" s="374">
        <f t="shared" ca="1" si="82"/>
        <v>0</v>
      </c>
      <c r="AS36" s="374">
        <f t="shared" ca="1" si="82"/>
        <v>0</v>
      </c>
      <c r="AT36" s="374">
        <f t="shared" ca="1" si="82"/>
        <v>0</v>
      </c>
      <c r="AU36" s="374">
        <f t="shared" ca="1" si="82"/>
        <v>0</v>
      </c>
      <c r="AV36" s="374">
        <f t="shared" ca="1" si="82"/>
        <v>0</v>
      </c>
      <c r="AW36" s="374">
        <f t="shared" ca="1" si="82"/>
        <v>0</v>
      </c>
      <c r="AX36" s="374">
        <f t="shared" ca="1" si="82"/>
        <v>0</v>
      </c>
      <c r="AY36" s="374">
        <f t="shared" ca="1" si="82"/>
        <v>0</v>
      </c>
      <c r="AZ36" s="374">
        <f t="shared" ca="1" si="82"/>
        <v>0</v>
      </c>
      <c r="BA36" s="374">
        <f t="shared" ca="1" si="82"/>
        <v>0</v>
      </c>
      <c r="BB36" s="374">
        <f t="shared" ca="1" si="82"/>
        <v>0</v>
      </c>
      <c r="BC36" s="374">
        <f t="shared" ca="1" si="82"/>
        <v>0</v>
      </c>
      <c r="BD36" s="374">
        <f t="shared" ca="1" si="82"/>
        <v>0</v>
      </c>
      <c r="BE36" s="374">
        <f t="shared" ca="1" si="82"/>
        <v>0</v>
      </c>
      <c r="BF36" s="374">
        <f t="shared" ca="1" si="82"/>
        <v>0</v>
      </c>
      <c r="BG36" s="374">
        <f t="shared" ca="1" si="82"/>
        <v>0</v>
      </c>
      <c r="BH36" s="374">
        <f t="shared" ca="1" si="82"/>
        <v>0</v>
      </c>
      <c r="BI36" s="374">
        <f t="shared" ref="BI36:CN36" ca="1" si="83">IF(BI$11&lt;$D$1+$A36,$C36/$D$1,IF(BI$11=$D$1+$A36,($C36/$D$1)/2,0))</f>
        <v>0</v>
      </c>
      <c r="BJ36" s="374">
        <f t="shared" ca="1" si="83"/>
        <v>0</v>
      </c>
      <c r="BK36" s="374">
        <f t="shared" ca="1" si="83"/>
        <v>0</v>
      </c>
      <c r="BL36" s="374">
        <f t="shared" ca="1" si="83"/>
        <v>0</v>
      </c>
      <c r="BM36" s="374">
        <f t="shared" ca="1" si="83"/>
        <v>0</v>
      </c>
      <c r="BN36" s="374">
        <f t="shared" ca="1" si="83"/>
        <v>0</v>
      </c>
      <c r="BO36" s="374">
        <f t="shared" ca="1" si="83"/>
        <v>0</v>
      </c>
      <c r="BP36" s="374">
        <f t="shared" ca="1" si="83"/>
        <v>0</v>
      </c>
      <c r="BQ36" s="374">
        <f t="shared" ca="1" si="83"/>
        <v>0</v>
      </c>
      <c r="BR36" s="374">
        <f t="shared" ca="1" si="83"/>
        <v>0</v>
      </c>
      <c r="BS36" s="374">
        <f t="shared" ca="1" si="83"/>
        <v>0</v>
      </c>
      <c r="BT36" s="374">
        <f t="shared" ca="1" si="83"/>
        <v>0</v>
      </c>
      <c r="BU36" s="374">
        <f t="shared" ca="1" si="83"/>
        <v>0</v>
      </c>
      <c r="BV36" s="374">
        <f t="shared" ca="1" si="83"/>
        <v>0</v>
      </c>
      <c r="BW36" s="374">
        <f t="shared" ca="1" si="83"/>
        <v>0</v>
      </c>
      <c r="BX36" s="374">
        <f t="shared" ca="1" si="83"/>
        <v>0</v>
      </c>
      <c r="BY36" s="374">
        <f t="shared" ca="1" si="83"/>
        <v>0</v>
      </c>
      <c r="BZ36" s="374">
        <f t="shared" ca="1" si="83"/>
        <v>0</v>
      </c>
      <c r="CA36" s="374">
        <f t="shared" ca="1" si="83"/>
        <v>0</v>
      </c>
      <c r="CB36" s="374">
        <f t="shared" ca="1" si="83"/>
        <v>0</v>
      </c>
      <c r="CC36" s="374">
        <f t="shared" ca="1" si="83"/>
        <v>0</v>
      </c>
      <c r="CD36" s="374">
        <f t="shared" ca="1" si="83"/>
        <v>0</v>
      </c>
      <c r="CE36" s="374">
        <f t="shared" ca="1" si="83"/>
        <v>0</v>
      </c>
      <c r="CF36" s="374">
        <f t="shared" ca="1" si="83"/>
        <v>0</v>
      </c>
      <c r="CG36" s="374">
        <f t="shared" ca="1" si="83"/>
        <v>0</v>
      </c>
      <c r="CH36" s="374">
        <f t="shared" ca="1" si="83"/>
        <v>0</v>
      </c>
      <c r="CI36" s="374">
        <f t="shared" ca="1" si="83"/>
        <v>0</v>
      </c>
      <c r="CJ36" s="374">
        <f t="shared" ca="1" si="83"/>
        <v>0</v>
      </c>
      <c r="CK36" s="374">
        <f t="shared" ca="1" si="83"/>
        <v>0</v>
      </c>
      <c r="CL36" s="374">
        <f t="shared" ca="1" si="83"/>
        <v>0</v>
      </c>
      <c r="CM36" s="374">
        <f t="shared" ca="1" si="83"/>
        <v>0</v>
      </c>
      <c r="CN36" s="374">
        <f t="shared" ca="1" si="83"/>
        <v>0</v>
      </c>
      <c r="CO36" s="374">
        <f t="shared" ref="CO36:CZ36" ca="1" si="84">IF(CO$11&lt;$D$1+$A36,$C36/$D$1,IF(CO$11=$D$1+$A36,($C36/$D$1)/2,0))</f>
        <v>0</v>
      </c>
      <c r="CP36" s="374">
        <f t="shared" ca="1" si="84"/>
        <v>0</v>
      </c>
      <c r="CQ36" s="374">
        <f t="shared" ca="1" si="84"/>
        <v>0</v>
      </c>
      <c r="CR36" s="374">
        <f t="shared" ca="1" si="84"/>
        <v>0</v>
      </c>
      <c r="CS36" s="374">
        <f t="shared" ca="1" si="84"/>
        <v>0</v>
      </c>
      <c r="CT36" s="374">
        <f t="shared" ca="1" si="84"/>
        <v>0</v>
      </c>
      <c r="CU36" s="374">
        <f t="shared" ca="1" si="84"/>
        <v>0</v>
      </c>
      <c r="CV36" s="374">
        <f t="shared" ca="1" si="84"/>
        <v>0</v>
      </c>
      <c r="CW36" s="374">
        <f t="shared" ca="1" si="84"/>
        <v>0</v>
      </c>
      <c r="CX36" s="374">
        <f t="shared" ca="1" si="84"/>
        <v>0</v>
      </c>
      <c r="CY36" s="374">
        <f t="shared" ca="1" si="84"/>
        <v>0</v>
      </c>
      <c r="CZ36" s="374">
        <f t="shared" ca="1" si="84"/>
        <v>0</v>
      </c>
      <c r="DA36" s="374" t="s">
        <v>233</v>
      </c>
      <c r="DB36" s="373">
        <f t="shared" si="21"/>
        <v>2043</v>
      </c>
      <c r="DC36" s="374"/>
      <c r="DD36" s="374"/>
      <c r="DE36" s="374"/>
    </row>
    <row r="37" spans="1:109" s="373" customFormat="1">
      <c r="A37" s="138">
        <f t="shared" si="10"/>
        <v>26</v>
      </c>
      <c r="B37" s="138">
        <f t="shared" si="10"/>
        <v>2044</v>
      </c>
      <c r="C37" s="130">
        <f ca="1">IF(INDIRECT(DA37&amp;5)=$H$2,SUM($D$6:INDIRECT(DA37&amp;6)),IF(INDIRECT(DA37&amp;5)&gt;$H$2,INDIRECT(DA37&amp;6),0))</f>
        <v>0</v>
      </c>
      <c r="D37" s="374"/>
      <c r="E37" s="374"/>
      <c r="F37" s="374"/>
      <c r="G37" s="374"/>
      <c r="H37" s="374"/>
      <c r="I37" s="374"/>
      <c r="J37" s="374"/>
      <c r="K37" s="374"/>
      <c r="L37" s="374"/>
      <c r="M37" s="374"/>
      <c r="N37" s="374"/>
      <c r="O37" s="374"/>
      <c r="P37" s="374"/>
      <c r="Q37" s="374"/>
      <c r="R37" s="374"/>
      <c r="S37" s="374"/>
      <c r="T37" s="375"/>
      <c r="U37" s="375"/>
      <c r="V37" s="374"/>
      <c r="W37" s="374"/>
      <c r="X37" s="374"/>
      <c r="Y37" s="374"/>
      <c r="Z37" s="374"/>
      <c r="AA37" s="374"/>
      <c r="AB37" s="374"/>
      <c r="AC37" s="374">
        <f ca="1">($C37/$D$1)/2</f>
        <v>0</v>
      </c>
      <c r="AD37" s="374">
        <f t="shared" ref="AD37:BI37" ca="1" si="85">IF(AD$11&lt;$D$1+$A37,$C37/$D$1,IF(AD$11=$D$1+$A37,($C37/$D$1)/2,0))</f>
        <v>0</v>
      </c>
      <c r="AE37" s="374">
        <f t="shared" ca="1" si="85"/>
        <v>0</v>
      </c>
      <c r="AF37" s="374">
        <f t="shared" ca="1" si="85"/>
        <v>0</v>
      </c>
      <c r="AG37" s="374">
        <f t="shared" ca="1" si="85"/>
        <v>0</v>
      </c>
      <c r="AH37" s="374">
        <f t="shared" ca="1" si="85"/>
        <v>0</v>
      </c>
      <c r="AI37" s="374">
        <f t="shared" ca="1" si="85"/>
        <v>0</v>
      </c>
      <c r="AJ37" s="374">
        <f t="shared" ca="1" si="85"/>
        <v>0</v>
      </c>
      <c r="AK37" s="374">
        <f t="shared" ca="1" si="85"/>
        <v>0</v>
      </c>
      <c r="AL37" s="374">
        <f t="shared" ca="1" si="85"/>
        <v>0</v>
      </c>
      <c r="AM37" s="374">
        <f t="shared" ca="1" si="85"/>
        <v>0</v>
      </c>
      <c r="AN37" s="374">
        <f t="shared" ca="1" si="85"/>
        <v>0</v>
      </c>
      <c r="AO37" s="374">
        <f t="shared" ca="1" si="85"/>
        <v>0</v>
      </c>
      <c r="AP37" s="374">
        <f t="shared" ca="1" si="85"/>
        <v>0</v>
      </c>
      <c r="AQ37" s="374">
        <f t="shared" ca="1" si="85"/>
        <v>0</v>
      </c>
      <c r="AR37" s="374">
        <f t="shared" ca="1" si="85"/>
        <v>0</v>
      </c>
      <c r="AS37" s="374">
        <f t="shared" ca="1" si="85"/>
        <v>0</v>
      </c>
      <c r="AT37" s="374">
        <f t="shared" ca="1" si="85"/>
        <v>0</v>
      </c>
      <c r="AU37" s="374">
        <f t="shared" ca="1" si="85"/>
        <v>0</v>
      </c>
      <c r="AV37" s="374">
        <f t="shared" ca="1" si="85"/>
        <v>0</v>
      </c>
      <c r="AW37" s="374">
        <f t="shared" ca="1" si="85"/>
        <v>0</v>
      </c>
      <c r="AX37" s="374">
        <f t="shared" ca="1" si="85"/>
        <v>0</v>
      </c>
      <c r="AY37" s="374">
        <f t="shared" ca="1" si="85"/>
        <v>0</v>
      </c>
      <c r="AZ37" s="374">
        <f t="shared" ca="1" si="85"/>
        <v>0</v>
      </c>
      <c r="BA37" s="374">
        <f t="shared" ca="1" si="85"/>
        <v>0</v>
      </c>
      <c r="BB37" s="374">
        <f t="shared" ca="1" si="85"/>
        <v>0</v>
      </c>
      <c r="BC37" s="374">
        <f t="shared" ca="1" si="85"/>
        <v>0</v>
      </c>
      <c r="BD37" s="374">
        <f t="shared" ca="1" si="85"/>
        <v>0</v>
      </c>
      <c r="BE37" s="374">
        <f t="shared" ca="1" si="85"/>
        <v>0</v>
      </c>
      <c r="BF37" s="374">
        <f t="shared" ca="1" si="85"/>
        <v>0</v>
      </c>
      <c r="BG37" s="374">
        <f t="shared" ca="1" si="85"/>
        <v>0</v>
      </c>
      <c r="BH37" s="374">
        <f t="shared" ca="1" si="85"/>
        <v>0</v>
      </c>
      <c r="BI37" s="374">
        <f t="shared" ca="1" si="85"/>
        <v>0</v>
      </c>
      <c r="BJ37" s="374">
        <f t="shared" ref="BJ37:CO37" ca="1" si="86">IF(BJ$11&lt;$D$1+$A37,$C37/$D$1,IF(BJ$11=$D$1+$A37,($C37/$D$1)/2,0))</f>
        <v>0</v>
      </c>
      <c r="BK37" s="374">
        <f t="shared" ca="1" si="86"/>
        <v>0</v>
      </c>
      <c r="BL37" s="374">
        <f t="shared" ca="1" si="86"/>
        <v>0</v>
      </c>
      <c r="BM37" s="374">
        <f t="shared" ca="1" si="86"/>
        <v>0</v>
      </c>
      <c r="BN37" s="374">
        <f t="shared" ca="1" si="86"/>
        <v>0</v>
      </c>
      <c r="BO37" s="374">
        <f t="shared" ca="1" si="86"/>
        <v>0</v>
      </c>
      <c r="BP37" s="374">
        <f t="shared" ca="1" si="86"/>
        <v>0</v>
      </c>
      <c r="BQ37" s="374">
        <f t="shared" ca="1" si="86"/>
        <v>0</v>
      </c>
      <c r="BR37" s="374">
        <f t="shared" ca="1" si="86"/>
        <v>0</v>
      </c>
      <c r="BS37" s="374">
        <f t="shared" ca="1" si="86"/>
        <v>0</v>
      </c>
      <c r="BT37" s="374">
        <f t="shared" ca="1" si="86"/>
        <v>0</v>
      </c>
      <c r="BU37" s="374">
        <f t="shared" ca="1" si="86"/>
        <v>0</v>
      </c>
      <c r="BV37" s="374">
        <f t="shared" ca="1" si="86"/>
        <v>0</v>
      </c>
      <c r="BW37" s="374">
        <f t="shared" ca="1" si="86"/>
        <v>0</v>
      </c>
      <c r="BX37" s="374">
        <f t="shared" ca="1" si="86"/>
        <v>0</v>
      </c>
      <c r="BY37" s="374">
        <f t="shared" ca="1" si="86"/>
        <v>0</v>
      </c>
      <c r="BZ37" s="374">
        <f t="shared" ca="1" si="86"/>
        <v>0</v>
      </c>
      <c r="CA37" s="374">
        <f t="shared" ca="1" si="86"/>
        <v>0</v>
      </c>
      <c r="CB37" s="374">
        <f t="shared" ca="1" si="86"/>
        <v>0</v>
      </c>
      <c r="CC37" s="374">
        <f t="shared" ca="1" si="86"/>
        <v>0</v>
      </c>
      <c r="CD37" s="374">
        <f t="shared" ca="1" si="86"/>
        <v>0</v>
      </c>
      <c r="CE37" s="374">
        <f t="shared" ca="1" si="86"/>
        <v>0</v>
      </c>
      <c r="CF37" s="374">
        <f t="shared" ca="1" si="86"/>
        <v>0</v>
      </c>
      <c r="CG37" s="374">
        <f t="shared" ca="1" si="86"/>
        <v>0</v>
      </c>
      <c r="CH37" s="374">
        <f t="shared" ca="1" si="86"/>
        <v>0</v>
      </c>
      <c r="CI37" s="374">
        <f t="shared" ca="1" si="86"/>
        <v>0</v>
      </c>
      <c r="CJ37" s="374">
        <f t="shared" ca="1" si="86"/>
        <v>0</v>
      </c>
      <c r="CK37" s="374">
        <f t="shared" ca="1" si="86"/>
        <v>0</v>
      </c>
      <c r="CL37" s="374">
        <f t="shared" ca="1" si="86"/>
        <v>0</v>
      </c>
      <c r="CM37" s="374">
        <f t="shared" ca="1" si="86"/>
        <v>0</v>
      </c>
      <c r="CN37" s="374">
        <f t="shared" ca="1" si="86"/>
        <v>0</v>
      </c>
      <c r="CO37" s="374">
        <f t="shared" ca="1" si="86"/>
        <v>0</v>
      </c>
      <c r="CP37" s="374">
        <f t="shared" ref="CP37:CZ37" ca="1" si="87">IF(CP$11&lt;$D$1+$A37,$C37/$D$1,IF(CP$11=$D$1+$A37,($C37/$D$1)/2,0))</f>
        <v>0</v>
      </c>
      <c r="CQ37" s="374">
        <f t="shared" ca="1" si="87"/>
        <v>0</v>
      </c>
      <c r="CR37" s="374">
        <f t="shared" ca="1" si="87"/>
        <v>0</v>
      </c>
      <c r="CS37" s="374">
        <f t="shared" ca="1" si="87"/>
        <v>0</v>
      </c>
      <c r="CT37" s="374">
        <f t="shared" ca="1" si="87"/>
        <v>0</v>
      </c>
      <c r="CU37" s="374">
        <f t="shared" ca="1" si="87"/>
        <v>0</v>
      </c>
      <c r="CV37" s="374">
        <f t="shared" ca="1" si="87"/>
        <v>0</v>
      </c>
      <c r="CW37" s="374">
        <f t="shared" ca="1" si="87"/>
        <v>0</v>
      </c>
      <c r="CX37" s="374">
        <f t="shared" ca="1" si="87"/>
        <v>0</v>
      </c>
      <c r="CY37" s="374">
        <f t="shared" ca="1" si="87"/>
        <v>0</v>
      </c>
      <c r="CZ37" s="374">
        <f t="shared" ca="1" si="87"/>
        <v>0</v>
      </c>
      <c r="DA37" s="374" t="s">
        <v>234</v>
      </c>
      <c r="DB37" s="373">
        <f t="shared" si="21"/>
        <v>2044</v>
      </c>
      <c r="DC37" s="374"/>
      <c r="DD37" s="374"/>
      <c r="DE37" s="374"/>
    </row>
    <row r="38" spans="1:109" s="373" customFormat="1">
      <c r="A38" s="138">
        <f t="shared" si="10"/>
        <v>27</v>
      </c>
      <c r="B38" s="138">
        <f t="shared" si="10"/>
        <v>2045</v>
      </c>
      <c r="C38" s="130">
        <f ca="1">IF(INDIRECT(DA38&amp;5)=$H$2,SUM($D$6:INDIRECT(DA38&amp;6)),IF(INDIRECT(DA38&amp;5)&gt;$H$2,INDIRECT(DA38&amp;6),0))</f>
        <v>0</v>
      </c>
      <c r="D38" s="374"/>
      <c r="E38" s="374"/>
      <c r="F38" s="374"/>
      <c r="G38" s="374"/>
      <c r="H38" s="374"/>
      <c r="I38" s="374"/>
      <c r="J38" s="374"/>
      <c r="K38" s="374"/>
      <c r="L38" s="374"/>
      <c r="M38" s="374"/>
      <c r="N38" s="374"/>
      <c r="O38" s="374"/>
      <c r="P38" s="374"/>
      <c r="Q38" s="374"/>
      <c r="R38" s="374"/>
      <c r="S38" s="374"/>
      <c r="T38" s="375"/>
      <c r="U38" s="375"/>
      <c r="V38" s="374"/>
      <c r="W38" s="374"/>
      <c r="X38" s="374"/>
      <c r="Y38" s="374"/>
      <c r="Z38" s="374"/>
      <c r="AA38" s="374"/>
      <c r="AB38" s="374"/>
      <c r="AC38" s="374"/>
      <c r="AD38" s="374">
        <f ca="1">($C38/$D$1)/2</f>
        <v>0</v>
      </c>
      <c r="AE38" s="374">
        <f t="shared" ref="AE38:BJ38" ca="1" si="88">IF(AE$11&lt;$D$1+$A38,$C38/$D$1,IF(AE$11=$D$1+$A38,($C38/$D$1)/2,0))</f>
        <v>0</v>
      </c>
      <c r="AF38" s="374">
        <f t="shared" ca="1" si="88"/>
        <v>0</v>
      </c>
      <c r="AG38" s="374">
        <f t="shared" ca="1" si="88"/>
        <v>0</v>
      </c>
      <c r="AH38" s="374">
        <f t="shared" ca="1" si="88"/>
        <v>0</v>
      </c>
      <c r="AI38" s="374">
        <f t="shared" ca="1" si="88"/>
        <v>0</v>
      </c>
      <c r="AJ38" s="374">
        <f t="shared" ca="1" si="88"/>
        <v>0</v>
      </c>
      <c r="AK38" s="374">
        <f t="shared" ca="1" si="88"/>
        <v>0</v>
      </c>
      <c r="AL38" s="374">
        <f t="shared" ca="1" si="88"/>
        <v>0</v>
      </c>
      <c r="AM38" s="374">
        <f t="shared" ca="1" si="88"/>
        <v>0</v>
      </c>
      <c r="AN38" s="374">
        <f t="shared" ca="1" si="88"/>
        <v>0</v>
      </c>
      <c r="AO38" s="374">
        <f t="shared" ca="1" si="88"/>
        <v>0</v>
      </c>
      <c r="AP38" s="374">
        <f t="shared" ca="1" si="88"/>
        <v>0</v>
      </c>
      <c r="AQ38" s="374">
        <f t="shared" ca="1" si="88"/>
        <v>0</v>
      </c>
      <c r="AR38" s="374">
        <f t="shared" ca="1" si="88"/>
        <v>0</v>
      </c>
      <c r="AS38" s="374">
        <f t="shared" ca="1" si="88"/>
        <v>0</v>
      </c>
      <c r="AT38" s="374">
        <f t="shared" ca="1" si="88"/>
        <v>0</v>
      </c>
      <c r="AU38" s="374">
        <f t="shared" ca="1" si="88"/>
        <v>0</v>
      </c>
      <c r="AV38" s="374">
        <f t="shared" ca="1" si="88"/>
        <v>0</v>
      </c>
      <c r="AW38" s="374">
        <f t="shared" ca="1" si="88"/>
        <v>0</v>
      </c>
      <c r="AX38" s="374">
        <f t="shared" ca="1" si="88"/>
        <v>0</v>
      </c>
      <c r="AY38" s="374">
        <f t="shared" ca="1" si="88"/>
        <v>0</v>
      </c>
      <c r="AZ38" s="374">
        <f t="shared" ca="1" si="88"/>
        <v>0</v>
      </c>
      <c r="BA38" s="374">
        <f t="shared" ca="1" si="88"/>
        <v>0</v>
      </c>
      <c r="BB38" s="374">
        <f t="shared" ca="1" si="88"/>
        <v>0</v>
      </c>
      <c r="BC38" s="374">
        <f t="shared" ca="1" si="88"/>
        <v>0</v>
      </c>
      <c r="BD38" s="374">
        <f t="shared" ca="1" si="88"/>
        <v>0</v>
      </c>
      <c r="BE38" s="374">
        <f t="shared" ca="1" si="88"/>
        <v>0</v>
      </c>
      <c r="BF38" s="374">
        <f t="shared" ca="1" si="88"/>
        <v>0</v>
      </c>
      <c r="BG38" s="374">
        <f t="shared" ca="1" si="88"/>
        <v>0</v>
      </c>
      <c r="BH38" s="374">
        <f t="shared" ca="1" si="88"/>
        <v>0</v>
      </c>
      <c r="BI38" s="374">
        <f t="shared" ca="1" si="88"/>
        <v>0</v>
      </c>
      <c r="BJ38" s="374">
        <f t="shared" ca="1" si="88"/>
        <v>0</v>
      </c>
      <c r="BK38" s="374">
        <f t="shared" ref="BK38:CP38" ca="1" si="89">IF(BK$11&lt;$D$1+$A38,$C38/$D$1,IF(BK$11=$D$1+$A38,($C38/$D$1)/2,0))</f>
        <v>0</v>
      </c>
      <c r="BL38" s="374">
        <f t="shared" ca="1" si="89"/>
        <v>0</v>
      </c>
      <c r="BM38" s="374">
        <f t="shared" ca="1" si="89"/>
        <v>0</v>
      </c>
      <c r="BN38" s="374">
        <f t="shared" ca="1" si="89"/>
        <v>0</v>
      </c>
      <c r="BO38" s="374">
        <f t="shared" ca="1" si="89"/>
        <v>0</v>
      </c>
      <c r="BP38" s="374">
        <f t="shared" ca="1" si="89"/>
        <v>0</v>
      </c>
      <c r="BQ38" s="374">
        <f t="shared" ca="1" si="89"/>
        <v>0</v>
      </c>
      <c r="BR38" s="374">
        <f t="shared" ca="1" si="89"/>
        <v>0</v>
      </c>
      <c r="BS38" s="374">
        <f t="shared" ca="1" si="89"/>
        <v>0</v>
      </c>
      <c r="BT38" s="374">
        <f t="shared" ca="1" si="89"/>
        <v>0</v>
      </c>
      <c r="BU38" s="374">
        <f t="shared" ca="1" si="89"/>
        <v>0</v>
      </c>
      <c r="BV38" s="374">
        <f t="shared" ca="1" si="89"/>
        <v>0</v>
      </c>
      <c r="BW38" s="374">
        <f t="shared" ca="1" si="89"/>
        <v>0</v>
      </c>
      <c r="BX38" s="374">
        <f t="shared" ca="1" si="89"/>
        <v>0</v>
      </c>
      <c r="BY38" s="374">
        <f t="shared" ca="1" si="89"/>
        <v>0</v>
      </c>
      <c r="BZ38" s="374">
        <f t="shared" ca="1" si="89"/>
        <v>0</v>
      </c>
      <c r="CA38" s="374">
        <f t="shared" ca="1" si="89"/>
        <v>0</v>
      </c>
      <c r="CB38" s="374">
        <f t="shared" ca="1" si="89"/>
        <v>0</v>
      </c>
      <c r="CC38" s="374">
        <f t="shared" ca="1" si="89"/>
        <v>0</v>
      </c>
      <c r="CD38" s="374">
        <f t="shared" ca="1" si="89"/>
        <v>0</v>
      </c>
      <c r="CE38" s="374">
        <f t="shared" ca="1" si="89"/>
        <v>0</v>
      </c>
      <c r="CF38" s="374">
        <f t="shared" ca="1" si="89"/>
        <v>0</v>
      </c>
      <c r="CG38" s="374">
        <f t="shared" ca="1" si="89"/>
        <v>0</v>
      </c>
      <c r="CH38" s="374">
        <f t="shared" ca="1" si="89"/>
        <v>0</v>
      </c>
      <c r="CI38" s="374">
        <f t="shared" ca="1" si="89"/>
        <v>0</v>
      </c>
      <c r="CJ38" s="374">
        <f t="shared" ca="1" si="89"/>
        <v>0</v>
      </c>
      <c r="CK38" s="374">
        <f t="shared" ca="1" si="89"/>
        <v>0</v>
      </c>
      <c r="CL38" s="374">
        <f t="shared" ca="1" si="89"/>
        <v>0</v>
      </c>
      <c r="CM38" s="374">
        <f t="shared" ca="1" si="89"/>
        <v>0</v>
      </c>
      <c r="CN38" s="374">
        <f t="shared" ca="1" si="89"/>
        <v>0</v>
      </c>
      <c r="CO38" s="374">
        <f t="shared" ca="1" si="89"/>
        <v>0</v>
      </c>
      <c r="CP38" s="374">
        <f t="shared" ca="1" si="89"/>
        <v>0</v>
      </c>
      <c r="CQ38" s="374">
        <f t="shared" ref="CQ38:CZ38" ca="1" si="90">IF(CQ$11&lt;$D$1+$A38,$C38/$D$1,IF(CQ$11=$D$1+$A38,($C38/$D$1)/2,0))</f>
        <v>0</v>
      </c>
      <c r="CR38" s="374">
        <f t="shared" ca="1" si="90"/>
        <v>0</v>
      </c>
      <c r="CS38" s="374">
        <f t="shared" ca="1" si="90"/>
        <v>0</v>
      </c>
      <c r="CT38" s="374">
        <f t="shared" ca="1" si="90"/>
        <v>0</v>
      </c>
      <c r="CU38" s="374">
        <f t="shared" ca="1" si="90"/>
        <v>0</v>
      </c>
      <c r="CV38" s="374">
        <f t="shared" ca="1" si="90"/>
        <v>0</v>
      </c>
      <c r="CW38" s="374">
        <f t="shared" ca="1" si="90"/>
        <v>0</v>
      </c>
      <c r="CX38" s="374">
        <f t="shared" ca="1" si="90"/>
        <v>0</v>
      </c>
      <c r="CY38" s="374">
        <f t="shared" ca="1" si="90"/>
        <v>0</v>
      </c>
      <c r="CZ38" s="374">
        <f t="shared" ca="1" si="90"/>
        <v>0</v>
      </c>
      <c r="DA38" s="374" t="s">
        <v>235</v>
      </c>
      <c r="DB38" s="373">
        <f t="shared" si="21"/>
        <v>2045</v>
      </c>
      <c r="DC38" s="374"/>
      <c r="DD38" s="374"/>
      <c r="DE38" s="374"/>
    </row>
    <row r="39" spans="1:109" s="373" customFormat="1">
      <c r="A39" s="138">
        <f t="shared" si="10"/>
        <v>28</v>
      </c>
      <c r="B39" s="138">
        <f t="shared" si="10"/>
        <v>2046</v>
      </c>
      <c r="C39" s="130">
        <f ca="1">IF(INDIRECT(DA39&amp;5)=$H$2,SUM($D$6:INDIRECT(DA39&amp;6)),IF(INDIRECT(DA39&amp;5)&gt;$H$2,INDIRECT(DA39&amp;6),0))</f>
        <v>0</v>
      </c>
      <c r="D39" s="374"/>
      <c r="E39" s="374"/>
      <c r="F39" s="374"/>
      <c r="G39" s="374"/>
      <c r="H39" s="374"/>
      <c r="I39" s="374"/>
      <c r="J39" s="374"/>
      <c r="K39" s="374"/>
      <c r="L39" s="374"/>
      <c r="M39" s="374"/>
      <c r="N39" s="374"/>
      <c r="O39" s="374"/>
      <c r="P39" s="374"/>
      <c r="Q39" s="374"/>
      <c r="R39" s="374"/>
      <c r="S39" s="374"/>
      <c r="T39" s="375"/>
      <c r="U39" s="375"/>
      <c r="V39" s="374"/>
      <c r="W39" s="374"/>
      <c r="X39" s="374"/>
      <c r="Y39" s="374"/>
      <c r="Z39" s="374"/>
      <c r="AA39" s="374"/>
      <c r="AB39" s="374"/>
      <c r="AC39" s="374"/>
      <c r="AD39" s="374"/>
      <c r="AE39" s="374">
        <f ca="1">($C39/$D$1)/2</f>
        <v>0</v>
      </c>
      <c r="AF39" s="374">
        <f t="shared" ref="AF39:BK39" ca="1" si="91">IF(AF$11&lt;$D$1+$A39,$C39/$D$1,IF(AF$11=$D$1+$A39,($C39/$D$1)/2,0))</f>
        <v>0</v>
      </c>
      <c r="AG39" s="374">
        <f t="shared" ca="1" si="91"/>
        <v>0</v>
      </c>
      <c r="AH39" s="374">
        <f t="shared" ca="1" si="91"/>
        <v>0</v>
      </c>
      <c r="AI39" s="374">
        <f t="shared" ca="1" si="91"/>
        <v>0</v>
      </c>
      <c r="AJ39" s="374">
        <f t="shared" ca="1" si="91"/>
        <v>0</v>
      </c>
      <c r="AK39" s="374">
        <f t="shared" ca="1" si="91"/>
        <v>0</v>
      </c>
      <c r="AL39" s="374">
        <f t="shared" ca="1" si="91"/>
        <v>0</v>
      </c>
      <c r="AM39" s="374">
        <f t="shared" ca="1" si="91"/>
        <v>0</v>
      </c>
      <c r="AN39" s="374">
        <f t="shared" ca="1" si="91"/>
        <v>0</v>
      </c>
      <c r="AO39" s="374">
        <f t="shared" ca="1" si="91"/>
        <v>0</v>
      </c>
      <c r="AP39" s="374">
        <f t="shared" ca="1" si="91"/>
        <v>0</v>
      </c>
      <c r="AQ39" s="374">
        <f t="shared" ca="1" si="91"/>
        <v>0</v>
      </c>
      <c r="AR39" s="374">
        <f t="shared" ca="1" si="91"/>
        <v>0</v>
      </c>
      <c r="AS39" s="374">
        <f t="shared" ca="1" si="91"/>
        <v>0</v>
      </c>
      <c r="AT39" s="374">
        <f t="shared" ca="1" si="91"/>
        <v>0</v>
      </c>
      <c r="AU39" s="374">
        <f t="shared" ca="1" si="91"/>
        <v>0</v>
      </c>
      <c r="AV39" s="374">
        <f t="shared" ca="1" si="91"/>
        <v>0</v>
      </c>
      <c r="AW39" s="374">
        <f t="shared" ca="1" si="91"/>
        <v>0</v>
      </c>
      <c r="AX39" s="374">
        <f t="shared" ca="1" si="91"/>
        <v>0</v>
      </c>
      <c r="AY39" s="374">
        <f t="shared" ca="1" si="91"/>
        <v>0</v>
      </c>
      <c r="AZ39" s="374">
        <f t="shared" ca="1" si="91"/>
        <v>0</v>
      </c>
      <c r="BA39" s="374">
        <f t="shared" ca="1" si="91"/>
        <v>0</v>
      </c>
      <c r="BB39" s="374">
        <f t="shared" ca="1" si="91"/>
        <v>0</v>
      </c>
      <c r="BC39" s="374">
        <f t="shared" ca="1" si="91"/>
        <v>0</v>
      </c>
      <c r="BD39" s="374">
        <f t="shared" ca="1" si="91"/>
        <v>0</v>
      </c>
      <c r="BE39" s="374">
        <f t="shared" ca="1" si="91"/>
        <v>0</v>
      </c>
      <c r="BF39" s="374">
        <f t="shared" ca="1" si="91"/>
        <v>0</v>
      </c>
      <c r="BG39" s="374">
        <f t="shared" ca="1" si="91"/>
        <v>0</v>
      </c>
      <c r="BH39" s="374">
        <f t="shared" ca="1" si="91"/>
        <v>0</v>
      </c>
      <c r="BI39" s="374">
        <f t="shared" ca="1" si="91"/>
        <v>0</v>
      </c>
      <c r="BJ39" s="374">
        <f t="shared" ca="1" si="91"/>
        <v>0</v>
      </c>
      <c r="BK39" s="374">
        <f t="shared" ca="1" si="91"/>
        <v>0</v>
      </c>
      <c r="BL39" s="374">
        <f t="shared" ref="BL39:CQ39" ca="1" si="92">IF(BL$11&lt;$D$1+$A39,$C39/$D$1,IF(BL$11=$D$1+$A39,($C39/$D$1)/2,0))</f>
        <v>0</v>
      </c>
      <c r="BM39" s="374">
        <f t="shared" ca="1" si="92"/>
        <v>0</v>
      </c>
      <c r="BN39" s="374">
        <f t="shared" ca="1" si="92"/>
        <v>0</v>
      </c>
      <c r="BO39" s="374">
        <f t="shared" ca="1" si="92"/>
        <v>0</v>
      </c>
      <c r="BP39" s="374">
        <f t="shared" ca="1" si="92"/>
        <v>0</v>
      </c>
      <c r="BQ39" s="374">
        <f t="shared" ca="1" si="92"/>
        <v>0</v>
      </c>
      <c r="BR39" s="374">
        <f t="shared" ca="1" si="92"/>
        <v>0</v>
      </c>
      <c r="BS39" s="374">
        <f t="shared" ca="1" si="92"/>
        <v>0</v>
      </c>
      <c r="BT39" s="374">
        <f t="shared" ca="1" si="92"/>
        <v>0</v>
      </c>
      <c r="BU39" s="374">
        <f t="shared" ca="1" si="92"/>
        <v>0</v>
      </c>
      <c r="BV39" s="374">
        <f t="shared" ca="1" si="92"/>
        <v>0</v>
      </c>
      <c r="BW39" s="374">
        <f t="shared" ca="1" si="92"/>
        <v>0</v>
      </c>
      <c r="BX39" s="374">
        <f t="shared" ca="1" si="92"/>
        <v>0</v>
      </c>
      <c r="BY39" s="374">
        <f t="shared" ca="1" si="92"/>
        <v>0</v>
      </c>
      <c r="BZ39" s="374">
        <f t="shared" ca="1" si="92"/>
        <v>0</v>
      </c>
      <c r="CA39" s="374">
        <f t="shared" ca="1" si="92"/>
        <v>0</v>
      </c>
      <c r="CB39" s="374">
        <f t="shared" ca="1" si="92"/>
        <v>0</v>
      </c>
      <c r="CC39" s="374">
        <f t="shared" ca="1" si="92"/>
        <v>0</v>
      </c>
      <c r="CD39" s="374">
        <f t="shared" ca="1" si="92"/>
        <v>0</v>
      </c>
      <c r="CE39" s="374">
        <f t="shared" ca="1" si="92"/>
        <v>0</v>
      </c>
      <c r="CF39" s="374">
        <f t="shared" ca="1" si="92"/>
        <v>0</v>
      </c>
      <c r="CG39" s="374">
        <f t="shared" ca="1" si="92"/>
        <v>0</v>
      </c>
      <c r="CH39" s="374">
        <f t="shared" ca="1" si="92"/>
        <v>0</v>
      </c>
      <c r="CI39" s="374">
        <f t="shared" ca="1" si="92"/>
        <v>0</v>
      </c>
      <c r="CJ39" s="374">
        <f t="shared" ca="1" si="92"/>
        <v>0</v>
      </c>
      <c r="CK39" s="374">
        <f t="shared" ca="1" si="92"/>
        <v>0</v>
      </c>
      <c r="CL39" s="374">
        <f t="shared" ca="1" si="92"/>
        <v>0</v>
      </c>
      <c r="CM39" s="374">
        <f t="shared" ca="1" si="92"/>
        <v>0</v>
      </c>
      <c r="CN39" s="374">
        <f t="shared" ca="1" si="92"/>
        <v>0</v>
      </c>
      <c r="CO39" s="374">
        <f t="shared" ca="1" si="92"/>
        <v>0</v>
      </c>
      <c r="CP39" s="374">
        <f t="shared" ca="1" si="92"/>
        <v>0</v>
      </c>
      <c r="CQ39" s="374">
        <f t="shared" ca="1" si="92"/>
        <v>0</v>
      </c>
      <c r="CR39" s="374">
        <f t="shared" ref="CR39:CZ39" ca="1" si="93">IF(CR$11&lt;$D$1+$A39,$C39/$D$1,IF(CR$11=$D$1+$A39,($C39/$D$1)/2,0))</f>
        <v>0</v>
      </c>
      <c r="CS39" s="374">
        <f t="shared" ca="1" si="93"/>
        <v>0</v>
      </c>
      <c r="CT39" s="374">
        <f t="shared" ca="1" si="93"/>
        <v>0</v>
      </c>
      <c r="CU39" s="374">
        <f t="shared" ca="1" si="93"/>
        <v>0</v>
      </c>
      <c r="CV39" s="374">
        <f t="shared" ca="1" si="93"/>
        <v>0</v>
      </c>
      <c r="CW39" s="374">
        <f t="shared" ca="1" si="93"/>
        <v>0</v>
      </c>
      <c r="CX39" s="374">
        <f t="shared" ca="1" si="93"/>
        <v>0</v>
      </c>
      <c r="CY39" s="374">
        <f t="shared" ca="1" si="93"/>
        <v>0</v>
      </c>
      <c r="CZ39" s="374">
        <f t="shared" ca="1" si="93"/>
        <v>0</v>
      </c>
      <c r="DA39" s="374" t="s">
        <v>236</v>
      </c>
      <c r="DB39" s="373">
        <f t="shared" si="21"/>
        <v>2046</v>
      </c>
      <c r="DC39" s="374"/>
      <c r="DD39" s="374"/>
      <c r="DE39" s="374"/>
    </row>
    <row r="40" spans="1:109" s="373" customFormat="1">
      <c r="A40" s="138">
        <f t="shared" si="10"/>
        <v>29</v>
      </c>
      <c r="B40" s="138">
        <f t="shared" si="10"/>
        <v>2047</v>
      </c>
      <c r="C40" s="130">
        <f ca="1">IF(INDIRECT(DA40&amp;5)=$H$2,SUM($D$6:INDIRECT(DA40&amp;6)),IF(INDIRECT(DA40&amp;5)&gt;$H$2,INDIRECT(DA40&amp;6),0))</f>
        <v>0</v>
      </c>
      <c r="D40" s="374"/>
      <c r="E40" s="374"/>
      <c r="F40" s="374"/>
      <c r="G40" s="374"/>
      <c r="H40" s="374"/>
      <c r="I40" s="374"/>
      <c r="J40" s="374"/>
      <c r="K40" s="374"/>
      <c r="L40" s="374"/>
      <c r="M40" s="374"/>
      <c r="N40" s="374"/>
      <c r="O40" s="374"/>
      <c r="P40" s="374"/>
      <c r="Q40" s="374"/>
      <c r="R40" s="374"/>
      <c r="S40" s="374"/>
      <c r="T40" s="375"/>
      <c r="U40" s="375"/>
      <c r="V40" s="374"/>
      <c r="W40" s="374"/>
      <c r="X40" s="374"/>
      <c r="Y40" s="374"/>
      <c r="Z40" s="374"/>
      <c r="AA40" s="374"/>
      <c r="AB40" s="374"/>
      <c r="AC40" s="374"/>
      <c r="AD40" s="374"/>
      <c r="AE40" s="374"/>
      <c r="AF40" s="374">
        <f ca="1">($C40/$D$1)/2</f>
        <v>0</v>
      </c>
      <c r="AG40" s="374">
        <f t="shared" ref="AG40:BL40" ca="1" si="94">IF(AG$11&lt;$D$1+$A40,$C40/$D$1,IF(AG$11=$D$1+$A40,($C40/$D$1)/2,0))</f>
        <v>0</v>
      </c>
      <c r="AH40" s="374">
        <f t="shared" ca="1" si="94"/>
        <v>0</v>
      </c>
      <c r="AI40" s="374">
        <f t="shared" ca="1" si="94"/>
        <v>0</v>
      </c>
      <c r="AJ40" s="374">
        <f t="shared" ca="1" si="94"/>
        <v>0</v>
      </c>
      <c r="AK40" s="374">
        <f t="shared" ca="1" si="94"/>
        <v>0</v>
      </c>
      <c r="AL40" s="374">
        <f t="shared" ca="1" si="94"/>
        <v>0</v>
      </c>
      <c r="AM40" s="374">
        <f t="shared" ca="1" si="94"/>
        <v>0</v>
      </c>
      <c r="AN40" s="374">
        <f t="shared" ca="1" si="94"/>
        <v>0</v>
      </c>
      <c r="AO40" s="374">
        <f t="shared" ca="1" si="94"/>
        <v>0</v>
      </c>
      <c r="AP40" s="374">
        <f t="shared" ca="1" si="94"/>
        <v>0</v>
      </c>
      <c r="AQ40" s="374">
        <f t="shared" ca="1" si="94"/>
        <v>0</v>
      </c>
      <c r="AR40" s="374">
        <f t="shared" ca="1" si="94"/>
        <v>0</v>
      </c>
      <c r="AS40" s="374">
        <f t="shared" ca="1" si="94"/>
        <v>0</v>
      </c>
      <c r="AT40" s="374">
        <f t="shared" ca="1" si="94"/>
        <v>0</v>
      </c>
      <c r="AU40" s="374">
        <f t="shared" ca="1" si="94"/>
        <v>0</v>
      </c>
      <c r="AV40" s="374">
        <f t="shared" ca="1" si="94"/>
        <v>0</v>
      </c>
      <c r="AW40" s="374">
        <f t="shared" ca="1" si="94"/>
        <v>0</v>
      </c>
      <c r="AX40" s="374">
        <f t="shared" ca="1" si="94"/>
        <v>0</v>
      </c>
      <c r="AY40" s="374">
        <f t="shared" ca="1" si="94"/>
        <v>0</v>
      </c>
      <c r="AZ40" s="374">
        <f t="shared" ca="1" si="94"/>
        <v>0</v>
      </c>
      <c r="BA40" s="374">
        <f t="shared" ca="1" si="94"/>
        <v>0</v>
      </c>
      <c r="BB40" s="374">
        <f t="shared" ca="1" si="94"/>
        <v>0</v>
      </c>
      <c r="BC40" s="374">
        <f t="shared" ca="1" si="94"/>
        <v>0</v>
      </c>
      <c r="BD40" s="374">
        <f t="shared" ca="1" si="94"/>
        <v>0</v>
      </c>
      <c r="BE40" s="374">
        <f t="shared" ca="1" si="94"/>
        <v>0</v>
      </c>
      <c r="BF40" s="374">
        <f t="shared" ca="1" si="94"/>
        <v>0</v>
      </c>
      <c r="BG40" s="374">
        <f t="shared" ca="1" si="94"/>
        <v>0</v>
      </c>
      <c r="BH40" s="374">
        <f t="shared" ca="1" si="94"/>
        <v>0</v>
      </c>
      <c r="BI40" s="374">
        <f t="shared" ca="1" si="94"/>
        <v>0</v>
      </c>
      <c r="BJ40" s="374">
        <f t="shared" ca="1" si="94"/>
        <v>0</v>
      </c>
      <c r="BK40" s="374">
        <f t="shared" ca="1" si="94"/>
        <v>0</v>
      </c>
      <c r="BL40" s="374">
        <f t="shared" ca="1" si="94"/>
        <v>0</v>
      </c>
      <c r="BM40" s="374">
        <f t="shared" ref="BM40:CR40" ca="1" si="95">IF(BM$11&lt;$D$1+$A40,$C40/$D$1,IF(BM$11=$D$1+$A40,($C40/$D$1)/2,0))</f>
        <v>0</v>
      </c>
      <c r="BN40" s="374">
        <f t="shared" ca="1" si="95"/>
        <v>0</v>
      </c>
      <c r="BO40" s="374">
        <f t="shared" ca="1" si="95"/>
        <v>0</v>
      </c>
      <c r="BP40" s="374">
        <f t="shared" ca="1" si="95"/>
        <v>0</v>
      </c>
      <c r="BQ40" s="374">
        <f t="shared" ca="1" si="95"/>
        <v>0</v>
      </c>
      <c r="BR40" s="374">
        <f t="shared" ca="1" si="95"/>
        <v>0</v>
      </c>
      <c r="BS40" s="374">
        <f t="shared" ca="1" si="95"/>
        <v>0</v>
      </c>
      <c r="BT40" s="374">
        <f t="shared" ca="1" si="95"/>
        <v>0</v>
      </c>
      <c r="BU40" s="374">
        <f t="shared" ca="1" si="95"/>
        <v>0</v>
      </c>
      <c r="BV40" s="374">
        <f t="shared" ca="1" si="95"/>
        <v>0</v>
      </c>
      <c r="BW40" s="374">
        <f t="shared" ca="1" si="95"/>
        <v>0</v>
      </c>
      <c r="BX40" s="374">
        <f t="shared" ca="1" si="95"/>
        <v>0</v>
      </c>
      <c r="BY40" s="374">
        <f t="shared" ca="1" si="95"/>
        <v>0</v>
      </c>
      <c r="BZ40" s="374">
        <f t="shared" ca="1" si="95"/>
        <v>0</v>
      </c>
      <c r="CA40" s="374">
        <f t="shared" ca="1" si="95"/>
        <v>0</v>
      </c>
      <c r="CB40" s="374">
        <f t="shared" ca="1" si="95"/>
        <v>0</v>
      </c>
      <c r="CC40" s="374">
        <f t="shared" ca="1" si="95"/>
        <v>0</v>
      </c>
      <c r="CD40" s="374">
        <f t="shared" ca="1" si="95"/>
        <v>0</v>
      </c>
      <c r="CE40" s="374">
        <f t="shared" ca="1" si="95"/>
        <v>0</v>
      </c>
      <c r="CF40" s="374">
        <f t="shared" ca="1" si="95"/>
        <v>0</v>
      </c>
      <c r="CG40" s="374">
        <f t="shared" ca="1" si="95"/>
        <v>0</v>
      </c>
      <c r="CH40" s="374">
        <f t="shared" ca="1" si="95"/>
        <v>0</v>
      </c>
      <c r="CI40" s="374">
        <f t="shared" ca="1" si="95"/>
        <v>0</v>
      </c>
      <c r="CJ40" s="374">
        <f t="shared" ca="1" si="95"/>
        <v>0</v>
      </c>
      <c r="CK40" s="374">
        <f t="shared" ca="1" si="95"/>
        <v>0</v>
      </c>
      <c r="CL40" s="374">
        <f t="shared" ca="1" si="95"/>
        <v>0</v>
      </c>
      <c r="CM40" s="374">
        <f t="shared" ca="1" si="95"/>
        <v>0</v>
      </c>
      <c r="CN40" s="374">
        <f t="shared" ca="1" si="95"/>
        <v>0</v>
      </c>
      <c r="CO40" s="374">
        <f t="shared" ca="1" si="95"/>
        <v>0</v>
      </c>
      <c r="CP40" s="374">
        <f t="shared" ca="1" si="95"/>
        <v>0</v>
      </c>
      <c r="CQ40" s="374">
        <f t="shared" ca="1" si="95"/>
        <v>0</v>
      </c>
      <c r="CR40" s="374">
        <f t="shared" ca="1" si="95"/>
        <v>0</v>
      </c>
      <c r="CS40" s="374">
        <f t="shared" ref="CS40:CZ40" ca="1" si="96">IF(CS$11&lt;$D$1+$A40,$C40/$D$1,IF(CS$11=$D$1+$A40,($C40/$D$1)/2,0))</f>
        <v>0</v>
      </c>
      <c r="CT40" s="374">
        <f t="shared" ca="1" si="96"/>
        <v>0</v>
      </c>
      <c r="CU40" s="374">
        <f t="shared" ca="1" si="96"/>
        <v>0</v>
      </c>
      <c r="CV40" s="374">
        <f t="shared" ca="1" si="96"/>
        <v>0</v>
      </c>
      <c r="CW40" s="374">
        <f t="shared" ca="1" si="96"/>
        <v>0</v>
      </c>
      <c r="CX40" s="374">
        <f t="shared" ca="1" si="96"/>
        <v>0</v>
      </c>
      <c r="CY40" s="374">
        <f t="shared" ca="1" si="96"/>
        <v>0</v>
      </c>
      <c r="CZ40" s="374">
        <f t="shared" ca="1" si="96"/>
        <v>0</v>
      </c>
      <c r="DA40" s="374" t="s">
        <v>237</v>
      </c>
      <c r="DB40" s="373">
        <f t="shared" si="21"/>
        <v>2047</v>
      </c>
      <c r="DC40" s="374"/>
      <c r="DD40" s="374"/>
      <c r="DE40" s="374"/>
    </row>
    <row r="41" spans="1:109" s="373" customFormat="1">
      <c r="A41" s="138">
        <f t="shared" si="10"/>
        <v>30</v>
      </c>
      <c r="B41" s="138">
        <f t="shared" si="10"/>
        <v>2048</v>
      </c>
      <c r="C41" s="130">
        <f ca="1">IF(INDIRECT(DA41&amp;5)=$H$2,SUM($D$6:INDIRECT(DA41&amp;6)),IF(INDIRECT(DA41&amp;5)&gt;$H$2,INDIRECT(DA41&amp;6),0))</f>
        <v>0</v>
      </c>
      <c r="D41" s="374"/>
      <c r="E41" s="374"/>
      <c r="F41" s="374"/>
      <c r="G41" s="374"/>
      <c r="H41" s="374"/>
      <c r="I41" s="374"/>
      <c r="J41" s="374"/>
      <c r="K41" s="374"/>
      <c r="L41" s="374"/>
      <c r="M41" s="374"/>
      <c r="N41" s="374"/>
      <c r="O41" s="374"/>
      <c r="P41" s="374"/>
      <c r="Q41" s="374"/>
      <c r="R41" s="374"/>
      <c r="S41" s="374"/>
      <c r="T41" s="375"/>
      <c r="U41" s="375"/>
      <c r="V41" s="374"/>
      <c r="W41" s="374"/>
      <c r="X41" s="374"/>
      <c r="Y41" s="374"/>
      <c r="Z41" s="374"/>
      <c r="AA41" s="374"/>
      <c r="AB41" s="374"/>
      <c r="AC41" s="374"/>
      <c r="AD41" s="374"/>
      <c r="AE41" s="374"/>
      <c r="AF41" s="374"/>
      <c r="AG41" s="374">
        <f ca="1">($C41/$D$1)/2</f>
        <v>0</v>
      </c>
      <c r="AH41" s="374">
        <f t="shared" ref="AH41:BM41" ca="1" si="97">IF(AH$11&lt;$D$1+$A41,$C41/$D$1,IF(AH$11=$D$1+$A41,($C41/$D$1)/2,0))</f>
        <v>0</v>
      </c>
      <c r="AI41" s="374">
        <f t="shared" ca="1" si="97"/>
        <v>0</v>
      </c>
      <c r="AJ41" s="374">
        <f t="shared" ca="1" si="97"/>
        <v>0</v>
      </c>
      <c r="AK41" s="374">
        <f t="shared" ca="1" si="97"/>
        <v>0</v>
      </c>
      <c r="AL41" s="374">
        <f t="shared" ca="1" si="97"/>
        <v>0</v>
      </c>
      <c r="AM41" s="374">
        <f t="shared" ca="1" si="97"/>
        <v>0</v>
      </c>
      <c r="AN41" s="374">
        <f t="shared" ca="1" si="97"/>
        <v>0</v>
      </c>
      <c r="AO41" s="374">
        <f t="shared" ca="1" si="97"/>
        <v>0</v>
      </c>
      <c r="AP41" s="374">
        <f t="shared" ca="1" si="97"/>
        <v>0</v>
      </c>
      <c r="AQ41" s="374">
        <f t="shared" ca="1" si="97"/>
        <v>0</v>
      </c>
      <c r="AR41" s="374">
        <f t="shared" ca="1" si="97"/>
        <v>0</v>
      </c>
      <c r="AS41" s="374">
        <f t="shared" ca="1" si="97"/>
        <v>0</v>
      </c>
      <c r="AT41" s="374">
        <f t="shared" ca="1" si="97"/>
        <v>0</v>
      </c>
      <c r="AU41" s="374">
        <f t="shared" ca="1" si="97"/>
        <v>0</v>
      </c>
      <c r="AV41" s="374">
        <f t="shared" ca="1" si="97"/>
        <v>0</v>
      </c>
      <c r="AW41" s="374">
        <f t="shared" ca="1" si="97"/>
        <v>0</v>
      </c>
      <c r="AX41" s="374">
        <f t="shared" ca="1" si="97"/>
        <v>0</v>
      </c>
      <c r="AY41" s="374">
        <f t="shared" ca="1" si="97"/>
        <v>0</v>
      </c>
      <c r="AZ41" s="374">
        <f t="shared" ca="1" si="97"/>
        <v>0</v>
      </c>
      <c r="BA41" s="374">
        <f t="shared" ca="1" si="97"/>
        <v>0</v>
      </c>
      <c r="BB41" s="374">
        <f t="shared" ca="1" si="97"/>
        <v>0</v>
      </c>
      <c r="BC41" s="374">
        <f t="shared" ca="1" si="97"/>
        <v>0</v>
      </c>
      <c r="BD41" s="374">
        <f t="shared" ca="1" si="97"/>
        <v>0</v>
      </c>
      <c r="BE41" s="374">
        <f t="shared" ca="1" si="97"/>
        <v>0</v>
      </c>
      <c r="BF41" s="374">
        <f t="shared" ca="1" si="97"/>
        <v>0</v>
      </c>
      <c r="BG41" s="374">
        <f t="shared" ca="1" si="97"/>
        <v>0</v>
      </c>
      <c r="BH41" s="374">
        <f t="shared" ca="1" si="97"/>
        <v>0</v>
      </c>
      <c r="BI41" s="374">
        <f t="shared" ca="1" si="97"/>
        <v>0</v>
      </c>
      <c r="BJ41" s="374">
        <f t="shared" ca="1" si="97"/>
        <v>0</v>
      </c>
      <c r="BK41" s="374">
        <f t="shared" ca="1" si="97"/>
        <v>0</v>
      </c>
      <c r="BL41" s="374">
        <f t="shared" ca="1" si="97"/>
        <v>0</v>
      </c>
      <c r="BM41" s="374">
        <f t="shared" ca="1" si="97"/>
        <v>0</v>
      </c>
      <c r="BN41" s="374">
        <f t="shared" ref="BN41:CS41" ca="1" si="98">IF(BN$11&lt;$D$1+$A41,$C41/$D$1,IF(BN$11=$D$1+$A41,($C41/$D$1)/2,0))</f>
        <v>0</v>
      </c>
      <c r="BO41" s="374">
        <f t="shared" ca="1" si="98"/>
        <v>0</v>
      </c>
      <c r="BP41" s="374">
        <f t="shared" ca="1" si="98"/>
        <v>0</v>
      </c>
      <c r="BQ41" s="374">
        <f t="shared" ca="1" si="98"/>
        <v>0</v>
      </c>
      <c r="BR41" s="374">
        <f t="shared" ca="1" si="98"/>
        <v>0</v>
      </c>
      <c r="BS41" s="374">
        <f t="shared" ca="1" si="98"/>
        <v>0</v>
      </c>
      <c r="BT41" s="374">
        <f t="shared" ca="1" si="98"/>
        <v>0</v>
      </c>
      <c r="BU41" s="374">
        <f t="shared" ca="1" si="98"/>
        <v>0</v>
      </c>
      <c r="BV41" s="374">
        <f t="shared" ca="1" si="98"/>
        <v>0</v>
      </c>
      <c r="BW41" s="374">
        <f t="shared" ca="1" si="98"/>
        <v>0</v>
      </c>
      <c r="BX41" s="374">
        <f t="shared" ca="1" si="98"/>
        <v>0</v>
      </c>
      <c r="BY41" s="374">
        <f t="shared" ca="1" si="98"/>
        <v>0</v>
      </c>
      <c r="BZ41" s="374">
        <f t="shared" ca="1" si="98"/>
        <v>0</v>
      </c>
      <c r="CA41" s="374">
        <f t="shared" ca="1" si="98"/>
        <v>0</v>
      </c>
      <c r="CB41" s="374">
        <f t="shared" ca="1" si="98"/>
        <v>0</v>
      </c>
      <c r="CC41" s="374">
        <f t="shared" ca="1" si="98"/>
        <v>0</v>
      </c>
      <c r="CD41" s="374">
        <f t="shared" ca="1" si="98"/>
        <v>0</v>
      </c>
      <c r="CE41" s="374">
        <f t="shared" ca="1" si="98"/>
        <v>0</v>
      </c>
      <c r="CF41" s="374">
        <f t="shared" ca="1" si="98"/>
        <v>0</v>
      </c>
      <c r="CG41" s="374">
        <f t="shared" ca="1" si="98"/>
        <v>0</v>
      </c>
      <c r="CH41" s="374">
        <f t="shared" ca="1" si="98"/>
        <v>0</v>
      </c>
      <c r="CI41" s="374">
        <f t="shared" ca="1" si="98"/>
        <v>0</v>
      </c>
      <c r="CJ41" s="374">
        <f t="shared" ca="1" si="98"/>
        <v>0</v>
      </c>
      <c r="CK41" s="374">
        <f t="shared" ca="1" si="98"/>
        <v>0</v>
      </c>
      <c r="CL41" s="374">
        <f t="shared" ca="1" si="98"/>
        <v>0</v>
      </c>
      <c r="CM41" s="374">
        <f t="shared" ca="1" si="98"/>
        <v>0</v>
      </c>
      <c r="CN41" s="374">
        <f t="shared" ca="1" si="98"/>
        <v>0</v>
      </c>
      <c r="CO41" s="374">
        <f t="shared" ca="1" si="98"/>
        <v>0</v>
      </c>
      <c r="CP41" s="374">
        <f t="shared" ca="1" si="98"/>
        <v>0</v>
      </c>
      <c r="CQ41" s="374">
        <f t="shared" ca="1" si="98"/>
        <v>0</v>
      </c>
      <c r="CR41" s="374">
        <f t="shared" ca="1" si="98"/>
        <v>0</v>
      </c>
      <c r="CS41" s="374">
        <f t="shared" ca="1" si="98"/>
        <v>0</v>
      </c>
      <c r="CT41" s="374">
        <f t="shared" ref="CT41:CZ41" ca="1" si="99">IF(CT$11&lt;$D$1+$A41,$C41/$D$1,IF(CT$11=$D$1+$A41,($C41/$D$1)/2,0))</f>
        <v>0</v>
      </c>
      <c r="CU41" s="374">
        <f t="shared" ca="1" si="99"/>
        <v>0</v>
      </c>
      <c r="CV41" s="374">
        <f t="shared" ca="1" si="99"/>
        <v>0</v>
      </c>
      <c r="CW41" s="374">
        <f t="shared" ca="1" si="99"/>
        <v>0</v>
      </c>
      <c r="CX41" s="374">
        <f t="shared" ca="1" si="99"/>
        <v>0</v>
      </c>
      <c r="CY41" s="374">
        <f t="shared" ca="1" si="99"/>
        <v>0</v>
      </c>
      <c r="CZ41" s="374">
        <f t="shared" ca="1" si="99"/>
        <v>0</v>
      </c>
      <c r="DA41" s="374" t="s">
        <v>238</v>
      </c>
      <c r="DB41" s="373">
        <f t="shared" si="21"/>
        <v>2048</v>
      </c>
      <c r="DC41" s="374"/>
      <c r="DD41" s="374"/>
      <c r="DE41" s="374"/>
    </row>
    <row r="42" spans="1:109" s="373" customFormat="1">
      <c r="A42" s="138">
        <f t="shared" si="10"/>
        <v>31</v>
      </c>
      <c r="B42" s="138">
        <f t="shared" si="10"/>
        <v>2049</v>
      </c>
      <c r="C42" s="130">
        <f ca="1">IF(INDIRECT(DA42&amp;5)=$H$2,SUM($D$6:INDIRECT(DA42&amp;6)),IF(INDIRECT(DA42&amp;5)&gt;$H$2,INDIRECT(DA42&amp;6),0))</f>
        <v>0</v>
      </c>
      <c r="D42" s="374"/>
      <c r="E42" s="374"/>
      <c r="F42" s="374"/>
      <c r="G42" s="374"/>
      <c r="H42" s="374"/>
      <c r="I42" s="374"/>
      <c r="J42" s="374"/>
      <c r="K42" s="374"/>
      <c r="L42" s="374"/>
      <c r="M42" s="374"/>
      <c r="N42" s="374"/>
      <c r="O42" s="374"/>
      <c r="P42" s="374"/>
      <c r="Q42" s="374"/>
      <c r="R42" s="374"/>
      <c r="S42" s="374"/>
      <c r="T42" s="375"/>
      <c r="U42" s="375"/>
      <c r="V42" s="374"/>
      <c r="W42" s="374"/>
      <c r="X42" s="374"/>
      <c r="Y42" s="374"/>
      <c r="Z42" s="374"/>
      <c r="AA42" s="374"/>
      <c r="AB42" s="374"/>
      <c r="AC42" s="374"/>
      <c r="AD42" s="374"/>
      <c r="AE42" s="374"/>
      <c r="AF42" s="374"/>
      <c r="AG42" s="374"/>
      <c r="AH42" s="374">
        <f ca="1">($C42/$D$1)/2</f>
        <v>0</v>
      </c>
      <c r="AI42" s="374">
        <f t="shared" ref="AI42:BN42" ca="1" si="100">IF(AI$11&lt;$D$1+$A42,$C42/$D$1,IF(AI$11=$D$1+$A42,($C42/$D$1)/2,0))</f>
        <v>0</v>
      </c>
      <c r="AJ42" s="374">
        <f t="shared" ca="1" si="100"/>
        <v>0</v>
      </c>
      <c r="AK42" s="374">
        <f t="shared" ca="1" si="100"/>
        <v>0</v>
      </c>
      <c r="AL42" s="374">
        <f t="shared" ca="1" si="100"/>
        <v>0</v>
      </c>
      <c r="AM42" s="374">
        <f t="shared" ca="1" si="100"/>
        <v>0</v>
      </c>
      <c r="AN42" s="374">
        <f t="shared" ca="1" si="100"/>
        <v>0</v>
      </c>
      <c r="AO42" s="374">
        <f t="shared" ca="1" si="100"/>
        <v>0</v>
      </c>
      <c r="AP42" s="374">
        <f t="shared" ca="1" si="100"/>
        <v>0</v>
      </c>
      <c r="AQ42" s="374">
        <f t="shared" ca="1" si="100"/>
        <v>0</v>
      </c>
      <c r="AR42" s="374">
        <f t="shared" ca="1" si="100"/>
        <v>0</v>
      </c>
      <c r="AS42" s="374">
        <f t="shared" ca="1" si="100"/>
        <v>0</v>
      </c>
      <c r="AT42" s="374">
        <f t="shared" ca="1" si="100"/>
        <v>0</v>
      </c>
      <c r="AU42" s="374">
        <f t="shared" ca="1" si="100"/>
        <v>0</v>
      </c>
      <c r="AV42" s="374">
        <f t="shared" ca="1" si="100"/>
        <v>0</v>
      </c>
      <c r="AW42" s="374">
        <f t="shared" ca="1" si="100"/>
        <v>0</v>
      </c>
      <c r="AX42" s="374">
        <f t="shared" ca="1" si="100"/>
        <v>0</v>
      </c>
      <c r="AY42" s="374">
        <f t="shared" ca="1" si="100"/>
        <v>0</v>
      </c>
      <c r="AZ42" s="374">
        <f t="shared" ca="1" si="100"/>
        <v>0</v>
      </c>
      <c r="BA42" s="374">
        <f t="shared" ca="1" si="100"/>
        <v>0</v>
      </c>
      <c r="BB42" s="374">
        <f t="shared" ca="1" si="100"/>
        <v>0</v>
      </c>
      <c r="BC42" s="374">
        <f t="shared" ca="1" si="100"/>
        <v>0</v>
      </c>
      <c r="BD42" s="374">
        <f t="shared" ca="1" si="100"/>
        <v>0</v>
      </c>
      <c r="BE42" s="374">
        <f t="shared" ca="1" si="100"/>
        <v>0</v>
      </c>
      <c r="BF42" s="374">
        <f t="shared" ca="1" si="100"/>
        <v>0</v>
      </c>
      <c r="BG42" s="374">
        <f t="shared" ca="1" si="100"/>
        <v>0</v>
      </c>
      <c r="BH42" s="374">
        <f t="shared" ca="1" si="100"/>
        <v>0</v>
      </c>
      <c r="BI42" s="374">
        <f t="shared" ca="1" si="100"/>
        <v>0</v>
      </c>
      <c r="BJ42" s="374">
        <f t="shared" ca="1" si="100"/>
        <v>0</v>
      </c>
      <c r="BK42" s="374">
        <f t="shared" ca="1" si="100"/>
        <v>0</v>
      </c>
      <c r="BL42" s="374">
        <f t="shared" ca="1" si="100"/>
        <v>0</v>
      </c>
      <c r="BM42" s="374">
        <f t="shared" ca="1" si="100"/>
        <v>0</v>
      </c>
      <c r="BN42" s="374">
        <f t="shared" ca="1" si="100"/>
        <v>0</v>
      </c>
      <c r="BO42" s="374">
        <f t="shared" ref="BO42:CT42" ca="1" si="101">IF(BO$11&lt;$D$1+$A42,$C42/$D$1,IF(BO$11=$D$1+$A42,($C42/$D$1)/2,0))</f>
        <v>0</v>
      </c>
      <c r="BP42" s="374">
        <f t="shared" ca="1" si="101"/>
        <v>0</v>
      </c>
      <c r="BQ42" s="374">
        <f t="shared" ca="1" si="101"/>
        <v>0</v>
      </c>
      <c r="BR42" s="374">
        <f t="shared" ca="1" si="101"/>
        <v>0</v>
      </c>
      <c r="BS42" s="374">
        <f t="shared" ca="1" si="101"/>
        <v>0</v>
      </c>
      <c r="BT42" s="374">
        <f t="shared" ca="1" si="101"/>
        <v>0</v>
      </c>
      <c r="BU42" s="374">
        <f t="shared" ca="1" si="101"/>
        <v>0</v>
      </c>
      <c r="BV42" s="374">
        <f t="shared" ca="1" si="101"/>
        <v>0</v>
      </c>
      <c r="BW42" s="374">
        <f t="shared" ca="1" si="101"/>
        <v>0</v>
      </c>
      <c r="BX42" s="374">
        <f t="shared" ca="1" si="101"/>
        <v>0</v>
      </c>
      <c r="BY42" s="374">
        <f t="shared" ca="1" si="101"/>
        <v>0</v>
      </c>
      <c r="BZ42" s="374">
        <f t="shared" ca="1" si="101"/>
        <v>0</v>
      </c>
      <c r="CA42" s="374">
        <f t="shared" ca="1" si="101"/>
        <v>0</v>
      </c>
      <c r="CB42" s="374">
        <f t="shared" ca="1" si="101"/>
        <v>0</v>
      </c>
      <c r="CC42" s="374">
        <f t="shared" ca="1" si="101"/>
        <v>0</v>
      </c>
      <c r="CD42" s="374">
        <f t="shared" ca="1" si="101"/>
        <v>0</v>
      </c>
      <c r="CE42" s="374">
        <f t="shared" ca="1" si="101"/>
        <v>0</v>
      </c>
      <c r="CF42" s="374">
        <f t="shared" ca="1" si="101"/>
        <v>0</v>
      </c>
      <c r="CG42" s="374">
        <f t="shared" ca="1" si="101"/>
        <v>0</v>
      </c>
      <c r="CH42" s="374">
        <f t="shared" ca="1" si="101"/>
        <v>0</v>
      </c>
      <c r="CI42" s="374">
        <f t="shared" ca="1" si="101"/>
        <v>0</v>
      </c>
      <c r="CJ42" s="374">
        <f t="shared" ca="1" si="101"/>
        <v>0</v>
      </c>
      <c r="CK42" s="374">
        <f t="shared" ca="1" si="101"/>
        <v>0</v>
      </c>
      <c r="CL42" s="374">
        <f t="shared" ca="1" si="101"/>
        <v>0</v>
      </c>
      <c r="CM42" s="374">
        <f t="shared" ca="1" si="101"/>
        <v>0</v>
      </c>
      <c r="CN42" s="374">
        <f t="shared" ca="1" si="101"/>
        <v>0</v>
      </c>
      <c r="CO42" s="374">
        <f t="shared" ca="1" si="101"/>
        <v>0</v>
      </c>
      <c r="CP42" s="374">
        <f t="shared" ca="1" si="101"/>
        <v>0</v>
      </c>
      <c r="CQ42" s="374">
        <f t="shared" ca="1" si="101"/>
        <v>0</v>
      </c>
      <c r="CR42" s="374">
        <f t="shared" ca="1" si="101"/>
        <v>0</v>
      </c>
      <c r="CS42" s="374">
        <f t="shared" ca="1" si="101"/>
        <v>0</v>
      </c>
      <c r="CT42" s="374">
        <f t="shared" ca="1" si="101"/>
        <v>0</v>
      </c>
      <c r="CU42" s="374">
        <f t="shared" ref="CU42:CZ42" ca="1" si="102">IF(CU$11&lt;$D$1+$A42,$C42/$D$1,IF(CU$11=$D$1+$A42,($C42/$D$1)/2,0))</f>
        <v>0</v>
      </c>
      <c r="CV42" s="374">
        <f t="shared" ca="1" si="102"/>
        <v>0</v>
      </c>
      <c r="CW42" s="374">
        <f t="shared" ca="1" si="102"/>
        <v>0</v>
      </c>
      <c r="CX42" s="374">
        <f t="shared" ca="1" si="102"/>
        <v>0</v>
      </c>
      <c r="CY42" s="374">
        <f t="shared" ca="1" si="102"/>
        <v>0</v>
      </c>
      <c r="CZ42" s="374">
        <f t="shared" ca="1" si="102"/>
        <v>0</v>
      </c>
      <c r="DA42" s="374" t="s">
        <v>239</v>
      </c>
      <c r="DB42" s="373">
        <f t="shared" si="21"/>
        <v>2049</v>
      </c>
      <c r="DC42" s="374"/>
      <c r="DD42" s="374"/>
      <c r="DE42" s="374"/>
    </row>
    <row r="43" spans="1:109" s="373" customFormat="1">
      <c r="A43" s="138">
        <f t="shared" si="10"/>
        <v>32</v>
      </c>
      <c r="B43" s="138">
        <f t="shared" si="10"/>
        <v>2050</v>
      </c>
      <c r="C43" s="130">
        <f ca="1">IF(INDIRECT(DA43&amp;5)=$H$2,SUM($D$6:INDIRECT(DA43&amp;6)),IF(INDIRECT(DA43&amp;5)&gt;$H$2,INDIRECT(DA43&amp;6),0))</f>
        <v>0</v>
      </c>
      <c r="D43" s="374"/>
      <c r="E43" s="374"/>
      <c r="F43" s="374"/>
      <c r="G43" s="374"/>
      <c r="H43" s="374"/>
      <c r="I43" s="374"/>
      <c r="J43" s="374"/>
      <c r="K43" s="374"/>
      <c r="L43" s="374"/>
      <c r="M43" s="374"/>
      <c r="N43" s="374"/>
      <c r="O43" s="374"/>
      <c r="P43" s="374"/>
      <c r="Q43" s="374"/>
      <c r="R43" s="374"/>
      <c r="S43" s="374"/>
      <c r="T43" s="375"/>
      <c r="U43" s="375"/>
      <c r="V43" s="374"/>
      <c r="W43" s="374"/>
      <c r="X43" s="374"/>
      <c r="Y43" s="374"/>
      <c r="Z43" s="374"/>
      <c r="AA43" s="374"/>
      <c r="AB43" s="374"/>
      <c r="AC43" s="374"/>
      <c r="AD43" s="374"/>
      <c r="AE43" s="374"/>
      <c r="AF43" s="374"/>
      <c r="AG43" s="374"/>
      <c r="AH43" s="374"/>
      <c r="AI43" s="374">
        <f ca="1">($C43/$D$1)/2</f>
        <v>0</v>
      </c>
      <c r="AJ43" s="374">
        <f t="shared" ref="AJ43:BO43" ca="1" si="103">IF(AJ$11&lt;$D$1+$A43,$C43/$D$1,IF(AJ$11=$D$1+$A43,($C43/$D$1)/2,0))</f>
        <v>0</v>
      </c>
      <c r="AK43" s="374">
        <f t="shared" ca="1" si="103"/>
        <v>0</v>
      </c>
      <c r="AL43" s="374">
        <f t="shared" ca="1" si="103"/>
        <v>0</v>
      </c>
      <c r="AM43" s="374">
        <f t="shared" ca="1" si="103"/>
        <v>0</v>
      </c>
      <c r="AN43" s="374">
        <f t="shared" ca="1" si="103"/>
        <v>0</v>
      </c>
      <c r="AO43" s="374">
        <f t="shared" ca="1" si="103"/>
        <v>0</v>
      </c>
      <c r="AP43" s="374">
        <f t="shared" ca="1" si="103"/>
        <v>0</v>
      </c>
      <c r="AQ43" s="374">
        <f t="shared" ca="1" si="103"/>
        <v>0</v>
      </c>
      <c r="AR43" s="374">
        <f t="shared" ca="1" si="103"/>
        <v>0</v>
      </c>
      <c r="AS43" s="374">
        <f t="shared" ca="1" si="103"/>
        <v>0</v>
      </c>
      <c r="AT43" s="374">
        <f t="shared" ca="1" si="103"/>
        <v>0</v>
      </c>
      <c r="AU43" s="374">
        <f t="shared" ca="1" si="103"/>
        <v>0</v>
      </c>
      <c r="AV43" s="374">
        <f t="shared" ca="1" si="103"/>
        <v>0</v>
      </c>
      <c r="AW43" s="374">
        <f t="shared" ca="1" si="103"/>
        <v>0</v>
      </c>
      <c r="AX43" s="374">
        <f t="shared" ca="1" si="103"/>
        <v>0</v>
      </c>
      <c r="AY43" s="374">
        <f t="shared" ca="1" si="103"/>
        <v>0</v>
      </c>
      <c r="AZ43" s="374">
        <f t="shared" ca="1" si="103"/>
        <v>0</v>
      </c>
      <c r="BA43" s="374">
        <f t="shared" ca="1" si="103"/>
        <v>0</v>
      </c>
      <c r="BB43" s="374">
        <f t="shared" ca="1" si="103"/>
        <v>0</v>
      </c>
      <c r="BC43" s="374">
        <f t="shared" ca="1" si="103"/>
        <v>0</v>
      </c>
      <c r="BD43" s="374">
        <f t="shared" ca="1" si="103"/>
        <v>0</v>
      </c>
      <c r="BE43" s="374">
        <f t="shared" ca="1" si="103"/>
        <v>0</v>
      </c>
      <c r="BF43" s="374">
        <f t="shared" ca="1" si="103"/>
        <v>0</v>
      </c>
      <c r="BG43" s="374">
        <f t="shared" ca="1" si="103"/>
        <v>0</v>
      </c>
      <c r="BH43" s="374">
        <f t="shared" ca="1" si="103"/>
        <v>0</v>
      </c>
      <c r="BI43" s="374">
        <f t="shared" ca="1" si="103"/>
        <v>0</v>
      </c>
      <c r="BJ43" s="374">
        <f t="shared" ca="1" si="103"/>
        <v>0</v>
      </c>
      <c r="BK43" s="374">
        <f t="shared" ca="1" si="103"/>
        <v>0</v>
      </c>
      <c r="BL43" s="374">
        <f t="shared" ca="1" si="103"/>
        <v>0</v>
      </c>
      <c r="BM43" s="374">
        <f t="shared" ca="1" si="103"/>
        <v>0</v>
      </c>
      <c r="BN43" s="374">
        <f t="shared" ca="1" si="103"/>
        <v>0</v>
      </c>
      <c r="BO43" s="374">
        <f t="shared" ca="1" si="103"/>
        <v>0</v>
      </c>
      <c r="BP43" s="374">
        <f t="shared" ref="BP43:CZ43" ca="1" si="104">IF(BP$11&lt;$D$1+$A43,$C43/$D$1,IF(BP$11=$D$1+$A43,($C43/$D$1)/2,0))</f>
        <v>0</v>
      </c>
      <c r="BQ43" s="374">
        <f t="shared" ca="1" si="104"/>
        <v>0</v>
      </c>
      <c r="BR43" s="374">
        <f t="shared" ca="1" si="104"/>
        <v>0</v>
      </c>
      <c r="BS43" s="374">
        <f t="shared" ca="1" si="104"/>
        <v>0</v>
      </c>
      <c r="BT43" s="374">
        <f t="shared" ca="1" si="104"/>
        <v>0</v>
      </c>
      <c r="BU43" s="374">
        <f t="shared" ca="1" si="104"/>
        <v>0</v>
      </c>
      <c r="BV43" s="374">
        <f t="shared" ca="1" si="104"/>
        <v>0</v>
      </c>
      <c r="BW43" s="374">
        <f t="shared" ca="1" si="104"/>
        <v>0</v>
      </c>
      <c r="BX43" s="374">
        <f t="shared" ca="1" si="104"/>
        <v>0</v>
      </c>
      <c r="BY43" s="374">
        <f t="shared" ca="1" si="104"/>
        <v>0</v>
      </c>
      <c r="BZ43" s="374">
        <f t="shared" ca="1" si="104"/>
        <v>0</v>
      </c>
      <c r="CA43" s="374">
        <f t="shared" ca="1" si="104"/>
        <v>0</v>
      </c>
      <c r="CB43" s="374">
        <f t="shared" ca="1" si="104"/>
        <v>0</v>
      </c>
      <c r="CC43" s="374">
        <f t="shared" ca="1" si="104"/>
        <v>0</v>
      </c>
      <c r="CD43" s="374">
        <f t="shared" ca="1" si="104"/>
        <v>0</v>
      </c>
      <c r="CE43" s="374">
        <f t="shared" ca="1" si="104"/>
        <v>0</v>
      </c>
      <c r="CF43" s="374">
        <f t="shared" ca="1" si="104"/>
        <v>0</v>
      </c>
      <c r="CG43" s="374">
        <f t="shared" ca="1" si="104"/>
        <v>0</v>
      </c>
      <c r="CH43" s="374">
        <f t="shared" ca="1" si="104"/>
        <v>0</v>
      </c>
      <c r="CI43" s="374">
        <f t="shared" ca="1" si="104"/>
        <v>0</v>
      </c>
      <c r="CJ43" s="374">
        <f t="shared" ca="1" si="104"/>
        <v>0</v>
      </c>
      <c r="CK43" s="374">
        <f t="shared" ca="1" si="104"/>
        <v>0</v>
      </c>
      <c r="CL43" s="374">
        <f t="shared" ca="1" si="104"/>
        <v>0</v>
      </c>
      <c r="CM43" s="374">
        <f t="shared" ca="1" si="104"/>
        <v>0</v>
      </c>
      <c r="CN43" s="374">
        <f t="shared" ca="1" si="104"/>
        <v>0</v>
      </c>
      <c r="CO43" s="374">
        <f t="shared" ca="1" si="104"/>
        <v>0</v>
      </c>
      <c r="CP43" s="374">
        <f t="shared" ca="1" si="104"/>
        <v>0</v>
      </c>
      <c r="CQ43" s="374">
        <f t="shared" ca="1" si="104"/>
        <v>0</v>
      </c>
      <c r="CR43" s="374">
        <f t="shared" ca="1" si="104"/>
        <v>0</v>
      </c>
      <c r="CS43" s="374">
        <f t="shared" ca="1" si="104"/>
        <v>0</v>
      </c>
      <c r="CT43" s="374">
        <f t="shared" ca="1" si="104"/>
        <v>0</v>
      </c>
      <c r="CU43" s="374">
        <f t="shared" ca="1" si="104"/>
        <v>0</v>
      </c>
      <c r="CV43" s="374">
        <f t="shared" ca="1" si="104"/>
        <v>0</v>
      </c>
      <c r="CW43" s="374">
        <f t="shared" ca="1" si="104"/>
        <v>0</v>
      </c>
      <c r="CX43" s="374">
        <f t="shared" ca="1" si="104"/>
        <v>0</v>
      </c>
      <c r="CY43" s="374">
        <f t="shared" ca="1" si="104"/>
        <v>0</v>
      </c>
      <c r="CZ43" s="374">
        <f t="shared" ca="1" si="104"/>
        <v>0</v>
      </c>
      <c r="DA43" s="374" t="s">
        <v>240</v>
      </c>
      <c r="DB43" s="373">
        <f t="shared" si="21"/>
        <v>2050</v>
      </c>
      <c r="DC43" s="374"/>
      <c r="DD43" s="374"/>
      <c r="DE43" s="374"/>
    </row>
    <row r="44" spans="1:109" s="373" customFormat="1">
      <c r="A44" s="138">
        <f t="shared" si="10"/>
        <v>33</v>
      </c>
      <c r="B44" s="138">
        <f t="shared" si="10"/>
        <v>2051</v>
      </c>
      <c r="C44" s="130">
        <f ca="1">IF(INDIRECT(DA44&amp;5)=$H$2,SUM($D$6:INDIRECT(DA44&amp;6)),IF(INDIRECT(DA44&amp;5)&gt;$H$2,INDIRECT(DA44&amp;6),0))</f>
        <v>0</v>
      </c>
      <c r="D44" s="374"/>
      <c r="E44" s="374"/>
      <c r="F44" s="374"/>
      <c r="G44" s="374"/>
      <c r="H44" s="374"/>
      <c r="I44" s="374"/>
      <c r="J44" s="374"/>
      <c r="K44" s="374"/>
      <c r="L44" s="374"/>
      <c r="M44" s="374"/>
      <c r="N44" s="374"/>
      <c r="O44" s="374"/>
      <c r="P44" s="374"/>
      <c r="Q44" s="374"/>
      <c r="R44" s="374"/>
      <c r="S44" s="374"/>
      <c r="T44" s="375"/>
      <c r="U44" s="375"/>
      <c r="V44" s="374"/>
      <c r="W44" s="374"/>
      <c r="X44" s="374"/>
      <c r="Y44" s="374"/>
      <c r="Z44" s="374"/>
      <c r="AA44" s="374"/>
      <c r="AB44" s="374"/>
      <c r="AC44" s="374"/>
      <c r="AD44" s="374"/>
      <c r="AE44" s="374"/>
      <c r="AF44" s="374"/>
      <c r="AG44" s="374"/>
      <c r="AH44" s="374"/>
      <c r="AI44" s="374"/>
      <c r="AJ44" s="374">
        <f ca="1">($C44/$D$1)/2</f>
        <v>0</v>
      </c>
      <c r="AK44" s="374">
        <f t="shared" ref="AK44:BP44" ca="1" si="105">IF(AK$11&lt;$D$1+$A44,$C44/$D$1,IF(AK$11=$D$1+$A44,($C44/$D$1)/2,0))</f>
        <v>0</v>
      </c>
      <c r="AL44" s="374">
        <f t="shared" ca="1" si="105"/>
        <v>0</v>
      </c>
      <c r="AM44" s="374">
        <f t="shared" ca="1" si="105"/>
        <v>0</v>
      </c>
      <c r="AN44" s="374">
        <f t="shared" ca="1" si="105"/>
        <v>0</v>
      </c>
      <c r="AO44" s="374">
        <f t="shared" ca="1" si="105"/>
        <v>0</v>
      </c>
      <c r="AP44" s="374">
        <f t="shared" ca="1" si="105"/>
        <v>0</v>
      </c>
      <c r="AQ44" s="374">
        <f t="shared" ca="1" si="105"/>
        <v>0</v>
      </c>
      <c r="AR44" s="374">
        <f t="shared" ca="1" si="105"/>
        <v>0</v>
      </c>
      <c r="AS44" s="374">
        <f t="shared" ca="1" si="105"/>
        <v>0</v>
      </c>
      <c r="AT44" s="374">
        <f t="shared" ca="1" si="105"/>
        <v>0</v>
      </c>
      <c r="AU44" s="374">
        <f t="shared" ca="1" si="105"/>
        <v>0</v>
      </c>
      <c r="AV44" s="374">
        <f t="shared" ca="1" si="105"/>
        <v>0</v>
      </c>
      <c r="AW44" s="374">
        <f t="shared" ca="1" si="105"/>
        <v>0</v>
      </c>
      <c r="AX44" s="374">
        <f t="shared" ca="1" si="105"/>
        <v>0</v>
      </c>
      <c r="AY44" s="374">
        <f t="shared" ca="1" si="105"/>
        <v>0</v>
      </c>
      <c r="AZ44" s="374">
        <f t="shared" ca="1" si="105"/>
        <v>0</v>
      </c>
      <c r="BA44" s="374">
        <f t="shared" ca="1" si="105"/>
        <v>0</v>
      </c>
      <c r="BB44" s="374">
        <f t="shared" ca="1" si="105"/>
        <v>0</v>
      </c>
      <c r="BC44" s="374">
        <f t="shared" ca="1" si="105"/>
        <v>0</v>
      </c>
      <c r="BD44" s="374">
        <f t="shared" ca="1" si="105"/>
        <v>0</v>
      </c>
      <c r="BE44" s="374">
        <f t="shared" ca="1" si="105"/>
        <v>0</v>
      </c>
      <c r="BF44" s="374">
        <f t="shared" ca="1" si="105"/>
        <v>0</v>
      </c>
      <c r="BG44" s="374">
        <f t="shared" ca="1" si="105"/>
        <v>0</v>
      </c>
      <c r="BH44" s="374">
        <f t="shared" ca="1" si="105"/>
        <v>0</v>
      </c>
      <c r="BI44" s="374">
        <f t="shared" ca="1" si="105"/>
        <v>0</v>
      </c>
      <c r="BJ44" s="374">
        <f t="shared" ca="1" si="105"/>
        <v>0</v>
      </c>
      <c r="BK44" s="374">
        <f t="shared" ca="1" si="105"/>
        <v>0</v>
      </c>
      <c r="BL44" s="374">
        <f t="shared" ca="1" si="105"/>
        <v>0</v>
      </c>
      <c r="BM44" s="374">
        <f t="shared" ca="1" si="105"/>
        <v>0</v>
      </c>
      <c r="BN44" s="374">
        <f t="shared" ca="1" si="105"/>
        <v>0</v>
      </c>
      <c r="BO44" s="374">
        <f t="shared" ca="1" si="105"/>
        <v>0</v>
      </c>
      <c r="BP44" s="374">
        <f t="shared" ca="1" si="105"/>
        <v>0</v>
      </c>
      <c r="BQ44" s="374">
        <f t="shared" ref="BQ44:CZ44" ca="1" si="106">IF(BQ$11&lt;$D$1+$A44,$C44/$D$1,IF(BQ$11=$D$1+$A44,($C44/$D$1)/2,0))</f>
        <v>0</v>
      </c>
      <c r="BR44" s="374">
        <f t="shared" ca="1" si="106"/>
        <v>0</v>
      </c>
      <c r="BS44" s="374">
        <f t="shared" ca="1" si="106"/>
        <v>0</v>
      </c>
      <c r="BT44" s="374">
        <f t="shared" ca="1" si="106"/>
        <v>0</v>
      </c>
      <c r="BU44" s="374">
        <f t="shared" ca="1" si="106"/>
        <v>0</v>
      </c>
      <c r="BV44" s="374">
        <f t="shared" ca="1" si="106"/>
        <v>0</v>
      </c>
      <c r="BW44" s="374">
        <f t="shared" ca="1" si="106"/>
        <v>0</v>
      </c>
      <c r="BX44" s="374">
        <f t="shared" ca="1" si="106"/>
        <v>0</v>
      </c>
      <c r="BY44" s="374">
        <f t="shared" ca="1" si="106"/>
        <v>0</v>
      </c>
      <c r="BZ44" s="374">
        <f t="shared" ca="1" si="106"/>
        <v>0</v>
      </c>
      <c r="CA44" s="374">
        <f t="shared" ca="1" si="106"/>
        <v>0</v>
      </c>
      <c r="CB44" s="374">
        <f t="shared" ca="1" si="106"/>
        <v>0</v>
      </c>
      <c r="CC44" s="374">
        <f t="shared" ca="1" si="106"/>
        <v>0</v>
      </c>
      <c r="CD44" s="374">
        <f t="shared" ca="1" si="106"/>
        <v>0</v>
      </c>
      <c r="CE44" s="374">
        <f t="shared" ca="1" si="106"/>
        <v>0</v>
      </c>
      <c r="CF44" s="374">
        <f t="shared" ca="1" si="106"/>
        <v>0</v>
      </c>
      <c r="CG44" s="374">
        <f t="shared" ca="1" si="106"/>
        <v>0</v>
      </c>
      <c r="CH44" s="374">
        <f t="shared" ca="1" si="106"/>
        <v>0</v>
      </c>
      <c r="CI44" s="374">
        <f t="shared" ca="1" si="106"/>
        <v>0</v>
      </c>
      <c r="CJ44" s="374">
        <f t="shared" ca="1" si="106"/>
        <v>0</v>
      </c>
      <c r="CK44" s="374">
        <f t="shared" ca="1" si="106"/>
        <v>0</v>
      </c>
      <c r="CL44" s="374">
        <f t="shared" ca="1" si="106"/>
        <v>0</v>
      </c>
      <c r="CM44" s="374">
        <f t="shared" ca="1" si="106"/>
        <v>0</v>
      </c>
      <c r="CN44" s="374">
        <f t="shared" ca="1" si="106"/>
        <v>0</v>
      </c>
      <c r="CO44" s="374">
        <f t="shared" ca="1" si="106"/>
        <v>0</v>
      </c>
      <c r="CP44" s="374">
        <f t="shared" ca="1" si="106"/>
        <v>0</v>
      </c>
      <c r="CQ44" s="374">
        <f t="shared" ca="1" si="106"/>
        <v>0</v>
      </c>
      <c r="CR44" s="374">
        <f t="shared" ca="1" si="106"/>
        <v>0</v>
      </c>
      <c r="CS44" s="374">
        <f t="shared" ca="1" si="106"/>
        <v>0</v>
      </c>
      <c r="CT44" s="374">
        <f t="shared" ca="1" si="106"/>
        <v>0</v>
      </c>
      <c r="CU44" s="374">
        <f t="shared" ca="1" si="106"/>
        <v>0</v>
      </c>
      <c r="CV44" s="374">
        <f t="shared" ca="1" si="106"/>
        <v>0</v>
      </c>
      <c r="CW44" s="374">
        <f t="shared" ca="1" si="106"/>
        <v>0</v>
      </c>
      <c r="CX44" s="374">
        <f t="shared" ca="1" si="106"/>
        <v>0</v>
      </c>
      <c r="CY44" s="374">
        <f t="shared" ca="1" si="106"/>
        <v>0</v>
      </c>
      <c r="CZ44" s="374">
        <f t="shared" ca="1" si="106"/>
        <v>0</v>
      </c>
      <c r="DA44" s="374" t="s">
        <v>241</v>
      </c>
      <c r="DB44" s="373">
        <f t="shared" si="21"/>
        <v>2051</v>
      </c>
      <c r="DC44" s="374"/>
      <c r="DD44" s="374"/>
      <c r="DE44" s="374"/>
    </row>
    <row r="45" spans="1:109" s="373" customFormat="1">
      <c r="A45" s="138">
        <f t="shared" si="10"/>
        <v>34</v>
      </c>
      <c r="B45" s="138">
        <f t="shared" si="10"/>
        <v>2052</v>
      </c>
      <c r="C45" s="130">
        <f ca="1">IF(INDIRECT(DA45&amp;5)=$H$2,SUM($D$6:INDIRECT(DA45&amp;6)),IF(INDIRECT(DA45&amp;5)&gt;$H$2,INDIRECT(DA45&amp;6),0))</f>
        <v>0</v>
      </c>
      <c r="D45" s="374"/>
      <c r="E45" s="374"/>
      <c r="F45" s="374"/>
      <c r="G45" s="374"/>
      <c r="H45" s="374"/>
      <c r="I45" s="374"/>
      <c r="J45" s="374"/>
      <c r="K45" s="374"/>
      <c r="L45" s="374"/>
      <c r="M45" s="374"/>
      <c r="N45" s="374"/>
      <c r="O45" s="374"/>
      <c r="P45" s="374"/>
      <c r="Q45" s="374"/>
      <c r="R45" s="374"/>
      <c r="S45" s="374"/>
      <c r="T45" s="375"/>
      <c r="U45" s="375"/>
      <c r="V45" s="374"/>
      <c r="W45" s="374"/>
      <c r="X45" s="374"/>
      <c r="Y45" s="374"/>
      <c r="Z45" s="374"/>
      <c r="AA45" s="374"/>
      <c r="AB45" s="374"/>
      <c r="AC45" s="374"/>
      <c r="AD45" s="374"/>
      <c r="AE45" s="374"/>
      <c r="AF45" s="374"/>
      <c r="AG45" s="374"/>
      <c r="AH45" s="374"/>
      <c r="AI45" s="374"/>
      <c r="AJ45" s="374"/>
      <c r="AK45" s="374">
        <f ca="1">($C45/$D$1)/2</f>
        <v>0</v>
      </c>
      <c r="AL45" s="374">
        <f t="shared" ref="AL45:BQ45" ca="1" si="107">IF(AL$11&lt;$D$1+$A45,$C45/$D$1,IF(AL$11=$D$1+$A45,($C45/$D$1)/2,0))</f>
        <v>0</v>
      </c>
      <c r="AM45" s="374">
        <f t="shared" ca="1" si="107"/>
        <v>0</v>
      </c>
      <c r="AN45" s="374">
        <f t="shared" ca="1" si="107"/>
        <v>0</v>
      </c>
      <c r="AO45" s="374">
        <f t="shared" ca="1" si="107"/>
        <v>0</v>
      </c>
      <c r="AP45" s="374">
        <f t="shared" ca="1" si="107"/>
        <v>0</v>
      </c>
      <c r="AQ45" s="374">
        <f t="shared" ca="1" si="107"/>
        <v>0</v>
      </c>
      <c r="AR45" s="374">
        <f t="shared" ca="1" si="107"/>
        <v>0</v>
      </c>
      <c r="AS45" s="374">
        <f t="shared" ca="1" si="107"/>
        <v>0</v>
      </c>
      <c r="AT45" s="374">
        <f t="shared" ca="1" si="107"/>
        <v>0</v>
      </c>
      <c r="AU45" s="374">
        <f t="shared" ca="1" si="107"/>
        <v>0</v>
      </c>
      <c r="AV45" s="374">
        <f t="shared" ca="1" si="107"/>
        <v>0</v>
      </c>
      <c r="AW45" s="374">
        <f t="shared" ca="1" si="107"/>
        <v>0</v>
      </c>
      <c r="AX45" s="374">
        <f t="shared" ca="1" si="107"/>
        <v>0</v>
      </c>
      <c r="AY45" s="374">
        <f t="shared" ca="1" si="107"/>
        <v>0</v>
      </c>
      <c r="AZ45" s="374">
        <f t="shared" ca="1" si="107"/>
        <v>0</v>
      </c>
      <c r="BA45" s="374">
        <f t="shared" ca="1" si="107"/>
        <v>0</v>
      </c>
      <c r="BB45" s="374">
        <f t="shared" ca="1" si="107"/>
        <v>0</v>
      </c>
      <c r="BC45" s="374">
        <f t="shared" ca="1" si="107"/>
        <v>0</v>
      </c>
      <c r="BD45" s="374">
        <f t="shared" ca="1" si="107"/>
        <v>0</v>
      </c>
      <c r="BE45" s="374">
        <f t="shared" ca="1" si="107"/>
        <v>0</v>
      </c>
      <c r="BF45" s="374">
        <f t="shared" ca="1" si="107"/>
        <v>0</v>
      </c>
      <c r="BG45" s="374">
        <f t="shared" ca="1" si="107"/>
        <v>0</v>
      </c>
      <c r="BH45" s="374">
        <f t="shared" ca="1" si="107"/>
        <v>0</v>
      </c>
      <c r="BI45" s="374">
        <f t="shared" ca="1" si="107"/>
        <v>0</v>
      </c>
      <c r="BJ45" s="374">
        <f t="shared" ca="1" si="107"/>
        <v>0</v>
      </c>
      <c r="BK45" s="374">
        <f t="shared" ca="1" si="107"/>
        <v>0</v>
      </c>
      <c r="BL45" s="374">
        <f t="shared" ca="1" si="107"/>
        <v>0</v>
      </c>
      <c r="BM45" s="374">
        <f t="shared" ca="1" si="107"/>
        <v>0</v>
      </c>
      <c r="BN45" s="374">
        <f t="shared" ca="1" si="107"/>
        <v>0</v>
      </c>
      <c r="BO45" s="374">
        <f t="shared" ca="1" si="107"/>
        <v>0</v>
      </c>
      <c r="BP45" s="374">
        <f t="shared" ca="1" si="107"/>
        <v>0</v>
      </c>
      <c r="BQ45" s="374">
        <f t="shared" ca="1" si="107"/>
        <v>0</v>
      </c>
      <c r="BR45" s="374">
        <f t="shared" ref="BR45:CZ45" ca="1" si="108">IF(BR$11&lt;$D$1+$A45,$C45/$D$1,IF(BR$11=$D$1+$A45,($C45/$D$1)/2,0))</f>
        <v>0</v>
      </c>
      <c r="BS45" s="374">
        <f t="shared" ca="1" si="108"/>
        <v>0</v>
      </c>
      <c r="BT45" s="374">
        <f t="shared" ca="1" si="108"/>
        <v>0</v>
      </c>
      <c r="BU45" s="374">
        <f t="shared" ca="1" si="108"/>
        <v>0</v>
      </c>
      <c r="BV45" s="374">
        <f t="shared" ca="1" si="108"/>
        <v>0</v>
      </c>
      <c r="BW45" s="374">
        <f t="shared" ca="1" si="108"/>
        <v>0</v>
      </c>
      <c r="BX45" s="374">
        <f t="shared" ca="1" si="108"/>
        <v>0</v>
      </c>
      <c r="BY45" s="374">
        <f t="shared" ca="1" si="108"/>
        <v>0</v>
      </c>
      <c r="BZ45" s="374">
        <f t="shared" ca="1" si="108"/>
        <v>0</v>
      </c>
      <c r="CA45" s="374">
        <f t="shared" ca="1" si="108"/>
        <v>0</v>
      </c>
      <c r="CB45" s="374">
        <f t="shared" ca="1" si="108"/>
        <v>0</v>
      </c>
      <c r="CC45" s="374">
        <f t="shared" ca="1" si="108"/>
        <v>0</v>
      </c>
      <c r="CD45" s="374">
        <f t="shared" ca="1" si="108"/>
        <v>0</v>
      </c>
      <c r="CE45" s="374">
        <f t="shared" ca="1" si="108"/>
        <v>0</v>
      </c>
      <c r="CF45" s="374">
        <f t="shared" ca="1" si="108"/>
        <v>0</v>
      </c>
      <c r="CG45" s="374">
        <f t="shared" ca="1" si="108"/>
        <v>0</v>
      </c>
      <c r="CH45" s="374">
        <f t="shared" ca="1" si="108"/>
        <v>0</v>
      </c>
      <c r="CI45" s="374">
        <f t="shared" ca="1" si="108"/>
        <v>0</v>
      </c>
      <c r="CJ45" s="374">
        <f t="shared" ca="1" si="108"/>
        <v>0</v>
      </c>
      <c r="CK45" s="374">
        <f t="shared" ca="1" si="108"/>
        <v>0</v>
      </c>
      <c r="CL45" s="374">
        <f t="shared" ca="1" si="108"/>
        <v>0</v>
      </c>
      <c r="CM45" s="374">
        <f t="shared" ca="1" si="108"/>
        <v>0</v>
      </c>
      <c r="CN45" s="374">
        <f t="shared" ca="1" si="108"/>
        <v>0</v>
      </c>
      <c r="CO45" s="374">
        <f t="shared" ca="1" si="108"/>
        <v>0</v>
      </c>
      <c r="CP45" s="374">
        <f t="shared" ca="1" si="108"/>
        <v>0</v>
      </c>
      <c r="CQ45" s="374">
        <f t="shared" ca="1" si="108"/>
        <v>0</v>
      </c>
      <c r="CR45" s="374">
        <f t="shared" ca="1" si="108"/>
        <v>0</v>
      </c>
      <c r="CS45" s="374">
        <f t="shared" ca="1" si="108"/>
        <v>0</v>
      </c>
      <c r="CT45" s="374">
        <f t="shared" ca="1" si="108"/>
        <v>0</v>
      </c>
      <c r="CU45" s="374">
        <f t="shared" ca="1" si="108"/>
        <v>0</v>
      </c>
      <c r="CV45" s="374">
        <f t="shared" ca="1" si="108"/>
        <v>0</v>
      </c>
      <c r="CW45" s="374">
        <f t="shared" ca="1" si="108"/>
        <v>0</v>
      </c>
      <c r="CX45" s="374">
        <f t="shared" ca="1" si="108"/>
        <v>0</v>
      </c>
      <c r="CY45" s="374">
        <f t="shared" ca="1" si="108"/>
        <v>0</v>
      </c>
      <c r="CZ45" s="374">
        <f t="shared" ca="1" si="108"/>
        <v>0</v>
      </c>
      <c r="DA45" s="374" t="s">
        <v>242</v>
      </c>
      <c r="DB45" s="373">
        <f t="shared" si="21"/>
        <v>2052</v>
      </c>
      <c r="DC45" s="374"/>
      <c r="DD45" s="374"/>
      <c r="DE45" s="374"/>
    </row>
    <row r="46" spans="1:109" s="373" customFormat="1">
      <c r="A46" s="138">
        <f t="shared" si="10"/>
        <v>35</v>
      </c>
      <c r="B46" s="138">
        <f t="shared" si="10"/>
        <v>2053</v>
      </c>
      <c r="C46" s="130">
        <f ca="1">IF(INDIRECT(DA46&amp;5)=$H$2,SUM($D$6:INDIRECT(DA46&amp;6)),IF(INDIRECT(DA46&amp;5)&gt;$H$2,INDIRECT(DA46&amp;6),0))</f>
        <v>0</v>
      </c>
      <c r="D46" s="374"/>
      <c r="E46" s="374"/>
      <c r="F46" s="374"/>
      <c r="G46" s="374"/>
      <c r="H46" s="374"/>
      <c r="I46" s="374"/>
      <c r="J46" s="374"/>
      <c r="K46" s="374"/>
      <c r="L46" s="374"/>
      <c r="M46" s="374"/>
      <c r="N46" s="374"/>
      <c r="O46" s="374"/>
      <c r="P46" s="374"/>
      <c r="Q46" s="374"/>
      <c r="R46" s="374"/>
      <c r="S46" s="374"/>
      <c r="T46" s="375"/>
      <c r="U46" s="375"/>
      <c r="V46" s="374"/>
      <c r="W46" s="374"/>
      <c r="X46" s="374"/>
      <c r="Y46" s="374"/>
      <c r="Z46" s="374"/>
      <c r="AA46" s="374"/>
      <c r="AB46" s="374"/>
      <c r="AC46" s="374"/>
      <c r="AD46" s="374"/>
      <c r="AE46" s="374"/>
      <c r="AF46" s="374"/>
      <c r="AG46" s="374"/>
      <c r="AH46" s="374"/>
      <c r="AI46" s="374"/>
      <c r="AJ46" s="374"/>
      <c r="AK46" s="374"/>
      <c r="AL46" s="374">
        <f ca="1">($C46/$D$1)/2</f>
        <v>0</v>
      </c>
      <c r="AM46" s="374">
        <f t="shared" ref="AM46:BR46" ca="1" si="109">IF(AM$11&lt;$D$1+$A46,$C46/$D$1,IF(AM$11=$D$1+$A46,($C46/$D$1)/2,0))</f>
        <v>0</v>
      </c>
      <c r="AN46" s="374">
        <f t="shared" ca="1" si="109"/>
        <v>0</v>
      </c>
      <c r="AO46" s="374">
        <f t="shared" ca="1" si="109"/>
        <v>0</v>
      </c>
      <c r="AP46" s="374">
        <f t="shared" ca="1" si="109"/>
        <v>0</v>
      </c>
      <c r="AQ46" s="374">
        <f t="shared" ca="1" si="109"/>
        <v>0</v>
      </c>
      <c r="AR46" s="374">
        <f t="shared" ca="1" si="109"/>
        <v>0</v>
      </c>
      <c r="AS46" s="374">
        <f t="shared" ca="1" si="109"/>
        <v>0</v>
      </c>
      <c r="AT46" s="374">
        <f t="shared" ca="1" si="109"/>
        <v>0</v>
      </c>
      <c r="AU46" s="374">
        <f t="shared" ca="1" si="109"/>
        <v>0</v>
      </c>
      <c r="AV46" s="374">
        <f t="shared" ca="1" si="109"/>
        <v>0</v>
      </c>
      <c r="AW46" s="374">
        <f t="shared" ca="1" si="109"/>
        <v>0</v>
      </c>
      <c r="AX46" s="374">
        <f t="shared" ca="1" si="109"/>
        <v>0</v>
      </c>
      <c r="AY46" s="374">
        <f t="shared" ca="1" si="109"/>
        <v>0</v>
      </c>
      <c r="AZ46" s="374">
        <f t="shared" ca="1" si="109"/>
        <v>0</v>
      </c>
      <c r="BA46" s="374">
        <f t="shared" ca="1" si="109"/>
        <v>0</v>
      </c>
      <c r="BB46" s="374">
        <f t="shared" ca="1" si="109"/>
        <v>0</v>
      </c>
      <c r="BC46" s="374">
        <f t="shared" ca="1" si="109"/>
        <v>0</v>
      </c>
      <c r="BD46" s="374">
        <f t="shared" ca="1" si="109"/>
        <v>0</v>
      </c>
      <c r="BE46" s="374">
        <f t="shared" ca="1" si="109"/>
        <v>0</v>
      </c>
      <c r="BF46" s="374">
        <f t="shared" ca="1" si="109"/>
        <v>0</v>
      </c>
      <c r="BG46" s="374">
        <f t="shared" ca="1" si="109"/>
        <v>0</v>
      </c>
      <c r="BH46" s="374">
        <f t="shared" ca="1" si="109"/>
        <v>0</v>
      </c>
      <c r="BI46" s="374">
        <f t="shared" ca="1" si="109"/>
        <v>0</v>
      </c>
      <c r="BJ46" s="374">
        <f t="shared" ca="1" si="109"/>
        <v>0</v>
      </c>
      <c r="BK46" s="374">
        <f t="shared" ca="1" si="109"/>
        <v>0</v>
      </c>
      <c r="BL46" s="374">
        <f t="shared" ca="1" si="109"/>
        <v>0</v>
      </c>
      <c r="BM46" s="374">
        <f t="shared" ca="1" si="109"/>
        <v>0</v>
      </c>
      <c r="BN46" s="374">
        <f t="shared" ca="1" si="109"/>
        <v>0</v>
      </c>
      <c r="BO46" s="374">
        <f t="shared" ca="1" si="109"/>
        <v>0</v>
      </c>
      <c r="BP46" s="374">
        <f t="shared" ca="1" si="109"/>
        <v>0</v>
      </c>
      <c r="BQ46" s="374">
        <f t="shared" ca="1" si="109"/>
        <v>0</v>
      </c>
      <c r="BR46" s="374">
        <f t="shared" ca="1" si="109"/>
        <v>0</v>
      </c>
      <c r="BS46" s="374">
        <f t="shared" ref="BS46:CZ46" ca="1" si="110">IF(BS$11&lt;$D$1+$A46,$C46/$D$1,IF(BS$11=$D$1+$A46,($C46/$D$1)/2,0))</f>
        <v>0</v>
      </c>
      <c r="BT46" s="374">
        <f t="shared" ca="1" si="110"/>
        <v>0</v>
      </c>
      <c r="BU46" s="374">
        <f t="shared" ca="1" si="110"/>
        <v>0</v>
      </c>
      <c r="BV46" s="374">
        <f t="shared" ca="1" si="110"/>
        <v>0</v>
      </c>
      <c r="BW46" s="374">
        <f t="shared" ca="1" si="110"/>
        <v>0</v>
      </c>
      <c r="BX46" s="374">
        <f t="shared" ca="1" si="110"/>
        <v>0</v>
      </c>
      <c r="BY46" s="374">
        <f t="shared" ca="1" si="110"/>
        <v>0</v>
      </c>
      <c r="BZ46" s="374">
        <f t="shared" ca="1" si="110"/>
        <v>0</v>
      </c>
      <c r="CA46" s="374">
        <f t="shared" ca="1" si="110"/>
        <v>0</v>
      </c>
      <c r="CB46" s="374">
        <f t="shared" ca="1" si="110"/>
        <v>0</v>
      </c>
      <c r="CC46" s="374">
        <f t="shared" ca="1" si="110"/>
        <v>0</v>
      </c>
      <c r="CD46" s="374">
        <f t="shared" ca="1" si="110"/>
        <v>0</v>
      </c>
      <c r="CE46" s="374">
        <f t="shared" ca="1" si="110"/>
        <v>0</v>
      </c>
      <c r="CF46" s="374">
        <f t="shared" ca="1" si="110"/>
        <v>0</v>
      </c>
      <c r="CG46" s="374">
        <f t="shared" ca="1" si="110"/>
        <v>0</v>
      </c>
      <c r="CH46" s="374">
        <f t="shared" ca="1" si="110"/>
        <v>0</v>
      </c>
      <c r="CI46" s="374">
        <f t="shared" ca="1" si="110"/>
        <v>0</v>
      </c>
      <c r="CJ46" s="374">
        <f t="shared" ca="1" si="110"/>
        <v>0</v>
      </c>
      <c r="CK46" s="374">
        <f t="shared" ca="1" si="110"/>
        <v>0</v>
      </c>
      <c r="CL46" s="374">
        <f t="shared" ca="1" si="110"/>
        <v>0</v>
      </c>
      <c r="CM46" s="374">
        <f t="shared" ca="1" si="110"/>
        <v>0</v>
      </c>
      <c r="CN46" s="374">
        <f t="shared" ca="1" si="110"/>
        <v>0</v>
      </c>
      <c r="CO46" s="374">
        <f t="shared" ca="1" si="110"/>
        <v>0</v>
      </c>
      <c r="CP46" s="374">
        <f t="shared" ca="1" si="110"/>
        <v>0</v>
      </c>
      <c r="CQ46" s="374">
        <f t="shared" ca="1" si="110"/>
        <v>0</v>
      </c>
      <c r="CR46" s="374">
        <f t="shared" ca="1" si="110"/>
        <v>0</v>
      </c>
      <c r="CS46" s="374">
        <f t="shared" ca="1" si="110"/>
        <v>0</v>
      </c>
      <c r="CT46" s="374">
        <f t="shared" ca="1" si="110"/>
        <v>0</v>
      </c>
      <c r="CU46" s="374">
        <f t="shared" ca="1" si="110"/>
        <v>0</v>
      </c>
      <c r="CV46" s="374">
        <f t="shared" ca="1" si="110"/>
        <v>0</v>
      </c>
      <c r="CW46" s="374">
        <f t="shared" ca="1" si="110"/>
        <v>0</v>
      </c>
      <c r="CX46" s="374">
        <f t="shared" ca="1" si="110"/>
        <v>0</v>
      </c>
      <c r="CY46" s="374">
        <f t="shared" ca="1" si="110"/>
        <v>0</v>
      </c>
      <c r="CZ46" s="374">
        <f t="shared" ca="1" si="110"/>
        <v>0</v>
      </c>
      <c r="DA46" s="374" t="s">
        <v>243</v>
      </c>
      <c r="DB46" s="373">
        <f t="shared" si="21"/>
        <v>2053</v>
      </c>
      <c r="DC46" s="374"/>
      <c r="DD46" s="374"/>
      <c r="DE46" s="374"/>
    </row>
    <row r="47" spans="1:109" s="373" customFormat="1">
      <c r="A47" s="138">
        <f t="shared" si="10"/>
        <v>36</v>
      </c>
      <c r="B47" s="138">
        <f t="shared" si="10"/>
        <v>2054</v>
      </c>
      <c r="C47" s="130">
        <f ca="1">IF(INDIRECT(DA47&amp;5)=$H$2,SUM($D$6:INDIRECT(DA47&amp;6)),IF(INDIRECT(DA47&amp;5)&gt;$H$2,INDIRECT(DA47&amp;6),0))</f>
        <v>0</v>
      </c>
      <c r="D47" s="374"/>
      <c r="E47" s="374"/>
      <c r="F47" s="374"/>
      <c r="G47" s="374"/>
      <c r="H47" s="374"/>
      <c r="I47" s="374"/>
      <c r="J47" s="374"/>
      <c r="K47" s="374"/>
      <c r="L47" s="374"/>
      <c r="M47" s="374"/>
      <c r="N47" s="374"/>
      <c r="O47" s="374"/>
      <c r="P47" s="374"/>
      <c r="Q47" s="374"/>
      <c r="R47" s="374"/>
      <c r="S47" s="374"/>
      <c r="T47" s="375"/>
      <c r="U47" s="375"/>
      <c r="V47" s="374"/>
      <c r="W47" s="374"/>
      <c r="X47" s="374"/>
      <c r="Y47" s="374"/>
      <c r="Z47" s="374"/>
      <c r="AA47" s="374"/>
      <c r="AB47" s="374"/>
      <c r="AC47" s="374"/>
      <c r="AD47" s="374"/>
      <c r="AE47" s="374"/>
      <c r="AF47" s="374"/>
      <c r="AG47" s="374"/>
      <c r="AH47" s="374"/>
      <c r="AI47" s="374"/>
      <c r="AJ47" s="374"/>
      <c r="AK47" s="374"/>
      <c r="AL47" s="374"/>
      <c r="AM47" s="374">
        <f ca="1">($C47/$D$1)/2</f>
        <v>0</v>
      </c>
      <c r="AN47" s="374">
        <f t="shared" ref="AN47:BS47" ca="1" si="111">IF(AN$11&lt;$D$1+$A47,$C47/$D$1,IF(AN$11=$D$1+$A47,($C47/$D$1)/2,0))</f>
        <v>0</v>
      </c>
      <c r="AO47" s="374">
        <f t="shared" ca="1" si="111"/>
        <v>0</v>
      </c>
      <c r="AP47" s="374">
        <f t="shared" ca="1" si="111"/>
        <v>0</v>
      </c>
      <c r="AQ47" s="374">
        <f t="shared" ca="1" si="111"/>
        <v>0</v>
      </c>
      <c r="AR47" s="374">
        <f t="shared" ca="1" si="111"/>
        <v>0</v>
      </c>
      <c r="AS47" s="374">
        <f t="shared" ca="1" si="111"/>
        <v>0</v>
      </c>
      <c r="AT47" s="374">
        <f t="shared" ca="1" si="111"/>
        <v>0</v>
      </c>
      <c r="AU47" s="374">
        <f t="shared" ca="1" si="111"/>
        <v>0</v>
      </c>
      <c r="AV47" s="374">
        <f t="shared" ca="1" si="111"/>
        <v>0</v>
      </c>
      <c r="AW47" s="374">
        <f t="shared" ca="1" si="111"/>
        <v>0</v>
      </c>
      <c r="AX47" s="374">
        <f t="shared" ca="1" si="111"/>
        <v>0</v>
      </c>
      <c r="AY47" s="374">
        <f t="shared" ca="1" si="111"/>
        <v>0</v>
      </c>
      <c r="AZ47" s="374">
        <f t="shared" ca="1" si="111"/>
        <v>0</v>
      </c>
      <c r="BA47" s="374">
        <f t="shared" ca="1" si="111"/>
        <v>0</v>
      </c>
      <c r="BB47" s="374">
        <f t="shared" ca="1" si="111"/>
        <v>0</v>
      </c>
      <c r="BC47" s="374">
        <f t="shared" ca="1" si="111"/>
        <v>0</v>
      </c>
      <c r="BD47" s="374">
        <f t="shared" ca="1" si="111"/>
        <v>0</v>
      </c>
      <c r="BE47" s="374">
        <f t="shared" ca="1" si="111"/>
        <v>0</v>
      </c>
      <c r="BF47" s="374">
        <f t="shared" ca="1" si="111"/>
        <v>0</v>
      </c>
      <c r="BG47" s="374">
        <f t="shared" ca="1" si="111"/>
        <v>0</v>
      </c>
      <c r="BH47" s="374">
        <f t="shared" ca="1" si="111"/>
        <v>0</v>
      </c>
      <c r="BI47" s="374">
        <f t="shared" ca="1" si="111"/>
        <v>0</v>
      </c>
      <c r="BJ47" s="374">
        <f t="shared" ca="1" si="111"/>
        <v>0</v>
      </c>
      <c r="BK47" s="374">
        <f t="shared" ca="1" si="111"/>
        <v>0</v>
      </c>
      <c r="BL47" s="374">
        <f t="shared" ca="1" si="111"/>
        <v>0</v>
      </c>
      <c r="BM47" s="374">
        <f t="shared" ca="1" si="111"/>
        <v>0</v>
      </c>
      <c r="BN47" s="374">
        <f t="shared" ca="1" si="111"/>
        <v>0</v>
      </c>
      <c r="BO47" s="374">
        <f t="shared" ca="1" si="111"/>
        <v>0</v>
      </c>
      <c r="BP47" s="374">
        <f t="shared" ca="1" si="111"/>
        <v>0</v>
      </c>
      <c r="BQ47" s="374">
        <f t="shared" ca="1" si="111"/>
        <v>0</v>
      </c>
      <c r="BR47" s="374">
        <f t="shared" ca="1" si="111"/>
        <v>0</v>
      </c>
      <c r="BS47" s="374">
        <f t="shared" ca="1" si="111"/>
        <v>0</v>
      </c>
      <c r="BT47" s="374">
        <f t="shared" ref="BT47:CZ47" ca="1" si="112">IF(BT$11&lt;$D$1+$A47,$C47/$D$1,IF(BT$11=$D$1+$A47,($C47/$D$1)/2,0))</f>
        <v>0</v>
      </c>
      <c r="BU47" s="374">
        <f t="shared" ca="1" si="112"/>
        <v>0</v>
      </c>
      <c r="BV47" s="374">
        <f t="shared" ca="1" si="112"/>
        <v>0</v>
      </c>
      <c r="BW47" s="374">
        <f t="shared" ca="1" si="112"/>
        <v>0</v>
      </c>
      <c r="BX47" s="374">
        <f t="shared" ca="1" si="112"/>
        <v>0</v>
      </c>
      <c r="BY47" s="374">
        <f t="shared" ca="1" si="112"/>
        <v>0</v>
      </c>
      <c r="BZ47" s="374">
        <f t="shared" ca="1" si="112"/>
        <v>0</v>
      </c>
      <c r="CA47" s="374">
        <f t="shared" ca="1" si="112"/>
        <v>0</v>
      </c>
      <c r="CB47" s="374">
        <f t="shared" ca="1" si="112"/>
        <v>0</v>
      </c>
      <c r="CC47" s="374">
        <f t="shared" ca="1" si="112"/>
        <v>0</v>
      </c>
      <c r="CD47" s="374">
        <f t="shared" ca="1" si="112"/>
        <v>0</v>
      </c>
      <c r="CE47" s="374">
        <f t="shared" ca="1" si="112"/>
        <v>0</v>
      </c>
      <c r="CF47" s="374">
        <f t="shared" ca="1" si="112"/>
        <v>0</v>
      </c>
      <c r="CG47" s="374">
        <f t="shared" ca="1" si="112"/>
        <v>0</v>
      </c>
      <c r="CH47" s="374">
        <f t="shared" ca="1" si="112"/>
        <v>0</v>
      </c>
      <c r="CI47" s="374">
        <f t="shared" ca="1" si="112"/>
        <v>0</v>
      </c>
      <c r="CJ47" s="374">
        <f t="shared" ca="1" si="112"/>
        <v>0</v>
      </c>
      <c r="CK47" s="374">
        <f t="shared" ca="1" si="112"/>
        <v>0</v>
      </c>
      <c r="CL47" s="374">
        <f t="shared" ca="1" si="112"/>
        <v>0</v>
      </c>
      <c r="CM47" s="374">
        <f t="shared" ca="1" si="112"/>
        <v>0</v>
      </c>
      <c r="CN47" s="374">
        <f t="shared" ca="1" si="112"/>
        <v>0</v>
      </c>
      <c r="CO47" s="374">
        <f t="shared" ca="1" si="112"/>
        <v>0</v>
      </c>
      <c r="CP47" s="374">
        <f t="shared" ca="1" si="112"/>
        <v>0</v>
      </c>
      <c r="CQ47" s="374">
        <f t="shared" ca="1" si="112"/>
        <v>0</v>
      </c>
      <c r="CR47" s="374">
        <f t="shared" ca="1" si="112"/>
        <v>0</v>
      </c>
      <c r="CS47" s="374">
        <f t="shared" ca="1" si="112"/>
        <v>0</v>
      </c>
      <c r="CT47" s="374">
        <f t="shared" ca="1" si="112"/>
        <v>0</v>
      </c>
      <c r="CU47" s="374">
        <f t="shared" ca="1" si="112"/>
        <v>0</v>
      </c>
      <c r="CV47" s="374">
        <f t="shared" ca="1" si="112"/>
        <v>0</v>
      </c>
      <c r="CW47" s="374">
        <f t="shared" ca="1" si="112"/>
        <v>0</v>
      </c>
      <c r="CX47" s="374">
        <f t="shared" ca="1" si="112"/>
        <v>0</v>
      </c>
      <c r="CY47" s="374">
        <f t="shared" ca="1" si="112"/>
        <v>0</v>
      </c>
      <c r="CZ47" s="374">
        <f t="shared" ca="1" si="112"/>
        <v>0</v>
      </c>
      <c r="DA47" s="374" t="s">
        <v>244</v>
      </c>
      <c r="DB47" s="373">
        <f t="shared" si="21"/>
        <v>2054</v>
      </c>
      <c r="DC47" s="374"/>
      <c r="DD47" s="374"/>
      <c r="DE47" s="374"/>
    </row>
    <row r="48" spans="1:109" s="373" customFormat="1">
      <c r="A48" s="138">
        <f t="shared" si="10"/>
        <v>37</v>
      </c>
      <c r="B48" s="138">
        <f t="shared" si="10"/>
        <v>2055</v>
      </c>
      <c r="C48" s="130">
        <f ca="1">IF(INDIRECT(DA48&amp;5)=$H$2,SUM($D$6:INDIRECT(DA48&amp;6)),IF(INDIRECT(DA48&amp;5)&gt;$H$2,INDIRECT(DA48&amp;6),0))</f>
        <v>0</v>
      </c>
      <c r="D48" s="374"/>
      <c r="E48" s="374"/>
      <c r="F48" s="374"/>
      <c r="G48" s="374"/>
      <c r="H48" s="374"/>
      <c r="I48" s="374"/>
      <c r="J48" s="374"/>
      <c r="K48" s="374"/>
      <c r="L48" s="374"/>
      <c r="M48" s="374"/>
      <c r="N48" s="374"/>
      <c r="O48" s="374"/>
      <c r="P48" s="374"/>
      <c r="Q48" s="374"/>
      <c r="R48" s="374"/>
      <c r="S48" s="374"/>
      <c r="T48" s="375"/>
      <c r="U48" s="375"/>
      <c r="V48" s="374"/>
      <c r="W48" s="374"/>
      <c r="X48" s="374"/>
      <c r="Y48" s="374"/>
      <c r="Z48" s="374"/>
      <c r="AA48" s="374"/>
      <c r="AB48" s="374"/>
      <c r="AC48" s="374"/>
      <c r="AD48" s="374"/>
      <c r="AE48" s="374"/>
      <c r="AF48" s="374"/>
      <c r="AG48" s="374"/>
      <c r="AH48" s="374"/>
      <c r="AI48" s="374"/>
      <c r="AJ48" s="374"/>
      <c r="AK48" s="374"/>
      <c r="AL48" s="374"/>
      <c r="AM48" s="374"/>
      <c r="AN48" s="374">
        <f ca="1">($C48/$D$1)/2</f>
        <v>0</v>
      </c>
      <c r="AO48" s="374">
        <f t="shared" ref="AO48:BT48" ca="1" si="113">IF(AO$11&lt;$D$1+$A48,$C48/$D$1,IF(AO$11=$D$1+$A48,($C48/$D$1)/2,0))</f>
        <v>0</v>
      </c>
      <c r="AP48" s="374">
        <f t="shared" ca="1" si="113"/>
        <v>0</v>
      </c>
      <c r="AQ48" s="374">
        <f t="shared" ca="1" si="113"/>
        <v>0</v>
      </c>
      <c r="AR48" s="374">
        <f t="shared" ca="1" si="113"/>
        <v>0</v>
      </c>
      <c r="AS48" s="374">
        <f t="shared" ca="1" si="113"/>
        <v>0</v>
      </c>
      <c r="AT48" s="374">
        <f t="shared" ca="1" si="113"/>
        <v>0</v>
      </c>
      <c r="AU48" s="374">
        <f t="shared" ca="1" si="113"/>
        <v>0</v>
      </c>
      <c r="AV48" s="374">
        <f t="shared" ca="1" si="113"/>
        <v>0</v>
      </c>
      <c r="AW48" s="374">
        <f t="shared" ca="1" si="113"/>
        <v>0</v>
      </c>
      <c r="AX48" s="374">
        <f t="shared" ca="1" si="113"/>
        <v>0</v>
      </c>
      <c r="AY48" s="374">
        <f t="shared" ca="1" si="113"/>
        <v>0</v>
      </c>
      <c r="AZ48" s="374">
        <f t="shared" ca="1" si="113"/>
        <v>0</v>
      </c>
      <c r="BA48" s="374">
        <f t="shared" ca="1" si="113"/>
        <v>0</v>
      </c>
      <c r="BB48" s="374">
        <f t="shared" ca="1" si="113"/>
        <v>0</v>
      </c>
      <c r="BC48" s="374">
        <f t="shared" ca="1" si="113"/>
        <v>0</v>
      </c>
      <c r="BD48" s="374">
        <f t="shared" ca="1" si="113"/>
        <v>0</v>
      </c>
      <c r="BE48" s="374">
        <f t="shared" ca="1" si="113"/>
        <v>0</v>
      </c>
      <c r="BF48" s="374">
        <f t="shared" ca="1" si="113"/>
        <v>0</v>
      </c>
      <c r="BG48" s="374">
        <f t="shared" ca="1" si="113"/>
        <v>0</v>
      </c>
      <c r="BH48" s="374">
        <f t="shared" ca="1" si="113"/>
        <v>0</v>
      </c>
      <c r="BI48" s="374">
        <f t="shared" ca="1" si="113"/>
        <v>0</v>
      </c>
      <c r="BJ48" s="374">
        <f t="shared" ca="1" si="113"/>
        <v>0</v>
      </c>
      <c r="BK48" s="374">
        <f t="shared" ca="1" si="113"/>
        <v>0</v>
      </c>
      <c r="BL48" s="374">
        <f t="shared" ca="1" si="113"/>
        <v>0</v>
      </c>
      <c r="BM48" s="374">
        <f t="shared" ca="1" si="113"/>
        <v>0</v>
      </c>
      <c r="BN48" s="374">
        <f t="shared" ca="1" si="113"/>
        <v>0</v>
      </c>
      <c r="BO48" s="374">
        <f t="shared" ca="1" si="113"/>
        <v>0</v>
      </c>
      <c r="BP48" s="374">
        <f t="shared" ca="1" si="113"/>
        <v>0</v>
      </c>
      <c r="BQ48" s="374">
        <f t="shared" ca="1" si="113"/>
        <v>0</v>
      </c>
      <c r="BR48" s="374">
        <f t="shared" ca="1" si="113"/>
        <v>0</v>
      </c>
      <c r="BS48" s="374">
        <f t="shared" ca="1" si="113"/>
        <v>0</v>
      </c>
      <c r="BT48" s="374">
        <f t="shared" ca="1" si="113"/>
        <v>0</v>
      </c>
      <c r="BU48" s="374">
        <f t="shared" ref="BU48:CZ48" ca="1" si="114">IF(BU$11&lt;$D$1+$A48,$C48/$D$1,IF(BU$11=$D$1+$A48,($C48/$D$1)/2,0))</f>
        <v>0</v>
      </c>
      <c r="BV48" s="374">
        <f t="shared" ca="1" si="114"/>
        <v>0</v>
      </c>
      <c r="BW48" s="374">
        <f t="shared" ca="1" si="114"/>
        <v>0</v>
      </c>
      <c r="BX48" s="374">
        <f t="shared" ca="1" si="114"/>
        <v>0</v>
      </c>
      <c r="BY48" s="374">
        <f t="shared" ca="1" si="114"/>
        <v>0</v>
      </c>
      <c r="BZ48" s="374">
        <f t="shared" ca="1" si="114"/>
        <v>0</v>
      </c>
      <c r="CA48" s="374">
        <f t="shared" ca="1" si="114"/>
        <v>0</v>
      </c>
      <c r="CB48" s="374">
        <f t="shared" ca="1" si="114"/>
        <v>0</v>
      </c>
      <c r="CC48" s="374">
        <f t="shared" ca="1" si="114"/>
        <v>0</v>
      </c>
      <c r="CD48" s="374">
        <f t="shared" ca="1" si="114"/>
        <v>0</v>
      </c>
      <c r="CE48" s="374">
        <f t="shared" ca="1" si="114"/>
        <v>0</v>
      </c>
      <c r="CF48" s="374">
        <f t="shared" ca="1" si="114"/>
        <v>0</v>
      </c>
      <c r="CG48" s="374">
        <f t="shared" ca="1" si="114"/>
        <v>0</v>
      </c>
      <c r="CH48" s="374">
        <f t="shared" ca="1" si="114"/>
        <v>0</v>
      </c>
      <c r="CI48" s="374">
        <f t="shared" ca="1" si="114"/>
        <v>0</v>
      </c>
      <c r="CJ48" s="374">
        <f t="shared" ca="1" si="114"/>
        <v>0</v>
      </c>
      <c r="CK48" s="374">
        <f t="shared" ca="1" si="114"/>
        <v>0</v>
      </c>
      <c r="CL48" s="374">
        <f t="shared" ca="1" si="114"/>
        <v>0</v>
      </c>
      <c r="CM48" s="374">
        <f t="shared" ca="1" si="114"/>
        <v>0</v>
      </c>
      <c r="CN48" s="374">
        <f t="shared" ca="1" si="114"/>
        <v>0</v>
      </c>
      <c r="CO48" s="374">
        <f t="shared" ca="1" si="114"/>
        <v>0</v>
      </c>
      <c r="CP48" s="374">
        <f t="shared" ca="1" si="114"/>
        <v>0</v>
      </c>
      <c r="CQ48" s="374">
        <f t="shared" ca="1" si="114"/>
        <v>0</v>
      </c>
      <c r="CR48" s="374">
        <f t="shared" ca="1" si="114"/>
        <v>0</v>
      </c>
      <c r="CS48" s="374">
        <f t="shared" ca="1" si="114"/>
        <v>0</v>
      </c>
      <c r="CT48" s="374">
        <f t="shared" ca="1" si="114"/>
        <v>0</v>
      </c>
      <c r="CU48" s="374">
        <f t="shared" ca="1" si="114"/>
        <v>0</v>
      </c>
      <c r="CV48" s="374">
        <f t="shared" ca="1" si="114"/>
        <v>0</v>
      </c>
      <c r="CW48" s="374">
        <f t="shared" ca="1" si="114"/>
        <v>0</v>
      </c>
      <c r="CX48" s="374">
        <f t="shared" ca="1" si="114"/>
        <v>0</v>
      </c>
      <c r="CY48" s="374">
        <f t="shared" ca="1" si="114"/>
        <v>0</v>
      </c>
      <c r="CZ48" s="374">
        <f t="shared" ca="1" si="114"/>
        <v>0</v>
      </c>
      <c r="DA48" s="374" t="s">
        <v>245</v>
      </c>
      <c r="DB48" s="373">
        <f t="shared" si="21"/>
        <v>2055</v>
      </c>
      <c r="DC48" s="374"/>
      <c r="DD48" s="374"/>
      <c r="DE48" s="374"/>
    </row>
    <row r="49" spans="1:109" s="373" customFormat="1">
      <c r="A49" s="138">
        <f t="shared" si="10"/>
        <v>38</v>
      </c>
      <c r="B49" s="138">
        <f t="shared" si="10"/>
        <v>2056</v>
      </c>
      <c r="C49" s="130">
        <f ca="1">IF(INDIRECT(DA49&amp;5)=$H$2,SUM($D$6:INDIRECT(DA49&amp;6)),IF(INDIRECT(DA49&amp;5)&gt;$H$2,INDIRECT(DA49&amp;6),0))</f>
        <v>0</v>
      </c>
      <c r="D49" s="374"/>
      <c r="E49" s="374"/>
      <c r="F49" s="374"/>
      <c r="G49" s="374"/>
      <c r="H49" s="374"/>
      <c r="I49" s="374"/>
      <c r="J49" s="374"/>
      <c r="K49" s="374"/>
      <c r="L49" s="374"/>
      <c r="M49" s="374"/>
      <c r="N49" s="374"/>
      <c r="O49" s="374"/>
      <c r="P49" s="374"/>
      <c r="Q49" s="374"/>
      <c r="R49" s="374"/>
      <c r="S49" s="374"/>
      <c r="T49" s="375"/>
      <c r="U49" s="375"/>
      <c r="V49" s="374"/>
      <c r="W49" s="374"/>
      <c r="X49" s="374"/>
      <c r="Y49" s="374"/>
      <c r="Z49" s="374"/>
      <c r="AA49" s="374"/>
      <c r="AB49" s="374"/>
      <c r="AC49" s="374"/>
      <c r="AD49" s="374"/>
      <c r="AE49" s="374"/>
      <c r="AF49" s="374"/>
      <c r="AG49" s="374"/>
      <c r="AH49" s="374"/>
      <c r="AI49" s="374"/>
      <c r="AJ49" s="374"/>
      <c r="AK49" s="374"/>
      <c r="AL49" s="374"/>
      <c r="AM49" s="374"/>
      <c r="AN49" s="374"/>
      <c r="AO49" s="374">
        <f ca="1">($C49/$D$1)/2</f>
        <v>0</v>
      </c>
      <c r="AP49" s="374">
        <f t="shared" ref="AP49:BU49" ca="1" si="115">IF(AP$11&lt;$D$1+$A49,$C49/$D$1,IF(AP$11=$D$1+$A49,($C49/$D$1)/2,0))</f>
        <v>0</v>
      </c>
      <c r="AQ49" s="374">
        <f t="shared" ca="1" si="115"/>
        <v>0</v>
      </c>
      <c r="AR49" s="374">
        <f t="shared" ca="1" si="115"/>
        <v>0</v>
      </c>
      <c r="AS49" s="374">
        <f t="shared" ca="1" si="115"/>
        <v>0</v>
      </c>
      <c r="AT49" s="374">
        <f t="shared" ca="1" si="115"/>
        <v>0</v>
      </c>
      <c r="AU49" s="374">
        <f t="shared" ca="1" si="115"/>
        <v>0</v>
      </c>
      <c r="AV49" s="374">
        <f t="shared" ca="1" si="115"/>
        <v>0</v>
      </c>
      <c r="AW49" s="374">
        <f t="shared" ca="1" si="115"/>
        <v>0</v>
      </c>
      <c r="AX49" s="374">
        <f t="shared" ca="1" si="115"/>
        <v>0</v>
      </c>
      <c r="AY49" s="374">
        <f t="shared" ca="1" si="115"/>
        <v>0</v>
      </c>
      <c r="AZ49" s="374">
        <f t="shared" ca="1" si="115"/>
        <v>0</v>
      </c>
      <c r="BA49" s="374">
        <f t="shared" ca="1" si="115"/>
        <v>0</v>
      </c>
      <c r="BB49" s="374">
        <f t="shared" ca="1" si="115"/>
        <v>0</v>
      </c>
      <c r="BC49" s="374">
        <f t="shared" ca="1" si="115"/>
        <v>0</v>
      </c>
      <c r="BD49" s="374">
        <f t="shared" ca="1" si="115"/>
        <v>0</v>
      </c>
      <c r="BE49" s="374">
        <f t="shared" ca="1" si="115"/>
        <v>0</v>
      </c>
      <c r="BF49" s="374">
        <f t="shared" ca="1" si="115"/>
        <v>0</v>
      </c>
      <c r="BG49" s="374">
        <f t="shared" ca="1" si="115"/>
        <v>0</v>
      </c>
      <c r="BH49" s="374">
        <f t="shared" ca="1" si="115"/>
        <v>0</v>
      </c>
      <c r="BI49" s="374">
        <f t="shared" ca="1" si="115"/>
        <v>0</v>
      </c>
      <c r="BJ49" s="374">
        <f t="shared" ca="1" si="115"/>
        <v>0</v>
      </c>
      <c r="BK49" s="374">
        <f t="shared" ca="1" si="115"/>
        <v>0</v>
      </c>
      <c r="BL49" s="374">
        <f t="shared" ca="1" si="115"/>
        <v>0</v>
      </c>
      <c r="BM49" s="374">
        <f t="shared" ca="1" si="115"/>
        <v>0</v>
      </c>
      <c r="BN49" s="374">
        <f t="shared" ca="1" si="115"/>
        <v>0</v>
      </c>
      <c r="BO49" s="374">
        <f t="shared" ca="1" si="115"/>
        <v>0</v>
      </c>
      <c r="BP49" s="374">
        <f t="shared" ca="1" si="115"/>
        <v>0</v>
      </c>
      <c r="BQ49" s="374">
        <f t="shared" ca="1" si="115"/>
        <v>0</v>
      </c>
      <c r="BR49" s="374">
        <f t="shared" ca="1" si="115"/>
        <v>0</v>
      </c>
      <c r="BS49" s="374">
        <f t="shared" ca="1" si="115"/>
        <v>0</v>
      </c>
      <c r="BT49" s="374">
        <f t="shared" ca="1" si="115"/>
        <v>0</v>
      </c>
      <c r="BU49" s="374">
        <f t="shared" ca="1" si="115"/>
        <v>0</v>
      </c>
      <c r="BV49" s="374">
        <f t="shared" ref="BV49:CZ49" ca="1" si="116">IF(BV$11&lt;$D$1+$A49,$C49/$D$1,IF(BV$11=$D$1+$A49,($C49/$D$1)/2,0))</f>
        <v>0</v>
      </c>
      <c r="BW49" s="374">
        <f t="shared" ca="1" si="116"/>
        <v>0</v>
      </c>
      <c r="BX49" s="374">
        <f t="shared" ca="1" si="116"/>
        <v>0</v>
      </c>
      <c r="BY49" s="374">
        <f t="shared" ca="1" si="116"/>
        <v>0</v>
      </c>
      <c r="BZ49" s="374">
        <f t="shared" ca="1" si="116"/>
        <v>0</v>
      </c>
      <c r="CA49" s="374">
        <f t="shared" ca="1" si="116"/>
        <v>0</v>
      </c>
      <c r="CB49" s="374">
        <f t="shared" ca="1" si="116"/>
        <v>0</v>
      </c>
      <c r="CC49" s="374">
        <f t="shared" ca="1" si="116"/>
        <v>0</v>
      </c>
      <c r="CD49" s="374">
        <f t="shared" ca="1" si="116"/>
        <v>0</v>
      </c>
      <c r="CE49" s="374">
        <f t="shared" ca="1" si="116"/>
        <v>0</v>
      </c>
      <c r="CF49" s="374">
        <f t="shared" ca="1" si="116"/>
        <v>0</v>
      </c>
      <c r="CG49" s="374">
        <f t="shared" ca="1" si="116"/>
        <v>0</v>
      </c>
      <c r="CH49" s="374">
        <f t="shared" ca="1" si="116"/>
        <v>0</v>
      </c>
      <c r="CI49" s="374">
        <f t="shared" ca="1" si="116"/>
        <v>0</v>
      </c>
      <c r="CJ49" s="374">
        <f t="shared" ca="1" si="116"/>
        <v>0</v>
      </c>
      <c r="CK49" s="374">
        <f t="shared" ca="1" si="116"/>
        <v>0</v>
      </c>
      <c r="CL49" s="374">
        <f t="shared" ca="1" si="116"/>
        <v>0</v>
      </c>
      <c r="CM49" s="374">
        <f t="shared" ca="1" si="116"/>
        <v>0</v>
      </c>
      <c r="CN49" s="374">
        <f t="shared" ca="1" si="116"/>
        <v>0</v>
      </c>
      <c r="CO49" s="374">
        <f t="shared" ca="1" si="116"/>
        <v>0</v>
      </c>
      <c r="CP49" s="374">
        <f t="shared" ca="1" si="116"/>
        <v>0</v>
      </c>
      <c r="CQ49" s="374">
        <f t="shared" ca="1" si="116"/>
        <v>0</v>
      </c>
      <c r="CR49" s="374">
        <f t="shared" ca="1" si="116"/>
        <v>0</v>
      </c>
      <c r="CS49" s="374">
        <f t="shared" ca="1" si="116"/>
        <v>0</v>
      </c>
      <c r="CT49" s="374">
        <f t="shared" ca="1" si="116"/>
        <v>0</v>
      </c>
      <c r="CU49" s="374">
        <f t="shared" ca="1" si="116"/>
        <v>0</v>
      </c>
      <c r="CV49" s="374">
        <f t="shared" ca="1" si="116"/>
        <v>0</v>
      </c>
      <c r="CW49" s="374">
        <f t="shared" ca="1" si="116"/>
        <v>0</v>
      </c>
      <c r="CX49" s="374">
        <f t="shared" ca="1" si="116"/>
        <v>0</v>
      </c>
      <c r="CY49" s="374">
        <f t="shared" ca="1" si="116"/>
        <v>0</v>
      </c>
      <c r="CZ49" s="374">
        <f t="shared" ca="1" si="116"/>
        <v>0</v>
      </c>
      <c r="DA49" s="374" t="s">
        <v>246</v>
      </c>
      <c r="DB49" s="373">
        <f t="shared" si="21"/>
        <v>2056</v>
      </c>
      <c r="DC49" s="374"/>
      <c r="DD49" s="374"/>
      <c r="DE49" s="374"/>
    </row>
    <row r="50" spans="1:109" s="373" customFormat="1">
      <c r="A50" s="138">
        <f t="shared" si="10"/>
        <v>39</v>
      </c>
      <c r="B50" s="138">
        <f t="shared" si="10"/>
        <v>2057</v>
      </c>
      <c r="C50" s="130">
        <f ca="1">IF(INDIRECT(DA50&amp;5)=$H$2,SUM($D$6:INDIRECT(DA50&amp;6)),IF(INDIRECT(DA50&amp;5)&gt;$H$2,INDIRECT(DA50&amp;6),0))</f>
        <v>0</v>
      </c>
      <c r="D50" s="374"/>
      <c r="E50" s="374"/>
      <c r="F50" s="374"/>
      <c r="G50" s="374"/>
      <c r="H50" s="374"/>
      <c r="I50" s="374"/>
      <c r="J50" s="374"/>
      <c r="K50" s="374"/>
      <c r="L50" s="374"/>
      <c r="M50" s="374"/>
      <c r="N50" s="374"/>
      <c r="O50" s="374"/>
      <c r="P50" s="374"/>
      <c r="Q50" s="374"/>
      <c r="R50" s="374"/>
      <c r="S50" s="374"/>
      <c r="T50" s="375"/>
      <c r="U50" s="375"/>
      <c r="V50" s="374"/>
      <c r="W50" s="374"/>
      <c r="X50" s="374"/>
      <c r="Y50" s="374"/>
      <c r="Z50" s="374"/>
      <c r="AA50" s="374"/>
      <c r="AB50" s="374"/>
      <c r="AC50" s="374"/>
      <c r="AD50" s="374"/>
      <c r="AE50" s="374"/>
      <c r="AF50" s="374"/>
      <c r="AG50" s="374"/>
      <c r="AH50" s="374"/>
      <c r="AI50" s="374"/>
      <c r="AJ50" s="374"/>
      <c r="AK50" s="374"/>
      <c r="AL50" s="374"/>
      <c r="AM50" s="374"/>
      <c r="AN50" s="374"/>
      <c r="AO50" s="374"/>
      <c r="AP50" s="374">
        <f ca="1">($C50/$D$1)/2</f>
        <v>0</v>
      </c>
      <c r="AQ50" s="374">
        <f t="shared" ref="AQ50:BV50" ca="1" si="117">IF(AQ$11&lt;$D$1+$A50,$C50/$D$1,IF(AQ$11=$D$1+$A50,($C50/$D$1)/2,0))</f>
        <v>0</v>
      </c>
      <c r="AR50" s="374">
        <f t="shared" ca="1" si="117"/>
        <v>0</v>
      </c>
      <c r="AS50" s="374">
        <f t="shared" ca="1" si="117"/>
        <v>0</v>
      </c>
      <c r="AT50" s="374">
        <f t="shared" ca="1" si="117"/>
        <v>0</v>
      </c>
      <c r="AU50" s="374">
        <f t="shared" ca="1" si="117"/>
        <v>0</v>
      </c>
      <c r="AV50" s="374">
        <f t="shared" ca="1" si="117"/>
        <v>0</v>
      </c>
      <c r="AW50" s="374">
        <f t="shared" ca="1" si="117"/>
        <v>0</v>
      </c>
      <c r="AX50" s="374">
        <f t="shared" ca="1" si="117"/>
        <v>0</v>
      </c>
      <c r="AY50" s="374">
        <f t="shared" ca="1" si="117"/>
        <v>0</v>
      </c>
      <c r="AZ50" s="374">
        <f t="shared" ca="1" si="117"/>
        <v>0</v>
      </c>
      <c r="BA50" s="374">
        <f t="shared" ca="1" si="117"/>
        <v>0</v>
      </c>
      <c r="BB50" s="374">
        <f t="shared" ca="1" si="117"/>
        <v>0</v>
      </c>
      <c r="BC50" s="374">
        <f t="shared" ca="1" si="117"/>
        <v>0</v>
      </c>
      <c r="BD50" s="374">
        <f t="shared" ca="1" si="117"/>
        <v>0</v>
      </c>
      <c r="BE50" s="374">
        <f t="shared" ca="1" si="117"/>
        <v>0</v>
      </c>
      <c r="BF50" s="374">
        <f t="shared" ca="1" si="117"/>
        <v>0</v>
      </c>
      <c r="BG50" s="374">
        <f t="shared" ca="1" si="117"/>
        <v>0</v>
      </c>
      <c r="BH50" s="374">
        <f t="shared" ca="1" si="117"/>
        <v>0</v>
      </c>
      <c r="BI50" s="374">
        <f t="shared" ca="1" si="117"/>
        <v>0</v>
      </c>
      <c r="BJ50" s="374">
        <f t="shared" ca="1" si="117"/>
        <v>0</v>
      </c>
      <c r="BK50" s="374">
        <f t="shared" ca="1" si="117"/>
        <v>0</v>
      </c>
      <c r="BL50" s="374">
        <f t="shared" ca="1" si="117"/>
        <v>0</v>
      </c>
      <c r="BM50" s="374">
        <f t="shared" ca="1" si="117"/>
        <v>0</v>
      </c>
      <c r="BN50" s="374">
        <f t="shared" ca="1" si="117"/>
        <v>0</v>
      </c>
      <c r="BO50" s="374">
        <f t="shared" ca="1" si="117"/>
        <v>0</v>
      </c>
      <c r="BP50" s="374">
        <f t="shared" ca="1" si="117"/>
        <v>0</v>
      </c>
      <c r="BQ50" s="374">
        <f t="shared" ca="1" si="117"/>
        <v>0</v>
      </c>
      <c r="BR50" s="374">
        <f t="shared" ca="1" si="117"/>
        <v>0</v>
      </c>
      <c r="BS50" s="374">
        <f t="shared" ca="1" si="117"/>
        <v>0</v>
      </c>
      <c r="BT50" s="374">
        <f t="shared" ca="1" si="117"/>
        <v>0</v>
      </c>
      <c r="BU50" s="374">
        <f t="shared" ca="1" si="117"/>
        <v>0</v>
      </c>
      <c r="BV50" s="374">
        <f t="shared" ca="1" si="117"/>
        <v>0</v>
      </c>
      <c r="BW50" s="374">
        <f t="shared" ref="BW50:CZ50" ca="1" si="118">IF(BW$11&lt;$D$1+$A50,$C50/$D$1,IF(BW$11=$D$1+$A50,($C50/$D$1)/2,0))</f>
        <v>0</v>
      </c>
      <c r="BX50" s="374">
        <f t="shared" ca="1" si="118"/>
        <v>0</v>
      </c>
      <c r="BY50" s="374">
        <f t="shared" ca="1" si="118"/>
        <v>0</v>
      </c>
      <c r="BZ50" s="374">
        <f t="shared" ca="1" si="118"/>
        <v>0</v>
      </c>
      <c r="CA50" s="374">
        <f t="shared" ca="1" si="118"/>
        <v>0</v>
      </c>
      <c r="CB50" s="374">
        <f t="shared" ca="1" si="118"/>
        <v>0</v>
      </c>
      <c r="CC50" s="374">
        <f t="shared" ca="1" si="118"/>
        <v>0</v>
      </c>
      <c r="CD50" s="374">
        <f t="shared" ca="1" si="118"/>
        <v>0</v>
      </c>
      <c r="CE50" s="374">
        <f t="shared" ca="1" si="118"/>
        <v>0</v>
      </c>
      <c r="CF50" s="374">
        <f t="shared" ca="1" si="118"/>
        <v>0</v>
      </c>
      <c r="CG50" s="374">
        <f t="shared" ca="1" si="118"/>
        <v>0</v>
      </c>
      <c r="CH50" s="374">
        <f t="shared" ca="1" si="118"/>
        <v>0</v>
      </c>
      <c r="CI50" s="374">
        <f t="shared" ca="1" si="118"/>
        <v>0</v>
      </c>
      <c r="CJ50" s="374">
        <f t="shared" ca="1" si="118"/>
        <v>0</v>
      </c>
      <c r="CK50" s="374">
        <f t="shared" ca="1" si="118"/>
        <v>0</v>
      </c>
      <c r="CL50" s="374">
        <f t="shared" ca="1" si="118"/>
        <v>0</v>
      </c>
      <c r="CM50" s="374">
        <f t="shared" ca="1" si="118"/>
        <v>0</v>
      </c>
      <c r="CN50" s="374">
        <f t="shared" ca="1" si="118"/>
        <v>0</v>
      </c>
      <c r="CO50" s="374">
        <f t="shared" ca="1" si="118"/>
        <v>0</v>
      </c>
      <c r="CP50" s="374">
        <f t="shared" ca="1" si="118"/>
        <v>0</v>
      </c>
      <c r="CQ50" s="374">
        <f t="shared" ca="1" si="118"/>
        <v>0</v>
      </c>
      <c r="CR50" s="374">
        <f t="shared" ca="1" si="118"/>
        <v>0</v>
      </c>
      <c r="CS50" s="374">
        <f t="shared" ca="1" si="118"/>
        <v>0</v>
      </c>
      <c r="CT50" s="374">
        <f t="shared" ca="1" si="118"/>
        <v>0</v>
      </c>
      <c r="CU50" s="374">
        <f t="shared" ca="1" si="118"/>
        <v>0</v>
      </c>
      <c r="CV50" s="374">
        <f t="shared" ca="1" si="118"/>
        <v>0</v>
      </c>
      <c r="CW50" s="374">
        <f t="shared" ca="1" si="118"/>
        <v>0</v>
      </c>
      <c r="CX50" s="374">
        <f t="shared" ca="1" si="118"/>
        <v>0</v>
      </c>
      <c r="CY50" s="374">
        <f t="shared" ca="1" si="118"/>
        <v>0</v>
      </c>
      <c r="CZ50" s="374">
        <f t="shared" ca="1" si="118"/>
        <v>0</v>
      </c>
      <c r="DA50" s="374" t="s">
        <v>247</v>
      </c>
      <c r="DB50" s="373">
        <f t="shared" si="21"/>
        <v>2057</v>
      </c>
      <c r="DC50" s="374"/>
      <c r="DD50" s="374"/>
      <c r="DE50" s="374"/>
    </row>
    <row r="51" spans="1:109" s="373" customFormat="1">
      <c r="A51" s="138">
        <f t="shared" si="10"/>
        <v>40</v>
      </c>
      <c r="B51" s="138">
        <f t="shared" si="10"/>
        <v>2058</v>
      </c>
      <c r="C51" s="130">
        <f ca="1">IF(INDIRECT(DA51&amp;5)=$H$2,SUM($D$6:INDIRECT(DA51&amp;6)),IF(INDIRECT(DA51&amp;5)&gt;$H$2,INDIRECT(DA51&amp;6),0))</f>
        <v>0</v>
      </c>
      <c r="D51" s="374"/>
      <c r="E51" s="374"/>
      <c r="F51" s="374"/>
      <c r="G51" s="374"/>
      <c r="H51" s="374"/>
      <c r="I51" s="374"/>
      <c r="J51" s="374"/>
      <c r="K51" s="374"/>
      <c r="L51" s="374"/>
      <c r="M51" s="374"/>
      <c r="N51" s="374"/>
      <c r="O51" s="374"/>
      <c r="P51" s="374"/>
      <c r="Q51" s="374"/>
      <c r="R51" s="374"/>
      <c r="S51" s="374"/>
      <c r="T51" s="375"/>
      <c r="U51" s="375"/>
      <c r="V51" s="374"/>
      <c r="W51" s="374"/>
      <c r="X51" s="374"/>
      <c r="Y51" s="374"/>
      <c r="Z51" s="374"/>
      <c r="AA51" s="374"/>
      <c r="AB51" s="374"/>
      <c r="AC51" s="374"/>
      <c r="AD51" s="374"/>
      <c r="AE51" s="374"/>
      <c r="AF51" s="374"/>
      <c r="AG51" s="374"/>
      <c r="AH51" s="374"/>
      <c r="AI51" s="374"/>
      <c r="AJ51" s="374"/>
      <c r="AK51" s="374"/>
      <c r="AL51" s="374"/>
      <c r="AM51" s="374"/>
      <c r="AN51" s="374"/>
      <c r="AO51" s="374"/>
      <c r="AP51" s="374"/>
      <c r="AQ51" s="374">
        <f ca="1">($C51/$D$1)/2</f>
        <v>0</v>
      </c>
      <c r="AR51" s="374">
        <f t="shared" ref="AR51:BW51" ca="1" si="119">IF(AR$11&lt;$D$1+$A51,$C51/$D$1,IF(AR$11=$D$1+$A51,($C51/$D$1)/2,0))</f>
        <v>0</v>
      </c>
      <c r="AS51" s="374">
        <f t="shared" ca="1" si="119"/>
        <v>0</v>
      </c>
      <c r="AT51" s="374">
        <f t="shared" ca="1" si="119"/>
        <v>0</v>
      </c>
      <c r="AU51" s="374">
        <f t="shared" ca="1" si="119"/>
        <v>0</v>
      </c>
      <c r="AV51" s="374">
        <f t="shared" ca="1" si="119"/>
        <v>0</v>
      </c>
      <c r="AW51" s="374">
        <f t="shared" ca="1" si="119"/>
        <v>0</v>
      </c>
      <c r="AX51" s="374">
        <f t="shared" ca="1" si="119"/>
        <v>0</v>
      </c>
      <c r="AY51" s="374">
        <f t="shared" ca="1" si="119"/>
        <v>0</v>
      </c>
      <c r="AZ51" s="374">
        <f t="shared" ca="1" si="119"/>
        <v>0</v>
      </c>
      <c r="BA51" s="374">
        <f t="shared" ca="1" si="119"/>
        <v>0</v>
      </c>
      <c r="BB51" s="374">
        <f t="shared" ca="1" si="119"/>
        <v>0</v>
      </c>
      <c r="BC51" s="374">
        <f t="shared" ca="1" si="119"/>
        <v>0</v>
      </c>
      <c r="BD51" s="374">
        <f t="shared" ca="1" si="119"/>
        <v>0</v>
      </c>
      <c r="BE51" s="374">
        <f t="shared" ca="1" si="119"/>
        <v>0</v>
      </c>
      <c r="BF51" s="374">
        <f t="shared" ca="1" si="119"/>
        <v>0</v>
      </c>
      <c r="BG51" s="374">
        <f t="shared" ca="1" si="119"/>
        <v>0</v>
      </c>
      <c r="BH51" s="374">
        <f t="shared" ca="1" si="119"/>
        <v>0</v>
      </c>
      <c r="BI51" s="374">
        <f t="shared" ca="1" si="119"/>
        <v>0</v>
      </c>
      <c r="BJ51" s="374">
        <f t="shared" ca="1" si="119"/>
        <v>0</v>
      </c>
      <c r="BK51" s="374">
        <f t="shared" ca="1" si="119"/>
        <v>0</v>
      </c>
      <c r="BL51" s="374">
        <f t="shared" ca="1" si="119"/>
        <v>0</v>
      </c>
      <c r="BM51" s="374">
        <f t="shared" ca="1" si="119"/>
        <v>0</v>
      </c>
      <c r="BN51" s="374">
        <f t="shared" ca="1" si="119"/>
        <v>0</v>
      </c>
      <c r="BO51" s="374">
        <f t="shared" ca="1" si="119"/>
        <v>0</v>
      </c>
      <c r="BP51" s="374">
        <f t="shared" ca="1" si="119"/>
        <v>0</v>
      </c>
      <c r="BQ51" s="374">
        <f t="shared" ca="1" si="119"/>
        <v>0</v>
      </c>
      <c r="BR51" s="374">
        <f t="shared" ca="1" si="119"/>
        <v>0</v>
      </c>
      <c r="BS51" s="374">
        <f t="shared" ca="1" si="119"/>
        <v>0</v>
      </c>
      <c r="BT51" s="374">
        <f t="shared" ca="1" si="119"/>
        <v>0</v>
      </c>
      <c r="BU51" s="374">
        <f t="shared" ca="1" si="119"/>
        <v>0</v>
      </c>
      <c r="BV51" s="374">
        <f t="shared" ca="1" si="119"/>
        <v>0</v>
      </c>
      <c r="BW51" s="374">
        <f t="shared" ca="1" si="119"/>
        <v>0</v>
      </c>
      <c r="BX51" s="374">
        <f t="shared" ref="BX51:CZ51" ca="1" si="120">IF(BX$11&lt;$D$1+$A51,$C51/$D$1,IF(BX$11=$D$1+$A51,($C51/$D$1)/2,0))</f>
        <v>0</v>
      </c>
      <c r="BY51" s="374">
        <f t="shared" ca="1" si="120"/>
        <v>0</v>
      </c>
      <c r="BZ51" s="374">
        <f t="shared" ca="1" si="120"/>
        <v>0</v>
      </c>
      <c r="CA51" s="374">
        <f t="shared" ca="1" si="120"/>
        <v>0</v>
      </c>
      <c r="CB51" s="374">
        <f t="shared" ca="1" si="120"/>
        <v>0</v>
      </c>
      <c r="CC51" s="374">
        <f t="shared" ca="1" si="120"/>
        <v>0</v>
      </c>
      <c r="CD51" s="374">
        <f t="shared" ca="1" si="120"/>
        <v>0</v>
      </c>
      <c r="CE51" s="374">
        <f t="shared" ca="1" si="120"/>
        <v>0</v>
      </c>
      <c r="CF51" s="374">
        <f t="shared" ca="1" si="120"/>
        <v>0</v>
      </c>
      <c r="CG51" s="374">
        <f t="shared" ca="1" si="120"/>
        <v>0</v>
      </c>
      <c r="CH51" s="374">
        <f t="shared" ca="1" si="120"/>
        <v>0</v>
      </c>
      <c r="CI51" s="374">
        <f t="shared" ca="1" si="120"/>
        <v>0</v>
      </c>
      <c r="CJ51" s="374">
        <f t="shared" ca="1" si="120"/>
        <v>0</v>
      </c>
      <c r="CK51" s="374">
        <f t="shared" ca="1" si="120"/>
        <v>0</v>
      </c>
      <c r="CL51" s="374">
        <f t="shared" ca="1" si="120"/>
        <v>0</v>
      </c>
      <c r="CM51" s="374">
        <f t="shared" ca="1" si="120"/>
        <v>0</v>
      </c>
      <c r="CN51" s="374">
        <f t="shared" ca="1" si="120"/>
        <v>0</v>
      </c>
      <c r="CO51" s="374">
        <f t="shared" ca="1" si="120"/>
        <v>0</v>
      </c>
      <c r="CP51" s="374">
        <f t="shared" ca="1" si="120"/>
        <v>0</v>
      </c>
      <c r="CQ51" s="374">
        <f t="shared" ca="1" si="120"/>
        <v>0</v>
      </c>
      <c r="CR51" s="374">
        <f t="shared" ca="1" si="120"/>
        <v>0</v>
      </c>
      <c r="CS51" s="374">
        <f t="shared" ca="1" si="120"/>
        <v>0</v>
      </c>
      <c r="CT51" s="374">
        <f t="shared" ca="1" si="120"/>
        <v>0</v>
      </c>
      <c r="CU51" s="374">
        <f t="shared" ca="1" si="120"/>
        <v>0</v>
      </c>
      <c r="CV51" s="374">
        <f t="shared" ca="1" si="120"/>
        <v>0</v>
      </c>
      <c r="CW51" s="374">
        <f t="shared" ca="1" si="120"/>
        <v>0</v>
      </c>
      <c r="CX51" s="374">
        <f t="shared" ca="1" si="120"/>
        <v>0</v>
      </c>
      <c r="CY51" s="374">
        <f t="shared" ca="1" si="120"/>
        <v>0</v>
      </c>
      <c r="CZ51" s="374">
        <f t="shared" ca="1" si="120"/>
        <v>0</v>
      </c>
      <c r="DA51" s="374" t="s">
        <v>248</v>
      </c>
      <c r="DB51" s="373">
        <f t="shared" si="21"/>
        <v>2058</v>
      </c>
      <c r="DC51" s="374"/>
      <c r="DD51" s="374"/>
      <c r="DE51" s="374"/>
    </row>
    <row r="52" spans="1:109">
      <c r="D52" s="141"/>
      <c r="E52" s="141"/>
      <c r="F52" s="141"/>
      <c r="G52" s="141"/>
      <c r="H52" s="141"/>
      <c r="I52" s="141"/>
      <c r="J52" s="141"/>
      <c r="K52" s="141"/>
      <c r="L52" s="141"/>
      <c r="M52" s="141"/>
      <c r="N52" s="141"/>
      <c r="O52" s="141"/>
      <c r="P52" s="141"/>
      <c r="Q52" s="141"/>
      <c r="R52" s="141"/>
      <c r="S52" s="141"/>
      <c r="T52" s="141"/>
      <c r="U52" s="141"/>
      <c r="V52" s="141"/>
      <c r="W52" s="141"/>
      <c r="X52" s="141"/>
      <c r="Y52" s="141"/>
      <c r="Z52" s="141"/>
      <c r="AA52" s="141"/>
      <c r="AB52" s="141"/>
      <c r="AC52" s="141"/>
      <c r="AD52" s="141"/>
      <c r="AE52" s="141"/>
      <c r="AF52" s="141"/>
      <c r="AG52" s="141"/>
      <c r="AH52" s="141"/>
      <c r="AI52" s="141"/>
      <c r="AJ52" s="141"/>
      <c r="AK52" s="141"/>
      <c r="AL52" s="141"/>
      <c r="AM52" s="141"/>
      <c r="AN52" s="141"/>
      <c r="AO52" s="141"/>
      <c r="AP52" s="141"/>
      <c r="AQ52" s="141"/>
      <c r="AR52" s="141"/>
      <c r="AS52" s="141"/>
      <c r="AT52" s="141"/>
      <c r="AU52" s="141"/>
      <c r="AV52" s="141"/>
      <c r="AW52" s="141"/>
      <c r="AX52" s="141"/>
      <c r="AY52" s="141"/>
      <c r="AZ52" s="141"/>
      <c r="BA52" s="141"/>
      <c r="BB52" s="141"/>
      <c r="BC52" s="141"/>
      <c r="BD52" s="141"/>
      <c r="BE52" s="141"/>
      <c r="BF52" s="141"/>
      <c r="BG52" s="141"/>
      <c r="BH52" s="141"/>
      <c r="BI52" s="141"/>
      <c r="BJ52" s="141"/>
      <c r="BK52" s="141"/>
      <c r="BL52" s="141"/>
      <c r="BM52" s="141"/>
      <c r="BN52" s="141"/>
      <c r="BO52" s="141"/>
      <c r="BP52" s="141"/>
      <c r="BQ52" s="141"/>
      <c r="BR52" s="141"/>
      <c r="BS52" s="141"/>
      <c r="BT52" s="141"/>
      <c r="BU52" s="141"/>
      <c r="BV52" s="141"/>
      <c r="BW52" s="141"/>
      <c r="BX52" s="141"/>
      <c r="BY52" s="141"/>
      <c r="BZ52" s="141"/>
      <c r="CA52" s="141"/>
      <c r="CB52" s="141"/>
      <c r="CC52" s="141"/>
      <c r="CD52" s="141"/>
      <c r="CE52" s="141"/>
      <c r="CF52" s="141"/>
      <c r="CG52" s="141"/>
      <c r="CH52" s="141"/>
      <c r="CI52" s="141"/>
      <c r="CJ52" s="141"/>
      <c r="CK52" s="141"/>
      <c r="CL52" s="141"/>
      <c r="CM52" s="141"/>
      <c r="CN52" s="141"/>
      <c r="CO52" s="141"/>
      <c r="CP52" s="141"/>
      <c r="CQ52" s="141"/>
      <c r="CR52" s="141"/>
      <c r="CS52" s="141"/>
      <c r="CT52" s="141"/>
      <c r="CU52" s="141"/>
      <c r="CV52" s="141"/>
      <c r="CW52" s="141"/>
      <c r="CX52" s="141"/>
      <c r="CY52" s="141"/>
      <c r="CZ52" s="139"/>
    </row>
    <row r="53" spans="1:109" s="129" customFormat="1" ht="15" customHeight="1">
      <c r="A53" s="142" t="s">
        <v>68</v>
      </c>
      <c r="B53" s="142"/>
      <c r="C53" s="142"/>
      <c r="D53" s="143">
        <f t="shared" ref="D53:AI53" ca="1" si="121">SUM(D12:D52)</f>
        <v>-1.010204081632653</v>
      </c>
      <c r="E53" s="143">
        <f t="shared" ca="1" si="121"/>
        <v>-2.0204081632653059</v>
      </c>
      <c r="F53" s="143">
        <f t="shared" ca="1" si="121"/>
        <v>-2.0204081632653059</v>
      </c>
      <c r="G53" s="143">
        <f t="shared" ca="1" si="121"/>
        <v>-2.0204081632653059</v>
      </c>
      <c r="H53" s="143">
        <f t="shared" ca="1" si="121"/>
        <v>-2.0204081632653059</v>
      </c>
      <c r="I53" s="143">
        <f t="shared" ca="1" si="121"/>
        <v>-2.0204081632653059</v>
      </c>
      <c r="J53" s="143">
        <f t="shared" ca="1" si="121"/>
        <v>-2.0204081632653059</v>
      </c>
      <c r="K53" s="143">
        <f t="shared" ca="1" si="121"/>
        <v>-2.0204081632653059</v>
      </c>
      <c r="L53" s="143">
        <f t="shared" ca="1" si="121"/>
        <v>-2.0204081632653059</v>
      </c>
      <c r="M53" s="143">
        <f t="shared" ca="1" si="121"/>
        <v>-2.0204081632653059</v>
      </c>
      <c r="N53" s="143">
        <f t="shared" ca="1" si="121"/>
        <v>-2.0204081632653059</v>
      </c>
      <c r="O53" s="143">
        <f t="shared" ca="1" si="121"/>
        <v>-2.0204081632653059</v>
      </c>
      <c r="P53" s="143">
        <f t="shared" ca="1" si="121"/>
        <v>-2.0204081632653059</v>
      </c>
      <c r="Q53" s="143">
        <f t="shared" ca="1" si="121"/>
        <v>-2.0204081632653059</v>
      </c>
      <c r="R53" s="143">
        <f t="shared" ca="1" si="121"/>
        <v>-2.0204081632653059</v>
      </c>
      <c r="S53" s="143">
        <f t="shared" ca="1" si="121"/>
        <v>-2.0204081632653059</v>
      </c>
      <c r="T53" s="143">
        <f t="shared" ca="1" si="121"/>
        <v>-2.0204081632653059</v>
      </c>
      <c r="U53" s="143">
        <f t="shared" ca="1" si="121"/>
        <v>-2.0204081632653059</v>
      </c>
      <c r="V53" s="143">
        <f t="shared" ca="1" si="121"/>
        <v>-2.0204081632653059</v>
      </c>
      <c r="W53" s="143">
        <f t="shared" ca="1" si="121"/>
        <v>-2.0204081632653059</v>
      </c>
      <c r="X53" s="143">
        <f t="shared" ca="1" si="121"/>
        <v>-2.0204081632653059</v>
      </c>
      <c r="Y53" s="143">
        <f t="shared" ca="1" si="121"/>
        <v>-2.0204081632653059</v>
      </c>
      <c r="Z53" s="143">
        <f t="shared" ca="1" si="121"/>
        <v>-2.0204081632653059</v>
      </c>
      <c r="AA53" s="143">
        <f t="shared" ca="1" si="121"/>
        <v>-2.0204081632653059</v>
      </c>
      <c r="AB53" s="143">
        <f t="shared" ca="1" si="121"/>
        <v>-2.0204081632653059</v>
      </c>
      <c r="AC53" s="143">
        <f t="shared" ca="1" si="121"/>
        <v>-2.0204081632653059</v>
      </c>
      <c r="AD53" s="143">
        <f t="shared" ca="1" si="121"/>
        <v>-2.0204081632653059</v>
      </c>
      <c r="AE53" s="143">
        <f t="shared" ca="1" si="121"/>
        <v>-2.0204081632653059</v>
      </c>
      <c r="AF53" s="143">
        <f t="shared" ca="1" si="121"/>
        <v>-2.0204081632653059</v>
      </c>
      <c r="AG53" s="143">
        <f t="shared" ca="1" si="121"/>
        <v>-2.0204081632653059</v>
      </c>
      <c r="AH53" s="143">
        <f t="shared" ca="1" si="121"/>
        <v>-2.0204081632653059</v>
      </c>
      <c r="AI53" s="143">
        <f t="shared" ca="1" si="121"/>
        <v>-2.0204081632653059</v>
      </c>
      <c r="AJ53" s="143">
        <f t="shared" ref="AJ53:BO53" ca="1" si="122">SUM(AJ12:AJ52)</f>
        <v>-2.0204081632653059</v>
      </c>
      <c r="AK53" s="143">
        <f t="shared" ca="1" si="122"/>
        <v>-2.0204081632653059</v>
      </c>
      <c r="AL53" s="143">
        <f t="shared" ca="1" si="122"/>
        <v>-2.0204081632653059</v>
      </c>
      <c r="AM53" s="143">
        <f t="shared" ca="1" si="122"/>
        <v>-2.0204081632653059</v>
      </c>
      <c r="AN53" s="143">
        <f t="shared" ca="1" si="122"/>
        <v>-2.0204081632653059</v>
      </c>
      <c r="AO53" s="143">
        <f t="shared" ca="1" si="122"/>
        <v>-2.0204081632653059</v>
      </c>
      <c r="AP53" s="143">
        <f t="shared" ca="1" si="122"/>
        <v>-2.0204081632653059</v>
      </c>
      <c r="AQ53" s="143">
        <f t="shared" ca="1" si="122"/>
        <v>-2.0204081632653059</v>
      </c>
      <c r="AR53" s="143">
        <f t="shared" ca="1" si="122"/>
        <v>-2.0204081632653059</v>
      </c>
      <c r="AS53" s="143">
        <f t="shared" ca="1" si="122"/>
        <v>-2.0204081632653059</v>
      </c>
      <c r="AT53" s="143">
        <f t="shared" ca="1" si="122"/>
        <v>-2.0204081632653059</v>
      </c>
      <c r="AU53" s="143">
        <f t="shared" ca="1" si="122"/>
        <v>-2.0204081632653059</v>
      </c>
      <c r="AV53" s="143">
        <f t="shared" ca="1" si="122"/>
        <v>-2.0204081632653059</v>
      </c>
      <c r="AW53" s="143">
        <f t="shared" ca="1" si="122"/>
        <v>-2.0204081632653059</v>
      </c>
      <c r="AX53" s="143">
        <f t="shared" ca="1" si="122"/>
        <v>-2.0204081632653059</v>
      </c>
      <c r="AY53" s="143">
        <f t="shared" ca="1" si="122"/>
        <v>-2.0204081632653059</v>
      </c>
      <c r="AZ53" s="143">
        <f t="shared" ca="1" si="122"/>
        <v>-2.0204081632653059</v>
      </c>
      <c r="BA53" s="143">
        <f t="shared" ca="1" si="122"/>
        <v>-1.010204081632653</v>
      </c>
      <c r="BB53" s="143">
        <f t="shared" ca="1" si="122"/>
        <v>0</v>
      </c>
      <c r="BC53" s="143">
        <f t="shared" ca="1" si="122"/>
        <v>0</v>
      </c>
      <c r="BD53" s="143">
        <f t="shared" ca="1" si="122"/>
        <v>0</v>
      </c>
      <c r="BE53" s="143">
        <f t="shared" ca="1" si="122"/>
        <v>0</v>
      </c>
      <c r="BF53" s="143">
        <f t="shared" ca="1" si="122"/>
        <v>0</v>
      </c>
      <c r="BG53" s="143">
        <f t="shared" ca="1" si="122"/>
        <v>0</v>
      </c>
      <c r="BH53" s="143">
        <f t="shared" ca="1" si="122"/>
        <v>0</v>
      </c>
      <c r="BI53" s="143">
        <f t="shared" ca="1" si="122"/>
        <v>0</v>
      </c>
      <c r="BJ53" s="143">
        <f t="shared" ca="1" si="122"/>
        <v>0</v>
      </c>
      <c r="BK53" s="143">
        <f t="shared" ca="1" si="122"/>
        <v>0</v>
      </c>
      <c r="BL53" s="143">
        <f t="shared" ca="1" si="122"/>
        <v>0</v>
      </c>
      <c r="BM53" s="143">
        <f t="shared" ca="1" si="122"/>
        <v>0</v>
      </c>
      <c r="BN53" s="143">
        <f t="shared" ca="1" si="122"/>
        <v>0</v>
      </c>
      <c r="BO53" s="143">
        <f t="shared" ca="1" si="122"/>
        <v>0</v>
      </c>
      <c r="BP53" s="143">
        <f t="shared" ref="BP53:CU53" ca="1" si="123">SUM(BP12:BP52)</f>
        <v>0</v>
      </c>
      <c r="BQ53" s="143">
        <f t="shared" ca="1" si="123"/>
        <v>0</v>
      </c>
      <c r="BR53" s="143">
        <f t="shared" ca="1" si="123"/>
        <v>0</v>
      </c>
      <c r="BS53" s="143">
        <f t="shared" ca="1" si="123"/>
        <v>0</v>
      </c>
      <c r="BT53" s="143">
        <f t="shared" ca="1" si="123"/>
        <v>0</v>
      </c>
      <c r="BU53" s="143">
        <f t="shared" ca="1" si="123"/>
        <v>0</v>
      </c>
      <c r="BV53" s="143">
        <f t="shared" ca="1" si="123"/>
        <v>0</v>
      </c>
      <c r="BW53" s="143">
        <f t="shared" ca="1" si="123"/>
        <v>0</v>
      </c>
      <c r="BX53" s="143">
        <f t="shared" ca="1" si="123"/>
        <v>0</v>
      </c>
      <c r="BY53" s="143">
        <f t="shared" ca="1" si="123"/>
        <v>0</v>
      </c>
      <c r="BZ53" s="143">
        <f t="shared" ca="1" si="123"/>
        <v>0</v>
      </c>
      <c r="CA53" s="143">
        <f t="shared" ca="1" si="123"/>
        <v>0</v>
      </c>
      <c r="CB53" s="143">
        <f t="shared" ca="1" si="123"/>
        <v>0</v>
      </c>
      <c r="CC53" s="143">
        <f t="shared" ca="1" si="123"/>
        <v>0</v>
      </c>
      <c r="CD53" s="143">
        <f t="shared" ca="1" si="123"/>
        <v>0</v>
      </c>
      <c r="CE53" s="143">
        <f t="shared" ca="1" si="123"/>
        <v>0</v>
      </c>
      <c r="CF53" s="143">
        <f t="shared" ca="1" si="123"/>
        <v>0</v>
      </c>
      <c r="CG53" s="143">
        <f t="shared" ca="1" si="123"/>
        <v>0</v>
      </c>
      <c r="CH53" s="143">
        <f t="shared" ca="1" si="123"/>
        <v>0</v>
      </c>
      <c r="CI53" s="143">
        <f t="shared" ca="1" si="123"/>
        <v>0</v>
      </c>
      <c r="CJ53" s="143">
        <f t="shared" ca="1" si="123"/>
        <v>0</v>
      </c>
      <c r="CK53" s="143">
        <f t="shared" ca="1" si="123"/>
        <v>0</v>
      </c>
      <c r="CL53" s="143">
        <f t="shared" ca="1" si="123"/>
        <v>0</v>
      </c>
      <c r="CM53" s="143">
        <f t="shared" ca="1" si="123"/>
        <v>0</v>
      </c>
      <c r="CN53" s="143">
        <f t="shared" ca="1" si="123"/>
        <v>0</v>
      </c>
      <c r="CO53" s="143">
        <f t="shared" ca="1" si="123"/>
        <v>0</v>
      </c>
      <c r="CP53" s="143">
        <f t="shared" ca="1" si="123"/>
        <v>0</v>
      </c>
      <c r="CQ53" s="143">
        <f t="shared" ca="1" si="123"/>
        <v>0</v>
      </c>
      <c r="CR53" s="143">
        <f t="shared" ca="1" si="123"/>
        <v>0</v>
      </c>
      <c r="CS53" s="143">
        <f t="shared" ca="1" si="123"/>
        <v>0</v>
      </c>
      <c r="CT53" s="143">
        <f t="shared" ca="1" si="123"/>
        <v>0</v>
      </c>
      <c r="CU53" s="143">
        <f t="shared" ca="1" si="123"/>
        <v>0</v>
      </c>
      <c r="CV53" s="143">
        <f t="shared" ref="CV53:CZ53" ca="1" si="124">SUM(CV12:CV52)</f>
        <v>0</v>
      </c>
      <c r="CW53" s="143">
        <f t="shared" ca="1" si="124"/>
        <v>0</v>
      </c>
      <c r="CX53" s="143">
        <f t="shared" ca="1" si="124"/>
        <v>0</v>
      </c>
      <c r="CY53" s="143">
        <f t="shared" ca="1" si="124"/>
        <v>0</v>
      </c>
      <c r="CZ53" s="143">
        <f t="shared" ca="1" si="124"/>
        <v>-98.999999999999943</v>
      </c>
    </row>
    <row r="56" spans="1:109">
      <c r="A56" s="144" t="s">
        <v>71</v>
      </c>
      <c r="B56" s="144"/>
      <c r="C56" s="144"/>
      <c r="D56" s="144"/>
      <c r="E56" s="144"/>
      <c r="F56" s="144"/>
      <c r="G56" s="144"/>
      <c r="H56" s="144"/>
      <c r="I56" s="144"/>
      <c r="J56" s="144"/>
      <c r="S56" s="64"/>
    </row>
    <row r="57" spans="1:109" s="137" customFormat="1">
      <c r="A57" s="145" t="s">
        <v>70</v>
      </c>
      <c r="B57" s="145"/>
      <c r="C57" s="146"/>
      <c r="D57" s="135">
        <v>1</v>
      </c>
      <c r="E57" s="135">
        <f t="shared" ref="E57:BP57" si="125">D57+1</f>
        <v>2</v>
      </c>
      <c r="F57" s="135">
        <f t="shared" si="125"/>
        <v>3</v>
      </c>
      <c r="G57" s="135">
        <f t="shared" si="125"/>
        <v>4</v>
      </c>
      <c r="H57" s="135">
        <f t="shared" si="125"/>
        <v>5</v>
      </c>
      <c r="I57" s="135">
        <f t="shared" si="125"/>
        <v>6</v>
      </c>
      <c r="J57" s="135">
        <f t="shared" si="125"/>
        <v>7</v>
      </c>
      <c r="K57" s="135">
        <f t="shared" si="125"/>
        <v>8</v>
      </c>
      <c r="L57" s="135">
        <f t="shared" si="125"/>
        <v>9</v>
      </c>
      <c r="M57" s="135">
        <f t="shared" si="125"/>
        <v>10</v>
      </c>
      <c r="N57" s="135">
        <f t="shared" si="125"/>
        <v>11</v>
      </c>
      <c r="O57" s="135">
        <f t="shared" si="125"/>
        <v>12</v>
      </c>
      <c r="P57" s="135">
        <f t="shared" si="125"/>
        <v>13</v>
      </c>
      <c r="Q57" s="135">
        <f t="shared" si="125"/>
        <v>14</v>
      </c>
      <c r="R57" s="135">
        <f t="shared" si="125"/>
        <v>15</v>
      </c>
      <c r="S57" s="135">
        <f t="shared" si="125"/>
        <v>16</v>
      </c>
      <c r="T57" s="135">
        <f t="shared" si="125"/>
        <v>17</v>
      </c>
      <c r="U57" s="135">
        <f t="shared" si="125"/>
        <v>18</v>
      </c>
      <c r="V57" s="135">
        <f t="shared" si="125"/>
        <v>19</v>
      </c>
      <c r="W57" s="135">
        <f t="shared" si="125"/>
        <v>20</v>
      </c>
      <c r="X57" s="135">
        <f t="shared" si="125"/>
        <v>21</v>
      </c>
      <c r="Y57" s="135">
        <f t="shared" si="125"/>
        <v>22</v>
      </c>
      <c r="Z57" s="135">
        <f t="shared" si="125"/>
        <v>23</v>
      </c>
      <c r="AA57" s="135">
        <f t="shared" si="125"/>
        <v>24</v>
      </c>
      <c r="AB57" s="135">
        <f t="shared" si="125"/>
        <v>25</v>
      </c>
      <c r="AC57" s="135">
        <f t="shared" si="125"/>
        <v>26</v>
      </c>
      <c r="AD57" s="135">
        <f t="shared" si="125"/>
        <v>27</v>
      </c>
      <c r="AE57" s="135">
        <f t="shared" si="125"/>
        <v>28</v>
      </c>
      <c r="AF57" s="135">
        <f t="shared" si="125"/>
        <v>29</v>
      </c>
      <c r="AG57" s="135">
        <f t="shared" si="125"/>
        <v>30</v>
      </c>
      <c r="AH57" s="135">
        <f t="shared" si="125"/>
        <v>31</v>
      </c>
      <c r="AI57" s="135">
        <f t="shared" si="125"/>
        <v>32</v>
      </c>
      <c r="AJ57" s="135">
        <f t="shared" si="125"/>
        <v>33</v>
      </c>
      <c r="AK57" s="135">
        <f t="shared" si="125"/>
        <v>34</v>
      </c>
      <c r="AL57" s="135">
        <f t="shared" si="125"/>
        <v>35</v>
      </c>
      <c r="AM57" s="135">
        <f t="shared" si="125"/>
        <v>36</v>
      </c>
      <c r="AN57" s="135">
        <f t="shared" si="125"/>
        <v>37</v>
      </c>
      <c r="AO57" s="135">
        <f t="shared" si="125"/>
        <v>38</v>
      </c>
      <c r="AP57" s="135">
        <f t="shared" si="125"/>
        <v>39</v>
      </c>
      <c r="AQ57" s="135">
        <f t="shared" si="125"/>
        <v>40</v>
      </c>
      <c r="AR57" s="135">
        <f t="shared" si="125"/>
        <v>41</v>
      </c>
      <c r="AS57" s="135">
        <f t="shared" si="125"/>
        <v>42</v>
      </c>
      <c r="AT57" s="135">
        <f t="shared" si="125"/>
        <v>43</v>
      </c>
      <c r="AU57" s="135">
        <f t="shared" si="125"/>
        <v>44</v>
      </c>
      <c r="AV57" s="135">
        <f t="shared" si="125"/>
        <v>45</v>
      </c>
      <c r="AW57" s="135">
        <f t="shared" si="125"/>
        <v>46</v>
      </c>
      <c r="AX57" s="135">
        <f t="shared" si="125"/>
        <v>47</v>
      </c>
      <c r="AY57" s="135">
        <f t="shared" si="125"/>
        <v>48</v>
      </c>
      <c r="AZ57" s="135">
        <f t="shared" si="125"/>
        <v>49</v>
      </c>
      <c r="BA57" s="135">
        <f t="shared" si="125"/>
        <v>50</v>
      </c>
      <c r="BB57" s="135">
        <f t="shared" si="125"/>
        <v>51</v>
      </c>
      <c r="BC57" s="135">
        <f t="shared" si="125"/>
        <v>52</v>
      </c>
      <c r="BD57" s="135">
        <f t="shared" si="125"/>
        <v>53</v>
      </c>
      <c r="BE57" s="135">
        <f t="shared" si="125"/>
        <v>54</v>
      </c>
      <c r="BF57" s="135">
        <f t="shared" si="125"/>
        <v>55</v>
      </c>
      <c r="BG57" s="135">
        <f t="shared" si="125"/>
        <v>56</v>
      </c>
      <c r="BH57" s="135">
        <f t="shared" si="125"/>
        <v>57</v>
      </c>
      <c r="BI57" s="135">
        <f t="shared" si="125"/>
        <v>58</v>
      </c>
      <c r="BJ57" s="135">
        <f t="shared" si="125"/>
        <v>59</v>
      </c>
      <c r="BK57" s="135">
        <f t="shared" si="125"/>
        <v>60</v>
      </c>
      <c r="BL57" s="135">
        <f t="shared" si="125"/>
        <v>61</v>
      </c>
      <c r="BM57" s="135">
        <f t="shared" si="125"/>
        <v>62</v>
      </c>
      <c r="BN57" s="135">
        <f t="shared" si="125"/>
        <v>63</v>
      </c>
      <c r="BO57" s="135">
        <f t="shared" si="125"/>
        <v>64</v>
      </c>
      <c r="BP57" s="135">
        <f t="shared" si="125"/>
        <v>65</v>
      </c>
      <c r="BQ57" s="135">
        <f t="shared" ref="BQ57:CY57" si="126">BP57+1</f>
        <v>66</v>
      </c>
      <c r="BR57" s="135">
        <f t="shared" si="126"/>
        <v>67</v>
      </c>
      <c r="BS57" s="135">
        <f t="shared" si="126"/>
        <v>68</v>
      </c>
      <c r="BT57" s="135">
        <f t="shared" si="126"/>
        <v>69</v>
      </c>
      <c r="BU57" s="135">
        <f t="shared" si="126"/>
        <v>70</v>
      </c>
      <c r="BV57" s="135">
        <f t="shared" si="126"/>
        <v>71</v>
      </c>
      <c r="BW57" s="135">
        <f t="shared" si="126"/>
        <v>72</v>
      </c>
      <c r="BX57" s="135">
        <f t="shared" si="126"/>
        <v>73</v>
      </c>
      <c r="BY57" s="135">
        <f t="shared" si="126"/>
        <v>74</v>
      </c>
      <c r="BZ57" s="135">
        <f t="shared" si="126"/>
        <v>75</v>
      </c>
      <c r="CA57" s="135">
        <f t="shared" si="126"/>
        <v>76</v>
      </c>
      <c r="CB57" s="135">
        <f t="shared" si="126"/>
        <v>77</v>
      </c>
      <c r="CC57" s="135">
        <f t="shared" si="126"/>
        <v>78</v>
      </c>
      <c r="CD57" s="135">
        <f t="shared" si="126"/>
        <v>79</v>
      </c>
      <c r="CE57" s="135">
        <f t="shared" si="126"/>
        <v>80</v>
      </c>
      <c r="CF57" s="135">
        <f t="shared" si="126"/>
        <v>81</v>
      </c>
      <c r="CG57" s="135">
        <f t="shared" si="126"/>
        <v>82</v>
      </c>
      <c r="CH57" s="135">
        <f t="shared" si="126"/>
        <v>83</v>
      </c>
      <c r="CI57" s="135">
        <f t="shared" si="126"/>
        <v>84</v>
      </c>
      <c r="CJ57" s="135">
        <f t="shared" si="126"/>
        <v>85</v>
      </c>
      <c r="CK57" s="135">
        <f t="shared" si="126"/>
        <v>86</v>
      </c>
      <c r="CL57" s="135">
        <f t="shared" si="126"/>
        <v>87</v>
      </c>
      <c r="CM57" s="135">
        <f t="shared" si="126"/>
        <v>88</v>
      </c>
      <c r="CN57" s="135">
        <f t="shared" si="126"/>
        <v>89</v>
      </c>
      <c r="CO57" s="135">
        <f t="shared" si="126"/>
        <v>90</v>
      </c>
      <c r="CP57" s="135">
        <f t="shared" si="126"/>
        <v>91</v>
      </c>
      <c r="CQ57" s="135">
        <f t="shared" si="126"/>
        <v>92</v>
      </c>
      <c r="CR57" s="135">
        <f t="shared" si="126"/>
        <v>93</v>
      </c>
      <c r="CS57" s="135">
        <f t="shared" si="126"/>
        <v>94</v>
      </c>
      <c r="CT57" s="135">
        <f t="shared" si="126"/>
        <v>95</v>
      </c>
      <c r="CU57" s="135">
        <f t="shared" si="126"/>
        <v>96</v>
      </c>
      <c r="CV57" s="135">
        <f t="shared" si="126"/>
        <v>97</v>
      </c>
      <c r="CW57" s="135">
        <f t="shared" si="126"/>
        <v>98</v>
      </c>
      <c r="CX57" s="135">
        <f t="shared" si="126"/>
        <v>99</v>
      </c>
      <c r="CY57" s="135">
        <f t="shared" si="126"/>
        <v>100</v>
      </c>
      <c r="CZ57" s="136">
        <v>101</v>
      </c>
    </row>
    <row r="58" spans="1:109">
      <c r="A58" s="138">
        <v>1</v>
      </c>
      <c r="B58" s="138">
        <f>B12</f>
        <v>2019</v>
      </c>
      <c r="C58" s="130">
        <f t="shared" ref="C58:C77" si="127">C12</f>
        <v>-99</v>
      </c>
      <c r="D58" s="376">
        <f ca="1">$C58*'LookUp Ranges'!B$71</f>
        <v>-4.95</v>
      </c>
      <c r="E58" s="376">
        <f ca="1">$C58*'LookUp Ranges'!C$71</f>
        <v>-9.4049999999999994</v>
      </c>
      <c r="F58" s="376">
        <f ca="1">$C58*'LookUp Ranges'!D$71</f>
        <v>-8.464500000000001</v>
      </c>
      <c r="G58" s="376">
        <f ca="1">$C58*'LookUp Ranges'!E$71</f>
        <v>-7.6230000000000002</v>
      </c>
      <c r="H58" s="376">
        <f ca="1">$C58*'LookUp Ranges'!F$71</f>
        <v>-6.8607000000000005</v>
      </c>
      <c r="I58" s="376">
        <f ca="1">$C58*'LookUp Ranges'!G$71</f>
        <v>-6.1677</v>
      </c>
      <c r="J58" s="376">
        <f ca="1">$C58*'LookUp Ranges'!H$71</f>
        <v>-5.8410000000000002</v>
      </c>
      <c r="K58" s="376">
        <f ca="1">$C58*'LookUp Ranges'!I$71</f>
        <v>-5.8410000000000002</v>
      </c>
      <c r="L58" s="376">
        <f ca="1">$C58*'LookUp Ranges'!J$71</f>
        <v>-5.8509000000000002</v>
      </c>
      <c r="M58" s="376">
        <f ca="1">$C58*'LookUp Ranges'!K$71</f>
        <v>-5.8410000000000002</v>
      </c>
      <c r="N58" s="376">
        <f ca="1">$C58*'LookUp Ranges'!L$71</f>
        <v>-5.8509000000000002</v>
      </c>
      <c r="O58" s="376">
        <f ca="1">$C58*'LookUp Ranges'!M$71</f>
        <v>-5.8410000000000002</v>
      </c>
      <c r="P58" s="376">
        <f ca="1">$C58*'LookUp Ranges'!N$71</f>
        <v>-5.8509000000000002</v>
      </c>
      <c r="Q58" s="376">
        <f ca="1">$C58*'LookUp Ranges'!O$71</f>
        <v>-5.8410000000000002</v>
      </c>
      <c r="R58" s="376">
        <f ca="1">$C58*'LookUp Ranges'!P$71</f>
        <v>-5.8509000000000002</v>
      </c>
      <c r="S58" s="376">
        <f ca="1">$C58*'LookUp Ranges'!Q$71</f>
        <v>-2.9205000000000001</v>
      </c>
      <c r="T58" s="376">
        <f ca="1">$C58*'LookUp Ranges'!R$71</f>
        <v>0</v>
      </c>
      <c r="U58" s="376">
        <f ca="1">$C58*'LookUp Ranges'!S$71</f>
        <v>0</v>
      </c>
      <c r="V58" s="376">
        <f ca="1">$C58*'LookUp Ranges'!T$71</f>
        <v>0</v>
      </c>
      <c r="W58" s="376">
        <f ca="1">$C58*'LookUp Ranges'!U$71</f>
        <v>0</v>
      </c>
      <c r="X58" s="376">
        <f ca="1">$C58*'LookUp Ranges'!V$71</f>
        <v>0</v>
      </c>
      <c r="Y58" s="376">
        <f ca="1">$C58*'LookUp Ranges'!W$71</f>
        <v>0</v>
      </c>
      <c r="Z58" s="376">
        <f ca="1">$C58*'LookUp Ranges'!X$71</f>
        <v>0</v>
      </c>
      <c r="AA58" s="376">
        <f ca="1">$C58*'LookUp Ranges'!Y$71</f>
        <v>0</v>
      </c>
      <c r="AB58" s="376">
        <f ca="1">$C58*'LookUp Ranges'!Z$71</f>
        <v>0</v>
      </c>
      <c r="AC58" s="376">
        <f ca="1">$C58*'LookUp Ranges'!AA$71</f>
        <v>0</v>
      </c>
      <c r="AD58" s="376">
        <f ca="1">$C58*'LookUp Ranges'!AB$71</f>
        <v>0</v>
      </c>
      <c r="AE58" s="376">
        <f ca="1">$C58*'LookUp Ranges'!AC$71</f>
        <v>0</v>
      </c>
      <c r="AF58" s="376">
        <f ca="1">$C58*'LookUp Ranges'!AD$71</f>
        <v>0</v>
      </c>
      <c r="AG58" s="376">
        <f ca="1">$C58*'LookUp Ranges'!AE$71</f>
        <v>0</v>
      </c>
      <c r="AH58" s="376">
        <f ca="1">$C58*'LookUp Ranges'!AF$71</f>
        <v>0</v>
      </c>
      <c r="AI58" s="376">
        <f ca="1">$C58*'LookUp Ranges'!AG$71</f>
        <v>0</v>
      </c>
      <c r="AJ58" s="376">
        <f ca="1">$C58*'LookUp Ranges'!AH$71</f>
        <v>0</v>
      </c>
      <c r="AK58" s="376">
        <f ca="1">$C58*'LookUp Ranges'!AI$71</f>
        <v>0</v>
      </c>
      <c r="AL58" s="376">
        <f ca="1">$C58*'LookUp Ranges'!AJ$71</f>
        <v>0</v>
      </c>
      <c r="AM58" s="376">
        <f ca="1">$C58*'LookUp Ranges'!AK$71</f>
        <v>0</v>
      </c>
      <c r="AN58" s="376">
        <f ca="1">$C58*'LookUp Ranges'!AL$71</f>
        <v>0</v>
      </c>
      <c r="AO58" s="376">
        <f ca="1">$C58*'LookUp Ranges'!AM$71</f>
        <v>0</v>
      </c>
      <c r="AP58" s="376">
        <f ca="1">$C58*'LookUp Ranges'!AN$71</f>
        <v>0</v>
      </c>
      <c r="AQ58" s="376">
        <f ca="1">$C58*'LookUp Ranges'!AO$71</f>
        <v>0</v>
      </c>
      <c r="AR58" s="376"/>
      <c r="AS58" s="376"/>
      <c r="AT58" s="376"/>
      <c r="AU58" s="376"/>
      <c r="AV58" s="376"/>
      <c r="AW58" s="376"/>
      <c r="AX58" s="376"/>
      <c r="AY58" s="376"/>
      <c r="AZ58" s="376"/>
      <c r="BA58" s="376"/>
      <c r="BB58" s="376"/>
      <c r="BC58" s="376"/>
      <c r="BD58" s="376"/>
      <c r="BE58" s="376"/>
      <c r="BF58" s="376"/>
      <c r="BG58" s="376"/>
      <c r="BH58" s="376"/>
      <c r="BI58" s="376"/>
      <c r="BJ58" s="376"/>
      <c r="BK58" s="376"/>
      <c r="BL58" s="374"/>
      <c r="BM58" s="374"/>
      <c r="BN58" s="374"/>
      <c r="BO58" s="374"/>
      <c r="BP58" s="374"/>
      <c r="BQ58" s="374"/>
      <c r="BR58" s="374"/>
      <c r="BS58" s="374"/>
      <c r="BT58" s="374"/>
      <c r="BU58" s="374"/>
      <c r="BV58" s="374"/>
      <c r="BW58" s="374"/>
      <c r="BX58" s="374"/>
      <c r="BY58" s="374"/>
      <c r="BZ58" s="374"/>
      <c r="CA58" s="374"/>
      <c r="CB58" s="374"/>
      <c r="CC58" s="374"/>
      <c r="CD58" s="374"/>
      <c r="CE58" s="374"/>
      <c r="CF58" s="374"/>
      <c r="CG58" s="376"/>
      <c r="CH58" s="376"/>
      <c r="CI58" s="376"/>
      <c r="CJ58" s="376"/>
      <c r="CK58" s="376"/>
      <c r="CL58" s="376"/>
      <c r="CM58" s="376"/>
      <c r="CN58" s="376"/>
      <c r="CO58" s="376"/>
      <c r="CP58" s="376"/>
      <c r="CQ58" s="376"/>
      <c r="CR58" s="376"/>
      <c r="CS58" s="376"/>
      <c r="CT58" s="376"/>
      <c r="CU58" s="376"/>
      <c r="CV58" s="376"/>
      <c r="CW58" s="376"/>
      <c r="CX58" s="376"/>
      <c r="CY58" s="376"/>
      <c r="CZ58" s="374">
        <f t="shared" ref="CZ58:CZ97" ca="1" si="128">SUM(D58:CY58)</f>
        <v>-98.999999999999986</v>
      </c>
    </row>
    <row r="59" spans="1:109">
      <c r="A59" s="138">
        <f t="shared" ref="A59:A97" si="129">A58+1</f>
        <v>2</v>
      </c>
      <c r="B59" s="138">
        <f t="shared" ref="B59:B97" si="130">B13</f>
        <v>2020</v>
      </c>
      <c r="C59" s="130">
        <f t="shared" si="127"/>
        <v>0</v>
      </c>
      <c r="D59" s="375"/>
      <c r="E59" s="376">
        <f ca="1">$C59*'LookUp Ranges'!B$71</f>
        <v>0</v>
      </c>
      <c r="F59" s="376">
        <f ca="1">$C59*'LookUp Ranges'!C$71</f>
        <v>0</v>
      </c>
      <c r="G59" s="376">
        <f ca="1">$C59*'LookUp Ranges'!D$71</f>
        <v>0</v>
      </c>
      <c r="H59" s="376">
        <f ca="1">$C59*'LookUp Ranges'!E$71</f>
        <v>0</v>
      </c>
      <c r="I59" s="376">
        <f ca="1">$C59*'LookUp Ranges'!F$71</f>
        <v>0</v>
      </c>
      <c r="J59" s="376">
        <f ca="1">$C59*'LookUp Ranges'!G$71</f>
        <v>0</v>
      </c>
      <c r="K59" s="376">
        <f ca="1">$C59*'LookUp Ranges'!H$71</f>
        <v>0</v>
      </c>
      <c r="L59" s="376">
        <f ca="1">$C59*'LookUp Ranges'!I$71</f>
        <v>0</v>
      </c>
      <c r="M59" s="376">
        <f ca="1">$C59*'LookUp Ranges'!J$71</f>
        <v>0</v>
      </c>
      <c r="N59" s="376">
        <f ca="1">$C59*'LookUp Ranges'!K$71</f>
        <v>0</v>
      </c>
      <c r="O59" s="376">
        <f ca="1">$C59*'LookUp Ranges'!L$71</f>
        <v>0</v>
      </c>
      <c r="P59" s="376">
        <f ca="1">$C59*'LookUp Ranges'!M$71</f>
        <v>0</v>
      </c>
      <c r="Q59" s="376">
        <f ca="1">$C59*'LookUp Ranges'!N$71</f>
        <v>0</v>
      </c>
      <c r="R59" s="376">
        <f ca="1">$C59*'LookUp Ranges'!O$71</f>
        <v>0</v>
      </c>
      <c r="S59" s="376">
        <f ca="1">$C59*'LookUp Ranges'!P$71</f>
        <v>0</v>
      </c>
      <c r="T59" s="376">
        <f ca="1">$C59*'LookUp Ranges'!Q$71</f>
        <v>0</v>
      </c>
      <c r="U59" s="376">
        <f ca="1">$C59*'LookUp Ranges'!R$71</f>
        <v>0</v>
      </c>
      <c r="V59" s="376">
        <f ca="1">$C59*'LookUp Ranges'!S$71</f>
        <v>0</v>
      </c>
      <c r="W59" s="376">
        <f ca="1">$C59*'LookUp Ranges'!T$71</f>
        <v>0</v>
      </c>
      <c r="X59" s="376">
        <f ca="1">$C59*'LookUp Ranges'!U$71</f>
        <v>0</v>
      </c>
      <c r="Y59" s="376">
        <f ca="1">$C59*'LookUp Ranges'!V$71</f>
        <v>0</v>
      </c>
      <c r="Z59" s="376">
        <f ca="1">$C59*'LookUp Ranges'!W$71</f>
        <v>0</v>
      </c>
      <c r="AA59" s="376">
        <f ca="1">$C59*'LookUp Ranges'!X$71</f>
        <v>0</v>
      </c>
      <c r="AB59" s="376">
        <f ca="1">$C59*'LookUp Ranges'!Y$71</f>
        <v>0</v>
      </c>
      <c r="AC59" s="376">
        <f ca="1">$C59*'LookUp Ranges'!Z$71</f>
        <v>0</v>
      </c>
      <c r="AD59" s="376">
        <f ca="1">$C59*'LookUp Ranges'!AA$71</f>
        <v>0</v>
      </c>
      <c r="AE59" s="376">
        <f ca="1">$C59*'LookUp Ranges'!AB$71</f>
        <v>0</v>
      </c>
      <c r="AF59" s="376">
        <f ca="1">$C59*'LookUp Ranges'!AC$71</f>
        <v>0</v>
      </c>
      <c r="AG59" s="376">
        <f ca="1">$C59*'LookUp Ranges'!AD$71</f>
        <v>0</v>
      </c>
      <c r="AH59" s="376">
        <f ca="1">$C59*'LookUp Ranges'!AE$71</f>
        <v>0</v>
      </c>
      <c r="AI59" s="376">
        <f ca="1">$C59*'LookUp Ranges'!AF$71</f>
        <v>0</v>
      </c>
      <c r="AJ59" s="376">
        <f ca="1">$C59*'LookUp Ranges'!AG$71</f>
        <v>0</v>
      </c>
      <c r="AK59" s="376">
        <f ca="1">$C59*'LookUp Ranges'!AH$71</f>
        <v>0</v>
      </c>
      <c r="AL59" s="376">
        <f ca="1">$C59*'LookUp Ranges'!AI$71</f>
        <v>0</v>
      </c>
      <c r="AM59" s="376">
        <f ca="1">$C59*'LookUp Ranges'!AJ$71</f>
        <v>0</v>
      </c>
      <c r="AN59" s="376">
        <f ca="1">$C59*'LookUp Ranges'!AK$71</f>
        <v>0</v>
      </c>
      <c r="AO59" s="376">
        <f ca="1">$C59*'LookUp Ranges'!AL$71</f>
        <v>0</v>
      </c>
      <c r="AP59" s="376">
        <f ca="1">$C59*'LookUp Ranges'!AM$71</f>
        <v>0</v>
      </c>
      <c r="AQ59" s="376">
        <f ca="1">$C59*'LookUp Ranges'!AN$71</f>
        <v>0</v>
      </c>
      <c r="AR59" s="376">
        <f ca="1">$C59*'LookUp Ranges'!AO$71</f>
        <v>0</v>
      </c>
      <c r="AS59" s="376"/>
      <c r="AT59" s="376"/>
      <c r="AU59" s="376"/>
      <c r="AV59" s="376"/>
      <c r="AW59" s="376"/>
      <c r="AX59" s="376"/>
      <c r="AY59" s="376"/>
      <c r="AZ59" s="376"/>
      <c r="BA59" s="376"/>
      <c r="BB59" s="376"/>
      <c r="BC59" s="376"/>
      <c r="BD59" s="376"/>
      <c r="BE59" s="376"/>
      <c r="BF59" s="376"/>
      <c r="BG59" s="376"/>
      <c r="BH59" s="376"/>
      <c r="BI59" s="376"/>
      <c r="BJ59" s="376"/>
      <c r="BK59" s="376"/>
      <c r="BL59" s="377"/>
      <c r="BM59" s="377"/>
      <c r="BN59" s="377"/>
      <c r="BO59" s="377"/>
      <c r="BP59" s="377"/>
      <c r="BQ59" s="377"/>
      <c r="BR59" s="377"/>
      <c r="BS59" s="377"/>
      <c r="BT59" s="377"/>
      <c r="BU59" s="377"/>
      <c r="BV59" s="377"/>
      <c r="BW59" s="377"/>
      <c r="BX59" s="377"/>
      <c r="BY59" s="377"/>
      <c r="BZ59" s="377"/>
      <c r="CA59" s="377"/>
      <c r="CB59" s="377"/>
      <c r="CC59" s="377"/>
      <c r="CD59" s="377"/>
      <c r="CE59" s="377"/>
      <c r="CF59" s="377"/>
      <c r="CG59" s="376"/>
      <c r="CH59" s="376"/>
      <c r="CI59" s="376"/>
      <c r="CJ59" s="376"/>
      <c r="CK59" s="376"/>
      <c r="CL59" s="376"/>
      <c r="CM59" s="376"/>
      <c r="CN59" s="376"/>
      <c r="CO59" s="376"/>
      <c r="CP59" s="376"/>
      <c r="CQ59" s="376"/>
      <c r="CR59" s="376"/>
      <c r="CS59" s="376"/>
      <c r="CT59" s="376"/>
      <c r="CU59" s="376"/>
      <c r="CV59" s="376"/>
      <c r="CW59" s="376"/>
      <c r="CX59" s="376"/>
      <c r="CY59" s="376"/>
      <c r="CZ59" s="374">
        <f t="shared" ca="1" si="128"/>
        <v>0</v>
      </c>
    </row>
    <row r="60" spans="1:109">
      <c r="A60" s="138">
        <f t="shared" si="129"/>
        <v>3</v>
      </c>
      <c r="B60" s="138">
        <f t="shared" si="130"/>
        <v>2021</v>
      </c>
      <c r="C60" s="130">
        <f t="shared" si="127"/>
        <v>0</v>
      </c>
      <c r="D60" s="375"/>
      <c r="E60" s="375"/>
      <c r="F60" s="376">
        <f ca="1">$C60*'LookUp Ranges'!B$71</f>
        <v>0</v>
      </c>
      <c r="G60" s="376">
        <f ca="1">$C60*'LookUp Ranges'!C$71</f>
        <v>0</v>
      </c>
      <c r="H60" s="376">
        <f ca="1">$C60*'LookUp Ranges'!D$71</f>
        <v>0</v>
      </c>
      <c r="I60" s="376">
        <f ca="1">$C60*'LookUp Ranges'!E$71</f>
        <v>0</v>
      </c>
      <c r="J60" s="376">
        <f ca="1">$C60*'LookUp Ranges'!F$71</f>
        <v>0</v>
      </c>
      <c r="K60" s="376">
        <f ca="1">$C60*'LookUp Ranges'!G$71</f>
        <v>0</v>
      </c>
      <c r="L60" s="376">
        <f ca="1">$C60*'LookUp Ranges'!H$71</f>
        <v>0</v>
      </c>
      <c r="M60" s="376">
        <f ca="1">$C60*'LookUp Ranges'!I$71</f>
        <v>0</v>
      </c>
      <c r="N60" s="376">
        <f ca="1">$C60*'LookUp Ranges'!J$71</f>
        <v>0</v>
      </c>
      <c r="O60" s="376">
        <f ca="1">$C60*'LookUp Ranges'!K$71</f>
        <v>0</v>
      </c>
      <c r="P60" s="376">
        <f ca="1">$C60*'LookUp Ranges'!L$71</f>
        <v>0</v>
      </c>
      <c r="Q60" s="376">
        <f ca="1">$C60*'LookUp Ranges'!M$71</f>
        <v>0</v>
      </c>
      <c r="R60" s="376">
        <f ca="1">$C60*'LookUp Ranges'!N$71</f>
        <v>0</v>
      </c>
      <c r="S60" s="376">
        <f ca="1">$C60*'LookUp Ranges'!O$71</f>
        <v>0</v>
      </c>
      <c r="T60" s="376">
        <f ca="1">$C60*'LookUp Ranges'!P$71</f>
        <v>0</v>
      </c>
      <c r="U60" s="376">
        <f ca="1">$C60*'LookUp Ranges'!Q$71</f>
        <v>0</v>
      </c>
      <c r="V60" s="376">
        <f ca="1">$C60*'LookUp Ranges'!R$71</f>
        <v>0</v>
      </c>
      <c r="W60" s="376">
        <f ca="1">$C60*'LookUp Ranges'!S$71</f>
        <v>0</v>
      </c>
      <c r="X60" s="376">
        <f ca="1">$C60*'LookUp Ranges'!T$71</f>
        <v>0</v>
      </c>
      <c r="Y60" s="376">
        <f ca="1">$C60*'LookUp Ranges'!U$71</f>
        <v>0</v>
      </c>
      <c r="Z60" s="376">
        <f ca="1">$C60*'LookUp Ranges'!V$71</f>
        <v>0</v>
      </c>
      <c r="AA60" s="376">
        <f ca="1">$C60*'LookUp Ranges'!W$71</f>
        <v>0</v>
      </c>
      <c r="AB60" s="376">
        <f ca="1">$C60*'LookUp Ranges'!X$71</f>
        <v>0</v>
      </c>
      <c r="AC60" s="376">
        <f ca="1">$C60*'LookUp Ranges'!Y$71</f>
        <v>0</v>
      </c>
      <c r="AD60" s="376">
        <f ca="1">$C60*'LookUp Ranges'!Z$71</f>
        <v>0</v>
      </c>
      <c r="AE60" s="376">
        <f ca="1">$C60*'LookUp Ranges'!AA$71</f>
        <v>0</v>
      </c>
      <c r="AF60" s="376">
        <f ca="1">$C60*'LookUp Ranges'!AB$71</f>
        <v>0</v>
      </c>
      <c r="AG60" s="376">
        <f ca="1">$C60*'LookUp Ranges'!AC$71</f>
        <v>0</v>
      </c>
      <c r="AH60" s="376">
        <f ca="1">$C60*'LookUp Ranges'!AD$71</f>
        <v>0</v>
      </c>
      <c r="AI60" s="376">
        <f ca="1">$C60*'LookUp Ranges'!AE$71</f>
        <v>0</v>
      </c>
      <c r="AJ60" s="376">
        <f ca="1">$C60*'LookUp Ranges'!AF$71</f>
        <v>0</v>
      </c>
      <c r="AK60" s="376">
        <f ca="1">$C60*'LookUp Ranges'!AG$71</f>
        <v>0</v>
      </c>
      <c r="AL60" s="376">
        <f ca="1">$C60*'LookUp Ranges'!AH$71</f>
        <v>0</v>
      </c>
      <c r="AM60" s="376">
        <f ca="1">$C60*'LookUp Ranges'!AI$71</f>
        <v>0</v>
      </c>
      <c r="AN60" s="376">
        <f ca="1">$C60*'LookUp Ranges'!AJ$71</f>
        <v>0</v>
      </c>
      <c r="AO60" s="376">
        <f ca="1">$C60*'LookUp Ranges'!AK$71</f>
        <v>0</v>
      </c>
      <c r="AP60" s="376">
        <f ca="1">$C60*'LookUp Ranges'!AL$71</f>
        <v>0</v>
      </c>
      <c r="AQ60" s="376">
        <f ca="1">$C60*'LookUp Ranges'!AM$71</f>
        <v>0</v>
      </c>
      <c r="AR60" s="376">
        <f ca="1">$C60*'LookUp Ranges'!AN$71</f>
        <v>0</v>
      </c>
      <c r="AS60" s="376">
        <f ca="1">$C60*'LookUp Ranges'!AO$71</f>
        <v>0</v>
      </c>
      <c r="AT60" s="376"/>
      <c r="AU60" s="376"/>
      <c r="AV60" s="376"/>
      <c r="AW60" s="376"/>
      <c r="AX60" s="376"/>
      <c r="AY60" s="376"/>
      <c r="AZ60" s="376"/>
      <c r="BA60" s="376"/>
      <c r="BB60" s="376"/>
      <c r="BC60" s="376"/>
      <c r="BD60" s="376"/>
      <c r="BE60" s="376"/>
      <c r="BF60" s="376"/>
      <c r="BG60" s="376"/>
      <c r="BH60" s="376"/>
      <c r="BI60" s="376"/>
      <c r="BJ60" s="376"/>
      <c r="BK60" s="376"/>
      <c r="BL60" s="377"/>
      <c r="BM60" s="377"/>
      <c r="BN60" s="377"/>
      <c r="BO60" s="377"/>
      <c r="BP60" s="377"/>
      <c r="BQ60" s="377"/>
      <c r="BR60" s="377"/>
      <c r="BS60" s="377"/>
      <c r="BT60" s="377"/>
      <c r="BU60" s="377"/>
      <c r="BV60" s="377"/>
      <c r="BW60" s="377"/>
      <c r="BX60" s="377"/>
      <c r="BY60" s="377"/>
      <c r="BZ60" s="377"/>
      <c r="CA60" s="377"/>
      <c r="CB60" s="377"/>
      <c r="CC60" s="377"/>
      <c r="CD60" s="377"/>
      <c r="CE60" s="377"/>
      <c r="CF60" s="377"/>
      <c r="CG60" s="376"/>
      <c r="CH60" s="376"/>
      <c r="CI60" s="376"/>
      <c r="CJ60" s="376"/>
      <c r="CK60" s="376"/>
      <c r="CL60" s="376"/>
      <c r="CM60" s="376"/>
      <c r="CN60" s="376"/>
      <c r="CO60" s="376"/>
      <c r="CP60" s="376"/>
      <c r="CQ60" s="376"/>
      <c r="CR60" s="376"/>
      <c r="CS60" s="376"/>
      <c r="CT60" s="376"/>
      <c r="CU60" s="376"/>
      <c r="CV60" s="376"/>
      <c r="CW60" s="376"/>
      <c r="CX60" s="376"/>
      <c r="CY60" s="376"/>
      <c r="CZ60" s="374">
        <f t="shared" ca="1" si="128"/>
        <v>0</v>
      </c>
    </row>
    <row r="61" spans="1:109">
      <c r="A61" s="138">
        <f t="shared" si="129"/>
        <v>4</v>
      </c>
      <c r="B61" s="138">
        <f t="shared" si="130"/>
        <v>2022</v>
      </c>
      <c r="C61" s="130">
        <f t="shared" si="127"/>
        <v>0</v>
      </c>
      <c r="D61" s="375"/>
      <c r="E61" s="375"/>
      <c r="F61" s="375"/>
      <c r="G61" s="376">
        <f ca="1">$C61*'LookUp Ranges'!B$71</f>
        <v>0</v>
      </c>
      <c r="H61" s="376">
        <f ca="1">$C61*'LookUp Ranges'!C$71</f>
        <v>0</v>
      </c>
      <c r="I61" s="376">
        <f ca="1">$C61*'LookUp Ranges'!D$71</f>
        <v>0</v>
      </c>
      <c r="J61" s="376">
        <f ca="1">$C61*'LookUp Ranges'!E$71</f>
        <v>0</v>
      </c>
      <c r="K61" s="376">
        <f ca="1">$C61*'LookUp Ranges'!F$71</f>
        <v>0</v>
      </c>
      <c r="L61" s="376">
        <f ca="1">$C61*'LookUp Ranges'!G$71</f>
        <v>0</v>
      </c>
      <c r="M61" s="376">
        <f ca="1">$C61*'LookUp Ranges'!H$71</f>
        <v>0</v>
      </c>
      <c r="N61" s="376">
        <f ca="1">$C61*'LookUp Ranges'!I$71</f>
        <v>0</v>
      </c>
      <c r="O61" s="376">
        <f ca="1">$C61*'LookUp Ranges'!J$71</f>
        <v>0</v>
      </c>
      <c r="P61" s="376">
        <f ca="1">$C61*'LookUp Ranges'!K$71</f>
        <v>0</v>
      </c>
      <c r="Q61" s="376">
        <f ca="1">$C61*'LookUp Ranges'!L$71</f>
        <v>0</v>
      </c>
      <c r="R61" s="376">
        <f ca="1">$C61*'LookUp Ranges'!M$71</f>
        <v>0</v>
      </c>
      <c r="S61" s="376">
        <f ca="1">$C61*'LookUp Ranges'!N$71</f>
        <v>0</v>
      </c>
      <c r="T61" s="376">
        <f ca="1">$C61*'LookUp Ranges'!O$71</f>
        <v>0</v>
      </c>
      <c r="U61" s="376">
        <f ca="1">$C61*'LookUp Ranges'!P$71</f>
        <v>0</v>
      </c>
      <c r="V61" s="376">
        <f ca="1">$C61*'LookUp Ranges'!Q$71</f>
        <v>0</v>
      </c>
      <c r="W61" s="376">
        <f ca="1">$C61*'LookUp Ranges'!R$71</f>
        <v>0</v>
      </c>
      <c r="X61" s="376">
        <f ca="1">$C61*'LookUp Ranges'!S$71</f>
        <v>0</v>
      </c>
      <c r="Y61" s="376">
        <f ca="1">$C61*'LookUp Ranges'!T$71</f>
        <v>0</v>
      </c>
      <c r="Z61" s="376">
        <f ca="1">$C61*'LookUp Ranges'!U$71</f>
        <v>0</v>
      </c>
      <c r="AA61" s="376">
        <f ca="1">$C61*'LookUp Ranges'!V$71</f>
        <v>0</v>
      </c>
      <c r="AB61" s="376">
        <f ca="1">$C61*'LookUp Ranges'!W$71</f>
        <v>0</v>
      </c>
      <c r="AC61" s="376">
        <f ca="1">$C61*'LookUp Ranges'!X$71</f>
        <v>0</v>
      </c>
      <c r="AD61" s="376">
        <f ca="1">$C61*'LookUp Ranges'!Y$71</f>
        <v>0</v>
      </c>
      <c r="AE61" s="376">
        <f ca="1">$C61*'LookUp Ranges'!Z$71</f>
        <v>0</v>
      </c>
      <c r="AF61" s="376">
        <f ca="1">$C61*'LookUp Ranges'!AA$71</f>
        <v>0</v>
      </c>
      <c r="AG61" s="376">
        <f ca="1">$C61*'LookUp Ranges'!AB$71</f>
        <v>0</v>
      </c>
      <c r="AH61" s="376">
        <f ca="1">$C61*'LookUp Ranges'!AC$71</f>
        <v>0</v>
      </c>
      <c r="AI61" s="376">
        <f ca="1">$C61*'LookUp Ranges'!AD$71</f>
        <v>0</v>
      </c>
      <c r="AJ61" s="376">
        <f ca="1">$C61*'LookUp Ranges'!AE$71</f>
        <v>0</v>
      </c>
      <c r="AK61" s="376">
        <f ca="1">$C61*'LookUp Ranges'!AF$71</f>
        <v>0</v>
      </c>
      <c r="AL61" s="376">
        <f ca="1">$C61*'LookUp Ranges'!AG$71</f>
        <v>0</v>
      </c>
      <c r="AM61" s="376">
        <f ca="1">$C61*'LookUp Ranges'!AH$71</f>
        <v>0</v>
      </c>
      <c r="AN61" s="376">
        <f ca="1">$C61*'LookUp Ranges'!AI$71</f>
        <v>0</v>
      </c>
      <c r="AO61" s="376">
        <f ca="1">$C61*'LookUp Ranges'!AJ$71</f>
        <v>0</v>
      </c>
      <c r="AP61" s="376">
        <f ca="1">$C61*'LookUp Ranges'!AK$71</f>
        <v>0</v>
      </c>
      <c r="AQ61" s="376">
        <f ca="1">$C61*'LookUp Ranges'!AL$71</f>
        <v>0</v>
      </c>
      <c r="AR61" s="376">
        <f ca="1">$C61*'LookUp Ranges'!AM$71</f>
        <v>0</v>
      </c>
      <c r="AS61" s="376">
        <f ca="1">$C61*'LookUp Ranges'!AN$71</f>
        <v>0</v>
      </c>
      <c r="AT61" s="376">
        <f ca="1">$C61*'LookUp Ranges'!AO$71</f>
        <v>0</v>
      </c>
      <c r="AU61" s="376"/>
      <c r="AV61" s="376"/>
      <c r="AW61" s="376"/>
      <c r="AX61" s="376"/>
      <c r="AY61" s="376"/>
      <c r="AZ61" s="376"/>
      <c r="BA61" s="376"/>
      <c r="BB61" s="376"/>
      <c r="BC61" s="376"/>
      <c r="BD61" s="376"/>
      <c r="BE61" s="376"/>
      <c r="BF61" s="376"/>
      <c r="BG61" s="376"/>
      <c r="BH61" s="376"/>
      <c r="BI61" s="376"/>
      <c r="BJ61" s="376"/>
      <c r="BK61" s="376"/>
      <c r="BL61" s="377"/>
      <c r="BM61" s="377"/>
      <c r="BN61" s="377"/>
      <c r="BO61" s="377"/>
      <c r="BP61" s="377"/>
      <c r="BQ61" s="377"/>
      <c r="BR61" s="377"/>
      <c r="BS61" s="377"/>
      <c r="BT61" s="377"/>
      <c r="BU61" s="377"/>
      <c r="BV61" s="377"/>
      <c r="BW61" s="377"/>
      <c r="BX61" s="377"/>
      <c r="BY61" s="377"/>
      <c r="BZ61" s="377"/>
      <c r="CA61" s="377"/>
      <c r="CB61" s="377"/>
      <c r="CC61" s="377"/>
      <c r="CD61" s="377"/>
      <c r="CE61" s="377"/>
      <c r="CF61" s="377"/>
      <c r="CG61" s="376"/>
      <c r="CH61" s="376"/>
      <c r="CI61" s="376"/>
      <c r="CJ61" s="376"/>
      <c r="CK61" s="376"/>
      <c r="CL61" s="376"/>
      <c r="CM61" s="376"/>
      <c r="CN61" s="376"/>
      <c r="CO61" s="376"/>
      <c r="CP61" s="376"/>
      <c r="CQ61" s="376"/>
      <c r="CR61" s="376"/>
      <c r="CS61" s="376"/>
      <c r="CT61" s="376"/>
      <c r="CU61" s="376"/>
      <c r="CV61" s="376"/>
      <c r="CW61" s="376"/>
      <c r="CX61" s="376"/>
      <c r="CY61" s="376"/>
      <c r="CZ61" s="374">
        <f t="shared" ca="1" si="128"/>
        <v>0</v>
      </c>
    </row>
    <row r="62" spans="1:109">
      <c r="A62" s="138">
        <f t="shared" si="129"/>
        <v>5</v>
      </c>
      <c r="B62" s="138">
        <f t="shared" si="130"/>
        <v>2023</v>
      </c>
      <c r="C62" s="130">
        <f t="shared" si="127"/>
        <v>0</v>
      </c>
      <c r="D62" s="375"/>
      <c r="E62" s="375"/>
      <c r="F62" s="375"/>
      <c r="G62" s="375"/>
      <c r="H62" s="376">
        <f ca="1">$C62*'LookUp Ranges'!B$71</f>
        <v>0</v>
      </c>
      <c r="I62" s="376">
        <f ca="1">$C62*'LookUp Ranges'!C$71</f>
        <v>0</v>
      </c>
      <c r="J62" s="376">
        <f ca="1">$C62*'LookUp Ranges'!D$71</f>
        <v>0</v>
      </c>
      <c r="K62" s="376">
        <f ca="1">$C62*'LookUp Ranges'!E$71</f>
        <v>0</v>
      </c>
      <c r="L62" s="376">
        <f ca="1">$C62*'LookUp Ranges'!F$71</f>
        <v>0</v>
      </c>
      <c r="M62" s="376">
        <f ca="1">$C62*'LookUp Ranges'!G$71</f>
        <v>0</v>
      </c>
      <c r="N62" s="376">
        <f ca="1">$C62*'LookUp Ranges'!H$71</f>
        <v>0</v>
      </c>
      <c r="O62" s="376">
        <f ca="1">$C62*'LookUp Ranges'!I$71</f>
        <v>0</v>
      </c>
      <c r="P62" s="376">
        <f ca="1">$C62*'LookUp Ranges'!J$71</f>
        <v>0</v>
      </c>
      <c r="Q62" s="376">
        <f ca="1">$C62*'LookUp Ranges'!K$71</f>
        <v>0</v>
      </c>
      <c r="R62" s="376">
        <f ca="1">$C62*'LookUp Ranges'!L$71</f>
        <v>0</v>
      </c>
      <c r="S62" s="376">
        <f ca="1">$C62*'LookUp Ranges'!M$71</f>
        <v>0</v>
      </c>
      <c r="T62" s="376">
        <f ca="1">$C62*'LookUp Ranges'!N$71</f>
        <v>0</v>
      </c>
      <c r="U62" s="376">
        <f ca="1">$C62*'LookUp Ranges'!O$71</f>
        <v>0</v>
      </c>
      <c r="V62" s="376">
        <f ca="1">$C62*'LookUp Ranges'!P$71</f>
        <v>0</v>
      </c>
      <c r="W62" s="376">
        <f ca="1">$C62*'LookUp Ranges'!Q$71</f>
        <v>0</v>
      </c>
      <c r="X62" s="376">
        <f ca="1">$C62*'LookUp Ranges'!R$71</f>
        <v>0</v>
      </c>
      <c r="Y62" s="376">
        <f ca="1">$C62*'LookUp Ranges'!S$71</f>
        <v>0</v>
      </c>
      <c r="Z62" s="376">
        <f ca="1">$C62*'LookUp Ranges'!T$71</f>
        <v>0</v>
      </c>
      <c r="AA62" s="376">
        <f ca="1">$C62*'LookUp Ranges'!U$71</f>
        <v>0</v>
      </c>
      <c r="AB62" s="376">
        <f ca="1">$C62*'LookUp Ranges'!V$71</f>
        <v>0</v>
      </c>
      <c r="AC62" s="376">
        <f ca="1">$C62*'LookUp Ranges'!W$71</f>
        <v>0</v>
      </c>
      <c r="AD62" s="376">
        <f ca="1">$C62*'LookUp Ranges'!X$71</f>
        <v>0</v>
      </c>
      <c r="AE62" s="376">
        <f ca="1">$C62*'LookUp Ranges'!Y$71</f>
        <v>0</v>
      </c>
      <c r="AF62" s="376">
        <f ca="1">$C62*'LookUp Ranges'!Z$71</f>
        <v>0</v>
      </c>
      <c r="AG62" s="376">
        <f ca="1">$C62*'LookUp Ranges'!AA$71</f>
        <v>0</v>
      </c>
      <c r="AH62" s="376">
        <f ca="1">$C62*'LookUp Ranges'!AB$71</f>
        <v>0</v>
      </c>
      <c r="AI62" s="376">
        <f ca="1">$C62*'LookUp Ranges'!AC$71</f>
        <v>0</v>
      </c>
      <c r="AJ62" s="376">
        <f ca="1">$C62*'LookUp Ranges'!AD$71</f>
        <v>0</v>
      </c>
      <c r="AK62" s="376">
        <f ca="1">$C62*'LookUp Ranges'!AE$71</f>
        <v>0</v>
      </c>
      <c r="AL62" s="376">
        <f ca="1">$C62*'LookUp Ranges'!AF$71</f>
        <v>0</v>
      </c>
      <c r="AM62" s="376">
        <f ca="1">$C62*'LookUp Ranges'!AG$71</f>
        <v>0</v>
      </c>
      <c r="AN62" s="376">
        <f ca="1">$C62*'LookUp Ranges'!AH$71</f>
        <v>0</v>
      </c>
      <c r="AO62" s="376">
        <f ca="1">$C62*'LookUp Ranges'!AI$71</f>
        <v>0</v>
      </c>
      <c r="AP62" s="376">
        <f ca="1">$C62*'LookUp Ranges'!AJ$71</f>
        <v>0</v>
      </c>
      <c r="AQ62" s="376">
        <f ca="1">$C62*'LookUp Ranges'!AK$71</f>
        <v>0</v>
      </c>
      <c r="AR62" s="376">
        <f ca="1">$C62*'LookUp Ranges'!AL$71</f>
        <v>0</v>
      </c>
      <c r="AS62" s="376">
        <f ca="1">$C62*'LookUp Ranges'!AM$71</f>
        <v>0</v>
      </c>
      <c r="AT62" s="376">
        <f ca="1">$C62*'LookUp Ranges'!AN$71</f>
        <v>0</v>
      </c>
      <c r="AU62" s="376">
        <f ca="1">$C62*'LookUp Ranges'!AO$71</f>
        <v>0</v>
      </c>
      <c r="AV62" s="376"/>
      <c r="AW62" s="376"/>
      <c r="AX62" s="376"/>
      <c r="AY62" s="376"/>
      <c r="AZ62" s="376"/>
      <c r="BA62" s="376"/>
      <c r="BB62" s="376"/>
      <c r="BC62" s="376"/>
      <c r="BD62" s="376"/>
      <c r="BE62" s="376"/>
      <c r="BF62" s="376"/>
      <c r="BG62" s="376"/>
      <c r="BH62" s="376"/>
      <c r="BI62" s="376"/>
      <c r="BJ62" s="376"/>
      <c r="BK62" s="376"/>
      <c r="BL62" s="377"/>
      <c r="BM62" s="377"/>
      <c r="BN62" s="377"/>
      <c r="BO62" s="377"/>
      <c r="BP62" s="377"/>
      <c r="BQ62" s="377"/>
      <c r="BR62" s="377"/>
      <c r="BS62" s="377"/>
      <c r="BT62" s="377"/>
      <c r="BU62" s="377"/>
      <c r="BV62" s="377"/>
      <c r="BW62" s="377"/>
      <c r="BX62" s="377"/>
      <c r="BY62" s="377"/>
      <c r="BZ62" s="377"/>
      <c r="CA62" s="377"/>
      <c r="CB62" s="377"/>
      <c r="CC62" s="377"/>
      <c r="CD62" s="377"/>
      <c r="CE62" s="377"/>
      <c r="CF62" s="377"/>
      <c r="CG62" s="376"/>
      <c r="CH62" s="376"/>
      <c r="CI62" s="376"/>
      <c r="CJ62" s="376"/>
      <c r="CK62" s="376"/>
      <c r="CL62" s="376"/>
      <c r="CM62" s="376"/>
      <c r="CN62" s="376"/>
      <c r="CO62" s="376"/>
      <c r="CP62" s="376"/>
      <c r="CQ62" s="376"/>
      <c r="CR62" s="376"/>
      <c r="CS62" s="376"/>
      <c r="CT62" s="376"/>
      <c r="CU62" s="376"/>
      <c r="CV62" s="376"/>
      <c r="CW62" s="376"/>
      <c r="CX62" s="376"/>
      <c r="CY62" s="376"/>
      <c r="CZ62" s="374">
        <f t="shared" ca="1" si="128"/>
        <v>0</v>
      </c>
    </row>
    <row r="63" spans="1:109">
      <c r="A63" s="138">
        <f t="shared" si="129"/>
        <v>6</v>
      </c>
      <c r="B63" s="138">
        <f t="shared" si="130"/>
        <v>2024</v>
      </c>
      <c r="C63" s="130">
        <f t="shared" ca="1" si="127"/>
        <v>0</v>
      </c>
      <c r="D63" s="375"/>
      <c r="E63" s="375"/>
      <c r="F63" s="375"/>
      <c r="G63" s="375"/>
      <c r="H63" s="375"/>
      <c r="I63" s="376">
        <f ca="1">$C63*'LookUp Ranges'!B$71</f>
        <v>0</v>
      </c>
      <c r="J63" s="376">
        <f ca="1">$C63*'LookUp Ranges'!C$71</f>
        <v>0</v>
      </c>
      <c r="K63" s="376">
        <f ca="1">$C63*'LookUp Ranges'!D$71</f>
        <v>0</v>
      </c>
      <c r="L63" s="376">
        <f ca="1">$C63*'LookUp Ranges'!E$71</f>
        <v>0</v>
      </c>
      <c r="M63" s="376">
        <f ca="1">$C63*'LookUp Ranges'!F$71</f>
        <v>0</v>
      </c>
      <c r="N63" s="376">
        <f ca="1">$C63*'LookUp Ranges'!G$71</f>
        <v>0</v>
      </c>
      <c r="O63" s="376">
        <f ca="1">$C63*'LookUp Ranges'!H$71</f>
        <v>0</v>
      </c>
      <c r="P63" s="376">
        <f ca="1">$C63*'LookUp Ranges'!I$71</f>
        <v>0</v>
      </c>
      <c r="Q63" s="376">
        <f ca="1">$C63*'LookUp Ranges'!J$71</f>
        <v>0</v>
      </c>
      <c r="R63" s="376">
        <f ca="1">$C63*'LookUp Ranges'!K$71</f>
        <v>0</v>
      </c>
      <c r="S63" s="376">
        <f ca="1">$C63*'LookUp Ranges'!L$71</f>
        <v>0</v>
      </c>
      <c r="T63" s="376">
        <f ca="1">$C63*'LookUp Ranges'!M$71</f>
        <v>0</v>
      </c>
      <c r="U63" s="376">
        <f ca="1">$C63*'LookUp Ranges'!N$71</f>
        <v>0</v>
      </c>
      <c r="V63" s="376">
        <f ca="1">$C63*'LookUp Ranges'!O$71</f>
        <v>0</v>
      </c>
      <c r="W63" s="376">
        <f ca="1">$C63*'LookUp Ranges'!P$71</f>
        <v>0</v>
      </c>
      <c r="X63" s="376">
        <f ca="1">$C63*'LookUp Ranges'!Q$71</f>
        <v>0</v>
      </c>
      <c r="Y63" s="376">
        <f ca="1">$C63*'LookUp Ranges'!R$71</f>
        <v>0</v>
      </c>
      <c r="Z63" s="376">
        <f ca="1">$C63*'LookUp Ranges'!S$71</f>
        <v>0</v>
      </c>
      <c r="AA63" s="376">
        <f ca="1">$C63*'LookUp Ranges'!T$71</f>
        <v>0</v>
      </c>
      <c r="AB63" s="376">
        <f ca="1">$C63*'LookUp Ranges'!U$71</f>
        <v>0</v>
      </c>
      <c r="AC63" s="376">
        <f ca="1">$C63*'LookUp Ranges'!V$71</f>
        <v>0</v>
      </c>
      <c r="AD63" s="376">
        <f ca="1">$C63*'LookUp Ranges'!W$71</f>
        <v>0</v>
      </c>
      <c r="AE63" s="376">
        <f ca="1">$C63*'LookUp Ranges'!X$71</f>
        <v>0</v>
      </c>
      <c r="AF63" s="376">
        <f ca="1">$C63*'LookUp Ranges'!Y$71</f>
        <v>0</v>
      </c>
      <c r="AG63" s="376">
        <f ca="1">$C63*'LookUp Ranges'!Z$71</f>
        <v>0</v>
      </c>
      <c r="AH63" s="376">
        <f ca="1">$C63*'LookUp Ranges'!AA$71</f>
        <v>0</v>
      </c>
      <c r="AI63" s="376">
        <f ca="1">$C63*'LookUp Ranges'!AB$71</f>
        <v>0</v>
      </c>
      <c r="AJ63" s="376">
        <f ca="1">$C63*'LookUp Ranges'!AC$71</f>
        <v>0</v>
      </c>
      <c r="AK63" s="376">
        <f ca="1">$C63*'LookUp Ranges'!AD$71</f>
        <v>0</v>
      </c>
      <c r="AL63" s="376">
        <f ca="1">$C63*'LookUp Ranges'!AE$71</f>
        <v>0</v>
      </c>
      <c r="AM63" s="376">
        <f ca="1">$C63*'LookUp Ranges'!AF$71</f>
        <v>0</v>
      </c>
      <c r="AN63" s="376">
        <f ca="1">$C63*'LookUp Ranges'!AG$71</f>
        <v>0</v>
      </c>
      <c r="AO63" s="376">
        <f ca="1">$C63*'LookUp Ranges'!AH$71</f>
        <v>0</v>
      </c>
      <c r="AP63" s="376">
        <f ca="1">$C63*'LookUp Ranges'!AI$71</f>
        <v>0</v>
      </c>
      <c r="AQ63" s="376">
        <f ca="1">$C63*'LookUp Ranges'!AJ$71</f>
        <v>0</v>
      </c>
      <c r="AR63" s="376">
        <f ca="1">$C63*'LookUp Ranges'!AK$71</f>
        <v>0</v>
      </c>
      <c r="AS63" s="376">
        <f ca="1">$C63*'LookUp Ranges'!AL$71</f>
        <v>0</v>
      </c>
      <c r="AT63" s="376">
        <f ca="1">$C63*'LookUp Ranges'!AM$71</f>
        <v>0</v>
      </c>
      <c r="AU63" s="376">
        <f ca="1">$C63*'LookUp Ranges'!AN$71</f>
        <v>0</v>
      </c>
      <c r="AV63" s="376">
        <f ca="1">$C63*'LookUp Ranges'!AO$71</f>
        <v>0</v>
      </c>
      <c r="AW63" s="376"/>
      <c r="AX63" s="376"/>
      <c r="AY63" s="376"/>
      <c r="AZ63" s="376"/>
      <c r="BA63" s="376"/>
      <c r="BB63" s="376"/>
      <c r="BC63" s="376"/>
      <c r="BD63" s="376"/>
      <c r="BE63" s="376"/>
      <c r="BF63" s="376"/>
      <c r="BG63" s="376"/>
      <c r="BH63" s="376"/>
      <c r="BI63" s="376"/>
      <c r="BJ63" s="376"/>
      <c r="BK63" s="376"/>
      <c r="BL63" s="377"/>
      <c r="BM63" s="377"/>
      <c r="BN63" s="377"/>
      <c r="BO63" s="377"/>
      <c r="BP63" s="377"/>
      <c r="BQ63" s="377"/>
      <c r="BR63" s="377"/>
      <c r="BS63" s="377"/>
      <c r="BT63" s="377"/>
      <c r="BU63" s="377"/>
      <c r="BV63" s="377"/>
      <c r="BW63" s="377"/>
      <c r="BX63" s="377"/>
      <c r="BY63" s="377"/>
      <c r="BZ63" s="377"/>
      <c r="CA63" s="377"/>
      <c r="CB63" s="377"/>
      <c r="CC63" s="377"/>
      <c r="CD63" s="377"/>
      <c r="CE63" s="377"/>
      <c r="CF63" s="377"/>
      <c r="CG63" s="376"/>
      <c r="CH63" s="376"/>
      <c r="CI63" s="376"/>
      <c r="CJ63" s="376"/>
      <c r="CK63" s="376"/>
      <c r="CL63" s="376"/>
      <c r="CM63" s="376"/>
      <c r="CN63" s="376"/>
      <c r="CO63" s="376"/>
      <c r="CP63" s="376"/>
      <c r="CQ63" s="376"/>
      <c r="CR63" s="376"/>
      <c r="CS63" s="376"/>
      <c r="CT63" s="376"/>
      <c r="CU63" s="376"/>
      <c r="CV63" s="376"/>
      <c r="CW63" s="376"/>
      <c r="CX63" s="376"/>
      <c r="CY63" s="376"/>
      <c r="CZ63" s="374">
        <f t="shared" ca="1" si="128"/>
        <v>0</v>
      </c>
    </row>
    <row r="64" spans="1:109">
      <c r="A64" s="138">
        <f t="shared" si="129"/>
        <v>7</v>
      </c>
      <c r="B64" s="138">
        <f t="shared" si="130"/>
        <v>2025</v>
      </c>
      <c r="C64" s="130">
        <f t="shared" ca="1" si="127"/>
        <v>0</v>
      </c>
      <c r="D64" s="375"/>
      <c r="E64" s="375"/>
      <c r="F64" s="375"/>
      <c r="G64" s="375"/>
      <c r="H64" s="375"/>
      <c r="I64" s="375"/>
      <c r="J64" s="376">
        <f ca="1">$C64*'LookUp Ranges'!B$71</f>
        <v>0</v>
      </c>
      <c r="K64" s="376">
        <f ca="1">$C64*'LookUp Ranges'!C$71</f>
        <v>0</v>
      </c>
      <c r="L64" s="376">
        <f ca="1">$C64*'LookUp Ranges'!D$71</f>
        <v>0</v>
      </c>
      <c r="M64" s="376">
        <f ca="1">$C64*'LookUp Ranges'!E$71</f>
        <v>0</v>
      </c>
      <c r="N64" s="376">
        <f ca="1">$C64*'LookUp Ranges'!F$71</f>
        <v>0</v>
      </c>
      <c r="O64" s="376">
        <f ca="1">$C64*'LookUp Ranges'!G$71</f>
        <v>0</v>
      </c>
      <c r="P64" s="376">
        <f ca="1">$C64*'LookUp Ranges'!H$71</f>
        <v>0</v>
      </c>
      <c r="Q64" s="376">
        <f ca="1">$C64*'LookUp Ranges'!I$71</f>
        <v>0</v>
      </c>
      <c r="R64" s="376">
        <f ca="1">$C64*'LookUp Ranges'!J$71</f>
        <v>0</v>
      </c>
      <c r="S64" s="376">
        <f ca="1">$C64*'LookUp Ranges'!K$71</f>
        <v>0</v>
      </c>
      <c r="T64" s="376">
        <f ca="1">$C64*'LookUp Ranges'!L$71</f>
        <v>0</v>
      </c>
      <c r="U64" s="376">
        <f ca="1">$C64*'LookUp Ranges'!M$71</f>
        <v>0</v>
      </c>
      <c r="V64" s="376">
        <f ca="1">$C64*'LookUp Ranges'!N$71</f>
        <v>0</v>
      </c>
      <c r="W64" s="376">
        <f ca="1">$C64*'LookUp Ranges'!O$71</f>
        <v>0</v>
      </c>
      <c r="X64" s="376">
        <f ca="1">$C64*'LookUp Ranges'!P$71</f>
        <v>0</v>
      </c>
      <c r="Y64" s="376">
        <f ca="1">$C64*'LookUp Ranges'!Q$71</f>
        <v>0</v>
      </c>
      <c r="Z64" s="376">
        <f ca="1">$C64*'LookUp Ranges'!R$71</f>
        <v>0</v>
      </c>
      <c r="AA64" s="376">
        <f ca="1">$C64*'LookUp Ranges'!S$71</f>
        <v>0</v>
      </c>
      <c r="AB64" s="376">
        <f ca="1">$C64*'LookUp Ranges'!T$71</f>
        <v>0</v>
      </c>
      <c r="AC64" s="376">
        <f ca="1">$C64*'LookUp Ranges'!U$71</f>
        <v>0</v>
      </c>
      <c r="AD64" s="376">
        <f ca="1">$C64*'LookUp Ranges'!V$71</f>
        <v>0</v>
      </c>
      <c r="AE64" s="376">
        <f ca="1">$C64*'LookUp Ranges'!W$71</f>
        <v>0</v>
      </c>
      <c r="AF64" s="376">
        <f ca="1">$C64*'LookUp Ranges'!X$71</f>
        <v>0</v>
      </c>
      <c r="AG64" s="376">
        <f ca="1">$C64*'LookUp Ranges'!Y$71</f>
        <v>0</v>
      </c>
      <c r="AH64" s="376">
        <f ca="1">$C64*'LookUp Ranges'!Z$71</f>
        <v>0</v>
      </c>
      <c r="AI64" s="376">
        <f ca="1">$C64*'LookUp Ranges'!AA$71</f>
        <v>0</v>
      </c>
      <c r="AJ64" s="376">
        <f ca="1">$C64*'LookUp Ranges'!AB$71</f>
        <v>0</v>
      </c>
      <c r="AK64" s="376">
        <f ca="1">$C64*'LookUp Ranges'!AC$71</f>
        <v>0</v>
      </c>
      <c r="AL64" s="376">
        <f ca="1">$C64*'LookUp Ranges'!AD$71</f>
        <v>0</v>
      </c>
      <c r="AM64" s="376">
        <f ca="1">$C64*'LookUp Ranges'!AE$71</f>
        <v>0</v>
      </c>
      <c r="AN64" s="376">
        <f ca="1">$C64*'LookUp Ranges'!AF$71</f>
        <v>0</v>
      </c>
      <c r="AO64" s="376">
        <f ca="1">$C64*'LookUp Ranges'!AG$71</f>
        <v>0</v>
      </c>
      <c r="AP64" s="376">
        <f ca="1">$C64*'LookUp Ranges'!AH$71</f>
        <v>0</v>
      </c>
      <c r="AQ64" s="376">
        <f ca="1">$C64*'LookUp Ranges'!AI$71</f>
        <v>0</v>
      </c>
      <c r="AR64" s="376">
        <f ca="1">$C64*'LookUp Ranges'!AJ$71</f>
        <v>0</v>
      </c>
      <c r="AS64" s="376">
        <f ca="1">$C64*'LookUp Ranges'!AK$71</f>
        <v>0</v>
      </c>
      <c r="AT64" s="376">
        <f ca="1">$C64*'LookUp Ranges'!AL$71</f>
        <v>0</v>
      </c>
      <c r="AU64" s="376">
        <f ca="1">$C64*'LookUp Ranges'!AM$71</f>
        <v>0</v>
      </c>
      <c r="AV64" s="376">
        <f ca="1">$C64*'LookUp Ranges'!AN$71</f>
        <v>0</v>
      </c>
      <c r="AW64" s="376">
        <f ca="1">$C64*'LookUp Ranges'!AO$71</f>
        <v>0</v>
      </c>
      <c r="AX64" s="376"/>
      <c r="AY64" s="376"/>
      <c r="AZ64" s="376"/>
      <c r="BA64" s="376"/>
      <c r="BB64" s="376"/>
      <c r="BC64" s="376"/>
      <c r="BD64" s="376"/>
      <c r="BE64" s="376"/>
      <c r="BF64" s="376"/>
      <c r="BG64" s="376"/>
      <c r="BH64" s="376"/>
      <c r="BI64" s="376"/>
      <c r="BJ64" s="376"/>
      <c r="BK64" s="376"/>
      <c r="BL64" s="377"/>
      <c r="BM64" s="377"/>
      <c r="BN64" s="377"/>
      <c r="BO64" s="377"/>
      <c r="BP64" s="377"/>
      <c r="BQ64" s="377"/>
      <c r="BR64" s="377"/>
      <c r="BS64" s="377"/>
      <c r="BT64" s="377"/>
      <c r="BU64" s="377"/>
      <c r="BV64" s="377"/>
      <c r="BW64" s="377"/>
      <c r="BX64" s="377"/>
      <c r="BY64" s="377"/>
      <c r="BZ64" s="377"/>
      <c r="CA64" s="377"/>
      <c r="CB64" s="377"/>
      <c r="CC64" s="377"/>
      <c r="CD64" s="377"/>
      <c r="CE64" s="377"/>
      <c r="CF64" s="377"/>
      <c r="CG64" s="376"/>
      <c r="CH64" s="376"/>
      <c r="CI64" s="376"/>
      <c r="CJ64" s="376"/>
      <c r="CK64" s="376"/>
      <c r="CL64" s="376"/>
      <c r="CM64" s="376"/>
      <c r="CN64" s="376"/>
      <c r="CO64" s="376"/>
      <c r="CP64" s="376"/>
      <c r="CQ64" s="376"/>
      <c r="CR64" s="376"/>
      <c r="CS64" s="376"/>
      <c r="CT64" s="376"/>
      <c r="CU64" s="376"/>
      <c r="CV64" s="376"/>
      <c r="CW64" s="376"/>
      <c r="CX64" s="376"/>
      <c r="CY64" s="376"/>
      <c r="CZ64" s="374">
        <f t="shared" ca="1" si="128"/>
        <v>0</v>
      </c>
    </row>
    <row r="65" spans="1:104">
      <c r="A65" s="138">
        <f t="shared" si="129"/>
        <v>8</v>
      </c>
      <c r="B65" s="138">
        <f t="shared" si="130"/>
        <v>2026</v>
      </c>
      <c r="C65" s="130">
        <f t="shared" ca="1" si="127"/>
        <v>0</v>
      </c>
      <c r="D65" s="375"/>
      <c r="E65" s="375"/>
      <c r="F65" s="375"/>
      <c r="G65" s="375"/>
      <c r="H65" s="375"/>
      <c r="I65" s="375"/>
      <c r="J65" s="375"/>
      <c r="K65" s="376">
        <f ca="1">$C65*'LookUp Ranges'!B$71</f>
        <v>0</v>
      </c>
      <c r="L65" s="376">
        <f ca="1">$C65*'LookUp Ranges'!C$71</f>
        <v>0</v>
      </c>
      <c r="M65" s="376">
        <f ca="1">$C65*'LookUp Ranges'!D$71</f>
        <v>0</v>
      </c>
      <c r="N65" s="376">
        <f ca="1">$C65*'LookUp Ranges'!E$71</f>
        <v>0</v>
      </c>
      <c r="O65" s="376">
        <f ca="1">$C65*'LookUp Ranges'!F$71</f>
        <v>0</v>
      </c>
      <c r="P65" s="376">
        <f ca="1">$C65*'LookUp Ranges'!G$71</f>
        <v>0</v>
      </c>
      <c r="Q65" s="376">
        <f ca="1">$C65*'LookUp Ranges'!H$71</f>
        <v>0</v>
      </c>
      <c r="R65" s="376">
        <f ca="1">$C65*'LookUp Ranges'!I$71</f>
        <v>0</v>
      </c>
      <c r="S65" s="376">
        <f ca="1">$C65*'LookUp Ranges'!J$71</f>
        <v>0</v>
      </c>
      <c r="T65" s="376">
        <f ca="1">$C65*'LookUp Ranges'!K$71</f>
        <v>0</v>
      </c>
      <c r="U65" s="376">
        <f ca="1">$C65*'LookUp Ranges'!L$71</f>
        <v>0</v>
      </c>
      <c r="V65" s="376">
        <f ca="1">$C65*'LookUp Ranges'!M$71</f>
        <v>0</v>
      </c>
      <c r="W65" s="376">
        <f ca="1">$C65*'LookUp Ranges'!N$71</f>
        <v>0</v>
      </c>
      <c r="X65" s="376">
        <f ca="1">$C65*'LookUp Ranges'!O$71</f>
        <v>0</v>
      </c>
      <c r="Y65" s="376">
        <f ca="1">$C65*'LookUp Ranges'!P$71</f>
        <v>0</v>
      </c>
      <c r="Z65" s="376">
        <f ca="1">$C65*'LookUp Ranges'!Q$71</f>
        <v>0</v>
      </c>
      <c r="AA65" s="376">
        <f ca="1">$C65*'LookUp Ranges'!R$71</f>
        <v>0</v>
      </c>
      <c r="AB65" s="376">
        <f ca="1">$C65*'LookUp Ranges'!S$71</f>
        <v>0</v>
      </c>
      <c r="AC65" s="376">
        <f ca="1">$C65*'LookUp Ranges'!T$71</f>
        <v>0</v>
      </c>
      <c r="AD65" s="376">
        <f ca="1">$C65*'LookUp Ranges'!U$71</f>
        <v>0</v>
      </c>
      <c r="AE65" s="376">
        <f ca="1">$C65*'LookUp Ranges'!V$71</f>
        <v>0</v>
      </c>
      <c r="AF65" s="376">
        <f ca="1">$C65*'LookUp Ranges'!W$71</f>
        <v>0</v>
      </c>
      <c r="AG65" s="376">
        <f ca="1">$C65*'LookUp Ranges'!X$71</f>
        <v>0</v>
      </c>
      <c r="AH65" s="376">
        <f ca="1">$C65*'LookUp Ranges'!Y$71</f>
        <v>0</v>
      </c>
      <c r="AI65" s="376">
        <f ca="1">$C65*'LookUp Ranges'!Z$71</f>
        <v>0</v>
      </c>
      <c r="AJ65" s="376">
        <f ca="1">$C65*'LookUp Ranges'!AA$71</f>
        <v>0</v>
      </c>
      <c r="AK65" s="376">
        <f ca="1">$C65*'LookUp Ranges'!AB$71</f>
        <v>0</v>
      </c>
      <c r="AL65" s="376">
        <f ca="1">$C65*'LookUp Ranges'!AC$71</f>
        <v>0</v>
      </c>
      <c r="AM65" s="376">
        <f ca="1">$C65*'LookUp Ranges'!AD$71</f>
        <v>0</v>
      </c>
      <c r="AN65" s="376">
        <f ca="1">$C65*'LookUp Ranges'!AE$71</f>
        <v>0</v>
      </c>
      <c r="AO65" s="376">
        <f ca="1">$C65*'LookUp Ranges'!AF$71</f>
        <v>0</v>
      </c>
      <c r="AP65" s="376">
        <f ca="1">$C65*'LookUp Ranges'!AG$71</f>
        <v>0</v>
      </c>
      <c r="AQ65" s="376">
        <f ca="1">$C65*'LookUp Ranges'!AH$71</f>
        <v>0</v>
      </c>
      <c r="AR65" s="376">
        <f ca="1">$C65*'LookUp Ranges'!AI$71</f>
        <v>0</v>
      </c>
      <c r="AS65" s="376">
        <f ca="1">$C65*'LookUp Ranges'!AJ$71</f>
        <v>0</v>
      </c>
      <c r="AT65" s="376">
        <f ca="1">$C65*'LookUp Ranges'!AK$71</f>
        <v>0</v>
      </c>
      <c r="AU65" s="376">
        <f ca="1">$C65*'LookUp Ranges'!AL$71</f>
        <v>0</v>
      </c>
      <c r="AV65" s="376">
        <f ca="1">$C65*'LookUp Ranges'!AM$71</f>
        <v>0</v>
      </c>
      <c r="AW65" s="376">
        <f ca="1">$C65*'LookUp Ranges'!AN$71</f>
        <v>0</v>
      </c>
      <c r="AX65" s="376">
        <f ca="1">$C65*'LookUp Ranges'!AO$71</f>
        <v>0</v>
      </c>
      <c r="AY65" s="376"/>
      <c r="AZ65" s="376"/>
      <c r="BA65" s="376"/>
      <c r="BB65" s="376"/>
      <c r="BC65" s="376"/>
      <c r="BD65" s="376"/>
      <c r="BE65" s="376"/>
      <c r="BF65" s="376"/>
      <c r="BG65" s="376"/>
      <c r="BH65" s="376"/>
      <c r="BI65" s="376"/>
      <c r="BJ65" s="376"/>
      <c r="BK65" s="376"/>
      <c r="BL65" s="377"/>
      <c r="BM65" s="377"/>
      <c r="BN65" s="377"/>
      <c r="BO65" s="377"/>
      <c r="BP65" s="377"/>
      <c r="BQ65" s="377"/>
      <c r="BR65" s="377"/>
      <c r="BS65" s="377"/>
      <c r="BT65" s="377"/>
      <c r="BU65" s="377"/>
      <c r="BV65" s="377"/>
      <c r="BW65" s="377"/>
      <c r="BX65" s="377"/>
      <c r="BY65" s="377"/>
      <c r="BZ65" s="377"/>
      <c r="CA65" s="377"/>
      <c r="CB65" s="377"/>
      <c r="CC65" s="377"/>
      <c r="CD65" s="377"/>
      <c r="CE65" s="377"/>
      <c r="CF65" s="377"/>
      <c r="CG65" s="376"/>
      <c r="CH65" s="376"/>
      <c r="CI65" s="376"/>
      <c r="CJ65" s="376"/>
      <c r="CK65" s="376"/>
      <c r="CL65" s="376"/>
      <c r="CM65" s="376"/>
      <c r="CN65" s="376"/>
      <c r="CO65" s="376"/>
      <c r="CP65" s="376"/>
      <c r="CQ65" s="376"/>
      <c r="CR65" s="376"/>
      <c r="CS65" s="376"/>
      <c r="CT65" s="376"/>
      <c r="CU65" s="376"/>
      <c r="CV65" s="376"/>
      <c r="CW65" s="376"/>
      <c r="CX65" s="376"/>
      <c r="CY65" s="376"/>
      <c r="CZ65" s="374">
        <f t="shared" ca="1" si="128"/>
        <v>0</v>
      </c>
    </row>
    <row r="66" spans="1:104">
      <c r="A66" s="138">
        <f t="shared" si="129"/>
        <v>9</v>
      </c>
      <c r="B66" s="138">
        <f t="shared" si="130"/>
        <v>2027</v>
      </c>
      <c r="C66" s="130">
        <f t="shared" ca="1" si="127"/>
        <v>0</v>
      </c>
      <c r="D66" s="375"/>
      <c r="E66" s="375"/>
      <c r="F66" s="375"/>
      <c r="G66" s="375"/>
      <c r="H66" s="375"/>
      <c r="I66" s="375"/>
      <c r="J66" s="375"/>
      <c r="K66" s="375"/>
      <c r="L66" s="376">
        <f ca="1">$C66*'LookUp Ranges'!B$71</f>
        <v>0</v>
      </c>
      <c r="M66" s="376">
        <f ca="1">$C66*'LookUp Ranges'!C$71</f>
        <v>0</v>
      </c>
      <c r="N66" s="376">
        <f ca="1">$C66*'LookUp Ranges'!D$71</f>
        <v>0</v>
      </c>
      <c r="O66" s="376">
        <f ca="1">$C66*'LookUp Ranges'!E$71</f>
        <v>0</v>
      </c>
      <c r="P66" s="376">
        <f ca="1">$C66*'LookUp Ranges'!F$71</f>
        <v>0</v>
      </c>
      <c r="Q66" s="376">
        <f ca="1">$C66*'LookUp Ranges'!G$71</f>
        <v>0</v>
      </c>
      <c r="R66" s="376">
        <f ca="1">$C66*'LookUp Ranges'!H$71</f>
        <v>0</v>
      </c>
      <c r="S66" s="376">
        <f ca="1">$C66*'LookUp Ranges'!I$71</f>
        <v>0</v>
      </c>
      <c r="T66" s="376">
        <f ca="1">$C66*'LookUp Ranges'!J$71</f>
        <v>0</v>
      </c>
      <c r="U66" s="376">
        <f ca="1">$C66*'LookUp Ranges'!K$71</f>
        <v>0</v>
      </c>
      <c r="V66" s="376">
        <f ca="1">$C66*'LookUp Ranges'!L$71</f>
        <v>0</v>
      </c>
      <c r="W66" s="376">
        <f ca="1">$C66*'LookUp Ranges'!M$71</f>
        <v>0</v>
      </c>
      <c r="X66" s="376">
        <f ca="1">$C66*'LookUp Ranges'!N$71</f>
        <v>0</v>
      </c>
      <c r="Y66" s="376">
        <f ca="1">$C66*'LookUp Ranges'!O$71</f>
        <v>0</v>
      </c>
      <c r="Z66" s="376">
        <f ca="1">$C66*'LookUp Ranges'!P$71</f>
        <v>0</v>
      </c>
      <c r="AA66" s="376">
        <f ca="1">$C66*'LookUp Ranges'!Q$71</f>
        <v>0</v>
      </c>
      <c r="AB66" s="376">
        <f ca="1">$C66*'LookUp Ranges'!R$71</f>
        <v>0</v>
      </c>
      <c r="AC66" s="376">
        <f ca="1">$C66*'LookUp Ranges'!S$71</f>
        <v>0</v>
      </c>
      <c r="AD66" s="376">
        <f ca="1">$C66*'LookUp Ranges'!T$71</f>
        <v>0</v>
      </c>
      <c r="AE66" s="376">
        <f ca="1">$C66*'LookUp Ranges'!U$71</f>
        <v>0</v>
      </c>
      <c r="AF66" s="376">
        <f ca="1">$C66*'LookUp Ranges'!V$71</f>
        <v>0</v>
      </c>
      <c r="AG66" s="376">
        <f ca="1">$C66*'LookUp Ranges'!W$71</f>
        <v>0</v>
      </c>
      <c r="AH66" s="376">
        <f ca="1">$C66*'LookUp Ranges'!X$71</f>
        <v>0</v>
      </c>
      <c r="AI66" s="376">
        <f ca="1">$C66*'LookUp Ranges'!Y$71</f>
        <v>0</v>
      </c>
      <c r="AJ66" s="376">
        <f ca="1">$C66*'LookUp Ranges'!Z$71</f>
        <v>0</v>
      </c>
      <c r="AK66" s="376">
        <f ca="1">$C66*'LookUp Ranges'!AA$71</f>
        <v>0</v>
      </c>
      <c r="AL66" s="376">
        <f ca="1">$C66*'LookUp Ranges'!AB$71</f>
        <v>0</v>
      </c>
      <c r="AM66" s="376">
        <f ca="1">$C66*'LookUp Ranges'!AC$71</f>
        <v>0</v>
      </c>
      <c r="AN66" s="376">
        <f ca="1">$C66*'LookUp Ranges'!AD$71</f>
        <v>0</v>
      </c>
      <c r="AO66" s="376">
        <f ca="1">$C66*'LookUp Ranges'!AE$71</f>
        <v>0</v>
      </c>
      <c r="AP66" s="376">
        <f ca="1">$C66*'LookUp Ranges'!AF$71</f>
        <v>0</v>
      </c>
      <c r="AQ66" s="376">
        <f ca="1">$C66*'LookUp Ranges'!AG$71</f>
        <v>0</v>
      </c>
      <c r="AR66" s="376">
        <f ca="1">$C66*'LookUp Ranges'!AH$71</f>
        <v>0</v>
      </c>
      <c r="AS66" s="376">
        <f ca="1">$C66*'LookUp Ranges'!AI$71</f>
        <v>0</v>
      </c>
      <c r="AT66" s="376">
        <f ca="1">$C66*'LookUp Ranges'!AJ$71</f>
        <v>0</v>
      </c>
      <c r="AU66" s="376">
        <f ca="1">$C66*'LookUp Ranges'!AK$71</f>
        <v>0</v>
      </c>
      <c r="AV66" s="376">
        <f ca="1">$C66*'LookUp Ranges'!AL$71</f>
        <v>0</v>
      </c>
      <c r="AW66" s="376">
        <f ca="1">$C66*'LookUp Ranges'!AM$71</f>
        <v>0</v>
      </c>
      <c r="AX66" s="376">
        <f ca="1">$C66*'LookUp Ranges'!AN$71</f>
        <v>0</v>
      </c>
      <c r="AY66" s="376">
        <f ca="1">$C66*'LookUp Ranges'!AO$71</f>
        <v>0</v>
      </c>
      <c r="AZ66" s="376"/>
      <c r="BA66" s="376"/>
      <c r="BB66" s="376"/>
      <c r="BC66" s="376"/>
      <c r="BD66" s="376"/>
      <c r="BE66" s="376"/>
      <c r="BF66" s="376"/>
      <c r="BG66" s="376"/>
      <c r="BH66" s="376"/>
      <c r="BI66" s="376"/>
      <c r="BJ66" s="376"/>
      <c r="BK66" s="376"/>
      <c r="BL66" s="377"/>
      <c r="BM66" s="377"/>
      <c r="BN66" s="377"/>
      <c r="BO66" s="377"/>
      <c r="BP66" s="377"/>
      <c r="BQ66" s="377"/>
      <c r="BR66" s="377"/>
      <c r="BS66" s="377"/>
      <c r="BT66" s="377"/>
      <c r="BU66" s="377"/>
      <c r="BV66" s="377"/>
      <c r="BW66" s="377"/>
      <c r="BX66" s="377"/>
      <c r="BY66" s="377"/>
      <c r="BZ66" s="377"/>
      <c r="CA66" s="377"/>
      <c r="CB66" s="377"/>
      <c r="CC66" s="377"/>
      <c r="CD66" s="377"/>
      <c r="CE66" s="377"/>
      <c r="CF66" s="377"/>
      <c r="CG66" s="376"/>
      <c r="CH66" s="376"/>
      <c r="CI66" s="376"/>
      <c r="CJ66" s="376"/>
      <c r="CK66" s="376"/>
      <c r="CL66" s="376"/>
      <c r="CM66" s="376"/>
      <c r="CN66" s="376"/>
      <c r="CO66" s="376"/>
      <c r="CP66" s="376"/>
      <c r="CQ66" s="376"/>
      <c r="CR66" s="376"/>
      <c r="CS66" s="376"/>
      <c r="CT66" s="376"/>
      <c r="CU66" s="376"/>
      <c r="CV66" s="376"/>
      <c r="CW66" s="376"/>
      <c r="CX66" s="376"/>
      <c r="CY66" s="376"/>
      <c r="CZ66" s="374">
        <f t="shared" ca="1" si="128"/>
        <v>0</v>
      </c>
    </row>
    <row r="67" spans="1:104">
      <c r="A67" s="138">
        <f t="shared" si="129"/>
        <v>10</v>
      </c>
      <c r="B67" s="138">
        <f t="shared" si="130"/>
        <v>2028</v>
      </c>
      <c r="C67" s="130">
        <f t="shared" ca="1" si="127"/>
        <v>0</v>
      </c>
      <c r="D67" s="375"/>
      <c r="E67" s="375"/>
      <c r="F67" s="375"/>
      <c r="G67" s="375"/>
      <c r="H67" s="375"/>
      <c r="I67" s="375"/>
      <c r="J67" s="375"/>
      <c r="K67" s="375"/>
      <c r="L67" s="375"/>
      <c r="M67" s="376">
        <f ca="1">$C67*'LookUp Ranges'!B$71</f>
        <v>0</v>
      </c>
      <c r="N67" s="376">
        <f ca="1">$C67*'LookUp Ranges'!C$71</f>
        <v>0</v>
      </c>
      <c r="O67" s="376">
        <f ca="1">$C67*'LookUp Ranges'!D$71</f>
        <v>0</v>
      </c>
      <c r="P67" s="376">
        <f ca="1">$C67*'LookUp Ranges'!E$71</f>
        <v>0</v>
      </c>
      <c r="Q67" s="376">
        <f ca="1">$C67*'LookUp Ranges'!F$71</f>
        <v>0</v>
      </c>
      <c r="R67" s="376">
        <f ca="1">$C67*'LookUp Ranges'!G$71</f>
        <v>0</v>
      </c>
      <c r="S67" s="376">
        <f ca="1">$C67*'LookUp Ranges'!H$71</f>
        <v>0</v>
      </c>
      <c r="T67" s="376">
        <f ca="1">$C67*'LookUp Ranges'!I$71</f>
        <v>0</v>
      </c>
      <c r="U67" s="376">
        <f ca="1">$C67*'LookUp Ranges'!J$71</f>
        <v>0</v>
      </c>
      <c r="V67" s="376">
        <f ca="1">$C67*'LookUp Ranges'!K$71</f>
        <v>0</v>
      </c>
      <c r="W67" s="376">
        <f ca="1">$C67*'LookUp Ranges'!L$71</f>
        <v>0</v>
      </c>
      <c r="X67" s="376">
        <f ca="1">$C67*'LookUp Ranges'!M$71</f>
        <v>0</v>
      </c>
      <c r="Y67" s="376">
        <f ca="1">$C67*'LookUp Ranges'!N$71</f>
        <v>0</v>
      </c>
      <c r="Z67" s="376">
        <f ca="1">$C67*'LookUp Ranges'!O$71</f>
        <v>0</v>
      </c>
      <c r="AA67" s="376">
        <f ca="1">$C67*'LookUp Ranges'!P$71</f>
        <v>0</v>
      </c>
      <c r="AB67" s="376">
        <f ca="1">$C67*'LookUp Ranges'!Q$71</f>
        <v>0</v>
      </c>
      <c r="AC67" s="376">
        <f ca="1">$C67*'LookUp Ranges'!R$71</f>
        <v>0</v>
      </c>
      <c r="AD67" s="376">
        <f ca="1">$C67*'LookUp Ranges'!S$71</f>
        <v>0</v>
      </c>
      <c r="AE67" s="376">
        <f ca="1">$C67*'LookUp Ranges'!T$71</f>
        <v>0</v>
      </c>
      <c r="AF67" s="376">
        <f ca="1">$C67*'LookUp Ranges'!U$71</f>
        <v>0</v>
      </c>
      <c r="AG67" s="376">
        <f ca="1">$C67*'LookUp Ranges'!V$71</f>
        <v>0</v>
      </c>
      <c r="AH67" s="376">
        <f ca="1">$C67*'LookUp Ranges'!W$71</f>
        <v>0</v>
      </c>
      <c r="AI67" s="376">
        <f ca="1">$C67*'LookUp Ranges'!X$71</f>
        <v>0</v>
      </c>
      <c r="AJ67" s="376">
        <f ca="1">$C67*'LookUp Ranges'!Y$71</f>
        <v>0</v>
      </c>
      <c r="AK67" s="376">
        <f ca="1">$C67*'LookUp Ranges'!Z$71</f>
        <v>0</v>
      </c>
      <c r="AL67" s="376">
        <f ca="1">$C67*'LookUp Ranges'!AA$71</f>
        <v>0</v>
      </c>
      <c r="AM67" s="376">
        <f ca="1">$C67*'LookUp Ranges'!AB$71</f>
        <v>0</v>
      </c>
      <c r="AN67" s="376">
        <f ca="1">$C67*'LookUp Ranges'!AC$71</f>
        <v>0</v>
      </c>
      <c r="AO67" s="376">
        <f ca="1">$C67*'LookUp Ranges'!AD$71</f>
        <v>0</v>
      </c>
      <c r="AP67" s="376">
        <f ca="1">$C67*'LookUp Ranges'!AE$71</f>
        <v>0</v>
      </c>
      <c r="AQ67" s="376">
        <f ca="1">$C67*'LookUp Ranges'!AF$71</f>
        <v>0</v>
      </c>
      <c r="AR67" s="376">
        <f ca="1">$C67*'LookUp Ranges'!AG$71</f>
        <v>0</v>
      </c>
      <c r="AS67" s="376">
        <f ca="1">$C67*'LookUp Ranges'!AH$71</f>
        <v>0</v>
      </c>
      <c r="AT67" s="376">
        <f ca="1">$C67*'LookUp Ranges'!AI$71</f>
        <v>0</v>
      </c>
      <c r="AU67" s="376">
        <f ca="1">$C67*'LookUp Ranges'!AJ$71</f>
        <v>0</v>
      </c>
      <c r="AV67" s="376">
        <f ca="1">$C67*'LookUp Ranges'!AK$71</f>
        <v>0</v>
      </c>
      <c r="AW67" s="376">
        <f ca="1">$C67*'LookUp Ranges'!AL$71</f>
        <v>0</v>
      </c>
      <c r="AX67" s="376">
        <f ca="1">$C67*'LookUp Ranges'!AM$71</f>
        <v>0</v>
      </c>
      <c r="AY67" s="376">
        <f ca="1">$C67*'LookUp Ranges'!AN$71</f>
        <v>0</v>
      </c>
      <c r="AZ67" s="376">
        <f ca="1">$C67*'LookUp Ranges'!AO$71</f>
        <v>0</v>
      </c>
      <c r="BA67" s="376"/>
      <c r="BB67" s="376"/>
      <c r="BC67" s="376"/>
      <c r="BD67" s="376"/>
      <c r="BE67" s="376"/>
      <c r="BF67" s="376"/>
      <c r="BG67" s="376"/>
      <c r="BH67" s="376"/>
      <c r="BI67" s="376"/>
      <c r="BJ67" s="376"/>
      <c r="BK67" s="376"/>
      <c r="BL67" s="377"/>
      <c r="BM67" s="377"/>
      <c r="BN67" s="377"/>
      <c r="BO67" s="377"/>
      <c r="BP67" s="377"/>
      <c r="BQ67" s="377"/>
      <c r="BR67" s="377"/>
      <c r="BS67" s="377"/>
      <c r="BT67" s="377"/>
      <c r="BU67" s="377"/>
      <c r="BV67" s="377"/>
      <c r="BW67" s="377"/>
      <c r="BX67" s="377"/>
      <c r="BY67" s="377"/>
      <c r="BZ67" s="377"/>
      <c r="CA67" s="377"/>
      <c r="CB67" s="377"/>
      <c r="CC67" s="377"/>
      <c r="CD67" s="377"/>
      <c r="CE67" s="377"/>
      <c r="CF67" s="377"/>
      <c r="CG67" s="376"/>
      <c r="CH67" s="376"/>
      <c r="CI67" s="376"/>
      <c r="CJ67" s="376"/>
      <c r="CK67" s="376"/>
      <c r="CL67" s="376"/>
      <c r="CM67" s="376"/>
      <c r="CN67" s="376"/>
      <c r="CO67" s="376"/>
      <c r="CP67" s="376"/>
      <c r="CQ67" s="376"/>
      <c r="CR67" s="376"/>
      <c r="CS67" s="376"/>
      <c r="CT67" s="376"/>
      <c r="CU67" s="376"/>
      <c r="CV67" s="376"/>
      <c r="CW67" s="376"/>
      <c r="CX67" s="376"/>
      <c r="CY67" s="376"/>
      <c r="CZ67" s="374">
        <f t="shared" ca="1" si="128"/>
        <v>0</v>
      </c>
    </row>
    <row r="68" spans="1:104">
      <c r="A68" s="138">
        <f t="shared" si="129"/>
        <v>11</v>
      </c>
      <c r="B68" s="138">
        <f t="shared" si="130"/>
        <v>2029</v>
      </c>
      <c r="C68" s="130">
        <f t="shared" ca="1" si="127"/>
        <v>0</v>
      </c>
      <c r="D68" s="375"/>
      <c r="E68" s="375"/>
      <c r="F68" s="375"/>
      <c r="G68" s="375"/>
      <c r="H68" s="375"/>
      <c r="I68" s="375"/>
      <c r="J68" s="375"/>
      <c r="K68" s="375"/>
      <c r="L68" s="375"/>
      <c r="M68" s="375"/>
      <c r="N68" s="376">
        <f ca="1">$C68*'LookUp Ranges'!B$71</f>
        <v>0</v>
      </c>
      <c r="O68" s="376">
        <f ca="1">$C68*'LookUp Ranges'!C$71</f>
        <v>0</v>
      </c>
      <c r="P68" s="376">
        <f ca="1">$C68*'LookUp Ranges'!D$71</f>
        <v>0</v>
      </c>
      <c r="Q68" s="376">
        <f ca="1">$C68*'LookUp Ranges'!E$71</f>
        <v>0</v>
      </c>
      <c r="R68" s="376">
        <f ca="1">$C68*'LookUp Ranges'!F$71</f>
        <v>0</v>
      </c>
      <c r="S68" s="376">
        <f ca="1">$C68*'LookUp Ranges'!G$71</f>
        <v>0</v>
      </c>
      <c r="T68" s="376">
        <f ca="1">$C68*'LookUp Ranges'!H$71</f>
        <v>0</v>
      </c>
      <c r="U68" s="376">
        <f ca="1">$C68*'LookUp Ranges'!I$71</f>
        <v>0</v>
      </c>
      <c r="V68" s="376">
        <f ca="1">$C68*'LookUp Ranges'!J$71</f>
        <v>0</v>
      </c>
      <c r="W68" s="376">
        <f ca="1">$C68*'LookUp Ranges'!K$71</f>
        <v>0</v>
      </c>
      <c r="X68" s="376">
        <f ca="1">$C68*'LookUp Ranges'!L$71</f>
        <v>0</v>
      </c>
      <c r="Y68" s="376">
        <f ca="1">$C68*'LookUp Ranges'!M$71</f>
        <v>0</v>
      </c>
      <c r="Z68" s="376">
        <f ca="1">$C68*'LookUp Ranges'!N$71</f>
        <v>0</v>
      </c>
      <c r="AA68" s="376">
        <f ca="1">$C68*'LookUp Ranges'!O$71</f>
        <v>0</v>
      </c>
      <c r="AB68" s="376">
        <f ca="1">$C68*'LookUp Ranges'!P$71</f>
        <v>0</v>
      </c>
      <c r="AC68" s="376">
        <f ca="1">$C68*'LookUp Ranges'!Q$71</f>
        <v>0</v>
      </c>
      <c r="AD68" s="376">
        <f ca="1">$C68*'LookUp Ranges'!R$71</f>
        <v>0</v>
      </c>
      <c r="AE68" s="376">
        <f ca="1">$C68*'LookUp Ranges'!S$71</f>
        <v>0</v>
      </c>
      <c r="AF68" s="376">
        <f ca="1">$C68*'LookUp Ranges'!T$71</f>
        <v>0</v>
      </c>
      <c r="AG68" s="376">
        <f ca="1">$C68*'LookUp Ranges'!U$71</f>
        <v>0</v>
      </c>
      <c r="AH68" s="376">
        <f ca="1">$C68*'LookUp Ranges'!V$71</f>
        <v>0</v>
      </c>
      <c r="AI68" s="376">
        <f ca="1">$C68*'LookUp Ranges'!W$71</f>
        <v>0</v>
      </c>
      <c r="AJ68" s="376">
        <f ca="1">$C68*'LookUp Ranges'!X$71</f>
        <v>0</v>
      </c>
      <c r="AK68" s="376">
        <f ca="1">$C68*'LookUp Ranges'!Y$71</f>
        <v>0</v>
      </c>
      <c r="AL68" s="376">
        <f ca="1">$C68*'LookUp Ranges'!Z$71</f>
        <v>0</v>
      </c>
      <c r="AM68" s="376">
        <f ca="1">$C68*'LookUp Ranges'!AA$71</f>
        <v>0</v>
      </c>
      <c r="AN68" s="376">
        <f ca="1">$C68*'LookUp Ranges'!AB$71</f>
        <v>0</v>
      </c>
      <c r="AO68" s="376">
        <f ca="1">$C68*'LookUp Ranges'!AC$71</f>
        <v>0</v>
      </c>
      <c r="AP68" s="376">
        <f ca="1">$C68*'LookUp Ranges'!AD$71</f>
        <v>0</v>
      </c>
      <c r="AQ68" s="376">
        <f ca="1">$C68*'LookUp Ranges'!AE$71</f>
        <v>0</v>
      </c>
      <c r="AR68" s="376">
        <f ca="1">$C68*'LookUp Ranges'!AF$71</f>
        <v>0</v>
      </c>
      <c r="AS68" s="376">
        <f ca="1">$C68*'LookUp Ranges'!AG$71</f>
        <v>0</v>
      </c>
      <c r="AT68" s="376">
        <f ca="1">$C68*'LookUp Ranges'!AH$71</f>
        <v>0</v>
      </c>
      <c r="AU68" s="376">
        <f ca="1">$C68*'LookUp Ranges'!AI$71</f>
        <v>0</v>
      </c>
      <c r="AV68" s="376">
        <f ca="1">$C68*'LookUp Ranges'!AJ$71</f>
        <v>0</v>
      </c>
      <c r="AW68" s="376">
        <f ca="1">$C68*'LookUp Ranges'!AK$71</f>
        <v>0</v>
      </c>
      <c r="AX68" s="376">
        <f ca="1">$C68*'LookUp Ranges'!AL$71</f>
        <v>0</v>
      </c>
      <c r="AY68" s="376">
        <f ca="1">$C68*'LookUp Ranges'!AM$71</f>
        <v>0</v>
      </c>
      <c r="AZ68" s="376">
        <f ca="1">$C68*'LookUp Ranges'!AN$71</f>
        <v>0</v>
      </c>
      <c r="BA68" s="376">
        <f ca="1">$C68*'LookUp Ranges'!AO$71</f>
        <v>0</v>
      </c>
      <c r="BB68" s="376"/>
      <c r="BC68" s="376"/>
      <c r="BD68" s="376"/>
      <c r="BE68" s="376"/>
      <c r="BF68" s="376"/>
      <c r="BG68" s="376"/>
      <c r="BH68" s="376"/>
      <c r="BI68" s="376"/>
      <c r="BJ68" s="376"/>
      <c r="BK68" s="376"/>
      <c r="BL68" s="377"/>
      <c r="BM68" s="377"/>
      <c r="BN68" s="377"/>
      <c r="BO68" s="377"/>
      <c r="BP68" s="377"/>
      <c r="BQ68" s="377"/>
      <c r="BR68" s="377"/>
      <c r="BS68" s="377"/>
      <c r="BT68" s="377"/>
      <c r="BU68" s="377"/>
      <c r="BV68" s="377"/>
      <c r="BW68" s="377"/>
      <c r="BX68" s="377"/>
      <c r="BY68" s="377"/>
      <c r="BZ68" s="377"/>
      <c r="CA68" s="377"/>
      <c r="CB68" s="377"/>
      <c r="CC68" s="377"/>
      <c r="CD68" s="377"/>
      <c r="CE68" s="377"/>
      <c r="CF68" s="377"/>
      <c r="CG68" s="376"/>
      <c r="CH68" s="376"/>
      <c r="CI68" s="376"/>
      <c r="CJ68" s="376"/>
      <c r="CK68" s="376"/>
      <c r="CL68" s="376"/>
      <c r="CM68" s="376"/>
      <c r="CN68" s="376"/>
      <c r="CO68" s="376"/>
      <c r="CP68" s="376"/>
      <c r="CQ68" s="376"/>
      <c r="CR68" s="376"/>
      <c r="CS68" s="376"/>
      <c r="CT68" s="376"/>
      <c r="CU68" s="376"/>
      <c r="CV68" s="376"/>
      <c r="CW68" s="376"/>
      <c r="CX68" s="376"/>
      <c r="CY68" s="376"/>
      <c r="CZ68" s="374">
        <f t="shared" ca="1" si="128"/>
        <v>0</v>
      </c>
    </row>
    <row r="69" spans="1:104">
      <c r="A69" s="138">
        <f t="shared" si="129"/>
        <v>12</v>
      </c>
      <c r="B69" s="138">
        <f t="shared" si="130"/>
        <v>2030</v>
      </c>
      <c r="C69" s="130">
        <f t="shared" ca="1" si="127"/>
        <v>0</v>
      </c>
      <c r="D69" s="375"/>
      <c r="E69" s="375"/>
      <c r="F69" s="375"/>
      <c r="G69" s="375"/>
      <c r="H69" s="375"/>
      <c r="I69" s="375"/>
      <c r="J69" s="375"/>
      <c r="K69" s="375"/>
      <c r="L69" s="375"/>
      <c r="M69" s="375"/>
      <c r="N69" s="375"/>
      <c r="O69" s="376">
        <f ca="1">$C69*'LookUp Ranges'!B$71</f>
        <v>0</v>
      </c>
      <c r="P69" s="376">
        <f ca="1">$C69*'LookUp Ranges'!C$71</f>
        <v>0</v>
      </c>
      <c r="Q69" s="376">
        <f ca="1">$C69*'LookUp Ranges'!D$71</f>
        <v>0</v>
      </c>
      <c r="R69" s="376">
        <f ca="1">$C69*'LookUp Ranges'!E$71</f>
        <v>0</v>
      </c>
      <c r="S69" s="376">
        <f ca="1">$C69*'LookUp Ranges'!F$71</f>
        <v>0</v>
      </c>
      <c r="T69" s="376">
        <f ca="1">$C69*'LookUp Ranges'!G$71</f>
        <v>0</v>
      </c>
      <c r="U69" s="376">
        <f ca="1">$C69*'LookUp Ranges'!H$71</f>
        <v>0</v>
      </c>
      <c r="V69" s="376">
        <f ca="1">$C69*'LookUp Ranges'!I$71</f>
        <v>0</v>
      </c>
      <c r="W69" s="376">
        <f ca="1">$C69*'LookUp Ranges'!J$71</f>
        <v>0</v>
      </c>
      <c r="X69" s="376">
        <f ca="1">$C69*'LookUp Ranges'!K$71</f>
        <v>0</v>
      </c>
      <c r="Y69" s="376">
        <f ca="1">$C69*'LookUp Ranges'!L$71</f>
        <v>0</v>
      </c>
      <c r="Z69" s="376">
        <f ca="1">$C69*'LookUp Ranges'!M$71</f>
        <v>0</v>
      </c>
      <c r="AA69" s="376">
        <f ca="1">$C69*'LookUp Ranges'!N$71</f>
        <v>0</v>
      </c>
      <c r="AB69" s="376">
        <f ca="1">$C69*'LookUp Ranges'!O$71</f>
        <v>0</v>
      </c>
      <c r="AC69" s="376">
        <f ca="1">$C69*'LookUp Ranges'!P$71</f>
        <v>0</v>
      </c>
      <c r="AD69" s="376">
        <f ca="1">$C69*'LookUp Ranges'!Q$71</f>
        <v>0</v>
      </c>
      <c r="AE69" s="376">
        <f ca="1">$C69*'LookUp Ranges'!R$71</f>
        <v>0</v>
      </c>
      <c r="AF69" s="376">
        <f ca="1">$C69*'LookUp Ranges'!S$71</f>
        <v>0</v>
      </c>
      <c r="AG69" s="376">
        <f ca="1">$C69*'LookUp Ranges'!T$71</f>
        <v>0</v>
      </c>
      <c r="AH69" s="376">
        <f ca="1">$C69*'LookUp Ranges'!U$71</f>
        <v>0</v>
      </c>
      <c r="AI69" s="376">
        <f ca="1">$C69*'LookUp Ranges'!V$71</f>
        <v>0</v>
      </c>
      <c r="AJ69" s="376">
        <f ca="1">$C69*'LookUp Ranges'!W$71</f>
        <v>0</v>
      </c>
      <c r="AK69" s="376">
        <f ca="1">$C69*'LookUp Ranges'!X$71</f>
        <v>0</v>
      </c>
      <c r="AL69" s="376">
        <f ca="1">$C69*'LookUp Ranges'!Y$71</f>
        <v>0</v>
      </c>
      <c r="AM69" s="376">
        <f ca="1">$C69*'LookUp Ranges'!Z$71</f>
        <v>0</v>
      </c>
      <c r="AN69" s="376">
        <f ca="1">$C69*'LookUp Ranges'!AA$71</f>
        <v>0</v>
      </c>
      <c r="AO69" s="376">
        <f ca="1">$C69*'LookUp Ranges'!AB$71</f>
        <v>0</v>
      </c>
      <c r="AP69" s="376">
        <f ca="1">$C69*'LookUp Ranges'!AC$71</f>
        <v>0</v>
      </c>
      <c r="AQ69" s="376">
        <f ca="1">$C69*'LookUp Ranges'!AD$71</f>
        <v>0</v>
      </c>
      <c r="AR69" s="376">
        <f ca="1">$C69*'LookUp Ranges'!AE$71</f>
        <v>0</v>
      </c>
      <c r="AS69" s="376">
        <f ca="1">$C69*'LookUp Ranges'!AF$71</f>
        <v>0</v>
      </c>
      <c r="AT69" s="376">
        <f ca="1">$C69*'LookUp Ranges'!AG$71</f>
        <v>0</v>
      </c>
      <c r="AU69" s="376">
        <f ca="1">$C69*'LookUp Ranges'!AH$71</f>
        <v>0</v>
      </c>
      <c r="AV69" s="376">
        <f ca="1">$C69*'LookUp Ranges'!AI$71</f>
        <v>0</v>
      </c>
      <c r="AW69" s="376">
        <f ca="1">$C69*'LookUp Ranges'!AJ$71</f>
        <v>0</v>
      </c>
      <c r="AX69" s="376">
        <f ca="1">$C69*'LookUp Ranges'!AK$71</f>
        <v>0</v>
      </c>
      <c r="AY69" s="376">
        <f ca="1">$C69*'LookUp Ranges'!AL$71</f>
        <v>0</v>
      </c>
      <c r="AZ69" s="376">
        <f ca="1">$C69*'LookUp Ranges'!AM$71</f>
        <v>0</v>
      </c>
      <c r="BA69" s="376">
        <f ca="1">$C69*'LookUp Ranges'!AN$71</f>
        <v>0</v>
      </c>
      <c r="BB69" s="376">
        <f ca="1">$C69*'LookUp Ranges'!AO$71</f>
        <v>0</v>
      </c>
      <c r="BC69" s="376"/>
      <c r="BD69" s="376"/>
      <c r="BE69" s="376"/>
      <c r="BF69" s="376"/>
      <c r="BG69" s="376"/>
      <c r="BH69" s="376"/>
      <c r="BI69" s="376"/>
      <c r="BJ69" s="376"/>
      <c r="BK69" s="376"/>
      <c r="BL69" s="377"/>
      <c r="BM69" s="377"/>
      <c r="BN69" s="377"/>
      <c r="BO69" s="377"/>
      <c r="BP69" s="377"/>
      <c r="BQ69" s="377"/>
      <c r="BR69" s="377"/>
      <c r="BS69" s="377"/>
      <c r="BT69" s="377"/>
      <c r="BU69" s="377"/>
      <c r="BV69" s="377"/>
      <c r="BW69" s="377"/>
      <c r="BX69" s="377"/>
      <c r="BY69" s="377"/>
      <c r="BZ69" s="377"/>
      <c r="CA69" s="377"/>
      <c r="CB69" s="377"/>
      <c r="CC69" s="377"/>
      <c r="CD69" s="377"/>
      <c r="CE69" s="377"/>
      <c r="CF69" s="377"/>
      <c r="CG69" s="376"/>
      <c r="CH69" s="376"/>
      <c r="CI69" s="376"/>
      <c r="CJ69" s="376"/>
      <c r="CK69" s="376"/>
      <c r="CL69" s="376"/>
      <c r="CM69" s="376"/>
      <c r="CN69" s="376"/>
      <c r="CO69" s="376"/>
      <c r="CP69" s="376"/>
      <c r="CQ69" s="376"/>
      <c r="CR69" s="376"/>
      <c r="CS69" s="376"/>
      <c r="CT69" s="376"/>
      <c r="CU69" s="376"/>
      <c r="CV69" s="376"/>
      <c r="CW69" s="376"/>
      <c r="CX69" s="376"/>
      <c r="CY69" s="376"/>
      <c r="CZ69" s="374">
        <f t="shared" ca="1" si="128"/>
        <v>0</v>
      </c>
    </row>
    <row r="70" spans="1:104">
      <c r="A70" s="138">
        <f t="shared" si="129"/>
        <v>13</v>
      </c>
      <c r="B70" s="138">
        <f t="shared" si="130"/>
        <v>2031</v>
      </c>
      <c r="C70" s="130">
        <f t="shared" ca="1" si="127"/>
        <v>0</v>
      </c>
      <c r="D70" s="375"/>
      <c r="E70" s="375"/>
      <c r="F70" s="375"/>
      <c r="G70" s="375"/>
      <c r="H70" s="375"/>
      <c r="I70" s="375"/>
      <c r="J70" s="375"/>
      <c r="K70" s="375"/>
      <c r="L70" s="375"/>
      <c r="M70" s="375"/>
      <c r="N70" s="375"/>
      <c r="O70" s="375"/>
      <c r="P70" s="376">
        <f ca="1">$C70*'LookUp Ranges'!B$71</f>
        <v>0</v>
      </c>
      <c r="Q70" s="376">
        <f ca="1">$C70*'LookUp Ranges'!C$71</f>
        <v>0</v>
      </c>
      <c r="R70" s="376">
        <f ca="1">$C70*'LookUp Ranges'!D$71</f>
        <v>0</v>
      </c>
      <c r="S70" s="376">
        <f ca="1">$C70*'LookUp Ranges'!E$71</f>
        <v>0</v>
      </c>
      <c r="T70" s="376">
        <f ca="1">$C70*'LookUp Ranges'!F$71</f>
        <v>0</v>
      </c>
      <c r="U70" s="376">
        <f ca="1">$C70*'LookUp Ranges'!G$71</f>
        <v>0</v>
      </c>
      <c r="V70" s="376">
        <f ca="1">$C70*'LookUp Ranges'!H$71</f>
        <v>0</v>
      </c>
      <c r="W70" s="376">
        <f ca="1">$C70*'LookUp Ranges'!I$71</f>
        <v>0</v>
      </c>
      <c r="X70" s="376">
        <f ca="1">$C70*'LookUp Ranges'!J$71</f>
        <v>0</v>
      </c>
      <c r="Y70" s="376">
        <f ca="1">$C70*'LookUp Ranges'!K$71</f>
        <v>0</v>
      </c>
      <c r="Z70" s="376">
        <f ca="1">$C70*'LookUp Ranges'!L$71</f>
        <v>0</v>
      </c>
      <c r="AA70" s="376">
        <f ca="1">$C70*'LookUp Ranges'!M$71</f>
        <v>0</v>
      </c>
      <c r="AB70" s="376">
        <f ca="1">$C70*'LookUp Ranges'!N$71</f>
        <v>0</v>
      </c>
      <c r="AC70" s="376">
        <f ca="1">$C70*'LookUp Ranges'!O$71</f>
        <v>0</v>
      </c>
      <c r="AD70" s="376">
        <f ca="1">$C70*'LookUp Ranges'!P$71</f>
        <v>0</v>
      </c>
      <c r="AE70" s="376">
        <f ca="1">$C70*'LookUp Ranges'!Q$71</f>
        <v>0</v>
      </c>
      <c r="AF70" s="376">
        <f ca="1">$C70*'LookUp Ranges'!R$71</f>
        <v>0</v>
      </c>
      <c r="AG70" s="376">
        <f ca="1">$C70*'LookUp Ranges'!S$71</f>
        <v>0</v>
      </c>
      <c r="AH70" s="376">
        <f ca="1">$C70*'LookUp Ranges'!T$71</f>
        <v>0</v>
      </c>
      <c r="AI70" s="376">
        <f ca="1">$C70*'LookUp Ranges'!U$71</f>
        <v>0</v>
      </c>
      <c r="AJ70" s="376">
        <f ca="1">$C70*'LookUp Ranges'!V$71</f>
        <v>0</v>
      </c>
      <c r="AK70" s="376">
        <f ca="1">$C70*'LookUp Ranges'!W$71</f>
        <v>0</v>
      </c>
      <c r="AL70" s="376">
        <f ca="1">$C70*'LookUp Ranges'!X$71</f>
        <v>0</v>
      </c>
      <c r="AM70" s="376">
        <f ca="1">$C70*'LookUp Ranges'!Y$71</f>
        <v>0</v>
      </c>
      <c r="AN70" s="376">
        <f ca="1">$C70*'LookUp Ranges'!Z$71</f>
        <v>0</v>
      </c>
      <c r="AO70" s="376">
        <f ca="1">$C70*'LookUp Ranges'!AA$71</f>
        <v>0</v>
      </c>
      <c r="AP70" s="376">
        <f ca="1">$C70*'LookUp Ranges'!AB$71</f>
        <v>0</v>
      </c>
      <c r="AQ70" s="376">
        <f ca="1">$C70*'LookUp Ranges'!AC$71</f>
        <v>0</v>
      </c>
      <c r="AR70" s="376">
        <f ca="1">$C70*'LookUp Ranges'!AD$71</f>
        <v>0</v>
      </c>
      <c r="AS70" s="376">
        <f ca="1">$C70*'LookUp Ranges'!AE$71</f>
        <v>0</v>
      </c>
      <c r="AT70" s="376">
        <f ca="1">$C70*'LookUp Ranges'!AF$71</f>
        <v>0</v>
      </c>
      <c r="AU70" s="376">
        <f ca="1">$C70*'LookUp Ranges'!AG$71</f>
        <v>0</v>
      </c>
      <c r="AV70" s="376">
        <f ca="1">$C70*'LookUp Ranges'!AH$71</f>
        <v>0</v>
      </c>
      <c r="AW70" s="376">
        <f ca="1">$C70*'LookUp Ranges'!AI$71</f>
        <v>0</v>
      </c>
      <c r="AX70" s="376">
        <f ca="1">$C70*'LookUp Ranges'!AJ$71</f>
        <v>0</v>
      </c>
      <c r="AY70" s="376">
        <f ca="1">$C70*'LookUp Ranges'!AK$71</f>
        <v>0</v>
      </c>
      <c r="AZ70" s="376">
        <f ca="1">$C70*'LookUp Ranges'!AL$71</f>
        <v>0</v>
      </c>
      <c r="BA70" s="376">
        <f ca="1">$C70*'LookUp Ranges'!AM$71</f>
        <v>0</v>
      </c>
      <c r="BB70" s="376">
        <f ca="1">$C70*'LookUp Ranges'!AN$71</f>
        <v>0</v>
      </c>
      <c r="BC70" s="376">
        <f ca="1">$C70*'LookUp Ranges'!AO$71</f>
        <v>0</v>
      </c>
      <c r="BD70" s="376"/>
      <c r="BE70" s="376"/>
      <c r="BF70" s="376"/>
      <c r="BG70" s="376"/>
      <c r="BH70" s="376"/>
      <c r="BI70" s="376"/>
      <c r="BJ70" s="376"/>
      <c r="BK70" s="376"/>
      <c r="BL70" s="377"/>
      <c r="BM70" s="377"/>
      <c r="BN70" s="377"/>
      <c r="BO70" s="377"/>
      <c r="BP70" s="377"/>
      <c r="BQ70" s="377"/>
      <c r="BR70" s="377"/>
      <c r="BS70" s="377"/>
      <c r="BT70" s="377"/>
      <c r="BU70" s="377"/>
      <c r="BV70" s="377"/>
      <c r="BW70" s="377"/>
      <c r="BX70" s="377"/>
      <c r="BY70" s="377"/>
      <c r="BZ70" s="377"/>
      <c r="CA70" s="377"/>
      <c r="CB70" s="377"/>
      <c r="CC70" s="377"/>
      <c r="CD70" s="377"/>
      <c r="CE70" s="377"/>
      <c r="CF70" s="377"/>
      <c r="CG70" s="376"/>
      <c r="CH70" s="376"/>
      <c r="CI70" s="376"/>
      <c r="CJ70" s="376"/>
      <c r="CK70" s="376"/>
      <c r="CL70" s="376"/>
      <c r="CM70" s="376"/>
      <c r="CN70" s="376"/>
      <c r="CO70" s="376"/>
      <c r="CP70" s="376"/>
      <c r="CQ70" s="376"/>
      <c r="CR70" s="376"/>
      <c r="CS70" s="376"/>
      <c r="CT70" s="376"/>
      <c r="CU70" s="376"/>
      <c r="CV70" s="376"/>
      <c r="CW70" s="376"/>
      <c r="CX70" s="376"/>
      <c r="CY70" s="376"/>
      <c r="CZ70" s="374">
        <f t="shared" ca="1" si="128"/>
        <v>0</v>
      </c>
    </row>
    <row r="71" spans="1:104">
      <c r="A71" s="138">
        <f t="shared" si="129"/>
        <v>14</v>
      </c>
      <c r="B71" s="138">
        <f t="shared" si="130"/>
        <v>2032</v>
      </c>
      <c r="C71" s="130">
        <f t="shared" ca="1" si="127"/>
        <v>0</v>
      </c>
      <c r="D71" s="375"/>
      <c r="E71" s="375"/>
      <c r="F71" s="375"/>
      <c r="G71" s="375"/>
      <c r="H71" s="375"/>
      <c r="I71" s="375"/>
      <c r="J71" s="375"/>
      <c r="K71" s="375"/>
      <c r="L71" s="375"/>
      <c r="M71" s="375"/>
      <c r="N71" s="375"/>
      <c r="O71" s="375"/>
      <c r="P71" s="375"/>
      <c r="Q71" s="376">
        <f ca="1">$C71*'LookUp Ranges'!B$71</f>
        <v>0</v>
      </c>
      <c r="R71" s="376">
        <f ca="1">$C71*'LookUp Ranges'!C$71</f>
        <v>0</v>
      </c>
      <c r="S71" s="376">
        <f ca="1">$C71*'LookUp Ranges'!D$71</f>
        <v>0</v>
      </c>
      <c r="T71" s="376">
        <f ca="1">$C71*'LookUp Ranges'!E$71</f>
        <v>0</v>
      </c>
      <c r="U71" s="376">
        <f ca="1">$C71*'LookUp Ranges'!F$71</f>
        <v>0</v>
      </c>
      <c r="V71" s="376">
        <f ca="1">$C71*'LookUp Ranges'!G$71</f>
        <v>0</v>
      </c>
      <c r="W71" s="376">
        <f ca="1">$C71*'LookUp Ranges'!H$71</f>
        <v>0</v>
      </c>
      <c r="X71" s="376">
        <f ca="1">$C71*'LookUp Ranges'!I$71</f>
        <v>0</v>
      </c>
      <c r="Y71" s="376">
        <f ca="1">$C71*'LookUp Ranges'!J$71</f>
        <v>0</v>
      </c>
      <c r="Z71" s="376">
        <f ca="1">$C71*'LookUp Ranges'!K$71</f>
        <v>0</v>
      </c>
      <c r="AA71" s="376">
        <f ca="1">$C71*'LookUp Ranges'!L$71</f>
        <v>0</v>
      </c>
      <c r="AB71" s="376">
        <f ca="1">$C71*'LookUp Ranges'!M$71</f>
        <v>0</v>
      </c>
      <c r="AC71" s="376">
        <f ca="1">$C71*'LookUp Ranges'!N$71</f>
        <v>0</v>
      </c>
      <c r="AD71" s="376">
        <f ca="1">$C71*'LookUp Ranges'!O$71</f>
        <v>0</v>
      </c>
      <c r="AE71" s="376">
        <f ca="1">$C71*'LookUp Ranges'!P$71</f>
        <v>0</v>
      </c>
      <c r="AF71" s="376">
        <f ca="1">$C71*'LookUp Ranges'!Q$71</f>
        <v>0</v>
      </c>
      <c r="AG71" s="376">
        <f ca="1">$C71*'LookUp Ranges'!R$71</f>
        <v>0</v>
      </c>
      <c r="AH71" s="376">
        <f ca="1">$C71*'LookUp Ranges'!S$71</f>
        <v>0</v>
      </c>
      <c r="AI71" s="376">
        <f ca="1">$C71*'LookUp Ranges'!T$71</f>
        <v>0</v>
      </c>
      <c r="AJ71" s="376">
        <f ca="1">$C71*'LookUp Ranges'!U$71</f>
        <v>0</v>
      </c>
      <c r="AK71" s="376">
        <f ca="1">$C71*'LookUp Ranges'!V$71</f>
        <v>0</v>
      </c>
      <c r="AL71" s="376">
        <f ca="1">$C71*'LookUp Ranges'!W$71</f>
        <v>0</v>
      </c>
      <c r="AM71" s="376">
        <f ca="1">$C71*'LookUp Ranges'!X$71</f>
        <v>0</v>
      </c>
      <c r="AN71" s="376">
        <f ca="1">$C71*'LookUp Ranges'!Y$71</f>
        <v>0</v>
      </c>
      <c r="AO71" s="376">
        <f ca="1">$C71*'LookUp Ranges'!Z$71</f>
        <v>0</v>
      </c>
      <c r="AP71" s="376">
        <f ca="1">$C71*'LookUp Ranges'!AA$71</f>
        <v>0</v>
      </c>
      <c r="AQ71" s="376">
        <f ca="1">$C71*'LookUp Ranges'!AB$71</f>
        <v>0</v>
      </c>
      <c r="AR71" s="376">
        <f ca="1">$C71*'LookUp Ranges'!AC$71</f>
        <v>0</v>
      </c>
      <c r="AS71" s="376">
        <f ca="1">$C71*'LookUp Ranges'!AD$71</f>
        <v>0</v>
      </c>
      <c r="AT71" s="376">
        <f ca="1">$C71*'LookUp Ranges'!AE$71</f>
        <v>0</v>
      </c>
      <c r="AU71" s="376">
        <f ca="1">$C71*'LookUp Ranges'!AF$71</f>
        <v>0</v>
      </c>
      <c r="AV71" s="376">
        <f ca="1">$C71*'LookUp Ranges'!AG$71</f>
        <v>0</v>
      </c>
      <c r="AW71" s="376">
        <f ca="1">$C71*'LookUp Ranges'!AH$71</f>
        <v>0</v>
      </c>
      <c r="AX71" s="376">
        <f ca="1">$C71*'LookUp Ranges'!AI$71</f>
        <v>0</v>
      </c>
      <c r="AY71" s="376">
        <f ca="1">$C71*'LookUp Ranges'!AJ$71</f>
        <v>0</v>
      </c>
      <c r="AZ71" s="376">
        <f ca="1">$C71*'LookUp Ranges'!AK$71</f>
        <v>0</v>
      </c>
      <c r="BA71" s="376">
        <f ca="1">$C71*'LookUp Ranges'!AL$71</f>
        <v>0</v>
      </c>
      <c r="BB71" s="376">
        <f ca="1">$C71*'LookUp Ranges'!AM$71</f>
        <v>0</v>
      </c>
      <c r="BC71" s="376">
        <f ca="1">$C71*'LookUp Ranges'!AN$71</f>
        <v>0</v>
      </c>
      <c r="BD71" s="376">
        <f ca="1">$C71*'LookUp Ranges'!AO$71</f>
        <v>0</v>
      </c>
      <c r="BE71" s="376"/>
      <c r="BF71" s="376"/>
      <c r="BG71" s="376"/>
      <c r="BH71" s="376"/>
      <c r="BI71" s="376"/>
      <c r="BJ71" s="376"/>
      <c r="BK71" s="376"/>
      <c r="BL71" s="377"/>
      <c r="BM71" s="377"/>
      <c r="BN71" s="377"/>
      <c r="BO71" s="377"/>
      <c r="BP71" s="377"/>
      <c r="BQ71" s="377"/>
      <c r="BR71" s="377"/>
      <c r="BS71" s="377"/>
      <c r="BT71" s="377"/>
      <c r="BU71" s="377"/>
      <c r="BV71" s="377"/>
      <c r="BW71" s="377"/>
      <c r="BX71" s="377"/>
      <c r="BY71" s="377"/>
      <c r="BZ71" s="377"/>
      <c r="CA71" s="377"/>
      <c r="CB71" s="377"/>
      <c r="CC71" s="377"/>
      <c r="CD71" s="377"/>
      <c r="CE71" s="377"/>
      <c r="CF71" s="377"/>
      <c r="CG71" s="376"/>
      <c r="CH71" s="376"/>
      <c r="CI71" s="376"/>
      <c r="CJ71" s="376"/>
      <c r="CK71" s="376"/>
      <c r="CL71" s="376"/>
      <c r="CM71" s="376"/>
      <c r="CN71" s="376"/>
      <c r="CO71" s="376"/>
      <c r="CP71" s="376"/>
      <c r="CQ71" s="376"/>
      <c r="CR71" s="376"/>
      <c r="CS71" s="376"/>
      <c r="CT71" s="376"/>
      <c r="CU71" s="376"/>
      <c r="CV71" s="376"/>
      <c r="CW71" s="376"/>
      <c r="CX71" s="376"/>
      <c r="CY71" s="376"/>
      <c r="CZ71" s="374">
        <f t="shared" ca="1" si="128"/>
        <v>0</v>
      </c>
    </row>
    <row r="72" spans="1:104">
      <c r="A72" s="138">
        <f t="shared" si="129"/>
        <v>15</v>
      </c>
      <c r="B72" s="138">
        <f t="shared" si="130"/>
        <v>2033</v>
      </c>
      <c r="C72" s="130">
        <f t="shared" ca="1" si="127"/>
        <v>0</v>
      </c>
      <c r="D72" s="375"/>
      <c r="E72" s="375"/>
      <c r="F72" s="375"/>
      <c r="G72" s="375"/>
      <c r="H72" s="375"/>
      <c r="I72" s="375"/>
      <c r="J72" s="375"/>
      <c r="K72" s="375"/>
      <c r="L72" s="375"/>
      <c r="M72" s="375"/>
      <c r="N72" s="375"/>
      <c r="O72" s="375"/>
      <c r="P72" s="375"/>
      <c r="Q72" s="375"/>
      <c r="R72" s="376">
        <f ca="1">$C72*'LookUp Ranges'!B$71</f>
        <v>0</v>
      </c>
      <c r="S72" s="376">
        <f ca="1">$C72*'LookUp Ranges'!C$71</f>
        <v>0</v>
      </c>
      <c r="T72" s="376">
        <f ca="1">$C72*'LookUp Ranges'!D$71</f>
        <v>0</v>
      </c>
      <c r="U72" s="376">
        <f ca="1">$C72*'LookUp Ranges'!E$71</f>
        <v>0</v>
      </c>
      <c r="V72" s="376">
        <f ca="1">$C72*'LookUp Ranges'!F$71</f>
        <v>0</v>
      </c>
      <c r="W72" s="376">
        <f ca="1">$C72*'LookUp Ranges'!G$71</f>
        <v>0</v>
      </c>
      <c r="X72" s="376">
        <f ca="1">$C72*'LookUp Ranges'!H$71</f>
        <v>0</v>
      </c>
      <c r="Y72" s="376">
        <f ca="1">$C72*'LookUp Ranges'!I$71</f>
        <v>0</v>
      </c>
      <c r="Z72" s="376">
        <f ca="1">$C72*'LookUp Ranges'!J$71</f>
        <v>0</v>
      </c>
      <c r="AA72" s="376">
        <f ca="1">$C72*'LookUp Ranges'!K$71</f>
        <v>0</v>
      </c>
      <c r="AB72" s="376">
        <f ca="1">$C72*'LookUp Ranges'!L$71</f>
        <v>0</v>
      </c>
      <c r="AC72" s="376">
        <f ca="1">$C72*'LookUp Ranges'!M$71</f>
        <v>0</v>
      </c>
      <c r="AD72" s="376">
        <f ca="1">$C72*'LookUp Ranges'!N$71</f>
        <v>0</v>
      </c>
      <c r="AE72" s="376">
        <f ca="1">$C72*'LookUp Ranges'!O$71</f>
        <v>0</v>
      </c>
      <c r="AF72" s="376">
        <f ca="1">$C72*'LookUp Ranges'!P$71</f>
        <v>0</v>
      </c>
      <c r="AG72" s="376">
        <f ca="1">$C72*'LookUp Ranges'!Q$71</f>
        <v>0</v>
      </c>
      <c r="AH72" s="376">
        <f ca="1">$C72*'LookUp Ranges'!R$71</f>
        <v>0</v>
      </c>
      <c r="AI72" s="376">
        <f ca="1">$C72*'LookUp Ranges'!S$71</f>
        <v>0</v>
      </c>
      <c r="AJ72" s="376">
        <f ca="1">$C72*'LookUp Ranges'!T$71</f>
        <v>0</v>
      </c>
      <c r="AK72" s="376">
        <f ca="1">$C72*'LookUp Ranges'!U$71</f>
        <v>0</v>
      </c>
      <c r="AL72" s="376">
        <f ca="1">$C72*'LookUp Ranges'!V$71</f>
        <v>0</v>
      </c>
      <c r="AM72" s="376">
        <f ca="1">$C72*'LookUp Ranges'!W$71</f>
        <v>0</v>
      </c>
      <c r="AN72" s="376">
        <f ca="1">$C72*'LookUp Ranges'!X$71</f>
        <v>0</v>
      </c>
      <c r="AO72" s="376">
        <f ca="1">$C72*'LookUp Ranges'!Y$71</f>
        <v>0</v>
      </c>
      <c r="AP72" s="376">
        <f ca="1">$C72*'LookUp Ranges'!Z$71</f>
        <v>0</v>
      </c>
      <c r="AQ72" s="376">
        <f ca="1">$C72*'LookUp Ranges'!AA$71</f>
        <v>0</v>
      </c>
      <c r="AR72" s="376">
        <f ca="1">$C72*'LookUp Ranges'!AB$71</f>
        <v>0</v>
      </c>
      <c r="AS72" s="376">
        <f ca="1">$C72*'LookUp Ranges'!AC$71</f>
        <v>0</v>
      </c>
      <c r="AT72" s="376">
        <f ca="1">$C72*'LookUp Ranges'!AD$71</f>
        <v>0</v>
      </c>
      <c r="AU72" s="376">
        <f ca="1">$C72*'LookUp Ranges'!AE$71</f>
        <v>0</v>
      </c>
      <c r="AV72" s="376">
        <f ca="1">$C72*'LookUp Ranges'!AF$71</f>
        <v>0</v>
      </c>
      <c r="AW72" s="376">
        <f ca="1">$C72*'LookUp Ranges'!AG$71</f>
        <v>0</v>
      </c>
      <c r="AX72" s="376">
        <f ca="1">$C72*'LookUp Ranges'!AH$71</f>
        <v>0</v>
      </c>
      <c r="AY72" s="376">
        <f ca="1">$C72*'LookUp Ranges'!AI$71</f>
        <v>0</v>
      </c>
      <c r="AZ72" s="376">
        <f ca="1">$C72*'LookUp Ranges'!AJ$71</f>
        <v>0</v>
      </c>
      <c r="BA72" s="376">
        <f ca="1">$C72*'LookUp Ranges'!AK$71</f>
        <v>0</v>
      </c>
      <c r="BB72" s="376">
        <f ca="1">$C72*'LookUp Ranges'!AL$71</f>
        <v>0</v>
      </c>
      <c r="BC72" s="376">
        <f ca="1">$C72*'LookUp Ranges'!AM$71</f>
        <v>0</v>
      </c>
      <c r="BD72" s="376">
        <f ca="1">$C72*'LookUp Ranges'!AN$71</f>
        <v>0</v>
      </c>
      <c r="BE72" s="376">
        <f ca="1">$C72*'LookUp Ranges'!AO$71</f>
        <v>0</v>
      </c>
      <c r="BF72" s="376"/>
      <c r="BG72" s="376"/>
      <c r="BH72" s="376"/>
      <c r="BI72" s="376"/>
      <c r="BJ72" s="376"/>
      <c r="BK72" s="376"/>
      <c r="BL72" s="377"/>
      <c r="BM72" s="377"/>
      <c r="BN72" s="377"/>
      <c r="BO72" s="377"/>
      <c r="BP72" s="377"/>
      <c r="BQ72" s="377"/>
      <c r="BR72" s="377"/>
      <c r="BS72" s="377"/>
      <c r="BT72" s="377"/>
      <c r="BU72" s="377"/>
      <c r="BV72" s="377"/>
      <c r="BW72" s="377"/>
      <c r="BX72" s="377"/>
      <c r="BY72" s="377"/>
      <c r="BZ72" s="377"/>
      <c r="CA72" s="377"/>
      <c r="CB72" s="377"/>
      <c r="CC72" s="377"/>
      <c r="CD72" s="377"/>
      <c r="CE72" s="377"/>
      <c r="CF72" s="377"/>
      <c r="CG72" s="376"/>
      <c r="CH72" s="376"/>
      <c r="CI72" s="376"/>
      <c r="CJ72" s="376"/>
      <c r="CK72" s="376"/>
      <c r="CL72" s="376"/>
      <c r="CM72" s="376"/>
      <c r="CN72" s="376"/>
      <c r="CO72" s="376"/>
      <c r="CP72" s="376"/>
      <c r="CQ72" s="376"/>
      <c r="CR72" s="376"/>
      <c r="CS72" s="376"/>
      <c r="CT72" s="376"/>
      <c r="CU72" s="376"/>
      <c r="CV72" s="376"/>
      <c r="CW72" s="376"/>
      <c r="CX72" s="376"/>
      <c r="CY72" s="376"/>
      <c r="CZ72" s="374">
        <f t="shared" ca="1" si="128"/>
        <v>0</v>
      </c>
    </row>
    <row r="73" spans="1:104">
      <c r="A73" s="138">
        <f t="shared" si="129"/>
        <v>16</v>
      </c>
      <c r="B73" s="138">
        <f t="shared" si="130"/>
        <v>2034</v>
      </c>
      <c r="C73" s="130">
        <f t="shared" ca="1" si="127"/>
        <v>0</v>
      </c>
      <c r="D73" s="375"/>
      <c r="E73" s="375"/>
      <c r="F73" s="375"/>
      <c r="G73" s="375"/>
      <c r="H73" s="375"/>
      <c r="I73" s="375"/>
      <c r="J73" s="375"/>
      <c r="K73" s="375"/>
      <c r="L73" s="375"/>
      <c r="M73" s="375"/>
      <c r="N73" s="375"/>
      <c r="O73" s="375"/>
      <c r="P73" s="375"/>
      <c r="Q73" s="375"/>
      <c r="R73" s="375"/>
      <c r="S73" s="376">
        <f ca="1">$C73*'LookUp Ranges'!B$71</f>
        <v>0</v>
      </c>
      <c r="T73" s="376">
        <f ca="1">$C73*'LookUp Ranges'!C$71</f>
        <v>0</v>
      </c>
      <c r="U73" s="376">
        <f ca="1">$C73*'LookUp Ranges'!D$71</f>
        <v>0</v>
      </c>
      <c r="V73" s="376">
        <f ca="1">$C73*'LookUp Ranges'!E$71</f>
        <v>0</v>
      </c>
      <c r="W73" s="376">
        <f ca="1">$C73*'LookUp Ranges'!F$71</f>
        <v>0</v>
      </c>
      <c r="X73" s="376">
        <f ca="1">$C73*'LookUp Ranges'!G$71</f>
        <v>0</v>
      </c>
      <c r="Y73" s="376">
        <f ca="1">$C73*'LookUp Ranges'!H$71</f>
        <v>0</v>
      </c>
      <c r="Z73" s="376">
        <f ca="1">$C73*'LookUp Ranges'!I$71</f>
        <v>0</v>
      </c>
      <c r="AA73" s="376">
        <f ca="1">$C73*'LookUp Ranges'!J$71</f>
        <v>0</v>
      </c>
      <c r="AB73" s="376">
        <f ca="1">$C73*'LookUp Ranges'!K$71</f>
        <v>0</v>
      </c>
      <c r="AC73" s="376">
        <f ca="1">$C73*'LookUp Ranges'!L$71</f>
        <v>0</v>
      </c>
      <c r="AD73" s="376">
        <f ca="1">$C73*'LookUp Ranges'!M$71</f>
        <v>0</v>
      </c>
      <c r="AE73" s="376">
        <f ca="1">$C73*'LookUp Ranges'!N$71</f>
        <v>0</v>
      </c>
      <c r="AF73" s="376">
        <f ca="1">$C73*'LookUp Ranges'!O$71</f>
        <v>0</v>
      </c>
      <c r="AG73" s="376">
        <f ca="1">$C73*'LookUp Ranges'!P$71</f>
        <v>0</v>
      </c>
      <c r="AH73" s="376">
        <f ca="1">$C73*'LookUp Ranges'!Q$71</f>
        <v>0</v>
      </c>
      <c r="AI73" s="376">
        <f ca="1">$C73*'LookUp Ranges'!R$71</f>
        <v>0</v>
      </c>
      <c r="AJ73" s="376">
        <f ca="1">$C73*'LookUp Ranges'!S$71</f>
        <v>0</v>
      </c>
      <c r="AK73" s="376">
        <f ca="1">$C73*'LookUp Ranges'!T$71</f>
        <v>0</v>
      </c>
      <c r="AL73" s="376">
        <f ca="1">$C73*'LookUp Ranges'!U$71</f>
        <v>0</v>
      </c>
      <c r="AM73" s="376">
        <f ca="1">$C73*'LookUp Ranges'!V$71</f>
        <v>0</v>
      </c>
      <c r="AN73" s="376">
        <f ca="1">$C73*'LookUp Ranges'!W$71</f>
        <v>0</v>
      </c>
      <c r="AO73" s="376">
        <f ca="1">$C73*'LookUp Ranges'!X$71</f>
        <v>0</v>
      </c>
      <c r="AP73" s="376">
        <f ca="1">$C73*'LookUp Ranges'!Y$71</f>
        <v>0</v>
      </c>
      <c r="AQ73" s="376">
        <f ca="1">$C73*'LookUp Ranges'!Z$71</f>
        <v>0</v>
      </c>
      <c r="AR73" s="376">
        <f ca="1">$C73*'LookUp Ranges'!AA$71</f>
        <v>0</v>
      </c>
      <c r="AS73" s="376">
        <f ca="1">$C73*'LookUp Ranges'!AB$71</f>
        <v>0</v>
      </c>
      <c r="AT73" s="376">
        <f ca="1">$C73*'LookUp Ranges'!AC$71</f>
        <v>0</v>
      </c>
      <c r="AU73" s="376">
        <f ca="1">$C73*'LookUp Ranges'!AD$71</f>
        <v>0</v>
      </c>
      <c r="AV73" s="376">
        <f ca="1">$C73*'LookUp Ranges'!AE$71</f>
        <v>0</v>
      </c>
      <c r="AW73" s="376">
        <f ca="1">$C73*'LookUp Ranges'!AF$71</f>
        <v>0</v>
      </c>
      <c r="AX73" s="376">
        <f ca="1">$C73*'LookUp Ranges'!AG$71</f>
        <v>0</v>
      </c>
      <c r="AY73" s="376">
        <f ca="1">$C73*'LookUp Ranges'!AH$71</f>
        <v>0</v>
      </c>
      <c r="AZ73" s="376">
        <f ca="1">$C73*'LookUp Ranges'!AI$71</f>
        <v>0</v>
      </c>
      <c r="BA73" s="376">
        <f ca="1">$C73*'LookUp Ranges'!AJ$71</f>
        <v>0</v>
      </c>
      <c r="BB73" s="376">
        <f ca="1">$C73*'LookUp Ranges'!AK$71</f>
        <v>0</v>
      </c>
      <c r="BC73" s="376">
        <f ca="1">$C73*'LookUp Ranges'!AL$71</f>
        <v>0</v>
      </c>
      <c r="BD73" s="376">
        <f ca="1">$C73*'LookUp Ranges'!AM$71</f>
        <v>0</v>
      </c>
      <c r="BE73" s="376">
        <f ca="1">$C73*'LookUp Ranges'!AN$71</f>
        <v>0</v>
      </c>
      <c r="BF73" s="376">
        <f ca="1">$C73*'LookUp Ranges'!AO$71</f>
        <v>0</v>
      </c>
      <c r="BG73" s="376"/>
      <c r="BH73" s="376"/>
      <c r="BI73" s="376"/>
      <c r="BJ73" s="376"/>
      <c r="BK73" s="376"/>
      <c r="BL73" s="377"/>
      <c r="BM73" s="377"/>
      <c r="BN73" s="377"/>
      <c r="BO73" s="377"/>
      <c r="BP73" s="377"/>
      <c r="BQ73" s="377"/>
      <c r="BR73" s="377"/>
      <c r="BS73" s="377"/>
      <c r="BT73" s="377"/>
      <c r="BU73" s="377"/>
      <c r="BV73" s="377"/>
      <c r="BW73" s="377"/>
      <c r="BX73" s="377"/>
      <c r="BY73" s="377"/>
      <c r="BZ73" s="377"/>
      <c r="CA73" s="377"/>
      <c r="CB73" s="377"/>
      <c r="CC73" s="377"/>
      <c r="CD73" s="377"/>
      <c r="CE73" s="377"/>
      <c r="CF73" s="377"/>
      <c r="CG73" s="376"/>
      <c r="CH73" s="376"/>
      <c r="CI73" s="376"/>
      <c r="CJ73" s="376"/>
      <c r="CK73" s="376"/>
      <c r="CL73" s="376"/>
      <c r="CM73" s="376"/>
      <c r="CN73" s="376"/>
      <c r="CO73" s="376"/>
      <c r="CP73" s="376"/>
      <c r="CQ73" s="376"/>
      <c r="CR73" s="376"/>
      <c r="CS73" s="376"/>
      <c r="CT73" s="376"/>
      <c r="CU73" s="376"/>
      <c r="CV73" s="376"/>
      <c r="CW73" s="376"/>
      <c r="CX73" s="376"/>
      <c r="CY73" s="376"/>
      <c r="CZ73" s="374">
        <f t="shared" ca="1" si="128"/>
        <v>0</v>
      </c>
    </row>
    <row r="74" spans="1:104">
      <c r="A74" s="138">
        <f t="shared" si="129"/>
        <v>17</v>
      </c>
      <c r="B74" s="138">
        <f t="shared" si="130"/>
        <v>2035</v>
      </c>
      <c r="C74" s="130">
        <f t="shared" ca="1" si="127"/>
        <v>0</v>
      </c>
      <c r="D74" s="375"/>
      <c r="E74" s="375"/>
      <c r="F74" s="375"/>
      <c r="G74" s="375"/>
      <c r="H74" s="375"/>
      <c r="I74" s="375"/>
      <c r="J74" s="375"/>
      <c r="K74" s="375"/>
      <c r="L74" s="375"/>
      <c r="M74" s="375"/>
      <c r="N74" s="375"/>
      <c r="O74" s="375"/>
      <c r="P74" s="375"/>
      <c r="Q74" s="375"/>
      <c r="R74" s="375"/>
      <c r="S74" s="375"/>
      <c r="T74" s="376">
        <f ca="1">$C74*'LookUp Ranges'!B$71</f>
        <v>0</v>
      </c>
      <c r="U74" s="376">
        <f ca="1">$C74*'LookUp Ranges'!C$71</f>
        <v>0</v>
      </c>
      <c r="V74" s="376">
        <f ca="1">$C74*'LookUp Ranges'!D$71</f>
        <v>0</v>
      </c>
      <c r="W74" s="376">
        <f ca="1">$C74*'LookUp Ranges'!E$71</f>
        <v>0</v>
      </c>
      <c r="X74" s="376">
        <f ca="1">$C74*'LookUp Ranges'!F$71</f>
        <v>0</v>
      </c>
      <c r="Y74" s="376">
        <f ca="1">$C74*'LookUp Ranges'!G$71</f>
        <v>0</v>
      </c>
      <c r="Z74" s="376">
        <f ca="1">$C74*'LookUp Ranges'!H$71</f>
        <v>0</v>
      </c>
      <c r="AA74" s="376">
        <f ca="1">$C74*'LookUp Ranges'!I$71</f>
        <v>0</v>
      </c>
      <c r="AB74" s="376">
        <f ca="1">$C74*'LookUp Ranges'!J$71</f>
        <v>0</v>
      </c>
      <c r="AC74" s="376">
        <f ca="1">$C74*'LookUp Ranges'!K$71</f>
        <v>0</v>
      </c>
      <c r="AD74" s="376">
        <f ca="1">$C74*'LookUp Ranges'!L$71</f>
        <v>0</v>
      </c>
      <c r="AE74" s="376">
        <f ca="1">$C74*'LookUp Ranges'!M$71</f>
        <v>0</v>
      </c>
      <c r="AF74" s="376">
        <f ca="1">$C74*'LookUp Ranges'!N$71</f>
        <v>0</v>
      </c>
      <c r="AG74" s="376">
        <f ca="1">$C74*'LookUp Ranges'!O$71</f>
        <v>0</v>
      </c>
      <c r="AH74" s="376">
        <f ca="1">$C74*'LookUp Ranges'!P$71</f>
        <v>0</v>
      </c>
      <c r="AI74" s="376">
        <f ca="1">$C74*'LookUp Ranges'!Q$71</f>
        <v>0</v>
      </c>
      <c r="AJ74" s="376">
        <f ca="1">$C74*'LookUp Ranges'!R$71</f>
        <v>0</v>
      </c>
      <c r="AK74" s="376">
        <f ca="1">$C74*'LookUp Ranges'!S$71</f>
        <v>0</v>
      </c>
      <c r="AL74" s="376">
        <f ca="1">$C74*'LookUp Ranges'!T$71</f>
        <v>0</v>
      </c>
      <c r="AM74" s="376">
        <f ca="1">$C74*'LookUp Ranges'!U$71</f>
        <v>0</v>
      </c>
      <c r="AN74" s="376">
        <f ca="1">$C74*'LookUp Ranges'!V$71</f>
        <v>0</v>
      </c>
      <c r="AO74" s="376">
        <f ca="1">$C74*'LookUp Ranges'!W$71</f>
        <v>0</v>
      </c>
      <c r="AP74" s="376">
        <f ca="1">$C74*'LookUp Ranges'!X$71</f>
        <v>0</v>
      </c>
      <c r="AQ74" s="376">
        <f ca="1">$C74*'LookUp Ranges'!Y$71</f>
        <v>0</v>
      </c>
      <c r="AR74" s="376">
        <f ca="1">$C74*'LookUp Ranges'!Z$71</f>
        <v>0</v>
      </c>
      <c r="AS74" s="376">
        <f ca="1">$C74*'LookUp Ranges'!AA$71</f>
        <v>0</v>
      </c>
      <c r="AT74" s="376">
        <f ca="1">$C74*'LookUp Ranges'!AB$71</f>
        <v>0</v>
      </c>
      <c r="AU74" s="376">
        <f ca="1">$C74*'LookUp Ranges'!AC$71</f>
        <v>0</v>
      </c>
      <c r="AV74" s="376">
        <f ca="1">$C74*'LookUp Ranges'!AD$71</f>
        <v>0</v>
      </c>
      <c r="AW74" s="376">
        <f ca="1">$C74*'LookUp Ranges'!AE$71</f>
        <v>0</v>
      </c>
      <c r="AX74" s="376">
        <f ca="1">$C74*'LookUp Ranges'!AF$71</f>
        <v>0</v>
      </c>
      <c r="AY74" s="376">
        <f ca="1">$C74*'LookUp Ranges'!AG$71</f>
        <v>0</v>
      </c>
      <c r="AZ74" s="376">
        <f ca="1">$C74*'LookUp Ranges'!AH$71</f>
        <v>0</v>
      </c>
      <c r="BA74" s="376">
        <f ca="1">$C74*'LookUp Ranges'!AI$71</f>
        <v>0</v>
      </c>
      <c r="BB74" s="376">
        <f ca="1">$C74*'LookUp Ranges'!AJ$71</f>
        <v>0</v>
      </c>
      <c r="BC74" s="376">
        <f ca="1">$C74*'LookUp Ranges'!AK$71</f>
        <v>0</v>
      </c>
      <c r="BD74" s="376">
        <f ca="1">$C74*'LookUp Ranges'!AL$71</f>
        <v>0</v>
      </c>
      <c r="BE74" s="376">
        <f ca="1">$C74*'LookUp Ranges'!AM$71</f>
        <v>0</v>
      </c>
      <c r="BF74" s="376">
        <f ca="1">$C74*'LookUp Ranges'!AN$71</f>
        <v>0</v>
      </c>
      <c r="BG74" s="376">
        <f ca="1">$C74*'LookUp Ranges'!AO$71</f>
        <v>0</v>
      </c>
      <c r="BH74" s="376"/>
      <c r="BI74" s="376"/>
      <c r="BJ74" s="376"/>
      <c r="BK74" s="376"/>
      <c r="BL74" s="377"/>
      <c r="BM74" s="377"/>
      <c r="BN74" s="377"/>
      <c r="BO74" s="377"/>
      <c r="BP74" s="377"/>
      <c r="BQ74" s="377"/>
      <c r="BR74" s="377"/>
      <c r="BS74" s="377"/>
      <c r="BT74" s="377"/>
      <c r="BU74" s="377"/>
      <c r="BV74" s="377"/>
      <c r="BW74" s="377"/>
      <c r="BX74" s="377"/>
      <c r="BY74" s="377"/>
      <c r="BZ74" s="377"/>
      <c r="CA74" s="377"/>
      <c r="CB74" s="377"/>
      <c r="CC74" s="377"/>
      <c r="CD74" s="377"/>
      <c r="CE74" s="377"/>
      <c r="CF74" s="377"/>
      <c r="CG74" s="376"/>
      <c r="CH74" s="376"/>
      <c r="CI74" s="376"/>
      <c r="CJ74" s="376"/>
      <c r="CK74" s="376"/>
      <c r="CL74" s="376"/>
      <c r="CM74" s="376"/>
      <c r="CN74" s="376"/>
      <c r="CO74" s="376"/>
      <c r="CP74" s="376"/>
      <c r="CQ74" s="376"/>
      <c r="CR74" s="376"/>
      <c r="CS74" s="376"/>
      <c r="CT74" s="376"/>
      <c r="CU74" s="376"/>
      <c r="CV74" s="376"/>
      <c r="CW74" s="376"/>
      <c r="CX74" s="376"/>
      <c r="CY74" s="376"/>
      <c r="CZ74" s="374">
        <f t="shared" ca="1" si="128"/>
        <v>0</v>
      </c>
    </row>
    <row r="75" spans="1:104">
      <c r="A75" s="138">
        <f t="shared" si="129"/>
        <v>18</v>
      </c>
      <c r="B75" s="138">
        <f t="shared" si="130"/>
        <v>2036</v>
      </c>
      <c r="C75" s="130">
        <f t="shared" ca="1" si="127"/>
        <v>0</v>
      </c>
      <c r="D75" s="375"/>
      <c r="E75" s="375"/>
      <c r="F75" s="375"/>
      <c r="G75" s="375"/>
      <c r="H75" s="375"/>
      <c r="I75" s="375"/>
      <c r="J75" s="375"/>
      <c r="K75" s="375"/>
      <c r="L75" s="375"/>
      <c r="M75" s="375"/>
      <c r="N75" s="375"/>
      <c r="O75" s="375"/>
      <c r="P75" s="375"/>
      <c r="Q75" s="375"/>
      <c r="R75" s="375"/>
      <c r="S75" s="375"/>
      <c r="T75" s="375"/>
      <c r="U75" s="376">
        <f ca="1">$C75*'LookUp Ranges'!B$71</f>
        <v>0</v>
      </c>
      <c r="V75" s="376">
        <f ca="1">$C75*'LookUp Ranges'!C$71</f>
        <v>0</v>
      </c>
      <c r="W75" s="376">
        <f ca="1">$C75*'LookUp Ranges'!D$71</f>
        <v>0</v>
      </c>
      <c r="X75" s="376">
        <f ca="1">$C75*'LookUp Ranges'!E$71</f>
        <v>0</v>
      </c>
      <c r="Y75" s="376">
        <f ca="1">$C75*'LookUp Ranges'!F$71</f>
        <v>0</v>
      </c>
      <c r="Z75" s="376">
        <f ca="1">$C75*'LookUp Ranges'!G$71</f>
        <v>0</v>
      </c>
      <c r="AA75" s="376">
        <f ca="1">$C75*'LookUp Ranges'!H$71</f>
        <v>0</v>
      </c>
      <c r="AB75" s="376">
        <f ca="1">$C75*'LookUp Ranges'!I$71</f>
        <v>0</v>
      </c>
      <c r="AC75" s="376">
        <f ca="1">$C75*'LookUp Ranges'!J$71</f>
        <v>0</v>
      </c>
      <c r="AD75" s="376">
        <f ca="1">$C75*'LookUp Ranges'!K$71</f>
        <v>0</v>
      </c>
      <c r="AE75" s="376">
        <f ca="1">$C75*'LookUp Ranges'!L$71</f>
        <v>0</v>
      </c>
      <c r="AF75" s="376">
        <f ca="1">$C75*'LookUp Ranges'!M$71</f>
        <v>0</v>
      </c>
      <c r="AG75" s="376">
        <f ca="1">$C75*'LookUp Ranges'!N$71</f>
        <v>0</v>
      </c>
      <c r="AH75" s="376">
        <f ca="1">$C75*'LookUp Ranges'!O$71</f>
        <v>0</v>
      </c>
      <c r="AI75" s="376">
        <f ca="1">$C75*'LookUp Ranges'!P$71</f>
        <v>0</v>
      </c>
      <c r="AJ75" s="376">
        <f ca="1">$C75*'LookUp Ranges'!Q$71</f>
        <v>0</v>
      </c>
      <c r="AK75" s="376">
        <f ca="1">$C75*'LookUp Ranges'!R$71</f>
        <v>0</v>
      </c>
      <c r="AL75" s="376">
        <f ca="1">$C75*'LookUp Ranges'!S$71</f>
        <v>0</v>
      </c>
      <c r="AM75" s="376">
        <f ca="1">$C75*'LookUp Ranges'!T$71</f>
        <v>0</v>
      </c>
      <c r="AN75" s="376">
        <f ca="1">$C75*'LookUp Ranges'!U$71</f>
        <v>0</v>
      </c>
      <c r="AO75" s="376">
        <f ca="1">$C75*'LookUp Ranges'!V$71</f>
        <v>0</v>
      </c>
      <c r="AP75" s="376">
        <f ca="1">$C75*'LookUp Ranges'!W$71</f>
        <v>0</v>
      </c>
      <c r="AQ75" s="376">
        <f ca="1">$C75*'LookUp Ranges'!X$71</f>
        <v>0</v>
      </c>
      <c r="AR75" s="376">
        <f ca="1">$C75*'LookUp Ranges'!Y$71</f>
        <v>0</v>
      </c>
      <c r="AS75" s="376">
        <f ca="1">$C75*'LookUp Ranges'!Z$71</f>
        <v>0</v>
      </c>
      <c r="AT75" s="376">
        <f ca="1">$C75*'LookUp Ranges'!AA$71</f>
        <v>0</v>
      </c>
      <c r="AU75" s="376">
        <f ca="1">$C75*'LookUp Ranges'!AB$71</f>
        <v>0</v>
      </c>
      <c r="AV75" s="376">
        <f ca="1">$C75*'LookUp Ranges'!AC$71</f>
        <v>0</v>
      </c>
      <c r="AW75" s="376">
        <f ca="1">$C75*'LookUp Ranges'!AD$71</f>
        <v>0</v>
      </c>
      <c r="AX75" s="376">
        <f ca="1">$C75*'LookUp Ranges'!AE$71</f>
        <v>0</v>
      </c>
      <c r="AY75" s="376">
        <f ca="1">$C75*'LookUp Ranges'!AF$71</f>
        <v>0</v>
      </c>
      <c r="AZ75" s="376">
        <f ca="1">$C75*'LookUp Ranges'!AG$71</f>
        <v>0</v>
      </c>
      <c r="BA75" s="376">
        <f ca="1">$C75*'LookUp Ranges'!AH$71</f>
        <v>0</v>
      </c>
      <c r="BB75" s="376">
        <f ca="1">$C75*'LookUp Ranges'!AI$71</f>
        <v>0</v>
      </c>
      <c r="BC75" s="376">
        <f ca="1">$C75*'LookUp Ranges'!AJ$71</f>
        <v>0</v>
      </c>
      <c r="BD75" s="376">
        <f ca="1">$C75*'LookUp Ranges'!AK$71</f>
        <v>0</v>
      </c>
      <c r="BE75" s="376">
        <f ca="1">$C75*'LookUp Ranges'!AL$71</f>
        <v>0</v>
      </c>
      <c r="BF75" s="376">
        <f ca="1">$C75*'LookUp Ranges'!AM$71</f>
        <v>0</v>
      </c>
      <c r="BG75" s="376">
        <f ca="1">$C75*'LookUp Ranges'!AN$71</f>
        <v>0</v>
      </c>
      <c r="BH75" s="376">
        <f ca="1">$C75*'LookUp Ranges'!AO$71</f>
        <v>0</v>
      </c>
      <c r="BI75" s="376"/>
      <c r="BJ75" s="376"/>
      <c r="BK75" s="376"/>
      <c r="BL75" s="377"/>
      <c r="BM75" s="377"/>
      <c r="BN75" s="377"/>
      <c r="BO75" s="377"/>
      <c r="BP75" s="377"/>
      <c r="BQ75" s="377"/>
      <c r="BR75" s="377"/>
      <c r="BS75" s="377"/>
      <c r="BT75" s="377"/>
      <c r="BU75" s="377"/>
      <c r="BV75" s="377"/>
      <c r="BW75" s="377"/>
      <c r="BX75" s="377"/>
      <c r="BY75" s="377"/>
      <c r="BZ75" s="377"/>
      <c r="CA75" s="377"/>
      <c r="CB75" s="377"/>
      <c r="CC75" s="377"/>
      <c r="CD75" s="377"/>
      <c r="CE75" s="377"/>
      <c r="CF75" s="377"/>
      <c r="CG75" s="376"/>
      <c r="CH75" s="376"/>
      <c r="CI75" s="376"/>
      <c r="CJ75" s="376"/>
      <c r="CK75" s="376"/>
      <c r="CL75" s="376"/>
      <c r="CM75" s="376"/>
      <c r="CN75" s="376"/>
      <c r="CO75" s="376"/>
      <c r="CP75" s="376"/>
      <c r="CQ75" s="376"/>
      <c r="CR75" s="376"/>
      <c r="CS75" s="376"/>
      <c r="CT75" s="376"/>
      <c r="CU75" s="376"/>
      <c r="CV75" s="376"/>
      <c r="CW75" s="376"/>
      <c r="CX75" s="376"/>
      <c r="CY75" s="376"/>
      <c r="CZ75" s="374">
        <f t="shared" ca="1" si="128"/>
        <v>0</v>
      </c>
    </row>
    <row r="76" spans="1:104">
      <c r="A76" s="138">
        <f t="shared" si="129"/>
        <v>19</v>
      </c>
      <c r="B76" s="138">
        <f t="shared" si="130"/>
        <v>2037</v>
      </c>
      <c r="C76" s="130">
        <f t="shared" ca="1" si="127"/>
        <v>0</v>
      </c>
      <c r="D76" s="375"/>
      <c r="E76" s="375"/>
      <c r="F76" s="375"/>
      <c r="G76" s="375"/>
      <c r="H76" s="375"/>
      <c r="I76" s="375"/>
      <c r="J76" s="375"/>
      <c r="K76" s="375"/>
      <c r="L76" s="375"/>
      <c r="M76" s="375"/>
      <c r="N76" s="375"/>
      <c r="O76" s="375"/>
      <c r="P76" s="375"/>
      <c r="Q76" s="375"/>
      <c r="R76" s="375"/>
      <c r="S76" s="375"/>
      <c r="T76" s="375"/>
      <c r="U76" s="375"/>
      <c r="V76" s="376">
        <f ca="1">$C76*'LookUp Ranges'!B$71</f>
        <v>0</v>
      </c>
      <c r="W76" s="376">
        <f ca="1">$C76*'LookUp Ranges'!C$71</f>
        <v>0</v>
      </c>
      <c r="X76" s="376">
        <f ca="1">$C76*'LookUp Ranges'!D$71</f>
        <v>0</v>
      </c>
      <c r="Y76" s="376">
        <f ca="1">$C76*'LookUp Ranges'!E$71</f>
        <v>0</v>
      </c>
      <c r="Z76" s="376">
        <f ca="1">$C76*'LookUp Ranges'!F$71</f>
        <v>0</v>
      </c>
      <c r="AA76" s="376">
        <f ca="1">$C76*'LookUp Ranges'!G$71</f>
        <v>0</v>
      </c>
      <c r="AB76" s="376">
        <f ca="1">$C76*'LookUp Ranges'!H$71</f>
        <v>0</v>
      </c>
      <c r="AC76" s="376">
        <f ca="1">$C76*'LookUp Ranges'!I$71</f>
        <v>0</v>
      </c>
      <c r="AD76" s="376">
        <f ca="1">$C76*'LookUp Ranges'!J$71</f>
        <v>0</v>
      </c>
      <c r="AE76" s="376">
        <f ca="1">$C76*'LookUp Ranges'!K$71</f>
        <v>0</v>
      </c>
      <c r="AF76" s="376">
        <f ca="1">$C76*'LookUp Ranges'!L$71</f>
        <v>0</v>
      </c>
      <c r="AG76" s="376">
        <f ca="1">$C76*'LookUp Ranges'!M$71</f>
        <v>0</v>
      </c>
      <c r="AH76" s="376">
        <f ca="1">$C76*'LookUp Ranges'!N$71</f>
        <v>0</v>
      </c>
      <c r="AI76" s="376">
        <f ca="1">$C76*'LookUp Ranges'!O$71</f>
        <v>0</v>
      </c>
      <c r="AJ76" s="376">
        <f ca="1">$C76*'LookUp Ranges'!P$71</f>
        <v>0</v>
      </c>
      <c r="AK76" s="376">
        <f ca="1">$C76*'LookUp Ranges'!Q$71</f>
        <v>0</v>
      </c>
      <c r="AL76" s="376">
        <f ca="1">$C76*'LookUp Ranges'!R$71</f>
        <v>0</v>
      </c>
      <c r="AM76" s="376">
        <f ca="1">$C76*'LookUp Ranges'!S$71</f>
        <v>0</v>
      </c>
      <c r="AN76" s="376">
        <f ca="1">$C76*'LookUp Ranges'!T$71</f>
        <v>0</v>
      </c>
      <c r="AO76" s="376">
        <f ca="1">$C76*'LookUp Ranges'!U$71</f>
        <v>0</v>
      </c>
      <c r="AP76" s="376">
        <f ca="1">$C76*'LookUp Ranges'!V$71</f>
        <v>0</v>
      </c>
      <c r="AQ76" s="376">
        <f ca="1">$C76*'LookUp Ranges'!W$71</f>
        <v>0</v>
      </c>
      <c r="AR76" s="376">
        <f ca="1">$C76*'LookUp Ranges'!X$71</f>
        <v>0</v>
      </c>
      <c r="AS76" s="376">
        <f ca="1">$C76*'LookUp Ranges'!Y$71</f>
        <v>0</v>
      </c>
      <c r="AT76" s="376">
        <f ca="1">$C76*'LookUp Ranges'!Z$71</f>
        <v>0</v>
      </c>
      <c r="AU76" s="376">
        <f ca="1">$C76*'LookUp Ranges'!AA$71</f>
        <v>0</v>
      </c>
      <c r="AV76" s="376">
        <f ca="1">$C76*'LookUp Ranges'!AB$71</f>
        <v>0</v>
      </c>
      <c r="AW76" s="376">
        <f ca="1">$C76*'LookUp Ranges'!AC$71</f>
        <v>0</v>
      </c>
      <c r="AX76" s="376">
        <f ca="1">$C76*'LookUp Ranges'!AD$71</f>
        <v>0</v>
      </c>
      <c r="AY76" s="376">
        <f ca="1">$C76*'LookUp Ranges'!AE$71</f>
        <v>0</v>
      </c>
      <c r="AZ76" s="376">
        <f ca="1">$C76*'LookUp Ranges'!AF$71</f>
        <v>0</v>
      </c>
      <c r="BA76" s="376">
        <f ca="1">$C76*'LookUp Ranges'!AG$71</f>
        <v>0</v>
      </c>
      <c r="BB76" s="376">
        <f ca="1">$C76*'LookUp Ranges'!AH$71</f>
        <v>0</v>
      </c>
      <c r="BC76" s="376">
        <f ca="1">$C76*'LookUp Ranges'!AI$71</f>
        <v>0</v>
      </c>
      <c r="BD76" s="376">
        <f ca="1">$C76*'LookUp Ranges'!AJ$71</f>
        <v>0</v>
      </c>
      <c r="BE76" s="376">
        <f ca="1">$C76*'LookUp Ranges'!AK$71</f>
        <v>0</v>
      </c>
      <c r="BF76" s="376">
        <f ca="1">$C76*'LookUp Ranges'!AL$71</f>
        <v>0</v>
      </c>
      <c r="BG76" s="376">
        <f ca="1">$C76*'LookUp Ranges'!AM$71</f>
        <v>0</v>
      </c>
      <c r="BH76" s="376">
        <f ca="1">$C76*'LookUp Ranges'!AN$71</f>
        <v>0</v>
      </c>
      <c r="BI76" s="376">
        <f ca="1">$C76*'LookUp Ranges'!AO$71</f>
        <v>0</v>
      </c>
      <c r="BJ76" s="376"/>
      <c r="BK76" s="376"/>
      <c r="BL76" s="377"/>
      <c r="BM76" s="377"/>
      <c r="BN76" s="377"/>
      <c r="BO76" s="377"/>
      <c r="BP76" s="377"/>
      <c r="BQ76" s="377"/>
      <c r="BR76" s="377"/>
      <c r="BS76" s="377"/>
      <c r="BT76" s="377"/>
      <c r="BU76" s="377"/>
      <c r="BV76" s="377"/>
      <c r="BW76" s="377"/>
      <c r="BX76" s="377"/>
      <c r="BY76" s="377"/>
      <c r="BZ76" s="377"/>
      <c r="CA76" s="377"/>
      <c r="CB76" s="377"/>
      <c r="CC76" s="377"/>
      <c r="CD76" s="377"/>
      <c r="CE76" s="377"/>
      <c r="CF76" s="377"/>
      <c r="CG76" s="376"/>
      <c r="CH76" s="376"/>
      <c r="CI76" s="376"/>
      <c r="CJ76" s="376"/>
      <c r="CK76" s="376"/>
      <c r="CL76" s="376"/>
      <c r="CM76" s="376"/>
      <c r="CN76" s="376"/>
      <c r="CO76" s="376"/>
      <c r="CP76" s="376"/>
      <c r="CQ76" s="376"/>
      <c r="CR76" s="376"/>
      <c r="CS76" s="376"/>
      <c r="CT76" s="376"/>
      <c r="CU76" s="376"/>
      <c r="CV76" s="376"/>
      <c r="CW76" s="376"/>
      <c r="CX76" s="376"/>
      <c r="CY76" s="376"/>
      <c r="CZ76" s="374">
        <f t="shared" ca="1" si="128"/>
        <v>0</v>
      </c>
    </row>
    <row r="77" spans="1:104">
      <c r="A77" s="138">
        <f t="shared" si="129"/>
        <v>20</v>
      </c>
      <c r="B77" s="138">
        <f t="shared" si="130"/>
        <v>2038</v>
      </c>
      <c r="C77" s="130">
        <f t="shared" ca="1" si="127"/>
        <v>0</v>
      </c>
      <c r="D77" s="375"/>
      <c r="E77" s="375"/>
      <c r="F77" s="375"/>
      <c r="G77" s="375"/>
      <c r="H77" s="375"/>
      <c r="I77" s="375"/>
      <c r="J77" s="375"/>
      <c r="K77" s="375"/>
      <c r="L77" s="375"/>
      <c r="M77" s="375"/>
      <c r="N77" s="375"/>
      <c r="O77" s="375"/>
      <c r="P77" s="375"/>
      <c r="Q77" s="375"/>
      <c r="R77" s="375"/>
      <c r="S77" s="375"/>
      <c r="T77" s="375"/>
      <c r="U77" s="375"/>
      <c r="V77" s="375"/>
      <c r="W77" s="376">
        <f ca="1">$C77*'LookUp Ranges'!B$71</f>
        <v>0</v>
      </c>
      <c r="X77" s="376">
        <f ca="1">$C77*'LookUp Ranges'!C$71</f>
        <v>0</v>
      </c>
      <c r="Y77" s="376">
        <f ca="1">$C77*'LookUp Ranges'!D$71</f>
        <v>0</v>
      </c>
      <c r="Z77" s="376">
        <f ca="1">$C77*'LookUp Ranges'!E$71</f>
        <v>0</v>
      </c>
      <c r="AA77" s="376">
        <f ca="1">$C77*'LookUp Ranges'!F$71</f>
        <v>0</v>
      </c>
      <c r="AB77" s="376">
        <f ca="1">$C77*'LookUp Ranges'!G$71</f>
        <v>0</v>
      </c>
      <c r="AC77" s="376">
        <f ca="1">$C77*'LookUp Ranges'!H$71</f>
        <v>0</v>
      </c>
      <c r="AD77" s="376">
        <f ca="1">$C77*'LookUp Ranges'!I$71</f>
        <v>0</v>
      </c>
      <c r="AE77" s="376">
        <f ca="1">$C77*'LookUp Ranges'!J$71</f>
        <v>0</v>
      </c>
      <c r="AF77" s="376">
        <f ca="1">$C77*'LookUp Ranges'!K$71</f>
        <v>0</v>
      </c>
      <c r="AG77" s="376">
        <f ca="1">$C77*'LookUp Ranges'!L$71</f>
        <v>0</v>
      </c>
      <c r="AH77" s="376">
        <f ca="1">$C77*'LookUp Ranges'!M$71</f>
        <v>0</v>
      </c>
      <c r="AI77" s="376">
        <f ca="1">$C77*'LookUp Ranges'!N$71</f>
        <v>0</v>
      </c>
      <c r="AJ77" s="376">
        <f ca="1">$C77*'LookUp Ranges'!O$71</f>
        <v>0</v>
      </c>
      <c r="AK77" s="376">
        <f ca="1">$C77*'LookUp Ranges'!P$71</f>
        <v>0</v>
      </c>
      <c r="AL77" s="376">
        <f ca="1">$C77*'LookUp Ranges'!Q$71</f>
        <v>0</v>
      </c>
      <c r="AM77" s="376">
        <f ca="1">$C77*'LookUp Ranges'!R$71</f>
        <v>0</v>
      </c>
      <c r="AN77" s="376">
        <f ca="1">$C77*'LookUp Ranges'!S$71</f>
        <v>0</v>
      </c>
      <c r="AO77" s="376">
        <f ca="1">$C77*'LookUp Ranges'!T$71</f>
        <v>0</v>
      </c>
      <c r="AP77" s="376">
        <f ca="1">$C77*'LookUp Ranges'!U$71</f>
        <v>0</v>
      </c>
      <c r="AQ77" s="376">
        <f ca="1">$C77*'LookUp Ranges'!V$71</f>
        <v>0</v>
      </c>
      <c r="AR77" s="376">
        <f ca="1">$C77*'LookUp Ranges'!W$71</f>
        <v>0</v>
      </c>
      <c r="AS77" s="376">
        <f ca="1">$C77*'LookUp Ranges'!X$71</f>
        <v>0</v>
      </c>
      <c r="AT77" s="376">
        <f ca="1">$C77*'LookUp Ranges'!Y$71</f>
        <v>0</v>
      </c>
      <c r="AU77" s="376">
        <f ca="1">$C77*'LookUp Ranges'!Z$71</f>
        <v>0</v>
      </c>
      <c r="AV77" s="376">
        <f ca="1">$C77*'LookUp Ranges'!AA$71</f>
        <v>0</v>
      </c>
      <c r="AW77" s="376">
        <f ca="1">$C77*'LookUp Ranges'!AB$71</f>
        <v>0</v>
      </c>
      <c r="AX77" s="376">
        <f ca="1">$C77*'LookUp Ranges'!AC$71</f>
        <v>0</v>
      </c>
      <c r="AY77" s="376">
        <f ca="1">$C77*'LookUp Ranges'!AD$71</f>
        <v>0</v>
      </c>
      <c r="AZ77" s="376">
        <f ca="1">$C77*'LookUp Ranges'!AE$71</f>
        <v>0</v>
      </c>
      <c r="BA77" s="376">
        <f ca="1">$C77*'LookUp Ranges'!AF$71</f>
        <v>0</v>
      </c>
      <c r="BB77" s="376">
        <f ca="1">$C77*'LookUp Ranges'!AG$71</f>
        <v>0</v>
      </c>
      <c r="BC77" s="376">
        <f ca="1">$C77*'LookUp Ranges'!AH$71</f>
        <v>0</v>
      </c>
      <c r="BD77" s="376">
        <f ca="1">$C77*'LookUp Ranges'!AI$71</f>
        <v>0</v>
      </c>
      <c r="BE77" s="376">
        <f ca="1">$C77*'LookUp Ranges'!AJ$71</f>
        <v>0</v>
      </c>
      <c r="BF77" s="376">
        <f ca="1">$C77*'LookUp Ranges'!AK$71</f>
        <v>0</v>
      </c>
      <c r="BG77" s="376">
        <f ca="1">$C77*'LookUp Ranges'!AL$71</f>
        <v>0</v>
      </c>
      <c r="BH77" s="376">
        <f ca="1">$C77*'LookUp Ranges'!AM$71</f>
        <v>0</v>
      </c>
      <c r="BI77" s="376">
        <f ca="1">$C77*'LookUp Ranges'!AN$71</f>
        <v>0</v>
      </c>
      <c r="BJ77" s="376">
        <f ca="1">$C77*'LookUp Ranges'!AO$71</f>
        <v>0</v>
      </c>
      <c r="BK77" s="376"/>
      <c r="BL77" s="377"/>
      <c r="BM77" s="377"/>
      <c r="BN77" s="377"/>
      <c r="BO77" s="377"/>
      <c r="BP77" s="377"/>
      <c r="BQ77" s="377"/>
      <c r="BR77" s="377"/>
      <c r="BS77" s="377"/>
      <c r="BT77" s="377"/>
      <c r="BU77" s="377"/>
      <c r="BV77" s="377"/>
      <c r="BW77" s="377"/>
      <c r="BX77" s="377"/>
      <c r="BY77" s="377"/>
      <c r="BZ77" s="377"/>
      <c r="CA77" s="377"/>
      <c r="CB77" s="377"/>
      <c r="CC77" s="377"/>
      <c r="CD77" s="377"/>
      <c r="CE77" s="377"/>
      <c r="CF77" s="377"/>
      <c r="CG77" s="376"/>
      <c r="CH77" s="376"/>
      <c r="CI77" s="376"/>
      <c r="CJ77" s="376"/>
      <c r="CK77" s="376"/>
      <c r="CL77" s="376"/>
      <c r="CM77" s="376"/>
      <c r="CN77" s="376"/>
      <c r="CO77" s="376"/>
      <c r="CP77" s="376"/>
      <c r="CQ77" s="376"/>
      <c r="CR77" s="376"/>
      <c r="CS77" s="376"/>
      <c r="CT77" s="376"/>
      <c r="CU77" s="376"/>
      <c r="CV77" s="376"/>
      <c r="CW77" s="376"/>
      <c r="CX77" s="376"/>
      <c r="CY77" s="376"/>
      <c r="CZ77" s="374">
        <f t="shared" ca="1" si="128"/>
        <v>0</v>
      </c>
    </row>
    <row r="78" spans="1:104" s="373" customFormat="1">
      <c r="A78" s="138">
        <f t="shared" si="129"/>
        <v>21</v>
      </c>
      <c r="B78" s="138">
        <f t="shared" si="130"/>
        <v>2039</v>
      </c>
      <c r="C78" s="130">
        <f t="shared" ref="C78:C97" ca="1" si="131">C32</f>
        <v>0</v>
      </c>
      <c r="D78" s="375"/>
      <c r="E78" s="375"/>
      <c r="F78" s="375"/>
      <c r="G78" s="375"/>
      <c r="H78" s="375"/>
      <c r="I78" s="375"/>
      <c r="J78" s="375"/>
      <c r="K78" s="375"/>
      <c r="L78" s="375"/>
      <c r="M78" s="375"/>
      <c r="N78" s="375"/>
      <c r="O78" s="375"/>
      <c r="P78" s="375"/>
      <c r="Q78" s="375"/>
      <c r="R78" s="375"/>
      <c r="S78" s="375"/>
      <c r="T78" s="375"/>
      <c r="U78" s="375"/>
      <c r="V78" s="375"/>
      <c r="W78" s="376"/>
      <c r="X78" s="376">
        <f ca="1">$C78*'LookUp Ranges'!B$71</f>
        <v>0</v>
      </c>
      <c r="Y78" s="376">
        <f ca="1">$C78*'LookUp Ranges'!C$71</f>
        <v>0</v>
      </c>
      <c r="Z78" s="376">
        <f ca="1">$C78*'LookUp Ranges'!D$71</f>
        <v>0</v>
      </c>
      <c r="AA78" s="376">
        <f ca="1">$C78*'LookUp Ranges'!E$71</f>
        <v>0</v>
      </c>
      <c r="AB78" s="376">
        <f ca="1">$C78*'LookUp Ranges'!F$71</f>
        <v>0</v>
      </c>
      <c r="AC78" s="376">
        <f ca="1">$C78*'LookUp Ranges'!G$71</f>
        <v>0</v>
      </c>
      <c r="AD78" s="376">
        <f ca="1">$C78*'LookUp Ranges'!H$71</f>
        <v>0</v>
      </c>
      <c r="AE78" s="376">
        <f ca="1">$C78*'LookUp Ranges'!I$71</f>
        <v>0</v>
      </c>
      <c r="AF78" s="376">
        <f ca="1">$C78*'LookUp Ranges'!J$71</f>
        <v>0</v>
      </c>
      <c r="AG78" s="376">
        <f ca="1">$C78*'LookUp Ranges'!K$71</f>
        <v>0</v>
      </c>
      <c r="AH78" s="376">
        <f ca="1">$C78*'LookUp Ranges'!L$71</f>
        <v>0</v>
      </c>
      <c r="AI78" s="376">
        <f ca="1">$C78*'LookUp Ranges'!M$71</f>
        <v>0</v>
      </c>
      <c r="AJ78" s="376">
        <f ca="1">$C78*'LookUp Ranges'!N$71</f>
        <v>0</v>
      </c>
      <c r="AK78" s="376">
        <f ca="1">$C78*'LookUp Ranges'!O$71</f>
        <v>0</v>
      </c>
      <c r="AL78" s="376">
        <f ca="1">$C78*'LookUp Ranges'!P$71</f>
        <v>0</v>
      </c>
      <c r="AM78" s="376">
        <f ca="1">$C78*'LookUp Ranges'!Q$71</f>
        <v>0</v>
      </c>
      <c r="AN78" s="376">
        <f ca="1">$C78*'LookUp Ranges'!R$71</f>
        <v>0</v>
      </c>
      <c r="AO78" s="376">
        <f ca="1">$C78*'LookUp Ranges'!S$71</f>
        <v>0</v>
      </c>
      <c r="AP78" s="376">
        <f ca="1">$C78*'LookUp Ranges'!T$71</f>
        <v>0</v>
      </c>
      <c r="AQ78" s="376">
        <f ca="1">$C78*'LookUp Ranges'!U$71</f>
        <v>0</v>
      </c>
      <c r="AR78" s="376">
        <f ca="1">$C78*'LookUp Ranges'!V$71</f>
        <v>0</v>
      </c>
      <c r="AS78" s="376">
        <f ca="1">$C78*'LookUp Ranges'!W$71</f>
        <v>0</v>
      </c>
      <c r="AT78" s="376">
        <f ca="1">$C78*'LookUp Ranges'!X$71</f>
        <v>0</v>
      </c>
      <c r="AU78" s="376">
        <f ca="1">$C78*'LookUp Ranges'!Y$71</f>
        <v>0</v>
      </c>
      <c r="AV78" s="376">
        <f ca="1">$C78*'LookUp Ranges'!Z$71</f>
        <v>0</v>
      </c>
      <c r="AW78" s="376">
        <f ca="1">$C78*'LookUp Ranges'!AA$71</f>
        <v>0</v>
      </c>
      <c r="AX78" s="376">
        <f ca="1">$C78*'LookUp Ranges'!AB$71</f>
        <v>0</v>
      </c>
      <c r="AY78" s="376">
        <f ca="1">$C78*'LookUp Ranges'!AC$71</f>
        <v>0</v>
      </c>
      <c r="AZ78" s="376">
        <f ca="1">$C78*'LookUp Ranges'!AD$71</f>
        <v>0</v>
      </c>
      <c r="BA78" s="376">
        <f ca="1">$C78*'LookUp Ranges'!AE$71</f>
        <v>0</v>
      </c>
      <c r="BB78" s="376">
        <f ca="1">$C78*'LookUp Ranges'!AF$71</f>
        <v>0</v>
      </c>
      <c r="BC78" s="376">
        <f ca="1">$C78*'LookUp Ranges'!AG$71</f>
        <v>0</v>
      </c>
      <c r="BD78" s="376">
        <f ca="1">$C78*'LookUp Ranges'!AH$71</f>
        <v>0</v>
      </c>
      <c r="BE78" s="376">
        <f ca="1">$C78*'LookUp Ranges'!AI$71</f>
        <v>0</v>
      </c>
      <c r="BF78" s="376">
        <f ca="1">$C78*'LookUp Ranges'!AJ$71</f>
        <v>0</v>
      </c>
      <c r="BG78" s="376">
        <f ca="1">$C78*'LookUp Ranges'!AK$71</f>
        <v>0</v>
      </c>
      <c r="BH78" s="376">
        <f ca="1">$C78*'LookUp Ranges'!AL$71</f>
        <v>0</v>
      </c>
      <c r="BI78" s="376">
        <f ca="1">$C78*'LookUp Ranges'!AM$71</f>
        <v>0</v>
      </c>
      <c r="BJ78" s="376">
        <f ca="1">$C78*'LookUp Ranges'!AN$71</f>
        <v>0</v>
      </c>
      <c r="BK78" s="376">
        <f ca="1">$C78*'LookUp Ranges'!AO$71</f>
        <v>0</v>
      </c>
      <c r="BL78" s="377"/>
      <c r="BM78" s="377"/>
      <c r="BN78" s="377"/>
      <c r="BO78" s="377"/>
      <c r="BP78" s="377"/>
      <c r="BQ78" s="377"/>
      <c r="BR78" s="377"/>
      <c r="BS78" s="377"/>
      <c r="BT78" s="377"/>
      <c r="BU78" s="377"/>
      <c r="BV78" s="377"/>
      <c r="BW78" s="377"/>
      <c r="BX78" s="377"/>
      <c r="BY78" s="377"/>
      <c r="BZ78" s="377"/>
      <c r="CA78" s="377"/>
      <c r="CB78" s="377"/>
      <c r="CC78" s="377"/>
      <c r="CD78" s="377"/>
      <c r="CE78" s="377"/>
      <c r="CF78" s="377"/>
      <c r="CG78" s="376"/>
      <c r="CH78" s="376"/>
      <c r="CI78" s="376"/>
      <c r="CJ78" s="376"/>
      <c r="CK78" s="376"/>
      <c r="CL78" s="376"/>
      <c r="CM78" s="376"/>
      <c r="CN78" s="376"/>
      <c r="CO78" s="376"/>
      <c r="CP78" s="376"/>
      <c r="CQ78" s="376"/>
      <c r="CR78" s="376"/>
      <c r="CS78" s="376"/>
      <c r="CT78" s="376"/>
      <c r="CU78" s="376"/>
      <c r="CV78" s="376"/>
      <c r="CW78" s="376"/>
      <c r="CX78" s="376"/>
      <c r="CY78" s="376"/>
      <c r="CZ78" s="374">
        <f t="shared" ca="1" si="128"/>
        <v>0</v>
      </c>
    </row>
    <row r="79" spans="1:104" s="373" customFormat="1">
      <c r="A79" s="138">
        <f t="shared" si="129"/>
        <v>22</v>
      </c>
      <c r="B79" s="138">
        <f t="shared" si="130"/>
        <v>2040</v>
      </c>
      <c r="C79" s="130">
        <f t="shared" ca="1" si="131"/>
        <v>0</v>
      </c>
      <c r="D79" s="375"/>
      <c r="E79" s="375"/>
      <c r="F79" s="375"/>
      <c r="G79" s="375"/>
      <c r="H79" s="375"/>
      <c r="I79" s="375"/>
      <c r="J79" s="375"/>
      <c r="K79" s="375"/>
      <c r="L79" s="375"/>
      <c r="M79" s="375"/>
      <c r="N79" s="375"/>
      <c r="O79" s="375"/>
      <c r="P79" s="375"/>
      <c r="Q79" s="375"/>
      <c r="R79" s="375"/>
      <c r="S79" s="375"/>
      <c r="T79" s="375"/>
      <c r="U79" s="375"/>
      <c r="V79" s="375"/>
      <c r="W79" s="376"/>
      <c r="X79" s="376"/>
      <c r="Y79" s="376">
        <f ca="1">$C79*'LookUp Ranges'!B$71</f>
        <v>0</v>
      </c>
      <c r="Z79" s="376">
        <f ca="1">$C79*'LookUp Ranges'!C$71</f>
        <v>0</v>
      </c>
      <c r="AA79" s="376">
        <f ca="1">$C79*'LookUp Ranges'!D$71</f>
        <v>0</v>
      </c>
      <c r="AB79" s="376">
        <f ca="1">$C79*'LookUp Ranges'!E$71</f>
        <v>0</v>
      </c>
      <c r="AC79" s="376">
        <f ca="1">$C79*'LookUp Ranges'!F$71</f>
        <v>0</v>
      </c>
      <c r="AD79" s="376">
        <f ca="1">$C79*'LookUp Ranges'!G$71</f>
        <v>0</v>
      </c>
      <c r="AE79" s="376">
        <f ca="1">$C79*'LookUp Ranges'!H$71</f>
        <v>0</v>
      </c>
      <c r="AF79" s="376">
        <f ca="1">$C79*'LookUp Ranges'!I$71</f>
        <v>0</v>
      </c>
      <c r="AG79" s="376">
        <f ca="1">$C79*'LookUp Ranges'!J$71</f>
        <v>0</v>
      </c>
      <c r="AH79" s="376">
        <f ca="1">$C79*'LookUp Ranges'!K$71</f>
        <v>0</v>
      </c>
      <c r="AI79" s="376">
        <f ca="1">$C79*'LookUp Ranges'!L$71</f>
        <v>0</v>
      </c>
      <c r="AJ79" s="376">
        <f ca="1">$C79*'LookUp Ranges'!M$71</f>
        <v>0</v>
      </c>
      <c r="AK79" s="376">
        <f ca="1">$C79*'LookUp Ranges'!N$71</f>
        <v>0</v>
      </c>
      <c r="AL79" s="376">
        <f ca="1">$C79*'LookUp Ranges'!O$71</f>
        <v>0</v>
      </c>
      <c r="AM79" s="376">
        <f ca="1">$C79*'LookUp Ranges'!P$71</f>
        <v>0</v>
      </c>
      <c r="AN79" s="376">
        <f ca="1">$C79*'LookUp Ranges'!Q$71</f>
        <v>0</v>
      </c>
      <c r="AO79" s="376">
        <f ca="1">$C79*'LookUp Ranges'!R$71</f>
        <v>0</v>
      </c>
      <c r="AP79" s="376">
        <f ca="1">$C79*'LookUp Ranges'!S$71</f>
        <v>0</v>
      </c>
      <c r="AQ79" s="376">
        <f ca="1">$C79*'LookUp Ranges'!T$71</f>
        <v>0</v>
      </c>
      <c r="AR79" s="376">
        <f ca="1">$C79*'LookUp Ranges'!U$71</f>
        <v>0</v>
      </c>
      <c r="AS79" s="376">
        <f ca="1">$C79*'LookUp Ranges'!V$71</f>
        <v>0</v>
      </c>
      <c r="AT79" s="376">
        <f ca="1">$C79*'LookUp Ranges'!W$71</f>
        <v>0</v>
      </c>
      <c r="AU79" s="376">
        <f ca="1">$C79*'LookUp Ranges'!X$71</f>
        <v>0</v>
      </c>
      <c r="AV79" s="376">
        <f ca="1">$C79*'LookUp Ranges'!Y$71</f>
        <v>0</v>
      </c>
      <c r="AW79" s="376">
        <f ca="1">$C79*'LookUp Ranges'!Z$71</f>
        <v>0</v>
      </c>
      <c r="AX79" s="376">
        <f ca="1">$C79*'LookUp Ranges'!AA$71</f>
        <v>0</v>
      </c>
      <c r="AY79" s="376">
        <f ca="1">$C79*'LookUp Ranges'!AB$71</f>
        <v>0</v>
      </c>
      <c r="AZ79" s="376">
        <f ca="1">$C79*'LookUp Ranges'!AC$71</f>
        <v>0</v>
      </c>
      <c r="BA79" s="376">
        <f ca="1">$C79*'LookUp Ranges'!AD$71</f>
        <v>0</v>
      </c>
      <c r="BB79" s="376">
        <f ca="1">$C79*'LookUp Ranges'!AE$71</f>
        <v>0</v>
      </c>
      <c r="BC79" s="376">
        <f ca="1">$C79*'LookUp Ranges'!AF$71</f>
        <v>0</v>
      </c>
      <c r="BD79" s="376">
        <f ca="1">$C79*'LookUp Ranges'!AG$71</f>
        <v>0</v>
      </c>
      <c r="BE79" s="376">
        <f ca="1">$C79*'LookUp Ranges'!AH$71</f>
        <v>0</v>
      </c>
      <c r="BF79" s="376">
        <f ca="1">$C79*'LookUp Ranges'!AI$71</f>
        <v>0</v>
      </c>
      <c r="BG79" s="376">
        <f ca="1">$C79*'LookUp Ranges'!AJ$71</f>
        <v>0</v>
      </c>
      <c r="BH79" s="376">
        <f ca="1">$C79*'LookUp Ranges'!AK$71</f>
        <v>0</v>
      </c>
      <c r="BI79" s="376">
        <f ca="1">$C79*'LookUp Ranges'!AL$71</f>
        <v>0</v>
      </c>
      <c r="BJ79" s="376">
        <f ca="1">$C79*'LookUp Ranges'!AM$71</f>
        <v>0</v>
      </c>
      <c r="BK79" s="376">
        <f ca="1">$C79*'LookUp Ranges'!AN$71</f>
        <v>0</v>
      </c>
      <c r="BL79" s="376">
        <f ca="1">$C79*'LookUp Ranges'!AO$71</f>
        <v>0</v>
      </c>
      <c r="BM79" s="377"/>
      <c r="BN79" s="377"/>
      <c r="BO79" s="377"/>
      <c r="BP79" s="377"/>
      <c r="BQ79" s="377"/>
      <c r="BR79" s="377"/>
      <c r="BS79" s="377"/>
      <c r="BT79" s="377"/>
      <c r="BU79" s="377"/>
      <c r="BV79" s="377"/>
      <c r="BW79" s="377"/>
      <c r="BX79" s="377"/>
      <c r="BY79" s="377"/>
      <c r="BZ79" s="377"/>
      <c r="CA79" s="377"/>
      <c r="CB79" s="377"/>
      <c r="CC79" s="377"/>
      <c r="CD79" s="377"/>
      <c r="CE79" s="377"/>
      <c r="CF79" s="377"/>
      <c r="CG79" s="376"/>
      <c r="CH79" s="376"/>
      <c r="CI79" s="376"/>
      <c r="CJ79" s="376"/>
      <c r="CK79" s="376"/>
      <c r="CL79" s="376"/>
      <c r="CM79" s="376"/>
      <c r="CN79" s="376"/>
      <c r="CO79" s="376"/>
      <c r="CP79" s="376"/>
      <c r="CQ79" s="376"/>
      <c r="CR79" s="376"/>
      <c r="CS79" s="376"/>
      <c r="CT79" s="376"/>
      <c r="CU79" s="376"/>
      <c r="CV79" s="376"/>
      <c r="CW79" s="376"/>
      <c r="CX79" s="376"/>
      <c r="CY79" s="376"/>
      <c r="CZ79" s="374">
        <f t="shared" ca="1" si="128"/>
        <v>0</v>
      </c>
    </row>
    <row r="80" spans="1:104" s="373" customFormat="1">
      <c r="A80" s="138">
        <f t="shared" si="129"/>
        <v>23</v>
      </c>
      <c r="B80" s="138">
        <f t="shared" si="130"/>
        <v>2041</v>
      </c>
      <c r="C80" s="130">
        <f t="shared" ca="1" si="131"/>
        <v>0</v>
      </c>
      <c r="D80" s="375"/>
      <c r="E80" s="375"/>
      <c r="F80" s="375"/>
      <c r="G80" s="375"/>
      <c r="H80" s="375"/>
      <c r="I80" s="375"/>
      <c r="J80" s="375"/>
      <c r="K80" s="375"/>
      <c r="L80" s="375"/>
      <c r="M80" s="375"/>
      <c r="N80" s="375"/>
      <c r="O80" s="375"/>
      <c r="P80" s="375"/>
      <c r="Q80" s="375"/>
      <c r="R80" s="375"/>
      <c r="S80" s="375"/>
      <c r="T80" s="375"/>
      <c r="U80" s="375"/>
      <c r="V80" s="375"/>
      <c r="W80" s="376"/>
      <c r="X80" s="376"/>
      <c r="Y80" s="376"/>
      <c r="Z80" s="376">
        <f ca="1">$C80*'LookUp Ranges'!B$71</f>
        <v>0</v>
      </c>
      <c r="AA80" s="376">
        <f ca="1">$C80*'LookUp Ranges'!C$71</f>
        <v>0</v>
      </c>
      <c r="AB80" s="376">
        <f ca="1">$C80*'LookUp Ranges'!D$71</f>
        <v>0</v>
      </c>
      <c r="AC80" s="376">
        <f ca="1">$C80*'LookUp Ranges'!E$71</f>
        <v>0</v>
      </c>
      <c r="AD80" s="376">
        <f ca="1">$C80*'LookUp Ranges'!F$71</f>
        <v>0</v>
      </c>
      <c r="AE80" s="376">
        <f ca="1">$C80*'LookUp Ranges'!G$71</f>
        <v>0</v>
      </c>
      <c r="AF80" s="376">
        <f ca="1">$C80*'LookUp Ranges'!H$71</f>
        <v>0</v>
      </c>
      <c r="AG80" s="376">
        <f ca="1">$C80*'LookUp Ranges'!I$71</f>
        <v>0</v>
      </c>
      <c r="AH80" s="376">
        <f ca="1">$C80*'LookUp Ranges'!J$71</f>
        <v>0</v>
      </c>
      <c r="AI80" s="376">
        <f ca="1">$C80*'LookUp Ranges'!K$71</f>
        <v>0</v>
      </c>
      <c r="AJ80" s="376">
        <f ca="1">$C80*'LookUp Ranges'!L$71</f>
        <v>0</v>
      </c>
      <c r="AK80" s="376">
        <f ca="1">$C80*'LookUp Ranges'!M$71</f>
        <v>0</v>
      </c>
      <c r="AL80" s="376">
        <f ca="1">$C80*'LookUp Ranges'!N$71</f>
        <v>0</v>
      </c>
      <c r="AM80" s="376">
        <f ca="1">$C80*'LookUp Ranges'!O$71</f>
        <v>0</v>
      </c>
      <c r="AN80" s="376">
        <f ca="1">$C80*'LookUp Ranges'!P$71</f>
        <v>0</v>
      </c>
      <c r="AO80" s="376">
        <f ca="1">$C80*'LookUp Ranges'!Q$71</f>
        <v>0</v>
      </c>
      <c r="AP80" s="376">
        <f ca="1">$C80*'LookUp Ranges'!R$71</f>
        <v>0</v>
      </c>
      <c r="AQ80" s="376">
        <f ca="1">$C80*'LookUp Ranges'!S$71</f>
        <v>0</v>
      </c>
      <c r="AR80" s="376">
        <f ca="1">$C80*'LookUp Ranges'!T$71</f>
        <v>0</v>
      </c>
      <c r="AS80" s="376">
        <f ca="1">$C80*'LookUp Ranges'!U$71</f>
        <v>0</v>
      </c>
      <c r="AT80" s="376">
        <f ca="1">$C80*'LookUp Ranges'!V$71</f>
        <v>0</v>
      </c>
      <c r="AU80" s="376">
        <f ca="1">$C80*'LookUp Ranges'!W$71</f>
        <v>0</v>
      </c>
      <c r="AV80" s="376">
        <f ca="1">$C80*'LookUp Ranges'!X$71</f>
        <v>0</v>
      </c>
      <c r="AW80" s="376">
        <f ca="1">$C80*'LookUp Ranges'!Y$71</f>
        <v>0</v>
      </c>
      <c r="AX80" s="376">
        <f ca="1">$C80*'LookUp Ranges'!Z$71</f>
        <v>0</v>
      </c>
      <c r="AY80" s="376">
        <f ca="1">$C80*'LookUp Ranges'!AA$71</f>
        <v>0</v>
      </c>
      <c r="AZ80" s="376">
        <f ca="1">$C80*'LookUp Ranges'!AB$71</f>
        <v>0</v>
      </c>
      <c r="BA80" s="376">
        <f ca="1">$C80*'LookUp Ranges'!AC$71</f>
        <v>0</v>
      </c>
      <c r="BB80" s="376">
        <f ca="1">$C80*'LookUp Ranges'!AD$71</f>
        <v>0</v>
      </c>
      <c r="BC80" s="376">
        <f ca="1">$C80*'LookUp Ranges'!AE$71</f>
        <v>0</v>
      </c>
      <c r="BD80" s="376">
        <f ca="1">$C80*'LookUp Ranges'!AF$71</f>
        <v>0</v>
      </c>
      <c r="BE80" s="376">
        <f ca="1">$C80*'LookUp Ranges'!AG$71</f>
        <v>0</v>
      </c>
      <c r="BF80" s="376">
        <f ca="1">$C80*'LookUp Ranges'!AH$71</f>
        <v>0</v>
      </c>
      <c r="BG80" s="376">
        <f ca="1">$C80*'LookUp Ranges'!AI$71</f>
        <v>0</v>
      </c>
      <c r="BH80" s="376">
        <f ca="1">$C80*'LookUp Ranges'!AJ$71</f>
        <v>0</v>
      </c>
      <c r="BI80" s="376">
        <f ca="1">$C80*'LookUp Ranges'!AK$71</f>
        <v>0</v>
      </c>
      <c r="BJ80" s="376">
        <f ca="1">$C80*'LookUp Ranges'!AL$71</f>
        <v>0</v>
      </c>
      <c r="BK80" s="376">
        <f ca="1">$C80*'LookUp Ranges'!AM$71</f>
        <v>0</v>
      </c>
      <c r="BL80" s="376">
        <f ca="1">$C80*'LookUp Ranges'!AN$71</f>
        <v>0</v>
      </c>
      <c r="BM80" s="376">
        <f ca="1">$C80*'LookUp Ranges'!AO$71</f>
        <v>0</v>
      </c>
      <c r="BN80" s="377"/>
      <c r="BO80" s="377"/>
      <c r="BP80" s="377"/>
      <c r="BQ80" s="377"/>
      <c r="BR80" s="377"/>
      <c r="BS80" s="377"/>
      <c r="BT80" s="377"/>
      <c r="BU80" s="377"/>
      <c r="BV80" s="377"/>
      <c r="BW80" s="377"/>
      <c r="BX80" s="377"/>
      <c r="BY80" s="377"/>
      <c r="BZ80" s="377"/>
      <c r="CA80" s="377"/>
      <c r="CB80" s="377"/>
      <c r="CC80" s="377"/>
      <c r="CD80" s="377"/>
      <c r="CE80" s="377"/>
      <c r="CF80" s="377"/>
      <c r="CG80" s="376"/>
      <c r="CH80" s="376"/>
      <c r="CI80" s="376"/>
      <c r="CJ80" s="376"/>
      <c r="CK80" s="376"/>
      <c r="CL80" s="376"/>
      <c r="CM80" s="376"/>
      <c r="CN80" s="376"/>
      <c r="CO80" s="376"/>
      <c r="CP80" s="376"/>
      <c r="CQ80" s="376"/>
      <c r="CR80" s="376"/>
      <c r="CS80" s="376"/>
      <c r="CT80" s="376"/>
      <c r="CU80" s="376"/>
      <c r="CV80" s="376"/>
      <c r="CW80" s="376"/>
      <c r="CX80" s="376"/>
      <c r="CY80" s="376"/>
      <c r="CZ80" s="374">
        <f t="shared" ca="1" si="128"/>
        <v>0</v>
      </c>
    </row>
    <row r="81" spans="1:104" s="373" customFormat="1">
      <c r="A81" s="138">
        <f t="shared" si="129"/>
        <v>24</v>
      </c>
      <c r="B81" s="138">
        <f t="shared" si="130"/>
        <v>2042</v>
      </c>
      <c r="C81" s="130">
        <f t="shared" ca="1" si="131"/>
        <v>0</v>
      </c>
      <c r="D81" s="375"/>
      <c r="E81" s="375"/>
      <c r="F81" s="375"/>
      <c r="G81" s="375"/>
      <c r="H81" s="375"/>
      <c r="I81" s="375"/>
      <c r="J81" s="375"/>
      <c r="K81" s="375"/>
      <c r="L81" s="375"/>
      <c r="M81" s="375"/>
      <c r="N81" s="375"/>
      <c r="O81" s="375"/>
      <c r="P81" s="375"/>
      <c r="Q81" s="375"/>
      <c r="R81" s="375"/>
      <c r="S81" s="375"/>
      <c r="T81" s="375"/>
      <c r="U81" s="375"/>
      <c r="V81" s="375"/>
      <c r="W81" s="376"/>
      <c r="X81" s="376"/>
      <c r="Y81" s="376"/>
      <c r="Z81" s="376"/>
      <c r="AA81" s="376">
        <f ca="1">$C81*'LookUp Ranges'!B$71</f>
        <v>0</v>
      </c>
      <c r="AB81" s="376">
        <f ca="1">$C81*'LookUp Ranges'!C$71</f>
        <v>0</v>
      </c>
      <c r="AC81" s="376">
        <f ca="1">$C81*'LookUp Ranges'!D$71</f>
        <v>0</v>
      </c>
      <c r="AD81" s="376">
        <f ca="1">$C81*'LookUp Ranges'!E$71</f>
        <v>0</v>
      </c>
      <c r="AE81" s="376">
        <f ca="1">$C81*'LookUp Ranges'!F$71</f>
        <v>0</v>
      </c>
      <c r="AF81" s="376">
        <f ca="1">$C81*'LookUp Ranges'!G$71</f>
        <v>0</v>
      </c>
      <c r="AG81" s="376">
        <f ca="1">$C81*'LookUp Ranges'!H$71</f>
        <v>0</v>
      </c>
      <c r="AH81" s="376">
        <f ca="1">$C81*'LookUp Ranges'!I$71</f>
        <v>0</v>
      </c>
      <c r="AI81" s="376">
        <f ca="1">$C81*'LookUp Ranges'!J$71</f>
        <v>0</v>
      </c>
      <c r="AJ81" s="376">
        <f ca="1">$C81*'LookUp Ranges'!K$71</f>
        <v>0</v>
      </c>
      <c r="AK81" s="376">
        <f ca="1">$C81*'LookUp Ranges'!L$71</f>
        <v>0</v>
      </c>
      <c r="AL81" s="376">
        <f ca="1">$C81*'LookUp Ranges'!M$71</f>
        <v>0</v>
      </c>
      <c r="AM81" s="376">
        <f ca="1">$C81*'LookUp Ranges'!N$71</f>
        <v>0</v>
      </c>
      <c r="AN81" s="376">
        <f ca="1">$C81*'LookUp Ranges'!O$71</f>
        <v>0</v>
      </c>
      <c r="AO81" s="376">
        <f ca="1">$C81*'LookUp Ranges'!P$71</f>
        <v>0</v>
      </c>
      <c r="AP81" s="376">
        <f ca="1">$C81*'LookUp Ranges'!Q$71</f>
        <v>0</v>
      </c>
      <c r="AQ81" s="376">
        <f ca="1">$C81*'LookUp Ranges'!R$71</f>
        <v>0</v>
      </c>
      <c r="AR81" s="376">
        <f ca="1">$C81*'LookUp Ranges'!S$71</f>
        <v>0</v>
      </c>
      <c r="AS81" s="376">
        <f ca="1">$C81*'LookUp Ranges'!T$71</f>
        <v>0</v>
      </c>
      <c r="AT81" s="376">
        <f ca="1">$C81*'LookUp Ranges'!U$71</f>
        <v>0</v>
      </c>
      <c r="AU81" s="376">
        <f ca="1">$C81*'LookUp Ranges'!V$71</f>
        <v>0</v>
      </c>
      <c r="AV81" s="376">
        <f ca="1">$C81*'LookUp Ranges'!W$71</f>
        <v>0</v>
      </c>
      <c r="AW81" s="376">
        <f ca="1">$C81*'LookUp Ranges'!X$71</f>
        <v>0</v>
      </c>
      <c r="AX81" s="376">
        <f ca="1">$C81*'LookUp Ranges'!Y$71</f>
        <v>0</v>
      </c>
      <c r="AY81" s="376">
        <f ca="1">$C81*'LookUp Ranges'!Z$71</f>
        <v>0</v>
      </c>
      <c r="AZ81" s="376">
        <f ca="1">$C81*'LookUp Ranges'!AA$71</f>
        <v>0</v>
      </c>
      <c r="BA81" s="376">
        <f ca="1">$C81*'LookUp Ranges'!AB$71</f>
        <v>0</v>
      </c>
      <c r="BB81" s="376">
        <f ca="1">$C81*'LookUp Ranges'!AC$71</f>
        <v>0</v>
      </c>
      <c r="BC81" s="376">
        <f ca="1">$C81*'LookUp Ranges'!AD$71</f>
        <v>0</v>
      </c>
      <c r="BD81" s="376">
        <f ca="1">$C81*'LookUp Ranges'!AE$71</f>
        <v>0</v>
      </c>
      <c r="BE81" s="376">
        <f ca="1">$C81*'LookUp Ranges'!AF$71</f>
        <v>0</v>
      </c>
      <c r="BF81" s="376">
        <f ca="1">$C81*'LookUp Ranges'!AG$71</f>
        <v>0</v>
      </c>
      <c r="BG81" s="376">
        <f ca="1">$C81*'LookUp Ranges'!AH$71</f>
        <v>0</v>
      </c>
      <c r="BH81" s="376">
        <f ca="1">$C81*'LookUp Ranges'!AI$71</f>
        <v>0</v>
      </c>
      <c r="BI81" s="376">
        <f ca="1">$C81*'LookUp Ranges'!AJ$71</f>
        <v>0</v>
      </c>
      <c r="BJ81" s="376">
        <f ca="1">$C81*'LookUp Ranges'!AK$71</f>
        <v>0</v>
      </c>
      <c r="BK81" s="376">
        <f ca="1">$C81*'LookUp Ranges'!AL$71</f>
        <v>0</v>
      </c>
      <c r="BL81" s="376">
        <f ca="1">$C81*'LookUp Ranges'!AM$71</f>
        <v>0</v>
      </c>
      <c r="BM81" s="376">
        <f ca="1">$C81*'LookUp Ranges'!AN$71</f>
        <v>0</v>
      </c>
      <c r="BN81" s="376">
        <f ca="1">$C81*'LookUp Ranges'!AO$71</f>
        <v>0</v>
      </c>
      <c r="BO81" s="377"/>
      <c r="BP81" s="377"/>
      <c r="BQ81" s="377"/>
      <c r="BR81" s="377"/>
      <c r="BS81" s="377"/>
      <c r="BT81" s="377"/>
      <c r="BU81" s="377"/>
      <c r="BV81" s="377"/>
      <c r="BW81" s="377"/>
      <c r="BX81" s="377"/>
      <c r="BY81" s="377"/>
      <c r="BZ81" s="377"/>
      <c r="CA81" s="377"/>
      <c r="CB81" s="377"/>
      <c r="CC81" s="377"/>
      <c r="CD81" s="377"/>
      <c r="CE81" s="377"/>
      <c r="CF81" s="377"/>
      <c r="CG81" s="376"/>
      <c r="CH81" s="376"/>
      <c r="CI81" s="376"/>
      <c r="CJ81" s="376"/>
      <c r="CK81" s="376"/>
      <c r="CL81" s="376"/>
      <c r="CM81" s="376"/>
      <c r="CN81" s="376"/>
      <c r="CO81" s="376"/>
      <c r="CP81" s="376"/>
      <c r="CQ81" s="376"/>
      <c r="CR81" s="376"/>
      <c r="CS81" s="376"/>
      <c r="CT81" s="376"/>
      <c r="CU81" s="376"/>
      <c r="CV81" s="376"/>
      <c r="CW81" s="376"/>
      <c r="CX81" s="376"/>
      <c r="CY81" s="376"/>
      <c r="CZ81" s="374">
        <f t="shared" ca="1" si="128"/>
        <v>0</v>
      </c>
    </row>
    <row r="82" spans="1:104" s="373" customFormat="1">
      <c r="A82" s="138">
        <f t="shared" si="129"/>
        <v>25</v>
      </c>
      <c r="B82" s="138">
        <f t="shared" si="130"/>
        <v>2043</v>
      </c>
      <c r="C82" s="130">
        <f t="shared" ca="1" si="131"/>
        <v>0</v>
      </c>
      <c r="D82" s="375"/>
      <c r="E82" s="375"/>
      <c r="F82" s="375"/>
      <c r="G82" s="375"/>
      <c r="H82" s="375"/>
      <c r="I82" s="375"/>
      <c r="J82" s="375"/>
      <c r="K82" s="375"/>
      <c r="L82" s="375"/>
      <c r="M82" s="375"/>
      <c r="N82" s="375"/>
      <c r="O82" s="375"/>
      <c r="P82" s="375"/>
      <c r="Q82" s="375"/>
      <c r="R82" s="375"/>
      <c r="S82" s="375"/>
      <c r="T82" s="375"/>
      <c r="U82" s="375"/>
      <c r="V82" s="375"/>
      <c r="W82" s="376"/>
      <c r="X82" s="376"/>
      <c r="Y82" s="376"/>
      <c r="Z82" s="376"/>
      <c r="AA82" s="376"/>
      <c r="AB82" s="376">
        <f ca="1">$C82*'LookUp Ranges'!B$71</f>
        <v>0</v>
      </c>
      <c r="AC82" s="376">
        <f ca="1">$C82*'LookUp Ranges'!C$71</f>
        <v>0</v>
      </c>
      <c r="AD82" s="376">
        <f ca="1">$C82*'LookUp Ranges'!D$71</f>
        <v>0</v>
      </c>
      <c r="AE82" s="376">
        <f ca="1">$C82*'LookUp Ranges'!E$71</f>
        <v>0</v>
      </c>
      <c r="AF82" s="376">
        <f ca="1">$C82*'LookUp Ranges'!F$71</f>
        <v>0</v>
      </c>
      <c r="AG82" s="376">
        <f ca="1">$C82*'LookUp Ranges'!G$71</f>
        <v>0</v>
      </c>
      <c r="AH82" s="376">
        <f ca="1">$C82*'LookUp Ranges'!H$71</f>
        <v>0</v>
      </c>
      <c r="AI82" s="376">
        <f ca="1">$C82*'LookUp Ranges'!I$71</f>
        <v>0</v>
      </c>
      <c r="AJ82" s="376">
        <f ca="1">$C82*'LookUp Ranges'!J$71</f>
        <v>0</v>
      </c>
      <c r="AK82" s="376">
        <f ca="1">$C82*'LookUp Ranges'!K$71</f>
        <v>0</v>
      </c>
      <c r="AL82" s="376">
        <f ca="1">$C82*'LookUp Ranges'!L$71</f>
        <v>0</v>
      </c>
      <c r="AM82" s="376">
        <f ca="1">$C82*'LookUp Ranges'!M$71</f>
        <v>0</v>
      </c>
      <c r="AN82" s="376">
        <f ca="1">$C82*'LookUp Ranges'!N$71</f>
        <v>0</v>
      </c>
      <c r="AO82" s="376">
        <f ca="1">$C82*'LookUp Ranges'!O$71</f>
        <v>0</v>
      </c>
      <c r="AP82" s="376">
        <f ca="1">$C82*'LookUp Ranges'!P$71</f>
        <v>0</v>
      </c>
      <c r="AQ82" s="376">
        <f ca="1">$C82*'LookUp Ranges'!Q$71</f>
        <v>0</v>
      </c>
      <c r="AR82" s="376">
        <f ca="1">$C82*'LookUp Ranges'!R$71</f>
        <v>0</v>
      </c>
      <c r="AS82" s="376">
        <f ca="1">$C82*'LookUp Ranges'!S$71</f>
        <v>0</v>
      </c>
      <c r="AT82" s="376">
        <f ca="1">$C82*'LookUp Ranges'!T$71</f>
        <v>0</v>
      </c>
      <c r="AU82" s="376">
        <f ca="1">$C82*'LookUp Ranges'!U$71</f>
        <v>0</v>
      </c>
      <c r="AV82" s="376">
        <f ca="1">$C82*'LookUp Ranges'!V$71</f>
        <v>0</v>
      </c>
      <c r="AW82" s="376">
        <f ca="1">$C82*'LookUp Ranges'!W$71</f>
        <v>0</v>
      </c>
      <c r="AX82" s="376">
        <f ca="1">$C82*'LookUp Ranges'!X$71</f>
        <v>0</v>
      </c>
      <c r="AY82" s="376">
        <f ca="1">$C82*'LookUp Ranges'!Y$71</f>
        <v>0</v>
      </c>
      <c r="AZ82" s="376">
        <f ca="1">$C82*'LookUp Ranges'!Z$71</f>
        <v>0</v>
      </c>
      <c r="BA82" s="376">
        <f ca="1">$C82*'LookUp Ranges'!AA$71</f>
        <v>0</v>
      </c>
      <c r="BB82" s="376">
        <f ca="1">$C82*'LookUp Ranges'!AB$71</f>
        <v>0</v>
      </c>
      <c r="BC82" s="376">
        <f ca="1">$C82*'LookUp Ranges'!AC$71</f>
        <v>0</v>
      </c>
      <c r="BD82" s="376">
        <f ca="1">$C82*'LookUp Ranges'!AD$71</f>
        <v>0</v>
      </c>
      <c r="BE82" s="376">
        <f ca="1">$C82*'LookUp Ranges'!AE$71</f>
        <v>0</v>
      </c>
      <c r="BF82" s="376">
        <f ca="1">$C82*'LookUp Ranges'!AF$71</f>
        <v>0</v>
      </c>
      <c r="BG82" s="376">
        <f ca="1">$C82*'LookUp Ranges'!AG$71</f>
        <v>0</v>
      </c>
      <c r="BH82" s="376">
        <f ca="1">$C82*'LookUp Ranges'!AH$71</f>
        <v>0</v>
      </c>
      <c r="BI82" s="376">
        <f ca="1">$C82*'LookUp Ranges'!AI$71</f>
        <v>0</v>
      </c>
      <c r="BJ82" s="376">
        <f ca="1">$C82*'LookUp Ranges'!AJ$71</f>
        <v>0</v>
      </c>
      <c r="BK82" s="376">
        <f ca="1">$C82*'LookUp Ranges'!AK$71</f>
        <v>0</v>
      </c>
      <c r="BL82" s="376">
        <f ca="1">$C82*'LookUp Ranges'!AL$71</f>
        <v>0</v>
      </c>
      <c r="BM82" s="376">
        <f ca="1">$C82*'LookUp Ranges'!AM$71</f>
        <v>0</v>
      </c>
      <c r="BN82" s="376">
        <f ca="1">$C82*'LookUp Ranges'!AN$71</f>
        <v>0</v>
      </c>
      <c r="BO82" s="376">
        <f ca="1">$C82*'LookUp Ranges'!AO$71</f>
        <v>0</v>
      </c>
      <c r="BP82" s="377"/>
      <c r="BQ82" s="377"/>
      <c r="BR82" s="377"/>
      <c r="BS82" s="377"/>
      <c r="BT82" s="377"/>
      <c r="BU82" s="377"/>
      <c r="BV82" s="377"/>
      <c r="BW82" s="377"/>
      <c r="BX82" s="377"/>
      <c r="BY82" s="377"/>
      <c r="BZ82" s="377"/>
      <c r="CA82" s="377"/>
      <c r="CB82" s="377"/>
      <c r="CC82" s="377"/>
      <c r="CD82" s="377"/>
      <c r="CE82" s="377"/>
      <c r="CF82" s="377"/>
      <c r="CG82" s="376"/>
      <c r="CH82" s="376"/>
      <c r="CI82" s="376"/>
      <c r="CJ82" s="376"/>
      <c r="CK82" s="376"/>
      <c r="CL82" s="376"/>
      <c r="CM82" s="376"/>
      <c r="CN82" s="376"/>
      <c r="CO82" s="376"/>
      <c r="CP82" s="376"/>
      <c r="CQ82" s="376"/>
      <c r="CR82" s="376"/>
      <c r="CS82" s="376"/>
      <c r="CT82" s="376"/>
      <c r="CU82" s="376"/>
      <c r="CV82" s="376"/>
      <c r="CW82" s="376"/>
      <c r="CX82" s="376"/>
      <c r="CY82" s="376"/>
      <c r="CZ82" s="374">
        <f t="shared" ca="1" si="128"/>
        <v>0</v>
      </c>
    </row>
    <row r="83" spans="1:104" s="373" customFormat="1">
      <c r="A83" s="138">
        <f t="shared" si="129"/>
        <v>26</v>
      </c>
      <c r="B83" s="138">
        <f t="shared" si="130"/>
        <v>2044</v>
      </c>
      <c r="C83" s="130">
        <f t="shared" ca="1" si="131"/>
        <v>0</v>
      </c>
      <c r="D83" s="375"/>
      <c r="E83" s="375"/>
      <c r="F83" s="375"/>
      <c r="G83" s="375"/>
      <c r="H83" s="375"/>
      <c r="I83" s="375"/>
      <c r="J83" s="375"/>
      <c r="K83" s="375"/>
      <c r="L83" s="375"/>
      <c r="M83" s="375"/>
      <c r="N83" s="375"/>
      <c r="O83" s="375"/>
      <c r="P83" s="375"/>
      <c r="Q83" s="375"/>
      <c r="R83" s="375"/>
      <c r="S83" s="375"/>
      <c r="T83" s="375"/>
      <c r="U83" s="375"/>
      <c r="V83" s="375"/>
      <c r="W83" s="376"/>
      <c r="X83" s="376"/>
      <c r="Y83" s="376"/>
      <c r="Z83" s="376"/>
      <c r="AA83" s="376"/>
      <c r="AB83" s="376"/>
      <c r="AC83" s="376">
        <f ca="1">$C83*'LookUp Ranges'!B$71</f>
        <v>0</v>
      </c>
      <c r="AD83" s="376">
        <f ca="1">$C83*'LookUp Ranges'!C$71</f>
        <v>0</v>
      </c>
      <c r="AE83" s="376">
        <f ca="1">$C83*'LookUp Ranges'!D$71</f>
        <v>0</v>
      </c>
      <c r="AF83" s="376">
        <f ca="1">$C83*'LookUp Ranges'!E$71</f>
        <v>0</v>
      </c>
      <c r="AG83" s="376">
        <f ca="1">$C83*'LookUp Ranges'!F$71</f>
        <v>0</v>
      </c>
      <c r="AH83" s="376">
        <f ca="1">$C83*'LookUp Ranges'!G$71</f>
        <v>0</v>
      </c>
      <c r="AI83" s="376">
        <f ca="1">$C83*'LookUp Ranges'!H$71</f>
        <v>0</v>
      </c>
      <c r="AJ83" s="376">
        <f ca="1">$C83*'LookUp Ranges'!I$71</f>
        <v>0</v>
      </c>
      <c r="AK83" s="376">
        <f ca="1">$C83*'LookUp Ranges'!J$71</f>
        <v>0</v>
      </c>
      <c r="AL83" s="376">
        <f ca="1">$C83*'LookUp Ranges'!K$71</f>
        <v>0</v>
      </c>
      <c r="AM83" s="376">
        <f ca="1">$C83*'LookUp Ranges'!L$71</f>
        <v>0</v>
      </c>
      <c r="AN83" s="376">
        <f ca="1">$C83*'LookUp Ranges'!M$71</f>
        <v>0</v>
      </c>
      <c r="AO83" s="376">
        <f ca="1">$C83*'LookUp Ranges'!N$71</f>
        <v>0</v>
      </c>
      <c r="AP83" s="376">
        <f ca="1">$C83*'LookUp Ranges'!O$71</f>
        <v>0</v>
      </c>
      <c r="AQ83" s="376">
        <f ca="1">$C83*'LookUp Ranges'!P$71</f>
        <v>0</v>
      </c>
      <c r="AR83" s="376">
        <f ca="1">$C83*'LookUp Ranges'!Q$71</f>
        <v>0</v>
      </c>
      <c r="AS83" s="376">
        <f ca="1">$C83*'LookUp Ranges'!R$71</f>
        <v>0</v>
      </c>
      <c r="AT83" s="376">
        <f ca="1">$C83*'LookUp Ranges'!S$71</f>
        <v>0</v>
      </c>
      <c r="AU83" s="376">
        <f ca="1">$C83*'LookUp Ranges'!T$71</f>
        <v>0</v>
      </c>
      <c r="AV83" s="376">
        <f ca="1">$C83*'LookUp Ranges'!U$71</f>
        <v>0</v>
      </c>
      <c r="AW83" s="376">
        <f ca="1">$C83*'LookUp Ranges'!V$71</f>
        <v>0</v>
      </c>
      <c r="AX83" s="376">
        <f ca="1">$C83*'LookUp Ranges'!W$71</f>
        <v>0</v>
      </c>
      <c r="AY83" s="376">
        <f ca="1">$C83*'LookUp Ranges'!X$71</f>
        <v>0</v>
      </c>
      <c r="AZ83" s="376">
        <f ca="1">$C83*'LookUp Ranges'!Y$71</f>
        <v>0</v>
      </c>
      <c r="BA83" s="376">
        <f ca="1">$C83*'LookUp Ranges'!Z$71</f>
        <v>0</v>
      </c>
      <c r="BB83" s="376">
        <f ca="1">$C83*'LookUp Ranges'!AA$71</f>
        <v>0</v>
      </c>
      <c r="BC83" s="376">
        <f ca="1">$C83*'LookUp Ranges'!AB$71</f>
        <v>0</v>
      </c>
      <c r="BD83" s="376">
        <f ca="1">$C83*'LookUp Ranges'!AC$71</f>
        <v>0</v>
      </c>
      <c r="BE83" s="376">
        <f ca="1">$C83*'LookUp Ranges'!AD$71</f>
        <v>0</v>
      </c>
      <c r="BF83" s="376">
        <f ca="1">$C83*'LookUp Ranges'!AE$71</f>
        <v>0</v>
      </c>
      <c r="BG83" s="376">
        <f ca="1">$C83*'LookUp Ranges'!AF$71</f>
        <v>0</v>
      </c>
      <c r="BH83" s="376">
        <f ca="1">$C83*'LookUp Ranges'!AG$71</f>
        <v>0</v>
      </c>
      <c r="BI83" s="376">
        <f ca="1">$C83*'LookUp Ranges'!AH$71</f>
        <v>0</v>
      </c>
      <c r="BJ83" s="376">
        <f ca="1">$C83*'LookUp Ranges'!AI$71</f>
        <v>0</v>
      </c>
      <c r="BK83" s="376">
        <f ca="1">$C83*'LookUp Ranges'!AJ$71</f>
        <v>0</v>
      </c>
      <c r="BL83" s="376">
        <f ca="1">$C83*'LookUp Ranges'!AK$71</f>
        <v>0</v>
      </c>
      <c r="BM83" s="376">
        <f ca="1">$C83*'LookUp Ranges'!AL$71</f>
        <v>0</v>
      </c>
      <c r="BN83" s="376">
        <f ca="1">$C83*'LookUp Ranges'!AM$71</f>
        <v>0</v>
      </c>
      <c r="BO83" s="376">
        <f ca="1">$C83*'LookUp Ranges'!AN$71</f>
        <v>0</v>
      </c>
      <c r="BP83" s="376">
        <f ca="1">$C83*'LookUp Ranges'!AO$71</f>
        <v>0</v>
      </c>
      <c r="BQ83" s="377"/>
      <c r="BR83" s="377"/>
      <c r="BS83" s="377"/>
      <c r="BT83" s="377"/>
      <c r="BU83" s="377"/>
      <c r="BV83" s="377"/>
      <c r="BW83" s="377"/>
      <c r="BX83" s="377"/>
      <c r="BY83" s="377"/>
      <c r="BZ83" s="377"/>
      <c r="CA83" s="377"/>
      <c r="CB83" s="377"/>
      <c r="CC83" s="377"/>
      <c r="CD83" s="377"/>
      <c r="CE83" s="377"/>
      <c r="CF83" s="377"/>
      <c r="CG83" s="376"/>
      <c r="CH83" s="376"/>
      <c r="CI83" s="376"/>
      <c r="CJ83" s="376"/>
      <c r="CK83" s="376"/>
      <c r="CL83" s="376"/>
      <c r="CM83" s="376"/>
      <c r="CN83" s="376"/>
      <c r="CO83" s="376"/>
      <c r="CP83" s="376"/>
      <c r="CQ83" s="376"/>
      <c r="CR83" s="376"/>
      <c r="CS83" s="376"/>
      <c r="CT83" s="376"/>
      <c r="CU83" s="376"/>
      <c r="CV83" s="376"/>
      <c r="CW83" s="376"/>
      <c r="CX83" s="376"/>
      <c r="CY83" s="376"/>
      <c r="CZ83" s="374">
        <f t="shared" ca="1" si="128"/>
        <v>0</v>
      </c>
    </row>
    <row r="84" spans="1:104" s="373" customFormat="1">
      <c r="A84" s="138">
        <f t="shared" si="129"/>
        <v>27</v>
      </c>
      <c r="B84" s="138">
        <f t="shared" si="130"/>
        <v>2045</v>
      </c>
      <c r="C84" s="130">
        <f t="shared" ca="1" si="131"/>
        <v>0</v>
      </c>
      <c r="D84" s="375"/>
      <c r="E84" s="375"/>
      <c r="F84" s="375"/>
      <c r="G84" s="375"/>
      <c r="H84" s="375"/>
      <c r="I84" s="375"/>
      <c r="J84" s="375"/>
      <c r="K84" s="375"/>
      <c r="L84" s="375"/>
      <c r="M84" s="375"/>
      <c r="N84" s="375"/>
      <c r="O84" s="375"/>
      <c r="P84" s="375"/>
      <c r="Q84" s="375"/>
      <c r="R84" s="375"/>
      <c r="S84" s="375"/>
      <c r="T84" s="375"/>
      <c r="U84" s="375"/>
      <c r="V84" s="375"/>
      <c r="W84" s="376"/>
      <c r="X84" s="376"/>
      <c r="Y84" s="376"/>
      <c r="Z84" s="376"/>
      <c r="AA84" s="376"/>
      <c r="AB84" s="376"/>
      <c r="AC84" s="376"/>
      <c r="AD84" s="376">
        <f ca="1">$C84*'LookUp Ranges'!B$71</f>
        <v>0</v>
      </c>
      <c r="AE84" s="376">
        <f ca="1">$C84*'LookUp Ranges'!C$71</f>
        <v>0</v>
      </c>
      <c r="AF84" s="376">
        <f ca="1">$C84*'LookUp Ranges'!D$71</f>
        <v>0</v>
      </c>
      <c r="AG84" s="376">
        <f ca="1">$C84*'LookUp Ranges'!E$71</f>
        <v>0</v>
      </c>
      <c r="AH84" s="376">
        <f ca="1">$C84*'LookUp Ranges'!F$71</f>
        <v>0</v>
      </c>
      <c r="AI84" s="376">
        <f ca="1">$C84*'LookUp Ranges'!G$71</f>
        <v>0</v>
      </c>
      <c r="AJ84" s="376">
        <f ca="1">$C84*'LookUp Ranges'!H$71</f>
        <v>0</v>
      </c>
      <c r="AK84" s="376">
        <f ca="1">$C84*'LookUp Ranges'!I$71</f>
        <v>0</v>
      </c>
      <c r="AL84" s="376">
        <f ca="1">$C84*'LookUp Ranges'!J$71</f>
        <v>0</v>
      </c>
      <c r="AM84" s="376">
        <f ca="1">$C84*'LookUp Ranges'!K$71</f>
        <v>0</v>
      </c>
      <c r="AN84" s="376">
        <f ca="1">$C84*'LookUp Ranges'!L$71</f>
        <v>0</v>
      </c>
      <c r="AO84" s="376">
        <f ca="1">$C84*'LookUp Ranges'!M$71</f>
        <v>0</v>
      </c>
      <c r="AP84" s="376">
        <f ca="1">$C84*'LookUp Ranges'!N$71</f>
        <v>0</v>
      </c>
      <c r="AQ84" s="376">
        <f ca="1">$C84*'LookUp Ranges'!O$71</f>
        <v>0</v>
      </c>
      <c r="AR84" s="376">
        <f ca="1">$C84*'LookUp Ranges'!P$71</f>
        <v>0</v>
      </c>
      <c r="AS84" s="376">
        <f ca="1">$C84*'LookUp Ranges'!Q$71</f>
        <v>0</v>
      </c>
      <c r="AT84" s="376">
        <f ca="1">$C84*'LookUp Ranges'!R$71</f>
        <v>0</v>
      </c>
      <c r="AU84" s="376">
        <f ca="1">$C84*'LookUp Ranges'!S$71</f>
        <v>0</v>
      </c>
      <c r="AV84" s="376">
        <f ca="1">$C84*'LookUp Ranges'!T$71</f>
        <v>0</v>
      </c>
      <c r="AW84" s="376">
        <f ca="1">$C84*'LookUp Ranges'!U$71</f>
        <v>0</v>
      </c>
      <c r="AX84" s="376">
        <f ca="1">$C84*'LookUp Ranges'!V$71</f>
        <v>0</v>
      </c>
      <c r="AY84" s="376">
        <f ca="1">$C84*'LookUp Ranges'!W$71</f>
        <v>0</v>
      </c>
      <c r="AZ84" s="376">
        <f ca="1">$C84*'LookUp Ranges'!X$71</f>
        <v>0</v>
      </c>
      <c r="BA84" s="376">
        <f ca="1">$C84*'LookUp Ranges'!Y$71</f>
        <v>0</v>
      </c>
      <c r="BB84" s="376">
        <f ca="1">$C84*'LookUp Ranges'!Z$71</f>
        <v>0</v>
      </c>
      <c r="BC84" s="376">
        <f ca="1">$C84*'LookUp Ranges'!AA$71</f>
        <v>0</v>
      </c>
      <c r="BD84" s="376">
        <f ca="1">$C84*'LookUp Ranges'!AB$71</f>
        <v>0</v>
      </c>
      <c r="BE84" s="376">
        <f ca="1">$C84*'LookUp Ranges'!AC$71</f>
        <v>0</v>
      </c>
      <c r="BF84" s="376">
        <f ca="1">$C84*'LookUp Ranges'!AD$71</f>
        <v>0</v>
      </c>
      <c r="BG84" s="376">
        <f ca="1">$C84*'LookUp Ranges'!AE$71</f>
        <v>0</v>
      </c>
      <c r="BH84" s="376">
        <f ca="1">$C84*'LookUp Ranges'!AF$71</f>
        <v>0</v>
      </c>
      <c r="BI84" s="376">
        <f ca="1">$C84*'LookUp Ranges'!AG$71</f>
        <v>0</v>
      </c>
      <c r="BJ84" s="376">
        <f ca="1">$C84*'LookUp Ranges'!AH$71</f>
        <v>0</v>
      </c>
      <c r="BK84" s="376">
        <f ca="1">$C84*'LookUp Ranges'!AI$71</f>
        <v>0</v>
      </c>
      <c r="BL84" s="376">
        <f ca="1">$C84*'LookUp Ranges'!AJ$71</f>
        <v>0</v>
      </c>
      <c r="BM84" s="376">
        <f ca="1">$C84*'LookUp Ranges'!AK$71</f>
        <v>0</v>
      </c>
      <c r="BN84" s="376">
        <f ca="1">$C84*'LookUp Ranges'!AL$71</f>
        <v>0</v>
      </c>
      <c r="BO84" s="376">
        <f ca="1">$C84*'LookUp Ranges'!AM$71</f>
        <v>0</v>
      </c>
      <c r="BP84" s="376">
        <f ca="1">$C84*'LookUp Ranges'!AN$71</f>
        <v>0</v>
      </c>
      <c r="BQ84" s="376">
        <f ca="1">$C84*'LookUp Ranges'!AO$71</f>
        <v>0</v>
      </c>
      <c r="BR84" s="377"/>
      <c r="BS84" s="377"/>
      <c r="BT84" s="377"/>
      <c r="BU84" s="377"/>
      <c r="BV84" s="377"/>
      <c r="BW84" s="377"/>
      <c r="BX84" s="377"/>
      <c r="BY84" s="377"/>
      <c r="BZ84" s="377"/>
      <c r="CA84" s="377"/>
      <c r="CB84" s="377"/>
      <c r="CC84" s="377"/>
      <c r="CD84" s="377"/>
      <c r="CE84" s="377"/>
      <c r="CF84" s="377"/>
      <c r="CG84" s="376"/>
      <c r="CH84" s="376"/>
      <c r="CI84" s="376"/>
      <c r="CJ84" s="376"/>
      <c r="CK84" s="376"/>
      <c r="CL84" s="376"/>
      <c r="CM84" s="376"/>
      <c r="CN84" s="376"/>
      <c r="CO84" s="376"/>
      <c r="CP84" s="376"/>
      <c r="CQ84" s="376"/>
      <c r="CR84" s="376"/>
      <c r="CS84" s="376"/>
      <c r="CT84" s="376"/>
      <c r="CU84" s="376"/>
      <c r="CV84" s="376"/>
      <c r="CW84" s="376"/>
      <c r="CX84" s="376"/>
      <c r="CY84" s="376"/>
      <c r="CZ84" s="374">
        <f t="shared" ca="1" si="128"/>
        <v>0</v>
      </c>
    </row>
    <row r="85" spans="1:104" s="373" customFormat="1">
      <c r="A85" s="138">
        <f t="shared" si="129"/>
        <v>28</v>
      </c>
      <c r="B85" s="138">
        <f t="shared" si="130"/>
        <v>2046</v>
      </c>
      <c r="C85" s="130">
        <f t="shared" ca="1" si="131"/>
        <v>0</v>
      </c>
      <c r="D85" s="375"/>
      <c r="E85" s="375"/>
      <c r="F85" s="375"/>
      <c r="G85" s="375"/>
      <c r="H85" s="375"/>
      <c r="I85" s="375"/>
      <c r="J85" s="375"/>
      <c r="K85" s="375"/>
      <c r="L85" s="375"/>
      <c r="M85" s="375"/>
      <c r="N85" s="375"/>
      <c r="O85" s="375"/>
      <c r="P85" s="375"/>
      <c r="Q85" s="375"/>
      <c r="R85" s="375"/>
      <c r="S85" s="375"/>
      <c r="T85" s="375"/>
      <c r="U85" s="375"/>
      <c r="V85" s="375"/>
      <c r="W85" s="376"/>
      <c r="X85" s="376"/>
      <c r="Y85" s="376"/>
      <c r="Z85" s="376"/>
      <c r="AA85" s="376"/>
      <c r="AB85" s="376"/>
      <c r="AC85" s="376"/>
      <c r="AD85" s="376"/>
      <c r="AE85" s="376">
        <f ca="1">$C85*'LookUp Ranges'!B$71</f>
        <v>0</v>
      </c>
      <c r="AF85" s="376">
        <f ca="1">$C85*'LookUp Ranges'!C$71</f>
        <v>0</v>
      </c>
      <c r="AG85" s="376">
        <f ca="1">$C85*'LookUp Ranges'!D$71</f>
        <v>0</v>
      </c>
      <c r="AH85" s="376">
        <f ca="1">$C85*'LookUp Ranges'!E$71</f>
        <v>0</v>
      </c>
      <c r="AI85" s="376">
        <f ca="1">$C85*'LookUp Ranges'!F$71</f>
        <v>0</v>
      </c>
      <c r="AJ85" s="376">
        <f ca="1">$C85*'LookUp Ranges'!G$71</f>
        <v>0</v>
      </c>
      <c r="AK85" s="376">
        <f ca="1">$C85*'LookUp Ranges'!H$71</f>
        <v>0</v>
      </c>
      <c r="AL85" s="376">
        <f ca="1">$C85*'LookUp Ranges'!I$71</f>
        <v>0</v>
      </c>
      <c r="AM85" s="376">
        <f ca="1">$C85*'LookUp Ranges'!J$71</f>
        <v>0</v>
      </c>
      <c r="AN85" s="376">
        <f ca="1">$C85*'LookUp Ranges'!K$71</f>
        <v>0</v>
      </c>
      <c r="AO85" s="376">
        <f ca="1">$C85*'LookUp Ranges'!L$71</f>
        <v>0</v>
      </c>
      <c r="AP85" s="376">
        <f ca="1">$C85*'LookUp Ranges'!M$71</f>
        <v>0</v>
      </c>
      <c r="AQ85" s="376">
        <f ca="1">$C85*'LookUp Ranges'!N$71</f>
        <v>0</v>
      </c>
      <c r="AR85" s="376">
        <f ca="1">$C85*'LookUp Ranges'!O$71</f>
        <v>0</v>
      </c>
      <c r="AS85" s="376">
        <f ca="1">$C85*'LookUp Ranges'!P$71</f>
        <v>0</v>
      </c>
      <c r="AT85" s="376">
        <f ca="1">$C85*'LookUp Ranges'!Q$71</f>
        <v>0</v>
      </c>
      <c r="AU85" s="376">
        <f ca="1">$C85*'LookUp Ranges'!R$71</f>
        <v>0</v>
      </c>
      <c r="AV85" s="376">
        <f ca="1">$C85*'LookUp Ranges'!S$71</f>
        <v>0</v>
      </c>
      <c r="AW85" s="376">
        <f ca="1">$C85*'LookUp Ranges'!T$71</f>
        <v>0</v>
      </c>
      <c r="AX85" s="376">
        <f ca="1">$C85*'LookUp Ranges'!U$71</f>
        <v>0</v>
      </c>
      <c r="AY85" s="376">
        <f ca="1">$C85*'LookUp Ranges'!V$71</f>
        <v>0</v>
      </c>
      <c r="AZ85" s="376">
        <f ca="1">$C85*'LookUp Ranges'!W$71</f>
        <v>0</v>
      </c>
      <c r="BA85" s="376">
        <f ca="1">$C85*'LookUp Ranges'!X$71</f>
        <v>0</v>
      </c>
      <c r="BB85" s="376">
        <f ca="1">$C85*'LookUp Ranges'!Y$71</f>
        <v>0</v>
      </c>
      <c r="BC85" s="376">
        <f ca="1">$C85*'LookUp Ranges'!Z$71</f>
        <v>0</v>
      </c>
      <c r="BD85" s="376">
        <f ca="1">$C85*'LookUp Ranges'!AA$71</f>
        <v>0</v>
      </c>
      <c r="BE85" s="376">
        <f ca="1">$C85*'LookUp Ranges'!AB$71</f>
        <v>0</v>
      </c>
      <c r="BF85" s="376">
        <f ca="1">$C85*'LookUp Ranges'!AC$71</f>
        <v>0</v>
      </c>
      <c r="BG85" s="376">
        <f ca="1">$C85*'LookUp Ranges'!AD$71</f>
        <v>0</v>
      </c>
      <c r="BH85" s="376">
        <f ca="1">$C85*'LookUp Ranges'!AE$71</f>
        <v>0</v>
      </c>
      <c r="BI85" s="376">
        <f ca="1">$C85*'LookUp Ranges'!AF$71</f>
        <v>0</v>
      </c>
      <c r="BJ85" s="376">
        <f ca="1">$C85*'LookUp Ranges'!AG$71</f>
        <v>0</v>
      </c>
      <c r="BK85" s="376">
        <f ca="1">$C85*'LookUp Ranges'!AH$71</f>
        <v>0</v>
      </c>
      <c r="BL85" s="376">
        <f ca="1">$C85*'LookUp Ranges'!AI$71</f>
        <v>0</v>
      </c>
      <c r="BM85" s="376">
        <f ca="1">$C85*'LookUp Ranges'!AJ$71</f>
        <v>0</v>
      </c>
      <c r="BN85" s="376">
        <f ca="1">$C85*'LookUp Ranges'!AK$71</f>
        <v>0</v>
      </c>
      <c r="BO85" s="376">
        <f ca="1">$C85*'LookUp Ranges'!AL$71</f>
        <v>0</v>
      </c>
      <c r="BP85" s="376">
        <f ca="1">$C85*'LookUp Ranges'!AM$71</f>
        <v>0</v>
      </c>
      <c r="BQ85" s="376">
        <f ca="1">$C85*'LookUp Ranges'!AN$71</f>
        <v>0</v>
      </c>
      <c r="BR85" s="376">
        <f ca="1">$C85*'LookUp Ranges'!AO$71</f>
        <v>0</v>
      </c>
      <c r="BS85" s="377"/>
      <c r="BT85" s="377"/>
      <c r="BU85" s="377"/>
      <c r="BV85" s="377"/>
      <c r="BW85" s="377"/>
      <c r="BX85" s="377"/>
      <c r="BY85" s="377"/>
      <c r="BZ85" s="377"/>
      <c r="CA85" s="377"/>
      <c r="CB85" s="377"/>
      <c r="CC85" s="377"/>
      <c r="CD85" s="377"/>
      <c r="CE85" s="377"/>
      <c r="CF85" s="377"/>
      <c r="CG85" s="376"/>
      <c r="CH85" s="376"/>
      <c r="CI85" s="376"/>
      <c r="CJ85" s="376"/>
      <c r="CK85" s="376"/>
      <c r="CL85" s="376"/>
      <c r="CM85" s="376"/>
      <c r="CN85" s="376"/>
      <c r="CO85" s="376"/>
      <c r="CP85" s="376"/>
      <c r="CQ85" s="376"/>
      <c r="CR85" s="376"/>
      <c r="CS85" s="376"/>
      <c r="CT85" s="376"/>
      <c r="CU85" s="376"/>
      <c r="CV85" s="376"/>
      <c r="CW85" s="376"/>
      <c r="CX85" s="376"/>
      <c r="CY85" s="376"/>
      <c r="CZ85" s="374">
        <f t="shared" ca="1" si="128"/>
        <v>0</v>
      </c>
    </row>
    <row r="86" spans="1:104" s="373" customFormat="1">
      <c r="A86" s="138">
        <f t="shared" si="129"/>
        <v>29</v>
      </c>
      <c r="B86" s="138">
        <f t="shared" si="130"/>
        <v>2047</v>
      </c>
      <c r="C86" s="130">
        <f t="shared" ca="1" si="131"/>
        <v>0</v>
      </c>
      <c r="D86" s="375"/>
      <c r="E86" s="375"/>
      <c r="F86" s="375"/>
      <c r="G86" s="375"/>
      <c r="H86" s="375"/>
      <c r="I86" s="375"/>
      <c r="J86" s="375"/>
      <c r="K86" s="375"/>
      <c r="L86" s="375"/>
      <c r="M86" s="375"/>
      <c r="N86" s="375"/>
      <c r="O86" s="375"/>
      <c r="P86" s="375"/>
      <c r="Q86" s="375"/>
      <c r="R86" s="375"/>
      <c r="S86" s="375"/>
      <c r="T86" s="375"/>
      <c r="U86" s="375"/>
      <c r="V86" s="375"/>
      <c r="W86" s="376"/>
      <c r="X86" s="376"/>
      <c r="Y86" s="376"/>
      <c r="Z86" s="376"/>
      <c r="AA86" s="376"/>
      <c r="AB86" s="376"/>
      <c r="AC86" s="376"/>
      <c r="AD86" s="376"/>
      <c r="AE86" s="376"/>
      <c r="AF86" s="376">
        <f ca="1">$C86*'LookUp Ranges'!B$71</f>
        <v>0</v>
      </c>
      <c r="AG86" s="376">
        <f ca="1">$C86*'LookUp Ranges'!C$71</f>
        <v>0</v>
      </c>
      <c r="AH86" s="376">
        <f ca="1">$C86*'LookUp Ranges'!D$71</f>
        <v>0</v>
      </c>
      <c r="AI86" s="376">
        <f ca="1">$C86*'LookUp Ranges'!E$71</f>
        <v>0</v>
      </c>
      <c r="AJ86" s="376">
        <f ca="1">$C86*'LookUp Ranges'!F$71</f>
        <v>0</v>
      </c>
      <c r="AK86" s="376">
        <f ca="1">$C86*'LookUp Ranges'!G$71</f>
        <v>0</v>
      </c>
      <c r="AL86" s="376">
        <f ca="1">$C86*'LookUp Ranges'!H$71</f>
        <v>0</v>
      </c>
      <c r="AM86" s="376">
        <f ca="1">$C86*'LookUp Ranges'!I$71</f>
        <v>0</v>
      </c>
      <c r="AN86" s="376">
        <f ca="1">$C86*'LookUp Ranges'!J$71</f>
        <v>0</v>
      </c>
      <c r="AO86" s="376">
        <f ca="1">$C86*'LookUp Ranges'!K$71</f>
        <v>0</v>
      </c>
      <c r="AP86" s="376">
        <f ca="1">$C86*'LookUp Ranges'!L$71</f>
        <v>0</v>
      </c>
      <c r="AQ86" s="376">
        <f ca="1">$C86*'LookUp Ranges'!M$71</f>
        <v>0</v>
      </c>
      <c r="AR86" s="376">
        <f ca="1">$C86*'LookUp Ranges'!N$71</f>
        <v>0</v>
      </c>
      <c r="AS86" s="376">
        <f ca="1">$C86*'LookUp Ranges'!O$71</f>
        <v>0</v>
      </c>
      <c r="AT86" s="376">
        <f ca="1">$C86*'LookUp Ranges'!P$71</f>
        <v>0</v>
      </c>
      <c r="AU86" s="376">
        <f ca="1">$C86*'LookUp Ranges'!Q$71</f>
        <v>0</v>
      </c>
      <c r="AV86" s="376">
        <f ca="1">$C86*'LookUp Ranges'!R$71</f>
        <v>0</v>
      </c>
      <c r="AW86" s="376">
        <f ca="1">$C86*'LookUp Ranges'!S$71</f>
        <v>0</v>
      </c>
      <c r="AX86" s="376">
        <f ca="1">$C86*'LookUp Ranges'!T$71</f>
        <v>0</v>
      </c>
      <c r="AY86" s="376">
        <f ca="1">$C86*'LookUp Ranges'!U$71</f>
        <v>0</v>
      </c>
      <c r="AZ86" s="376">
        <f ca="1">$C86*'LookUp Ranges'!V$71</f>
        <v>0</v>
      </c>
      <c r="BA86" s="376">
        <f ca="1">$C86*'LookUp Ranges'!W$71</f>
        <v>0</v>
      </c>
      <c r="BB86" s="376">
        <f ca="1">$C86*'LookUp Ranges'!X$71</f>
        <v>0</v>
      </c>
      <c r="BC86" s="376">
        <f ca="1">$C86*'LookUp Ranges'!Y$71</f>
        <v>0</v>
      </c>
      <c r="BD86" s="376">
        <f ca="1">$C86*'LookUp Ranges'!Z$71</f>
        <v>0</v>
      </c>
      <c r="BE86" s="376">
        <f ca="1">$C86*'LookUp Ranges'!AA$71</f>
        <v>0</v>
      </c>
      <c r="BF86" s="376">
        <f ca="1">$C86*'LookUp Ranges'!AB$71</f>
        <v>0</v>
      </c>
      <c r="BG86" s="376">
        <f ca="1">$C86*'LookUp Ranges'!AC$71</f>
        <v>0</v>
      </c>
      <c r="BH86" s="376">
        <f ca="1">$C86*'LookUp Ranges'!AD$71</f>
        <v>0</v>
      </c>
      <c r="BI86" s="376">
        <f ca="1">$C86*'LookUp Ranges'!AE$71</f>
        <v>0</v>
      </c>
      <c r="BJ86" s="376">
        <f ca="1">$C86*'LookUp Ranges'!AF$71</f>
        <v>0</v>
      </c>
      <c r="BK86" s="376">
        <f ca="1">$C86*'LookUp Ranges'!AG$71</f>
        <v>0</v>
      </c>
      <c r="BL86" s="376">
        <f ca="1">$C86*'LookUp Ranges'!AH$71</f>
        <v>0</v>
      </c>
      <c r="BM86" s="376">
        <f ca="1">$C86*'LookUp Ranges'!AI$71</f>
        <v>0</v>
      </c>
      <c r="BN86" s="376">
        <f ca="1">$C86*'LookUp Ranges'!AJ$71</f>
        <v>0</v>
      </c>
      <c r="BO86" s="376">
        <f ca="1">$C86*'LookUp Ranges'!AK$71</f>
        <v>0</v>
      </c>
      <c r="BP86" s="376">
        <f ca="1">$C86*'LookUp Ranges'!AL$71</f>
        <v>0</v>
      </c>
      <c r="BQ86" s="376">
        <f ca="1">$C86*'LookUp Ranges'!AM$71</f>
        <v>0</v>
      </c>
      <c r="BR86" s="376">
        <f ca="1">$C86*'LookUp Ranges'!AN$71</f>
        <v>0</v>
      </c>
      <c r="BS86" s="376">
        <f ca="1">$C86*'LookUp Ranges'!AO$71</f>
        <v>0</v>
      </c>
      <c r="BT86" s="377"/>
      <c r="BU86" s="377"/>
      <c r="BV86" s="377"/>
      <c r="BW86" s="377"/>
      <c r="BX86" s="377"/>
      <c r="BY86" s="377"/>
      <c r="BZ86" s="377"/>
      <c r="CA86" s="377"/>
      <c r="CB86" s="377"/>
      <c r="CC86" s="377"/>
      <c r="CD86" s="377"/>
      <c r="CE86" s="377"/>
      <c r="CF86" s="377"/>
      <c r="CG86" s="376"/>
      <c r="CH86" s="376"/>
      <c r="CI86" s="376"/>
      <c r="CJ86" s="376"/>
      <c r="CK86" s="376"/>
      <c r="CL86" s="376"/>
      <c r="CM86" s="376"/>
      <c r="CN86" s="376"/>
      <c r="CO86" s="376"/>
      <c r="CP86" s="376"/>
      <c r="CQ86" s="376"/>
      <c r="CR86" s="376"/>
      <c r="CS86" s="376"/>
      <c r="CT86" s="376"/>
      <c r="CU86" s="376"/>
      <c r="CV86" s="376"/>
      <c r="CW86" s="376"/>
      <c r="CX86" s="376"/>
      <c r="CY86" s="376"/>
      <c r="CZ86" s="374">
        <f t="shared" ca="1" si="128"/>
        <v>0</v>
      </c>
    </row>
    <row r="87" spans="1:104" s="373" customFormat="1">
      <c r="A87" s="138">
        <f t="shared" si="129"/>
        <v>30</v>
      </c>
      <c r="B87" s="138">
        <f t="shared" si="130"/>
        <v>2048</v>
      </c>
      <c r="C87" s="130">
        <f t="shared" ca="1" si="131"/>
        <v>0</v>
      </c>
      <c r="D87" s="375"/>
      <c r="E87" s="375"/>
      <c r="F87" s="375"/>
      <c r="G87" s="375"/>
      <c r="H87" s="375"/>
      <c r="I87" s="375"/>
      <c r="J87" s="375"/>
      <c r="K87" s="375"/>
      <c r="L87" s="375"/>
      <c r="M87" s="375"/>
      <c r="N87" s="375"/>
      <c r="O87" s="375"/>
      <c r="P87" s="375"/>
      <c r="Q87" s="375"/>
      <c r="R87" s="375"/>
      <c r="S87" s="375"/>
      <c r="T87" s="375"/>
      <c r="U87" s="375"/>
      <c r="V87" s="375"/>
      <c r="W87" s="376"/>
      <c r="X87" s="376"/>
      <c r="Y87" s="376"/>
      <c r="Z87" s="376"/>
      <c r="AA87" s="376"/>
      <c r="AB87" s="376"/>
      <c r="AC87" s="376"/>
      <c r="AD87" s="376"/>
      <c r="AE87" s="376"/>
      <c r="AF87" s="376"/>
      <c r="AG87" s="376">
        <f ca="1">$C87*'LookUp Ranges'!B$71</f>
        <v>0</v>
      </c>
      <c r="AH87" s="376">
        <f ca="1">$C87*'LookUp Ranges'!C$71</f>
        <v>0</v>
      </c>
      <c r="AI87" s="376">
        <f ca="1">$C87*'LookUp Ranges'!D$71</f>
        <v>0</v>
      </c>
      <c r="AJ87" s="376">
        <f ca="1">$C87*'LookUp Ranges'!E$71</f>
        <v>0</v>
      </c>
      <c r="AK87" s="376">
        <f ca="1">$C87*'LookUp Ranges'!F$71</f>
        <v>0</v>
      </c>
      <c r="AL87" s="376">
        <f ca="1">$C87*'LookUp Ranges'!G$71</f>
        <v>0</v>
      </c>
      <c r="AM87" s="376">
        <f ca="1">$C87*'LookUp Ranges'!H$71</f>
        <v>0</v>
      </c>
      <c r="AN87" s="376">
        <f ca="1">$C87*'LookUp Ranges'!I$71</f>
        <v>0</v>
      </c>
      <c r="AO87" s="376">
        <f ca="1">$C87*'LookUp Ranges'!J$71</f>
        <v>0</v>
      </c>
      <c r="AP87" s="376">
        <f ca="1">$C87*'LookUp Ranges'!K$71</f>
        <v>0</v>
      </c>
      <c r="AQ87" s="376">
        <f ca="1">$C87*'LookUp Ranges'!L$71</f>
        <v>0</v>
      </c>
      <c r="AR87" s="376">
        <f ca="1">$C87*'LookUp Ranges'!M$71</f>
        <v>0</v>
      </c>
      <c r="AS87" s="376">
        <f ca="1">$C87*'LookUp Ranges'!N$71</f>
        <v>0</v>
      </c>
      <c r="AT87" s="376">
        <f ca="1">$C87*'LookUp Ranges'!O$71</f>
        <v>0</v>
      </c>
      <c r="AU87" s="376">
        <f ca="1">$C87*'LookUp Ranges'!P$71</f>
        <v>0</v>
      </c>
      <c r="AV87" s="376">
        <f ca="1">$C87*'LookUp Ranges'!Q$71</f>
        <v>0</v>
      </c>
      <c r="AW87" s="376">
        <f ca="1">$C87*'LookUp Ranges'!R$71</f>
        <v>0</v>
      </c>
      <c r="AX87" s="376">
        <f ca="1">$C87*'LookUp Ranges'!S$71</f>
        <v>0</v>
      </c>
      <c r="AY87" s="376">
        <f ca="1">$C87*'LookUp Ranges'!T$71</f>
        <v>0</v>
      </c>
      <c r="AZ87" s="376">
        <f ca="1">$C87*'LookUp Ranges'!U$71</f>
        <v>0</v>
      </c>
      <c r="BA87" s="376">
        <f ca="1">$C87*'LookUp Ranges'!V$71</f>
        <v>0</v>
      </c>
      <c r="BB87" s="376">
        <f ca="1">$C87*'LookUp Ranges'!W$71</f>
        <v>0</v>
      </c>
      <c r="BC87" s="376">
        <f ca="1">$C87*'LookUp Ranges'!X$71</f>
        <v>0</v>
      </c>
      <c r="BD87" s="376">
        <f ca="1">$C87*'LookUp Ranges'!Y$71</f>
        <v>0</v>
      </c>
      <c r="BE87" s="376">
        <f ca="1">$C87*'LookUp Ranges'!Z$71</f>
        <v>0</v>
      </c>
      <c r="BF87" s="376">
        <f ca="1">$C87*'LookUp Ranges'!AA$71</f>
        <v>0</v>
      </c>
      <c r="BG87" s="376">
        <f ca="1">$C87*'LookUp Ranges'!AB$71</f>
        <v>0</v>
      </c>
      <c r="BH87" s="376">
        <f ca="1">$C87*'LookUp Ranges'!AC$71</f>
        <v>0</v>
      </c>
      <c r="BI87" s="376">
        <f ca="1">$C87*'LookUp Ranges'!AD$71</f>
        <v>0</v>
      </c>
      <c r="BJ87" s="376">
        <f ca="1">$C87*'LookUp Ranges'!AE$71</f>
        <v>0</v>
      </c>
      <c r="BK87" s="376">
        <f ca="1">$C87*'LookUp Ranges'!AF$71</f>
        <v>0</v>
      </c>
      <c r="BL87" s="376">
        <f ca="1">$C87*'LookUp Ranges'!AG$71</f>
        <v>0</v>
      </c>
      <c r="BM87" s="376">
        <f ca="1">$C87*'LookUp Ranges'!AH$71</f>
        <v>0</v>
      </c>
      <c r="BN87" s="376">
        <f ca="1">$C87*'LookUp Ranges'!AI$71</f>
        <v>0</v>
      </c>
      <c r="BO87" s="376">
        <f ca="1">$C87*'LookUp Ranges'!AJ$71</f>
        <v>0</v>
      </c>
      <c r="BP87" s="376">
        <f ca="1">$C87*'LookUp Ranges'!AK$71</f>
        <v>0</v>
      </c>
      <c r="BQ87" s="376">
        <f ca="1">$C87*'LookUp Ranges'!AL$71</f>
        <v>0</v>
      </c>
      <c r="BR87" s="376">
        <f ca="1">$C87*'LookUp Ranges'!AM$71</f>
        <v>0</v>
      </c>
      <c r="BS87" s="376">
        <f ca="1">$C87*'LookUp Ranges'!AN$71</f>
        <v>0</v>
      </c>
      <c r="BT87" s="376">
        <f ca="1">$C87*'LookUp Ranges'!AO$71</f>
        <v>0</v>
      </c>
      <c r="BU87" s="377"/>
      <c r="BV87" s="377"/>
      <c r="BW87" s="377"/>
      <c r="BX87" s="377"/>
      <c r="BY87" s="377"/>
      <c r="BZ87" s="377"/>
      <c r="CA87" s="377"/>
      <c r="CB87" s="377"/>
      <c r="CC87" s="377"/>
      <c r="CD87" s="377"/>
      <c r="CE87" s="377"/>
      <c r="CF87" s="377"/>
      <c r="CG87" s="376"/>
      <c r="CH87" s="376"/>
      <c r="CI87" s="376"/>
      <c r="CJ87" s="376"/>
      <c r="CK87" s="376"/>
      <c r="CL87" s="376"/>
      <c r="CM87" s="376"/>
      <c r="CN87" s="376"/>
      <c r="CO87" s="376"/>
      <c r="CP87" s="376"/>
      <c r="CQ87" s="376"/>
      <c r="CR87" s="376"/>
      <c r="CS87" s="376"/>
      <c r="CT87" s="376"/>
      <c r="CU87" s="376"/>
      <c r="CV87" s="376"/>
      <c r="CW87" s="376"/>
      <c r="CX87" s="376"/>
      <c r="CY87" s="376"/>
      <c r="CZ87" s="374">
        <f t="shared" ca="1" si="128"/>
        <v>0</v>
      </c>
    </row>
    <row r="88" spans="1:104" s="373" customFormat="1">
      <c r="A88" s="138">
        <f t="shared" si="129"/>
        <v>31</v>
      </c>
      <c r="B88" s="138">
        <f t="shared" si="130"/>
        <v>2049</v>
      </c>
      <c r="C88" s="130">
        <f t="shared" ca="1" si="131"/>
        <v>0</v>
      </c>
      <c r="D88" s="375"/>
      <c r="E88" s="375"/>
      <c r="F88" s="375"/>
      <c r="G88" s="375"/>
      <c r="H88" s="375"/>
      <c r="I88" s="375"/>
      <c r="J88" s="375"/>
      <c r="K88" s="375"/>
      <c r="L88" s="375"/>
      <c r="M88" s="375"/>
      <c r="N88" s="375"/>
      <c r="O88" s="375"/>
      <c r="P88" s="375"/>
      <c r="Q88" s="375"/>
      <c r="R88" s="375"/>
      <c r="S88" s="375"/>
      <c r="T88" s="375"/>
      <c r="U88" s="375"/>
      <c r="V88" s="375"/>
      <c r="W88" s="376"/>
      <c r="X88" s="376"/>
      <c r="Y88" s="376"/>
      <c r="Z88" s="376"/>
      <c r="AA88" s="376"/>
      <c r="AB88" s="376"/>
      <c r="AC88" s="376"/>
      <c r="AD88" s="376"/>
      <c r="AE88" s="376"/>
      <c r="AF88" s="376"/>
      <c r="AG88" s="376"/>
      <c r="AH88" s="376">
        <f ca="1">$C88*'LookUp Ranges'!B$71</f>
        <v>0</v>
      </c>
      <c r="AI88" s="376">
        <f ca="1">$C88*'LookUp Ranges'!C$71</f>
        <v>0</v>
      </c>
      <c r="AJ88" s="376">
        <f ca="1">$C88*'LookUp Ranges'!D$71</f>
        <v>0</v>
      </c>
      <c r="AK88" s="376">
        <f ca="1">$C88*'LookUp Ranges'!E$71</f>
        <v>0</v>
      </c>
      <c r="AL88" s="376">
        <f ca="1">$C88*'LookUp Ranges'!F$71</f>
        <v>0</v>
      </c>
      <c r="AM88" s="376">
        <f ca="1">$C88*'LookUp Ranges'!G$71</f>
        <v>0</v>
      </c>
      <c r="AN88" s="376">
        <f ca="1">$C88*'LookUp Ranges'!H$71</f>
        <v>0</v>
      </c>
      <c r="AO88" s="376">
        <f ca="1">$C88*'LookUp Ranges'!I$71</f>
        <v>0</v>
      </c>
      <c r="AP88" s="376">
        <f ca="1">$C88*'LookUp Ranges'!J$71</f>
        <v>0</v>
      </c>
      <c r="AQ88" s="376">
        <f ca="1">$C88*'LookUp Ranges'!K$71</f>
        <v>0</v>
      </c>
      <c r="AR88" s="376">
        <f ca="1">$C88*'LookUp Ranges'!L$71</f>
        <v>0</v>
      </c>
      <c r="AS88" s="376">
        <f ca="1">$C88*'LookUp Ranges'!M$71</f>
        <v>0</v>
      </c>
      <c r="AT88" s="376">
        <f ca="1">$C88*'LookUp Ranges'!N$71</f>
        <v>0</v>
      </c>
      <c r="AU88" s="376">
        <f ca="1">$C88*'LookUp Ranges'!O$71</f>
        <v>0</v>
      </c>
      <c r="AV88" s="376">
        <f ca="1">$C88*'LookUp Ranges'!P$71</f>
        <v>0</v>
      </c>
      <c r="AW88" s="376">
        <f ca="1">$C88*'LookUp Ranges'!Q$71</f>
        <v>0</v>
      </c>
      <c r="AX88" s="376">
        <f ca="1">$C88*'LookUp Ranges'!R$71</f>
        <v>0</v>
      </c>
      <c r="AY88" s="376">
        <f ca="1">$C88*'LookUp Ranges'!S$71</f>
        <v>0</v>
      </c>
      <c r="AZ88" s="376">
        <f ca="1">$C88*'LookUp Ranges'!T$71</f>
        <v>0</v>
      </c>
      <c r="BA88" s="376">
        <f ca="1">$C88*'LookUp Ranges'!U$71</f>
        <v>0</v>
      </c>
      <c r="BB88" s="376">
        <f ca="1">$C88*'LookUp Ranges'!V$71</f>
        <v>0</v>
      </c>
      <c r="BC88" s="376">
        <f ca="1">$C88*'LookUp Ranges'!W$71</f>
        <v>0</v>
      </c>
      <c r="BD88" s="376">
        <f ca="1">$C88*'LookUp Ranges'!X$71</f>
        <v>0</v>
      </c>
      <c r="BE88" s="376">
        <f ca="1">$C88*'LookUp Ranges'!Y$71</f>
        <v>0</v>
      </c>
      <c r="BF88" s="376">
        <f ca="1">$C88*'LookUp Ranges'!Z$71</f>
        <v>0</v>
      </c>
      <c r="BG88" s="376">
        <f ca="1">$C88*'LookUp Ranges'!AA$71</f>
        <v>0</v>
      </c>
      <c r="BH88" s="376">
        <f ca="1">$C88*'LookUp Ranges'!AB$71</f>
        <v>0</v>
      </c>
      <c r="BI88" s="376">
        <f ca="1">$C88*'LookUp Ranges'!AC$71</f>
        <v>0</v>
      </c>
      <c r="BJ88" s="376">
        <f ca="1">$C88*'LookUp Ranges'!AD$71</f>
        <v>0</v>
      </c>
      <c r="BK88" s="376">
        <f ca="1">$C88*'LookUp Ranges'!AE$71</f>
        <v>0</v>
      </c>
      <c r="BL88" s="376">
        <f ca="1">$C88*'LookUp Ranges'!AF$71</f>
        <v>0</v>
      </c>
      <c r="BM88" s="376">
        <f ca="1">$C88*'LookUp Ranges'!AG$71</f>
        <v>0</v>
      </c>
      <c r="BN88" s="376">
        <f ca="1">$C88*'LookUp Ranges'!AH$71</f>
        <v>0</v>
      </c>
      <c r="BO88" s="376">
        <f ca="1">$C88*'LookUp Ranges'!AI$71</f>
        <v>0</v>
      </c>
      <c r="BP88" s="376">
        <f ca="1">$C88*'LookUp Ranges'!AJ$71</f>
        <v>0</v>
      </c>
      <c r="BQ88" s="376">
        <f ca="1">$C88*'LookUp Ranges'!AK$71</f>
        <v>0</v>
      </c>
      <c r="BR88" s="376">
        <f ca="1">$C88*'LookUp Ranges'!AL$71</f>
        <v>0</v>
      </c>
      <c r="BS88" s="376">
        <f ca="1">$C88*'LookUp Ranges'!AM$71</f>
        <v>0</v>
      </c>
      <c r="BT88" s="376">
        <f ca="1">$C88*'LookUp Ranges'!AN$71</f>
        <v>0</v>
      </c>
      <c r="BU88" s="376">
        <f ca="1">$C88*'LookUp Ranges'!AO$71</f>
        <v>0</v>
      </c>
      <c r="BV88" s="377"/>
      <c r="BW88" s="377"/>
      <c r="BX88" s="377"/>
      <c r="BY88" s="377"/>
      <c r="BZ88" s="377"/>
      <c r="CA88" s="377"/>
      <c r="CB88" s="377"/>
      <c r="CC88" s="377"/>
      <c r="CD88" s="377"/>
      <c r="CE88" s="377"/>
      <c r="CF88" s="377"/>
      <c r="CG88" s="376"/>
      <c r="CH88" s="376"/>
      <c r="CI88" s="376"/>
      <c r="CJ88" s="376"/>
      <c r="CK88" s="376"/>
      <c r="CL88" s="376"/>
      <c r="CM88" s="376"/>
      <c r="CN88" s="376"/>
      <c r="CO88" s="376"/>
      <c r="CP88" s="376"/>
      <c r="CQ88" s="376"/>
      <c r="CR88" s="376"/>
      <c r="CS88" s="376"/>
      <c r="CT88" s="376"/>
      <c r="CU88" s="376"/>
      <c r="CV88" s="376"/>
      <c r="CW88" s="376"/>
      <c r="CX88" s="376"/>
      <c r="CY88" s="376"/>
      <c r="CZ88" s="374">
        <f t="shared" ca="1" si="128"/>
        <v>0</v>
      </c>
    </row>
    <row r="89" spans="1:104" s="373" customFormat="1">
      <c r="A89" s="138">
        <f t="shared" si="129"/>
        <v>32</v>
      </c>
      <c r="B89" s="138">
        <f t="shared" si="130"/>
        <v>2050</v>
      </c>
      <c r="C89" s="130">
        <f t="shared" ca="1" si="131"/>
        <v>0</v>
      </c>
      <c r="D89" s="375"/>
      <c r="E89" s="375"/>
      <c r="F89" s="375"/>
      <c r="G89" s="375"/>
      <c r="H89" s="375"/>
      <c r="I89" s="375"/>
      <c r="J89" s="375"/>
      <c r="K89" s="375"/>
      <c r="L89" s="375"/>
      <c r="M89" s="375"/>
      <c r="N89" s="375"/>
      <c r="O89" s="375"/>
      <c r="P89" s="375"/>
      <c r="Q89" s="375"/>
      <c r="R89" s="375"/>
      <c r="S89" s="375"/>
      <c r="T89" s="375"/>
      <c r="U89" s="375"/>
      <c r="V89" s="375"/>
      <c r="W89" s="376"/>
      <c r="X89" s="376"/>
      <c r="Y89" s="376"/>
      <c r="Z89" s="376"/>
      <c r="AA89" s="376"/>
      <c r="AB89" s="376"/>
      <c r="AC89" s="376"/>
      <c r="AD89" s="376"/>
      <c r="AE89" s="376"/>
      <c r="AF89" s="376"/>
      <c r="AG89" s="376"/>
      <c r="AH89" s="376"/>
      <c r="AI89" s="376">
        <f ca="1">$C89*'LookUp Ranges'!B$71</f>
        <v>0</v>
      </c>
      <c r="AJ89" s="376">
        <f ca="1">$C89*'LookUp Ranges'!C$71</f>
        <v>0</v>
      </c>
      <c r="AK89" s="376">
        <f ca="1">$C89*'LookUp Ranges'!D$71</f>
        <v>0</v>
      </c>
      <c r="AL89" s="376">
        <f ca="1">$C89*'LookUp Ranges'!E$71</f>
        <v>0</v>
      </c>
      <c r="AM89" s="376">
        <f ca="1">$C89*'LookUp Ranges'!F$71</f>
        <v>0</v>
      </c>
      <c r="AN89" s="376">
        <f ca="1">$C89*'LookUp Ranges'!G$71</f>
        <v>0</v>
      </c>
      <c r="AO89" s="376">
        <f ca="1">$C89*'LookUp Ranges'!H$71</f>
        <v>0</v>
      </c>
      <c r="AP89" s="376">
        <f ca="1">$C89*'LookUp Ranges'!I$71</f>
        <v>0</v>
      </c>
      <c r="AQ89" s="376">
        <f ca="1">$C89*'LookUp Ranges'!J$71</f>
        <v>0</v>
      </c>
      <c r="AR89" s="376">
        <f ca="1">$C89*'LookUp Ranges'!K$71</f>
        <v>0</v>
      </c>
      <c r="AS89" s="376">
        <f ca="1">$C89*'LookUp Ranges'!L$71</f>
        <v>0</v>
      </c>
      <c r="AT89" s="376">
        <f ca="1">$C89*'LookUp Ranges'!M$71</f>
        <v>0</v>
      </c>
      <c r="AU89" s="376">
        <f ca="1">$C89*'LookUp Ranges'!N$71</f>
        <v>0</v>
      </c>
      <c r="AV89" s="376">
        <f ca="1">$C89*'LookUp Ranges'!O$71</f>
        <v>0</v>
      </c>
      <c r="AW89" s="376">
        <f ca="1">$C89*'LookUp Ranges'!P$71</f>
        <v>0</v>
      </c>
      <c r="AX89" s="376">
        <f ca="1">$C89*'LookUp Ranges'!Q$71</f>
        <v>0</v>
      </c>
      <c r="AY89" s="376">
        <f ca="1">$C89*'LookUp Ranges'!R$71</f>
        <v>0</v>
      </c>
      <c r="AZ89" s="376">
        <f ca="1">$C89*'LookUp Ranges'!S$71</f>
        <v>0</v>
      </c>
      <c r="BA89" s="376">
        <f ca="1">$C89*'LookUp Ranges'!T$71</f>
        <v>0</v>
      </c>
      <c r="BB89" s="376">
        <f ca="1">$C89*'LookUp Ranges'!U$71</f>
        <v>0</v>
      </c>
      <c r="BC89" s="376">
        <f ca="1">$C89*'LookUp Ranges'!V$71</f>
        <v>0</v>
      </c>
      <c r="BD89" s="376">
        <f ca="1">$C89*'LookUp Ranges'!W$71</f>
        <v>0</v>
      </c>
      <c r="BE89" s="376">
        <f ca="1">$C89*'LookUp Ranges'!X$71</f>
        <v>0</v>
      </c>
      <c r="BF89" s="376">
        <f ca="1">$C89*'LookUp Ranges'!Y$71</f>
        <v>0</v>
      </c>
      <c r="BG89" s="376">
        <f ca="1">$C89*'LookUp Ranges'!Z$71</f>
        <v>0</v>
      </c>
      <c r="BH89" s="376">
        <f ca="1">$C89*'LookUp Ranges'!AA$71</f>
        <v>0</v>
      </c>
      <c r="BI89" s="376">
        <f ca="1">$C89*'LookUp Ranges'!AB$71</f>
        <v>0</v>
      </c>
      <c r="BJ89" s="376">
        <f ca="1">$C89*'LookUp Ranges'!AC$71</f>
        <v>0</v>
      </c>
      <c r="BK89" s="376">
        <f ca="1">$C89*'LookUp Ranges'!AD$71</f>
        <v>0</v>
      </c>
      <c r="BL89" s="376">
        <f ca="1">$C89*'LookUp Ranges'!AE$71</f>
        <v>0</v>
      </c>
      <c r="BM89" s="376">
        <f ca="1">$C89*'LookUp Ranges'!AF$71</f>
        <v>0</v>
      </c>
      <c r="BN89" s="376">
        <f ca="1">$C89*'LookUp Ranges'!AG$71</f>
        <v>0</v>
      </c>
      <c r="BO89" s="376">
        <f ca="1">$C89*'LookUp Ranges'!AH$71</f>
        <v>0</v>
      </c>
      <c r="BP89" s="376">
        <f ca="1">$C89*'LookUp Ranges'!AI$71</f>
        <v>0</v>
      </c>
      <c r="BQ89" s="376">
        <f ca="1">$C89*'LookUp Ranges'!AJ$71</f>
        <v>0</v>
      </c>
      <c r="BR89" s="376">
        <f ca="1">$C89*'LookUp Ranges'!AK$71</f>
        <v>0</v>
      </c>
      <c r="BS89" s="376">
        <f ca="1">$C89*'LookUp Ranges'!AL$71</f>
        <v>0</v>
      </c>
      <c r="BT89" s="376">
        <f ca="1">$C89*'LookUp Ranges'!AM$71</f>
        <v>0</v>
      </c>
      <c r="BU89" s="376">
        <f ca="1">$C89*'LookUp Ranges'!AN$71</f>
        <v>0</v>
      </c>
      <c r="BV89" s="376">
        <f ca="1">$C89*'LookUp Ranges'!AO$71</f>
        <v>0</v>
      </c>
      <c r="BW89" s="377"/>
      <c r="BX89" s="377"/>
      <c r="BY89" s="377"/>
      <c r="BZ89" s="377"/>
      <c r="CA89" s="377"/>
      <c r="CB89" s="377"/>
      <c r="CC89" s="377"/>
      <c r="CD89" s="377"/>
      <c r="CE89" s="377"/>
      <c r="CF89" s="377"/>
      <c r="CG89" s="376"/>
      <c r="CH89" s="376"/>
      <c r="CI89" s="376"/>
      <c r="CJ89" s="376"/>
      <c r="CK89" s="376"/>
      <c r="CL89" s="376"/>
      <c r="CM89" s="376"/>
      <c r="CN89" s="376"/>
      <c r="CO89" s="376"/>
      <c r="CP89" s="376"/>
      <c r="CQ89" s="376"/>
      <c r="CR89" s="376"/>
      <c r="CS89" s="376"/>
      <c r="CT89" s="376"/>
      <c r="CU89" s="376"/>
      <c r="CV89" s="376"/>
      <c r="CW89" s="376"/>
      <c r="CX89" s="376"/>
      <c r="CY89" s="376"/>
      <c r="CZ89" s="374">
        <f t="shared" ca="1" si="128"/>
        <v>0</v>
      </c>
    </row>
    <row r="90" spans="1:104" s="373" customFormat="1">
      <c r="A90" s="138">
        <f t="shared" si="129"/>
        <v>33</v>
      </c>
      <c r="B90" s="138">
        <f t="shared" si="130"/>
        <v>2051</v>
      </c>
      <c r="C90" s="130">
        <f t="shared" ca="1" si="131"/>
        <v>0</v>
      </c>
      <c r="D90" s="375"/>
      <c r="E90" s="375"/>
      <c r="F90" s="375"/>
      <c r="G90" s="375"/>
      <c r="H90" s="375"/>
      <c r="I90" s="375"/>
      <c r="J90" s="375"/>
      <c r="K90" s="375"/>
      <c r="L90" s="375"/>
      <c r="M90" s="375"/>
      <c r="N90" s="375"/>
      <c r="O90" s="375"/>
      <c r="P90" s="375"/>
      <c r="Q90" s="375"/>
      <c r="R90" s="375"/>
      <c r="S90" s="375"/>
      <c r="T90" s="375"/>
      <c r="U90" s="375"/>
      <c r="V90" s="375"/>
      <c r="W90" s="376"/>
      <c r="X90" s="376"/>
      <c r="Y90" s="376"/>
      <c r="Z90" s="376"/>
      <c r="AA90" s="376"/>
      <c r="AB90" s="376"/>
      <c r="AC90" s="376"/>
      <c r="AD90" s="376"/>
      <c r="AE90" s="376"/>
      <c r="AF90" s="376"/>
      <c r="AG90" s="376"/>
      <c r="AH90" s="376"/>
      <c r="AI90" s="376"/>
      <c r="AJ90" s="376">
        <f ca="1">$C90*'LookUp Ranges'!B$71</f>
        <v>0</v>
      </c>
      <c r="AK90" s="376">
        <f ca="1">$C90*'LookUp Ranges'!C$71</f>
        <v>0</v>
      </c>
      <c r="AL90" s="376">
        <f ca="1">$C90*'LookUp Ranges'!D$71</f>
        <v>0</v>
      </c>
      <c r="AM90" s="376">
        <f ca="1">$C90*'LookUp Ranges'!E$71</f>
        <v>0</v>
      </c>
      <c r="AN90" s="376">
        <f ca="1">$C90*'LookUp Ranges'!F$71</f>
        <v>0</v>
      </c>
      <c r="AO90" s="376">
        <f ca="1">$C90*'LookUp Ranges'!G$71</f>
        <v>0</v>
      </c>
      <c r="AP90" s="376">
        <f ca="1">$C90*'LookUp Ranges'!H$71</f>
        <v>0</v>
      </c>
      <c r="AQ90" s="376">
        <f ca="1">$C90*'LookUp Ranges'!I$71</f>
        <v>0</v>
      </c>
      <c r="AR90" s="376">
        <f ca="1">$C90*'LookUp Ranges'!J$71</f>
        <v>0</v>
      </c>
      <c r="AS90" s="376">
        <f ca="1">$C90*'LookUp Ranges'!K$71</f>
        <v>0</v>
      </c>
      <c r="AT90" s="376">
        <f ca="1">$C90*'LookUp Ranges'!L$71</f>
        <v>0</v>
      </c>
      <c r="AU90" s="376">
        <f ca="1">$C90*'LookUp Ranges'!M$71</f>
        <v>0</v>
      </c>
      <c r="AV90" s="376">
        <f ca="1">$C90*'LookUp Ranges'!N$71</f>
        <v>0</v>
      </c>
      <c r="AW90" s="376">
        <f ca="1">$C90*'LookUp Ranges'!O$71</f>
        <v>0</v>
      </c>
      <c r="AX90" s="376">
        <f ca="1">$C90*'LookUp Ranges'!P$71</f>
        <v>0</v>
      </c>
      <c r="AY90" s="376">
        <f ca="1">$C90*'LookUp Ranges'!Q$71</f>
        <v>0</v>
      </c>
      <c r="AZ90" s="376">
        <f ca="1">$C90*'LookUp Ranges'!R$71</f>
        <v>0</v>
      </c>
      <c r="BA90" s="376">
        <f ca="1">$C90*'LookUp Ranges'!S$71</f>
        <v>0</v>
      </c>
      <c r="BB90" s="376">
        <f ca="1">$C90*'LookUp Ranges'!T$71</f>
        <v>0</v>
      </c>
      <c r="BC90" s="376">
        <f ca="1">$C90*'LookUp Ranges'!U$71</f>
        <v>0</v>
      </c>
      <c r="BD90" s="376">
        <f ca="1">$C90*'LookUp Ranges'!V$71</f>
        <v>0</v>
      </c>
      <c r="BE90" s="376">
        <f ca="1">$C90*'LookUp Ranges'!W$71</f>
        <v>0</v>
      </c>
      <c r="BF90" s="376">
        <f ca="1">$C90*'LookUp Ranges'!X$71</f>
        <v>0</v>
      </c>
      <c r="BG90" s="376">
        <f ca="1">$C90*'LookUp Ranges'!Y$71</f>
        <v>0</v>
      </c>
      <c r="BH90" s="376">
        <f ca="1">$C90*'LookUp Ranges'!Z$71</f>
        <v>0</v>
      </c>
      <c r="BI90" s="376">
        <f ca="1">$C90*'LookUp Ranges'!AA$71</f>
        <v>0</v>
      </c>
      <c r="BJ90" s="376">
        <f ca="1">$C90*'LookUp Ranges'!AB$71</f>
        <v>0</v>
      </c>
      <c r="BK90" s="376">
        <f ca="1">$C90*'LookUp Ranges'!AC$71</f>
        <v>0</v>
      </c>
      <c r="BL90" s="376">
        <f ca="1">$C90*'LookUp Ranges'!AD$71</f>
        <v>0</v>
      </c>
      <c r="BM90" s="376">
        <f ca="1">$C90*'LookUp Ranges'!AE$71</f>
        <v>0</v>
      </c>
      <c r="BN90" s="376">
        <f ca="1">$C90*'LookUp Ranges'!AF$71</f>
        <v>0</v>
      </c>
      <c r="BO90" s="376">
        <f ca="1">$C90*'LookUp Ranges'!AG$71</f>
        <v>0</v>
      </c>
      <c r="BP90" s="376">
        <f ca="1">$C90*'LookUp Ranges'!AH$71</f>
        <v>0</v>
      </c>
      <c r="BQ90" s="376">
        <f ca="1">$C90*'LookUp Ranges'!AI$71</f>
        <v>0</v>
      </c>
      <c r="BR90" s="376">
        <f ca="1">$C90*'LookUp Ranges'!AJ$71</f>
        <v>0</v>
      </c>
      <c r="BS90" s="376">
        <f ca="1">$C90*'LookUp Ranges'!AK$71</f>
        <v>0</v>
      </c>
      <c r="BT90" s="376">
        <f ca="1">$C90*'LookUp Ranges'!AL$71</f>
        <v>0</v>
      </c>
      <c r="BU90" s="376">
        <f ca="1">$C90*'LookUp Ranges'!AM$71</f>
        <v>0</v>
      </c>
      <c r="BV90" s="376">
        <f ca="1">$C90*'LookUp Ranges'!AN$71</f>
        <v>0</v>
      </c>
      <c r="BW90" s="376">
        <f ca="1">$C90*'LookUp Ranges'!AO$71</f>
        <v>0</v>
      </c>
      <c r="BX90" s="377"/>
      <c r="BY90" s="377"/>
      <c r="BZ90" s="377"/>
      <c r="CA90" s="377"/>
      <c r="CB90" s="377"/>
      <c r="CC90" s="377"/>
      <c r="CD90" s="377"/>
      <c r="CE90" s="377"/>
      <c r="CF90" s="377"/>
      <c r="CG90" s="376"/>
      <c r="CH90" s="376"/>
      <c r="CI90" s="376"/>
      <c r="CJ90" s="376"/>
      <c r="CK90" s="376"/>
      <c r="CL90" s="376"/>
      <c r="CM90" s="376"/>
      <c r="CN90" s="376"/>
      <c r="CO90" s="376"/>
      <c r="CP90" s="376"/>
      <c r="CQ90" s="376"/>
      <c r="CR90" s="376"/>
      <c r="CS90" s="376"/>
      <c r="CT90" s="376"/>
      <c r="CU90" s="376"/>
      <c r="CV90" s="376"/>
      <c r="CW90" s="376"/>
      <c r="CX90" s="376"/>
      <c r="CY90" s="376"/>
      <c r="CZ90" s="374">
        <f t="shared" ca="1" si="128"/>
        <v>0</v>
      </c>
    </row>
    <row r="91" spans="1:104" s="373" customFormat="1">
      <c r="A91" s="138">
        <f t="shared" si="129"/>
        <v>34</v>
      </c>
      <c r="B91" s="138">
        <f t="shared" si="130"/>
        <v>2052</v>
      </c>
      <c r="C91" s="130">
        <f t="shared" ca="1" si="131"/>
        <v>0</v>
      </c>
      <c r="D91" s="375"/>
      <c r="E91" s="375"/>
      <c r="F91" s="375"/>
      <c r="G91" s="375"/>
      <c r="H91" s="375"/>
      <c r="I91" s="375"/>
      <c r="J91" s="375"/>
      <c r="K91" s="375"/>
      <c r="L91" s="375"/>
      <c r="M91" s="375"/>
      <c r="N91" s="375"/>
      <c r="O91" s="375"/>
      <c r="P91" s="375"/>
      <c r="Q91" s="375"/>
      <c r="R91" s="375"/>
      <c r="S91" s="375"/>
      <c r="T91" s="375"/>
      <c r="U91" s="375"/>
      <c r="V91" s="375"/>
      <c r="W91" s="376"/>
      <c r="X91" s="376"/>
      <c r="Y91" s="376"/>
      <c r="Z91" s="376"/>
      <c r="AA91" s="376"/>
      <c r="AB91" s="376"/>
      <c r="AC91" s="376"/>
      <c r="AD91" s="376"/>
      <c r="AE91" s="376"/>
      <c r="AF91" s="376"/>
      <c r="AG91" s="376"/>
      <c r="AH91" s="376"/>
      <c r="AI91" s="376"/>
      <c r="AJ91" s="376"/>
      <c r="AK91" s="376">
        <f ca="1">$C91*'LookUp Ranges'!B$71</f>
        <v>0</v>
      </c>
      <c r="AL91" s="376">
        <f ca="1">$C91*'LookUp Ranges'!C$71</f>
        <v>0</v>
      </c>
      <c r="AM91" s="376">
        <f ca="1">$C91*'LookUp Ranges'!D$71</f>
        <v>0</v>
      </c>
      <c r="AN91" s="376">
        <f ca="1">$C91*'LookUp Ranges'!E$71</f>
        <v>0</v>
      </c>
      <c r="AO91" s="376">
        <f ca="1">$C91*'LookUp Ranges'!F$71</f>
        <v>0</v>
      </c>
      <c r="AP91" s="376">
        <f ca="1">$C91*'LookUp Ranges'!G$71</f>
        <v>0</v>
      </c>
      <c r="AQ91" s="376">
        <f ca="1">$C91*'LookUp Ranges'!H$71</f>
        <v>0</v>
      </c>
      <c r="AR91" s="376">
        <f ca="1">$C91*'LookUp Ranges'!I$71</f>
        <v>0</v>
      </c>
      <c r="AS91" s="376">
        <f ca="1">$C91*'LookUp Ranges'!J$71</f>
        <v>0</v>
      </c>
      <c r="AT91" s="376">
        <f ca="1">$C91*'LookUp Ranges'!K$71</f>
        <v>0</v>
      </c>
      <c r="AU91" s="376">
        <f ca="1">$C91*'LookUp Ranges'!L$71</f>
        <v>0</v>
      </c>
      <c r="AV91" s="376">
        <f ca="1">$C91*'LookUp Ranges'!M$71</f>
        <v>0</v>
      </c>
      <c r="AW91" s="376">
        <f ca="1">$C91*'LookUp Ranges'!N$71</f>
        <v>0</v>
      </c>
      <c r="AX91" s="376">
        <f ca="1">$C91*'LookUp Ranges'!O$71</f>
        <v>0</v>
      </c>
      <c r="AY91" s="376">
        <f ca="1">$C91*'LookUp Ranges'!P$71</f>
        <v>0</v>
      </c>
      <c r="AZ91" s="376">
        <f ca="1">$C91*'LookUp Ranges'!Q$71</f>
        <v>0</v>
      </c>
      <c r="BA91" s="376">
        <f ca="1">$C91*'LookUp Ranges'!R$71</f>
        <v>0</v>
      </c>
      <c r="BB91" s="376">
        <f ca="1">$C91*'LookUp Ranges'!S$71</f>
        <v>0</v>
      </c>
      <c r="BC91" s="376">
        <f ca="1">$C91*'LookUp Ranges'!T$71</f>
        <v>0</v>
      </c>
      <c r="BD91" s="376">
        <f ca="1">$C91*'LookUp Ranges'!U$71</f>
        <v>0</v>
      </c>
      <c r="BE91" s="376">
        <f ca="1">$C91*'LookUp Ranges'!V$71</f>
        <v>0</v>
      </c>
      <c r="BF91" s="376">
        <f ca="1">$C91*'LookUp Ranges'!W$71</f>
        <v>0</v>
      </c>
      <c r="BG91" s="376">
        <f ca="1">$C91*'LookUp Ranges'!X$71</f>
        <v>0</v>
      </c>
      <c r="BH91" s="376">
        <f ca="1">$C91*'LookUp Ranges'!Y$71</f>
        <v>0</v>
      </c>
      <c r="BI91" s="376">
        <f ca="1">$C91*'LookUp Ranges'!Z$71</f>
        <v>0</v>
      </c>
      <c r="BJ91" s="376">
        <f ca="1">$C91*'LookUp Ranges'!AA$71</f>
        <v>0</v>
      </c>
      <c r="BK91" s="376">
        <f ca="1">$C91*'LookUp Ranges'!AB$71</f>
        <v>0</v>
      </c>
      <c r="BL91" s="376">
        <f ca="1">$C91*'LookUp Ranges'!AC$71</f>
        <v>0</v>
      </c>
      <c r="BM91" s="376">
        <f ca="1">$C91*'LookUp Ranges'!AD$71</f>
        <v>0</v>
      </c>
      <c r="BN91" s="376">
        <f ca="1">$C91*'LookUp Ranges'!AE$71</f>
        <v>0</v>
      </c>
      <c r="BO91" s="376">
        <f ca="1">$C91*'LookUp Ranges'!AF$71</f>
        <v>0</v>
      </c>
      <c r="BP91" s="376">
        <f ca="1">$C91*'LookUp Ranges'!AG$71</f>
        <v>0</v>
      </c>
      <c r="BQ91" s="376">
        <f ca="1">$C91*'LookUp Ranges'!AH$71</f>
        <v>0</v>
      </c>
      <c r="BR91" s="376">
        <f ca="1">$C91*'LookUp Ranges'!AI$71</f>
        <v>0</v>
      </c>
      <c r="BS91" s="376">
        <f ca="1">$C91*'LookUp Ranges'!AJ$71</f>
        <v>0</v>
      </c>
      <c r="BT91" s="376">
        <f ca="1">$C91*'LookUp Ranges'!AK$71</f>
        <v>0</v>
      </c>
      <c r="BU91" s="376">
        <f ca="1">$C91*'LookUp Ranges'!AL$71</f>
        <v>0</v>
      </c>
      <c r="BV91" s="376">
        <f ca="1">$C91*'LookUp Ranges'!AM$71</f>
        <v>0</v>
      </c>
      <c r="BW91" s="376">
        <f ca="1">$C91*'LookUp Ranges'!AN$71</f>
        <v>0</v>
      </c>
      <c r="BX91" s="376">
        <f ca="1">$C91*'LookUp Ranges'!AO$71</f>
        <v>0</v>
      </c>
      <c r="BY91" s="376"/>
      <c r="BZ91" s="377"/>
      <c r="CA91" s="377"/>
      <c r="CB91" s="377"/>
      <c r="CC91" s="377"/>
      <c r="CD91" s="377"/>
      <c r="CE91" s="377"/>
      <c r="CF91" s="377"/>
      <c r="CG91" s="376"/>
      <c r="CH91" s="376"/>
      <c r="CI91" s="376"/>
      <c r="CJ91" s="376"/>
      <c r="CK91" s="376"/>
      <c r="CL91" s="376"/>
      <c r="CM91" s="376"/>
      <c r="CN91" s="376"/>
      <c r="CO91" s="376"/>
      <c r="CP91" s="376"/>
      <c r="CQ91" s="376"/>
      <c r="CR91" s="376"/>
      <c r="CS91" s="376"/>
      <c r="CT91" s="376"/>
      <c r="CU91" s="376"/>
      <c r="CV91" s="376"/>
      <c r="CW91" s="376"/>
      <c r="CX91" s="376"/>
      <c r="CY91" s="376"/>
      <c r="CZ91" s="374">
        <f t="shared" ca="1" si="128"/>
        <v>0</v>
      </c>
    </row>
    <row r="92" spans="1:104" s="373" customFormat="1">
      <c r="A92" s="138">
        <f t="shared" si="129"/>
        <v>35</v>
      </c>
      <c r="B92" s="138">
        <f t="shared" si="130"/>
        <v>2053</v>
      </c>
      <c r="C92" s="130">
        <f t="shared" ca="1" si="131"/>
        <v>0</v>
      </c>
      <c r="D92" s="375"/>
      <c r="E92" s="375"/>
      <c r="F92" s="375"/>
      <c r="G92" s="375"/>
      <c r="H92" s="375"/>
      <c r="I92" s="375"/>
      <c r="J92" s="375"/>
      <c r="K92" s="375"/>
      <c r="L92" s="375"/>
      <c r="M92" s="375"/>
      <c r="N92" s="375"/>
      <c r="O92" s="375"/>
      <c r="P92" s="375"/>
      <c r="Q92" s="375"/>
      <c r="R92" s="375"/>
      <c r="S92" s="375"/>
      <c r="T92" s="375"/>
      <c r="U92" s="375"/>
      <c r="V92" s="375"/>
      <c r="W92" s="376"/>
      <c r="X92" s="376"/>
      <c r="Y92" s="376"/>
      <c r="Z92" s="376"/>
      <c r="AA92" s="376"/>
      <c r="AB92" s="376"/>
      <c r="AC92" s="376"/>
      <c r="AD92" s="376"/>
      <c r="AE92" s="376"/>
      <c r="AF92" s="376"/>
      <c r="AG92" s="376"/>
      <c r="AH92" s="376"/>
      <c r="AI92" s="376"/>
      <c r="AJ92" s="376"/>
      <c r="AK92" s="376"/>
      <c r="AL92" s="376">
        <f ca="1">$C92*'LookUp Ranges'!B$71</f>
        <v>0</v>
      </c>
      <c r="AM92" s="376">
        <f ca="1">$C92*'LookUp Ranges'!C$71</f>
        <v>0</v>
      </c>
      <c r="AN92" s="376">
        <f ca="1">$C92*'LookUp Ranges'!D$71</f>
        <v>0</v>
      </c>
      <c r="AO92" s="376">
        <f ca="1">$C92*'LookUp Ranges'!E$71</f>
        <v>0</v>
      </c>
      <c r="AP92" s="376">
        <f ca="1">$C92*'LookUp Ranges'!F$71</f>
        <v>0</v>
      </c>
      <c r="AQ92" s="376">
        <f ca="1">$C92*'LookUp Ranges'!G$71</f>
        <v>0</v>
      </c>
      <c r="AR92" s="376">
        <f ca="1">$C92*'LookUp Ranges'!H$71</f>
        <v>0</v>
      </c>
      <c r="AS92" s="376">
        <f ca="1">$C92*'LookUp Ranges'!I$71</f>
        <v>0</v>
      </c>
      <c r="AT92" s="376">
        <f ca="1">$C92*'LookUp Ranges'!J$71</f>
        <v>0</v>
      </c>
      <c r="AU92" s="376">
        <f ca="1">$C92*'LookUp Ranges'!K$71</f>
        <v>0</v>
      </c>
      <c r="AV92" s="376">
        <f ca="1">$C92*'LookUp Ranges'!L$71</f>
        <v>0</v>
      </c>
      <c r="AW92" s="376">
        <f ca="1">$C92*'LookUp Ranges'!M$71</f>
        <v>0</v>
      </c>
      <c r="AX92" s="376">
        <f ca="1">$C92*'LookUp Ranges'!N$71</f>
        <v>0</v>
      </c>
      <c r="AY92" s="376">
        <f ca="1">$C92*'LookUp Ranges'!O$71</f>
        <v>0</v>
      </c>
      <c r="AZ92" s="376">
        <f ca="1">$C92*'LookUp Ranges'!P$71</f>
        <v>0</v>
      </c>
      <c r="BA92" s="376">
        <f ca="1">$C92*'LookUp Ranges'!Q$71</f>
        <v>0</v>
      </c>
      <c r="BB92" s="376">
        <f ca="1">$C92*'LookUp Ranges'!R$71</f>
        <v>0</v>
      </c>
      <c r="BC92" s="376">
        <f ca="1">$C92*'LookUp Ranges'!S$71</f>
        <v>0</v>
      </c>
      <c r="BD92" s="376">
        <f ca="1">$C92*'LookUp Ranges'!T$71</f>
        <v>0</v>
      </c>
      <c r="BE92" s="376">
        <f ca="1">$C92*'LookUp Ranges'!U$71</f>
        <v>0</v>
      </c>
      <c r="BF92" s="376">
        <f ca="1">$C92*'LookUp Ranges'!V$71</f>
        <v>0</v>
      </c>
      <c r="BG92" s="376">
        <f ca="1">$C92*'LookUp Ranges'!W$71</f>
        <v>0</v>
      </c>
      <c r="BH92" s="376">
        <f ca="1">$C92*'LookUp Ranges'!X$71</f>
        <v>0</v>
      </c>
      <c r="BI92" s="376">
        <f ca="1">$C92*'LookUp Ranges'!Y$71</f>
        <v>0</v>
      </c>
      <c r="BJ92" s="376">
        <f ca="1">$C92*'LookUp Ranges'!Z$71</f>
        <v>0</v>
      </c>
      <c r="BK92" s="376">
        <f ca="1">$C92*'LookUp Ranges'!AA$71</f>
        <v>0</v>
      </c>
      <c r="BL92" s="376">
        <f ca="1">$C92*'LookUp Ranges'!AB$71</f>
        <v>0</v>
      </c>
      <c r="BM92" s="376">
        <f ca="1">$C92*'LookUp Ranges'!AC$71</f>
        <v>0</v>
      </c>
      <c r="BN92" s="376">
        <f ca="1">$C92*'LookUp Ranges'!AD$71</f>
        <v>0</v>
      </c>
      <c r="BO92" s="376">
        <f ca="1">$C92*'LookUp Ranges'!AE$71</f>
        <v>0</v>
      </c>
      <c r="BP92" s="376">
        <f ca="1">$C92*'LookUp Ranges'!AF$71</f>
        <v>0</v>
      </c>
      <c r="BQ92" s="376">
        <f ca="1">$C92*'LookUp Ranges'!AG$71</f>
        <v>0</v>
      </c>
      <c r="BR92" s="376">
        <f ca="1">$C92*'LookUp Ranges'!AH$71</f>
        <v>0</v>
      </c>
      <c r="BS92" s="376">
        <f ca="1">$C92*'LookUp Ranges'!AI$71</f>
        <v>0</v>
      </c>
      <c r="BT92" s="376">
        <f ca="1">$C92*'LookUp Ranges'!AJ$71</f>
        <v>0</v>
      </c>
      <c r="BU92" s="376">
        <f ca="1">$C92*'LookUp Ranges'!AK$71</f>
        <v>0</v>
      </c>
      <c r="BV92" s="376">
        <f ca="1">$C92*'LookUp Ranges'!AL$71</f>
        <v>0</v>
      </c>
      <c r="BW92" s="376">
        <f ca="1">$C92*'LookUp Ranges'!AM$71</f>
        <v>0</v>
      </c>
      <c r="BX92" s="376">
        <f ca="1">$C92*'LookUp Ranges'!AN$71</f>
        <v>0</v>
      </c>
      <c r="BY92" s="376">
        <f ca="1">$C92*'LookUp Ranges'!AO$71</f>
        <v>0</v>
      </c>
      <c r="BZ92" s="377"/>
      <c r="CA92" s="377"/>
      <c r="CB92" s="377"/>
      <c r="CC92" s="377"/>
      <c r="CD92" s="377"/>
      <c r="CE92" s="377"/>
      <c r="CF92" s="377"/>
      <c r="CG92" s="376"/>
      <c r="CH92" s="376"/>
      <c r="CI92" s="376"/>
      <c r="CJ92" s="376"/>
      <c r="CK92" s="376"/>
      <c r="CL92" s="376"/>
      <c r="CM92" s="376"/>
      <c r="CN92" s="376"/>
      <c r="CO92" s="376"/>
      <c r="CP92" s="376"/>
      <c r="CQ92" s="376"/>
      <c r="CR92" s="376"/>
      <c r="CS92" s="376"/>
      <c r="CT92" s="376"/>
      <c r="CU92" s="376"/>
      <c r="CV92" s="376"/>
      <c r="CW92" s="376"/>
      <c r="CX92" s="376"/>
      <c r="CY92" s="376"/>
      <c r="CZ92" s="374">
        <f t="shared" ca="1" si="128"/>
        <v>0</v>
      </c>
    </row>
    <row r="93" spans="1:104" s="373" customFormat="1">
      <c r="A93" s="138">
        <f t="shared" si="129"/>
        <v>36</v>
      </c>
      <c r="B93" s="138">
        <f t="shared" si="130"/>
        <v>2054</v>
      </c>
      <c r="C93" s="130">
        <f t="shared" ca="1" si="131"/>
        <v>0</v>
      </c>
      <c r="D93" s="375"/>
      <c r="E93" s="375"/>
      <c r="F93" s="375"/>
      <c r="G93" s="375"/>
      <c r="H93" s="375"/>
      <c r="I93" s="375"/>
      <c r="J93" s="375"/>
      <c r="K93" s="375"/>
      <c r="L93" s="375"/>
      <c r="M93" s="375"/>
      <c r="N93" s="375"/>
      <c r="O93" s="375"/>
      <c r="P93" s="375"/>
      <c r="Q93" s="375"/>
      <c r="R93" s="375"/>
      <c r="S93" s="375"/>
      <c r="T93" s="375"/>
      <c r="U93" s="375"/>
      <c r="V93" s="375"/>
      <c r="W93" s="376"/>
      <c r="X93" s="376"/>
      <c r="Y93" s="376"/>
      <c r="Z93" s="376"/>
      <c r="AA93" s="376"/>
      <c r="AB93" s="376"/>
      <c r="AC93" s="376"/>
      <c r="AD93" s="376"/>
      <c r="AE93" s="376"/>
      <c r="AF93" s="376"/>
      <c r="AG93" s="376"/>
      <c r="AH93" s="376"/>
      <c r="AI93" s="376"/>
      <c r="AJ93" s="376"/>
      <c r="AK93" s="376"/>
      <c r="AL93" s="376"/>
      <c r="AM93" s="376">
        <f ca="1">$C93*'LookUp Ranges'!B$71</f>
        <v>0</v>
      </c>
      <c r="AN93" s="376">
        <f ca="1">$C93*'LookUp Ranges'!C$71</f>
        <v>0</v>
      </c>
      <c r="AO93" s="376">
        <f ca="1">$C93*'LookUp Ranges'!D$71</f>
        <v>0</v>
      </c>
      <c r="AP93" s="376">
        <f ca="1">$C93*'LookUp Ranges'!E$71</f>
        <v>0</v>
      </c>
      <c r="AQ93" s="376">
        <f ca="1">$C93*'LookUp Ranges'!F$71</f>
        <v>0</v>
      </c>
      <c r="AR93" s="376">
        <f ca="1">$C93*'LookUp Ranges'!G$71</f>
        <v>0</v>
      </c>
      <c r="AS93" s="376">
        <f ca="1">$C93*'LookUp Ranges'!H$71</f>
        <v>0</v>
      </c>
      <c r="AT93" s="376">
        <f ca="1">$C93*'LookUp Ranges'!I$71</f>
        <v>0</v>
      </c>
      <c r="AU93" s="376">
        <f ca="1">$C93*'LookUp Ranges'!J$71</f>
        <v>0</v>
      </c>
      <c r="AV93" s="376">
        <f ca="1">$C93*'LookUp Ranges'!K$71</f>
        <v>0</v>
      </c>
      <c r="AW93" s="376">
        <f ca="1">$C93*'LookUp Ranges'!L$71</f>
        <v>0</v>
      </c>
      <c r="AX93" s="376">
        <f ca="1">$C93*'LookUp Ranges'!M$71</f>
        <v>0</v>
      </c>
      <c r="AY93" s="376">
        <f ca="1">$C93*'LookUp Ranges'!N$71</f>
        <v>0</v>
      </c>
      <c r="AZ93" s="376">
        <f ca="1">$C93*'LookUp Ranges'!O$71</f>
        <v>0</v>
      </c>
      <c r="BA93" s="376">
        <f ca="1">$C93*'LookUp Ranges'!P$71</f>
        <v>0</v>
      </c>
      <c r="BB93" s="376">
        <f ca="1">$C93*'LookUp Ranges'!Q$71</f>
        <v>0</v>
      </c>
      <c r="BC93" s="376">
        <f ca="1">$C93*'LookUp Ranges'!R$71</f>
        <v>0</v>
      </c>
      <c r="BD93" s="376">
        <f ca="1">$C93*'LookUp Ranges'!S$71</f>
        <v>0</v>
      </c>
      <c r="BE93" s="376">
        <f ca="1">$C93*'LookUp Ranges'!T$71</f>
        <v>0</v>
      </c>
      <c r="BF93" s="376">
        <f ca="1">$C93*'LookUp Ranges'!U$71</f>
        <v>0</v>
      </c>
      <c r="BG93" s="376">
        <f ca="1">$C93*'LookUp Ranges'!V$71</f>
        <v>0</v>
      </c>
      <c r="BH93" s="376">
        <f ca="1">$C93*'LookUp Ranges'!W$71</f>
        <v>0</v>
      </c>
      <c r="BI93" s="376">
        <f ca="1">$C93*'LookUp Ranges'!X$71</f>
        <v>0</v>
      </c>
      <c r="BJ93" s="376">
        <f ca="1">$C93*'LookUp Ranges'!Y$71</f>
        <v>0</v>
      </c>
      <c r="BK93" s="376">
        <f ca="1">$C93*'LookUp Ranges'!Z$71</f>
        <v>0</v>
      </c>
      <c r="BL93" s="376">
        <f ca="1">$C93*'LookUp Ranges'!AA$71</f>
        <v>0</v>
      </c>
      <c r="BM93" s="376">
        <f ca="1">$C93*'LookUp Ranges'!AB$71</f>
        <v>0</v>
      </c>
      <c r="BN93" s="376">
        <f ca="1">$C93*'LookUp Ranges'!AC$71</f>
        <v>0</v>
      </c>
      <c r="BO93" s="376">
        <f ca="1">$C93*'LookUp Ranges'!AD$71</f>
        <v>0</v>
      </c>
      <c r="BP93" s="376">
        <f ca="1">$C93*'LookUp Ranges'!AE$71</f>
        <v>0</v>
      </c>
      <c r="BQ93" s="376">
        <f ca="1">$C93*'LookUp Ranges'!AF$71</f>
        <v>0</v>
      </c>
      <c r="BR93" s="376">
        <f ca="1">$C93*'LookUp Ranges'!AG$71</f>
        <v>0</v>
      </c>
      <c r="BS93" s="376">
        <f ca="1">$C93*'LookUp Ranges'!AH$71</f>
        <v>0</v>
      </c>
      <c r="BT93" s="376">
        <f ca="1">$C93*'LookUp Ranges'!AI$71</f>
        <v>0</v>
      </c>
      <c r="BU93" s="376">
        <f ca="1">$C93*'LookUp Ranges'!AJ$71</f>
        <v>0</v>
      </c>
      <c r="BV93" s="376">
        <f ca="1">$C93*'LookUp Ranges'!AK$71</f>
        <v>0</v>
      </c>
      <c r="BW93" s="376">
        <f ca="1">$C93*'LookUp Ranges'!AL$71</f>
        <v>0</v>
      </c>
      <c r="BX93" s="376">
        <f ca="1">$C93*'LookUp Ranges'!AM$71</f>
        <v>0</v>
      </c>
      <c r="BY93" s="376">
        <f ca="1">$C93*'LookUp Ranges'!AN$71</f>
        <v>0</v>
      </c>
      <c r="BZ93" s="376">
        <f ca="1">$C93*'LookUp Ranges'!AO$71</f>
        <v>0</v>
      </c>
      <c r="CA93" s="377"/>
      <c r="CB93" s="377"/>
      <c r="CC93" s="377"/>
      <c r="CD93" s="377"/>
      <c r="CE93" s="377"/>
      <c r="CF93" s="377"/>
      <c r="CG93" s="376"/>
      <c r="CH93" s="376"/>
      <c r="CI93" s="376"/>
      <c r="CJ93" s="376"/>
      <c r="CK93" s="376"/>
      <c r="CL93" s="376"/>
      <c r="CM93" s="376"/>
      <c r="CN93" s="376"/>
      <c r="CO93" s="376"/>
      <c r="CP93" s="376"/>
      <c r="CQ93" s="376"/>
      <c r="CR93" s="376"/>
      <c r="CS93" s="376"/>
      <c r="CT93" s="376"/>
      <c r="CU93" s="376"/>
      <c r="CV93" s="376"/>
      <c r="CW93" s="376"/>
      <c r="CX93" s="376"/>
      <c r="CY93" s="376"/>
      <c r="CZ93" s="374">
        <f t="shared" ca="1" si="128"/>
        <v>0</v>
      </c>
    </row>
    <row r="94" spans="1:104" s="373" customFormat="1">
      <c r="A94" s="138">
        <f t="shared" si="129"/>
        <v>37</v>
      </c>
      <c r="B94" s="138">
        <f t="shared" si="130"/>
        <v>2055</v>
      </c>
      <c r="C94" s="130">
        <f t="shared" ca="1" si="131"/>
        <v>0</v>
      </c>
      <c r="D94" s="375"/>
      <c r="E94" s="375"/>
      <c r="F94" s="375"/>
      <c r="G94" s="375"/>
      <c r="H94" s="375"/>
      <c r="I94" s="375"/>
      <c r="J94" s="375"/>
      <c r="K94" s="375"/>
      <c r="L94" s="375"/>
      <c r="M94" s="375"/>
      <c r="N94" s="375"/>
      <c r="O94" s="375"/>
      <c r="P94" s="375"/>
      <c r="Q94" s="375"/>
      <c r="R94" s="375"/>
      <c r="S94" s="375"/>
      <c r="T94" s="375"/>
      <c r="U94" s="375"/>
      <c r="V94" s="375"/>
      <c r="W94" s="376"/>
      <c r="X94" s="376"/>
      <c r="Y94" s="376"/>
      <c r="Z94" s="376"/>
      <c r="AA94" s="376"/>
      <c r="AB94" s="376"/>
      <c r="AC94" s="376"/>
      <c r="AD94" s="376"/>
      <c r="AE94" s="376"/>
      <c r="AF94" s="376"/>
      <c r="AG94" s="376"/>
      <c r="AH94" s="376"/>
      <c r="AI94" s="376"/>
      <c r="AJ94" s="376"/>
      <c r="AK94" s="376"/>
      <c r="AL94" s="376"/>
      <c r="AM94" s="376"/>
      <c r="AN94" s="376">
        <f ca="1">$C94*'LookUp Ranges'!B$71</f>
        <v>0</v>
      </c>
      <c r="AO94" s="376">
        <f ca="1">$C94*'LookUp Ranges'!C$71</f>
        <v>0</v>
      </c>
      <c r="AP94" s="376">
        <f ca="1">$C94*'LookUp Ranges'!D$71</f>
        <v>0</v>
      </c>
      <c r="AQ94" s="376">
        <f ca="1">$C94*'LookUp Ranges'!E$71</f>
        <v>0</v>
      </c>
      <c r="AR94" s="376">
        <f ca="1">$C94*'LookUp Ranges'!F$71</f>
        <v>0</v>
      </c>
      <c r="AS94" s="376">
        <f ca="1">$C94*'LookUp Ranges'!G$71</f>
        <v>0</v>
      </c>
      <c r="AT94" s="376">
        <f ca="1">$C94*'LookUp Ranges'!H$71</f>
        <v>0</v>
      </c>
      <c r="AU94" s="376">
        <f ca="1">$C94*'LookUp Ranges'!I$71</f>
        <v>0</v>
      </c>
      <c r="AV94" s="376">
        <f ca="1">$C94*'LookUp Ranges'!J$71</f>
        <v>0</v>
      </c>
      <c r="AW94" s="376">
        <f ca="1">$C94*'LookUp Ranges'!K$71</f>
        <v>0</v>
      </c>
      <c r="AX94" s="376">
        <f ca="1">$C94*'LookUp Ranges'!L$71</f>
        <v>0</v>
      </c>
      <c r="AY94" s="376">
        <f ca="1">$C94*'LookUp Ranges'!M$71</f>
        <v>0</v>
      </c>
      <c r="AZ94" s="376">
        <f ca="1">$C94*'LookUp Ranges'!N$71</f>
        <v>0</v>
      </c>
      <c r="BA94" s="376">
        <f ca="1">$C94*'LookUp Ranges'!O$71</f>
        <v>0</v>
      </c>
      <c r="BB94" s="376">
        <f ca="1">$C94*'LookUp Ranges'!P$71</f>
        <v>0</v>
      </c>
      <c r="BC94" s="376">
        <f ca="1">$C94*'LookUp Ranges'!Q$71</f>
        <v>0</v>
      </c>
      <c r="BD94" s="376">
        <f ca="1">$C94*'LookUp Ranges'!R$71</f>
        <v>0</v>
      </c>
      <c r="BE94" s="376">
        <f ca="1">$C94*'LookUp Ranges'!S$71</f>
        <v>0</v>
      </c>
      <c r="BF94" s="376">
        <f ca="1">$C94*'LookUp Ranges'!T$71</f>
        <v>0</v>
      </c>
      <c r="BG94" s="376">
        <f ca="1">$C94*'LookUp Ranges'!U$71</f>
        <v>0</v>
      </c>
      <c r="BH94" s="376">
        <f ca="1">$C94*'LookUp Ranges'!V$71</f>
        <v>0</v>
      </c>
      <c r="BI94" s="376">
        <f ca="1">$C94*'LookUp Ranges'!W$71</f>
        <v>0</v>
      </c>
      <c r="BJ94" s="376">
        <f ca="1">$C94*'LookUp Ranges'!X$71</f>
        <v>0</v>
      </c>
      <c r="BK94" s="376">
        <f ca="1">$C94*'LookUp Ranges'!Y$71</f>
        <v>0</v>
      </c>
      <c r="BL94" s="376">
        <f ca="1">$C94*'LookUp Ranges'!Z$71</f>
        <v>0</v>
      </c>
      <c r="BM94" s="376">
        <f ca="1">$C94*'LookUp Ranges'!AA$71</f>
        <v>0</v>
      </c>
      <c r="BN94" s="376">
        <f ca="1">$C94*'LookUp Ranges'!AB$71</f>
        <v>0</v>
      </c>
      <c r="BO94" s="376">
        <f ca="1">$C94*'LookUp Ranges'!AC$71</f>
        <v>0</v>
      </c>
      <c r="BP94" s="376">
        <f ca="1">$C94*'LookUp Ranges'!AD$71</f>
        <v>0</v>
      </c>
      <c r="BQ94" s="376">
        <f ca="1">$C94*'LookUp Ranges'!AE$71</f>
        <v>0</v>
      </c>
      <c r="BR94" s="376">
        <f ca="1">$C94*'LookUp Ranges'!AF$71</f>
        <v>0</v>
      </c>
      <c r="BS94" s="376">
        <f ca="1">$C94*'LookUp Ranges'!AG$71</f>
        <v>0</v>
      </c>
      <c r="BT94" s="376">
        <f ca="1">$C94*'LookUp Ranges'!AH$71</f>
        <v>0</v>
      </c>
      <c r="BU94" s="376">
        <f ca="1">$C94*'LookUp Ranges'!AI$71</f>
        <v>0</v>
      </c>
      <c r="BV94" s="376">
        <f ca="1">$C94*'LookUp Ranges'!AJ$71</f>
        <v>0</v>
      </c>
      <c r="BW94" s="376">
        <f ca="1">$C94*'LookUp Ranges'!AK$71</f>
        <v>0</v>
      </c>
      <c r="BX94" s="376">
        <f ca="1">$C94*'LookUp Ranges'!AL$71</f>
        <v>0</v>
      </c>
      <c r="BY94" s="376">
        <f ca="1">$C94*'LookUp Ranges'!AM$71</f>
        <v>0</v>
      </c>
      <c r="BZ94" s="376">
        <f ca="1">$C94*'LookUp Ranges'!AN$71</f>
        <v>0</v>
      </c>
      <c r="CA94" s="376">
        <f ca="1">$C94*'LookUp Ranges'!AO$71</f>
        <v>0</v>
      </c>
      <c r="CB94" s="377"/>
      <c r="CC94" s="377"/>
      <c r="CD94" s="377"/>
      <c r="CE94" s="377"/>
      <c r="CF94" s="377"/>
      <c r="CG94" s="376"/>
      <c r="CH94" s="376"/>
      <c r="CI94" s="376"/>
      <c r="CJ94" s="376"/>
      <c r="CK94" s="376"/>
      <c r="CL94" s="376"/>
      <c r="CM94" s="376"/>
      <c r="CN94" s="376"/>
      <c r="CO94" s="376"/>
      <c r="CP94" s="376"/>
      <c r="CQ94" s="376"/>
      <c r="CR94" s="376"/>
      <c r="CS94" s="376"/>
      <c r="CT94" s="376"/>
      <c r="CU94" s="376"/>
      <c r="CV94" s="376"/>
      <c r="CW94" s="376"/>
      <c r="CX94" s="376"/>
      <c r="CY94" s="376"/>
      <c r="CZ94" s="374">
        <f t="shared" ca="1" si="128"/>
        <v>0</v>
      </c>
    </row>
    <row r="95" spans="1:104" s="373" customFormat="1">
      <c r="A95" s="138">
        <f t="shared" si="129"/>
        <v>38</v>
      </c>
      <c r="B95" s="138">
        <f t="shared" si="130"/>
        <v>2056</v>
      </c>
      <c r="C95" s="130">
        <f t="shared" ca="1" si="131"/>
        <v>0</v>
      </c>
      <c r="D95" s="375"/>
      <c r="E95" s="375"/>
      <c r="F95" s="375"/>
      <c r="G95" s="375"/>
      <c r="H95" s="375"/>
      <c r="I95" s="375"/>
      <c r="J95" s="375"/>
      <c r="K95" s="375"/>
      <c r="L95" s="375"/>
      <c r="M95" s="375"/>
      <c r="N95" s="375"/>
      <c r="O95" s="375"/>
      <c r="P95" s="375"/>
      <c r="Q95" s="375"/>
      <c r="R95" s="375"/>
      <c r="S95" s="375"/>
      <c r="T95" s="375"/>
      <c r="U95" s="375"/>
      <c r="V95" s="375"/>
      <c r="W95" s="376"/>
      <c r="X95" s="376"/>
      <c r="Y95" s="376"/>
      <c r="Z95" s="376"/>
      <c r="AA95" s="376"/>
      <c r="AB95" s="376"/>
      <c r="AC95" s="376"/>
      <c r="AD95" s="376"/>
      <c r="AE95" s="376"/>
      <c r="AF95" s="376"/>
      <c r="AG95" s="376"/>
      <c r="AH95" s="376"/>
      <c r="AI95" s="376"/>
      <c r="AJ95" s="376"/>
      <c r="AK95" s="376"/>
      <c r="AL95" s="376"/>
      <c r="AM95" s="376"/>
      <c r="AN95" s="376"/>
      <c r="AO95" s="376">
        <f ca="1">$C95*'LookUp Ranges'!B$71</f>
        <v>0</v>
      </c>
      <c r="AP95" s="376">
        <f ca="1">$C95*'LookUp Ranges'!C$71</f>
        <v>0</v>
      </c>
      <c r="AQ95" s="376">
        <f ca="1">$C95*'LookUp Ranges'!D$71</f>
        <v>0</v>
      </c>
      <c r="AR95" s="376">
        <f ca="1">$C95*'LookUp Ranges'!E$71</f>
        <v>0</v>
      </c>
      <c r="AS95" s="376">
        <f ca="1">$C95*'LookUp Ranges'!F$71</f>
        <v>0</v>
      </c>
      <c r="AT95" s="376">
        <f ca="1">$C95*'LookUp Ranges'!G$71</f>
        <v>0</v>
      </c>
      <c r="AU95" s="376">
        <f ca="1">$C95*'LookUp Ranges'!H$71</f>
        <v>0</v>
      </c>
      <c r="AV95" s="376">
        <f ca="1">$C95*'LookUp Ranges'!I$71</f>
        <v>0</v>
      </c>
      <c r="AW95" s="376">
        <f ca="1">$C95*'LookUp Ranges'!J$71</f>
        <v>0</v>
      </c>
      <c r="AX95" s="376">
        <f ca="1">$C95*'LookUp Ranges'!K$71</f>
        <v>0</v>
      </c>
      <c r="AY95" s="376">
        <f ca="1">$C95*'LookUp Ranges'!L$71</f>
        <v>0</v>
      </c>
      <c r="AZ95" s="376">
        <f ca="1">$C95*'LookUp Ranges'!M$71</f>
        <v>0</v>
      </c>
      <c r="BA95" s="376">
        <f ca="1">$C95*'LookUp Ranges'!N$71</f>
        <v>0</v>
      </c>
      <c r="BB95" s="376">
        <f ca="1">$C95*'LookUp Ranges'!O$71</f>
        <v>0</v>
      </c>
      <c r="BC95" s="376">
        <f ca="1">$C95*'LookUp Ranges'!P$71</f>
        <v>0</v>
      </c>
      <c r="BD95" s="376">
        <f ca="1">$C95*'LookUp Ranges'!Q$71</f>
        <v>0</v>
      </c>
      <c r="BE95" s="376">
        <f ca="1">$C95*'LookUp Ranges'!R$71</f>
        <v>0</v>
      </c>
      <c r="BF95" s="376">
        <f ca="1">$C95*'LookUp Ranges'!S$71</f>
        <v>0</v>
      </c>
      <c r="BG95" s="376">
        <f ca="1">$C95*'LookUp Ranges'!T$71</f>
        <v>0</v>
      </c>
      <c r="BH95" s="376">
        <f ca="1">$C95*'LookUp Ranges'!U$71</f>
        <v>0</v>
      </c>
      <c r="BI95" s="376">
        <f ca="1">$C95*'LookUp Ranges'!V$71</f>
        <v>0</v>
      </c>
      <c r="BJ95" s="376">
        <f ca="1">$C95*'LookUp Ranges'!W$71</f>
        <v>0</v>
      </c>
      <c r="BK95" s="376">
        <f ca="1">$C95*'LookUp Ranges'!X$71</f>
        <v>0</v>
      </c>
      <c r="BL95" s="376">
        <f ca="1">$C95*'LookUp Ranges'!Y$71</f>
        <v>0</v>
      </c>
      <c r="BM95" s="376">
        <f ca="1">$C95*'LookUp Ranges'!Z$71</f>
        <v>0</v>
      </c>
      <c r="BN95" s="376">
        <f ca="1">$C95*'LookUp Ranges'!AA$71</f>
        <v>0</v>
      </c>
      <c r="BO95" s="376">
        <f ca="1">$C95*'LookUp Ranges'!AB$71</f>
        <v>0</v>
      </c>
      <c r="BP95" s="376">
        <f ca="1">$C95*'LookUp Ranges'!AC$71</f>
        <v>0</v>
      </c>
      <c r="BQ95" s="376">
        <f ca="1">$C95*'LookUp Ranges'!AD$71</f>
        <v>0</v>
      </c>
      <c r="BR95" s="376">
        <f ca="1">$C95*'LookUp Ranges'!AE$71</f>
        <v>0</v>
      </c>
      <c r="BS95" s="376">
        <f ca="1">$C95*'LookUp Ranges'!AF$71</f>
        <v>0</v>
      </c>
      <c r="BT95" s="376">
        <f ca="1">$C95*'LookUp Ranges'!AG$71</f>
        <v>0</v>
      </c>
      <c r="BU95" s="376">
        <f ca="1">$C95*'LookUp Ranges'!AH$71</f>
        <v>0</v>
      </c>
      <c r="BV95" s="376">
        <f ca="1">$C95*'LookUp Ranges'!AI$71</f>
        <v>0</v>
      </c>
      <c r="BW95" s="376">
        <f ca="1">$C95*'LookUp Ranges'!AJ$71</f>
        <v>0</v>
      </c>
      <c r="BX95" s="376">
        <f ca="1">$C95*'LookUp Ranges'!AK$71</f>
        <v>0</v>
      </c>
      <c r="BY95" s="376">
        <f ca="1">$C95*'LookUp Ranges'!AL$71</f>
        <v>0</v>
      </c>
      <c r="BZ95" s="376">
        <f ca="1">$C95*'LookUp Ranges'!AM$71</f>
        <v>0</v>
      </c>
      <c r="CA95" s="376">
        <f ca="1">$C95*'LookUp Ranges'!AN$71</f>
        <v>0</v>
      </c>
      <c r="CB95" s="376">
        <f ca="1">$C95*'LookUp Ranges'!AO$71</f>
        <v>0</v>
      </c>
      <c r="CC95" s="377"/>
      <c r="CD95" s="377"/>
      <c r="CE95" s="377"/>
      <c r="CF95" s="377"/>
      <c r="CG95" s="376"/>
      <c r="CH95" s="376"/>
      <c r="CI95" s="376"/>
      <c r="CJ95" s="376"/>
      <c r="CK95" s="376"/>
      <c r="CL95" s="376"/>
      <c r="CM95" s="376"/>
      <c r="CN95" s="376"/>
      <c r="CO95" s="376"/>
      <c r="CP95" s="376"/>
      <c r="CQ95" s="376"/>
      <c r="CR95" s="376"/>
      <c r="CS95" s="376"/>
      <c r="CT95" s="376"/>
      <c r="CU95" s="376"/>
      <c r="CV95" s="376"/>
      <c r="CW95" s="376"/>
      <c r="CX95" s="376"/>
      <c r="CY95" s="376"/>
      <c r="CZ95" s="374">
        <f t="shared" ca="1" si="128"/>
        <v>0</v>
      </c>
    </row>
    <row r="96" spans="1:104" s="373" customFormat="1">
      <c r="A96" s="138">
        <f t="shared" si="129"/>
        <v>39</v>
      </c>
      <c r="B96" s="138">
        <f t="shared" si="130"/>
        <v>2057</v>
      </c>
      <c r="C96" s="130">
        <f t="shared" ca="1" si="131"/>
        <v>0</v>
      </c>
      <c r="D96" s="375"/>
      <c r="E96" s="375"/>
      <c r="F96" s="375"/>
      <c r="G96" s="375"/>
      <c r="H96" s="375"/>
      <c r="I96" s="375"/>
      <c r="J96" s="375"/>
      <c r="K96" s="375"/>
      <c r="L96" s="375"/>
      <c r="M96" s="375"/>
      <c r="N96" s="375"/>
      <c r="O96" s="375"/>
      <c r="P96" s="375"/>
      <c r="Q96" s="375"/>
      <c r="R96" s="375"/>
      <c r="S96" s="375"/>
      <c r="T96" s="375"/>
      <c r="U96" s="375"/>
      <c r="V96" s="375"/>
      <c r="W96" s="376"/>
      <c r="X96" s="376"/>
      <c r="Y96" s="376"/>
      <c r="Z96" s="376"/>
      <c r="AA96" s="376"/>
      <c r="AB96" s="376"/>
      <c r="AC96" s="376"/>
      <c r="AD96" s="376"/>
      <c r="AE96" s="376"/>
      <c r="AF96" s="376"/>
      <c r="AG96" s="376"/>
      <c r="AH96" s="376"/>
      <c r="AI96" s="376"/>
      <c r="AJ96" s="376"/>
      <c r="AK96" s="376"/>
      <c r="AL96" s="376"/>
      <c r="AM96" s="376"/>
      <c r="AN96" s="376"/>
      <c r="AO96" s="376"/>
      <c r="AP96" s="376">
        <f ca="1">$C96*'LookUp Ranges'!B$71</f>
        <v>0</v>
      </c>
      <c r="AQ96" s="376">
        <f ca="1">$C96*'LookUp Ranges'!C$71</f>
        <v>0</v>
      </c>
      <c r="AR96" s="376">
        <f ca="1">$C96*'LookUp Ranges'!D$71</f>
        <v>0</v>
      </c>
      <c r="AS96" s="376">
        <f ca="1">$C96*'LookUp Ranges'!E$71</f>
        <v>0</v>
      </c>
      <c r="AT96" s="376">
        <f ca="1">$C96*'LookUp Ranges'!F$71</f>
        <v>0</v>
      </c>
      <c r="AU96" s="376">
        <f ca="1">$C96*'LookUp Ranges'!G$71</f>
        <v>0</v>
      </c>
      <c r="AV96" s="376">
        <f ca="1">$C96*'LookUp Ranges'!H$71</f>
        <v>0</v>
      </c>
      <c r="AW96" s="376">
        <f ca="1">$C96*'LookUp Ranges'!I$71</f>
        <v>0</v>
      </c>
      <c r="AX96" s="376">
        <f ca="1">$C96*'LookUp Ranges'!J$71</f>
        <v>0</v>
      </c>
      <c r="AY96" s="376">
        <f ca="1">$C96*'LookUp Ranges'!K$71</f>
        <v>0</v>
      </c>
      <c r="AZ96" s="376">
        <f ca="1">$C96*'LookUp Ranges'!L$71</f>
        <v>0</v>
      </c>
      <c r="BA96" s="376">
        <f ca="1">$C96*'LookUp Ranges'!M$71</f>
        <v>0</v>
      </c>
      <c r="BB96" s="376">
        <f ca="1">$C96*'LookUp Ranges'!N$71</f>
        <v>0</v>
      </c>
      <c r="BC96" s="376">
        <f ca="1">$C96*'LookUp Ranges'!O$71</f>
        <v>0</v>
      </c>
      <c r="BD96" s="376">
        <f ca="1">$C96*'LookUp Ranges'!P$71</f>
        <v>0</v>
      </c>
      <c r="BE96" s="376">
        <f ca="1">$C96*'LookUp Ranges'!Q$71</f>
        <v>0</v>
      </c>
      <c r="BF96" s="376">
        <f ca="1">$C96*'LookUp Ranges'!R$71</f>
        <v>0</v>
      </c>
      <c r="BG96" s="376">
        <f ca="1">$C96*'LookUp Ranges'!S$71</f>
        <v>0</v>
      </c>
      <c r="BH96" s="376">
        <f ca="1">$C96*'LookUp Ranges'!T$71</f>
        <v>0</v>
      </c>
      <c r="BI96" s="376">
        <f ca="1">$C96*'LookUp Ranges'!U$71</f>
        <v>0</v>
      </c>
      <c r="BJ96" s="376">
        <f ca="1">$C96*'LookUp Ranges'!V$71</f>
        <v>0</v>
      </c>
      <c r="BK96" s="376">
        <f ca="1">$C96*'LookUp Ranges'!W$71</f>
        <v>0</v>
      </c>
      <c r="BL96" s="376">
        <f ca="1">$C96*'LookUp Ranges'!X$71</f>
        <v>0</v>
      </c>
      <c r="BM96" s="376">
        <f ca="1">$C96*'LookUp Ranges'!Y$71</f>
        <v>0</v>
      </c>
      <c r="BN96" s="376">
        <f ca="1">$C96*'LookUp Ranges'!Z$71</f>
        <v>0</v>
      </c>
      <c r="BO96" s="376">
        <f ca="1">$C96*'LookUp Ranges'!AA$71</f>
        <v>0</v>
      </c>
      <c r="BP96" s="376">
        <f ca="1">$C96*'LookUp Ranges'!AB$71</f>
        <v>0</v>
      </c>
      <c r="BQ96" s="376">
        <f ca="1">$C96*'LookUp Ranges'!AC$71</f>
        <v>0</v>
      </c>
      <c r="BR96" s="376">
        <f ca="1">$C96*'LookUp Ranges'!AD$71</f>
        <v>0</v>
      </c>
      <c r="BS96" s="376">
        <f ca="1">$C96*'LookUp Ranges'!AE$71</f>
        <v>0</v>
      </c>
      <c r="BT96" s="376">
        <f ca="1">$C96*'LookUp Ranges'!AF$71</f>
        <v>0</v>
      </c>
      <c r="BU96" s="376">
        <f ca="1">$C96*'LookUp Ranges'!AG$71</f>
        <v>0</v>
      </c>
      <c r="BV96" s="376">
        <f ca="1">$C96*'LookUp Ranges'!AH$71</f>
        <v>0</v>
      </c>
      <c r="BW96" s="376">
        <f ca="1">$C96*'LookUp Ranges'!AI$71</f>
        <v>0</v>
      </c>
      <c r="BX96" s="376">
        <f ca="1">$C96*'LookUp Ranges'!AJ$71</f>
        <v>0</v>
      </c>
      <c r="BY96" s="376">
        <f ca="1">$C96*'LookUp Ranges'!AK$71</f>
        <v>0</v>
      </c>
      <c r="BZ96" s="376">
        <f ca="1">$C96*'LookUp Ranges'!AL$71</f>
        <v>0</v>
      </c>
      <c r="CA96" s="376">
        <f ca="1">$C96*'LookUp Ranges'!AM$71</f>
        <v>0</v>
      </c>
      <c r="CB96" s="376">
        <f ca="1">$C96*'LookUp Ranges'!AN$71</f>
        <v>0</v>
      </c>
      <c r="CC96" s="376">
        <f ca="1">$C96*'LookUp Ranges'!AO$71</f>
        <v>0</v>
      </c>
      <c r="CD96" s="377"/>
      <c r="CE96" s="377"/>
      <c r="CF96" s="377"/>
      <c r="CG96" s="376"/>
      <c r="CH96" s="376"/>
      <c r="CI96" s="376"/>
      <c r="CJ96" s="376"/>
      <c r="CK96" s="376"/>
      <c r="CL96" s="376"/>
      <c r="CM96" s="376"/>
      <c r="CN96" s="376"/>
      <c r="CO96" s="376"/>
      <c r="CP96" s="376"/>
      <c r="CQ96" s="376"/>
      <c r="CR96" s="376"/>
      <c r="CS96" s="376"/>
      <c r="CT96" s="376"/>
      <c r="CU96" s="376"/>
      <c r="CV96" s="376"/>
      <c r="CW96" s="376"/>
      <c r="CX96" s="376"/>
      <c r="CY96" s="376"/>
      <c r="CZ96" s="374">
        <f t="shared" ca="1" si="128"/>
        <v>0</v>
      </c>
    </row>
    <row r="97" spans="1:104" s="373" customFormat="1">
      <c r="A97" s="138">
        <f t="shared" si="129"/>
        <v>40</v>
      </c>
      <c r="B97" s="138">
        <f t="shared" si="130"/>
        <v>2058</v>
      </c>
      <c r="C97" s="130">
        <f t="shared" ca="1" si="131"/>
        <v>0</v>
      </c>
      <c r="D97" s="375"/>
      <c r="E97" s="375"/>
      <c r="F97" s="375"/>
      <c r="G97" s="375"/>
      <c r="H97" s="375"/>
      <c r="I97" s="375"/>
      <c r="J97" s="375"/>
      <c r="K97" s="375"/>
      <c r="L97" s="375"/>
      <c r="M97" s="375"/>
      <c r="N97" s="375"/>
      <c r="O97" s="375"/>
      <c r="P97" s="375"/>
      <c r="Q97" s="375"/>
      <c r="R97" s="375"/>
      <c r="S97" s="375"/>
      <c r="T97" s="375"/>
      <c r="U97" s="375"/>
      <c r="V97" s="375"/>
      <c r="W97" s="376"/>
      <c r="X97" s="376"/>
      <c r="Y97" s="376"/>
      <c r="Z97" s="376"/>
      <c r="AA97" s="376"/>
      <c r="AB97" s="376"/>
      <c r="AC97" s="376"/>
      <c r="AD97" s="376"/>
      <c r="AE97" s="376"/>
      <c r="AF97" s="376"/>
      <c r="AG97" s="376"/>
      <c r="AH97" s="376"/>
      <c r="AI97" s="376"/>
      <c r="AJ97" s="376"/>
      <c r="AK97" s="376"/>
      <c r="AL97" s="376"/>
      <c r="AM97" s="376"/>
      <c r="AN97" s="376"/>
      <c r="AO97" s="376"/>
      <c r="AP97" s="376"/>
      <c r="AQ97" s="376">
        <f ca="1">$C97*'LookUp Ranges'!B$71</f>
        <v>0</v>
      </c>
      <c r="AR97" s="376">
        <f ca="1">$C97*'LookUp Ranges'!C$71</f>
        <v>0</v>
      </c>
      <c r="AS97" s="376">
        <f ca="1">$C97*'LookUp Ranges'!D$71</f>
        <v>0</v>
      </c>
      <c r="AT97" s="376">
        <f ca="1">$C97*'LookUp Ranges'!E$71</f>
        <v>0</v>
      </c>
      <c r="AU97" s="376">
        <f ca="1">$C97*'LookUp Ranges'!F$71</f>
        <v>0</v>
      </c>
      <c r="AV97" s="376">
        <f ca="1">$C97*'LookUp Ranges'!G$71</f>
        <v>0</v>
      </c>
      <c r="AW97" s="376">
        <f ca="1">$C97*'LookUp Ranges'!H$71</f>
        <v>0</v>
      </c>
      <c r="AX97" s="376">
        <f ca="1">$C97*'LookUp Ranges'!I$71</f>
        <v>0</v>
      </c>
      <c r="AY97" s="376">
        <f ca="1">$C97*'LookUp Ranges'!J$71</f>
        <v>0</v>
      </c>
      <c r="AZ97" s="376">
        <f ca="1">$C97*'LookUp Ranges'!K$71</f>
        <v>0</v>
      </c>
      <c r="BA97" s="376">
        <f ca="1">$C97*'LookUp Ranges'!L$71</f>
        <v>0</v>
      </c>
      <c r="BB97" s="376">
        <f ca="1">$C97*'LookUp Ranges'!M$71</f>
        <v>0</v>
      </c>
      <c r="BC97" s="376">
        <f ca="1">$C97*'LookUp Ranges'!N$71</f>
        <v>0</v>
      </c>
      <c r="BD97" s="376">
        <f ca="1">$C97*'LookUp Ranges'!O$71</f>
        <v>0</v>
      </c>
      <c r="BE97" s="376">
        <f ca="1">$C97*'LookUp Ranges'!P$71</f>
        <v>0</v>
      </c>
      <c r="BF97" s="376">
        <f ca="1">$C97*'LookUp Ranges'!Q$71</f>
        <v>0</v>
      </c>
      <c r="BG97" s="376">
        <f ca="1">$C97*'LookUp Ranges'!R$71</f>
        <v>0</v>
      </c>
      <c r="BH97" s="376">
        <f ca="1">$C97*'LookUp Ranges'!S$71</f>
        <v>0</v>
      </c>
      <c r="BI97" s="376">
        <f ca="1">$C97*'LookUp Ranges'!T$71</f>
        <v>0</v>
      </c>
      <c r="BJ97" s="376">
        <f ca="1">$C97*'LookUp Ranges'!U$71</f>
        <v>0</v>
      </c>
      <c r="BK97" s="376">
        <f ca="1">$C97*'LookUp Ranges'!V$71</f>
        <v>0</v>
      </c>
      <c r="BL97" s="376">
        <f ca="1">$C97*'LookUp Ranges'!W$71</f>
        <v>0</v>
      </c>
      <c r="BM97" s="376">
        <f ca="1">$C97*'LookUp Ranges'!X$71</f>
        <v>0</v>
      </c>
      <c r="BN97" s="376">
        <f ca="1">$C97*'LookUp Ranges'!Y$71</f>
        <v>0</v>
      </c>
      <c r="BO97" s="376">
        <f ca="1">$C97*'LookUp Ranges'!Z$71</f>
        <v>0</v>
      </c>
      <c r="BP97" s="376">
        <f ca="1">$C97*'LookUp Ranges'!AA$71</f>
        <v>0</v>
      </c>
      <c r="BQ97" s="376">
        <f ca="1">$C97*'LookUp Ranges'!AB$71</f>
        <v>0</v>
      </c>
      <c r="BR97" s="376">
        <f ca="1">$C97*'LookUp Ranges'!AC$71</f>
        <v>0</v>
      </c>
      <c r="BS97" s="376">
        <f ca="1">$C97*'LookUp Ranges'!AD$71</f>
        <v>0</v>
      </c>
      <c r="BT97" s="376">
        <f ca="1">$C97*'LookUp Ranges'!AE$71</f>
        <v>0</v>
      </c>
      <c r="BU97" s="376">
        <f ca="1">$C97*'LookUp Ranges'!AF$71</f>
        <v>0</v>
      </c>
      <c r="BV97" s="376">
        <f ca="1">$C97*'LookUp Ranges'!AG$71</f>
        <v>0</v>
      </c>
      <c r="BW97" s="376">
        <f ca="1">$C97*'LookUp Ranges'!AH$71</f>
        <v>0</v>
      </c>
      <c r="BX97" s="376">
        <f ca="1">$C97*'LookUp Ranges'!AI$71</f>
        <v>0</v>
      </c>
      <c r="BY97" s="376">
        <f ca="1">$C97*'LookUp Ranges'!AJ$71</f>
        <v>0</v>
      </c>
      <c r="BZ97" s="376">
        <f ca="1">$C97*'LookUp Ranges'!AK$71</f>
        <v>0</v>
      </c>
      <c r="CA97" s="376">
        <f ca="1">$C97*'LookUp Ranges'!AL$71</f>
        <v>0</v>
      </c>
      <c r="CB97" s="376">
        <f ca="1">$C97*'LookUp Ranges'!AM$71</f>
        <v>0</v>
      </c>
      <c r="CC97" s="376">
        <f ca="1">$C97*'LookUp Ranges'!AN$71</f>
        <v>0</v>
      </c>
      <c r="CD97" s="376">
        <f ca="1">$C97*'LookUp Ranges'!AO$71</f>
        <v>0</v>
      </c>
      <c r="CE97" s="377"/>
      <c r="CF97" s="377"/>
      <c r="CG97" s="376"/>
      <c r="CH97" s="376"/>
      <c r="CI97" s="376"/>
      <c r="CJ97" s="376"/>
      <c r="CK97" s="376"/>
      <c r="CL97" s="376"/>
      <c r="CM97" s="376"/>
      <c r="CN97" s="376"/>
      <c r="CO97" s="376"/>
      <c r="CP97" s="376"/>
      <c r="CQ97" s="376"/>
      <c r="CR97" s="376"/>
      <c r="CS97" s="376"/>
      <c r="CT97" s="376"/>
      <c r="CU97" s="376"/>
      <c r="CV97" s="376"/>
      <c r="CW97" s="376"/>
      <c r="CX97" s="376"/>
      <c r="CY97" s="376"/>
      <c r="CZ97" s="374">
        <f t="shared" ca="1" si="128"/>
        <v>0</v>
      </c>
    </row>
    <row r="98" spans="1:104" s="129" customFormat="1">
      <c r="A98" s="142" t="s">
        <v>69</v>
      </c>
      <c r="B98" s="142"/>
      <c r="C98" s="142"/>
      <c r="D98" s="148">
        <f t="shared" ref="D98:AQ98" ca="1" si="132">SUM(D58:D97)</f>
        <v>-4.95</v>
      </c>
      <c r="E98" s="148">
        <f t="shared" ca="1" si="132"/>
        <v>-9.4049999999999994</v>
      </c>
      <c r="F98" s="148">
        <f t="shared" ca="1" si="132"/>
        <v>-8.464500000000001</v>
      </c>
      <c r="G98" s="148">
        <f t="shared" ca="1" si="132"/>
        <v>-7.6230000000000002</v>
      </c>
      <c r="H98" s="148">
        <f t="shared" ca="1" si="132"/>
        <v>-6.8607000000000005</v>
      </c>
      <c r="I98" s="148">
        <f t="shared" ca="1" si="132"/>
        <v>-6.1677</v>
      </c>
      <c r="J98" s="148">
        <f t="shared" ca="1" si="132"/>
        <v>-5.8410000000000002</v>
      </c>
      <c r="K98" s="148">
        <f t="shared" ca="1" si="132"/>
        <v>-5.8410000000000002</v>
      </c>
      <c r="L98" s="148">
        <f t="shared" ca="1" si="132"/>
        <v>-5.8509000000000002</v>
      </c>
      <c r="M98" s="148">
        <f t="shared" ca="1" si="132"/>
        <v>-5.8410000000000002</v>
      </c>
      <c r="N98" s="148">
        <f t="shared" ca="1" si="132"/>
        <v>-5.8509000000000002</v>
      </c>
      <c r="O98" s="148">
        <f t="shared" ca="1" si="132"/>
        <v>-5.8410000000000002</v>
      </c>
      <c r="P98" s="148">
        <f t="shared" ca="1" si="132"/>
        <v>-5.8509000000000002</v>
      </c>
      <c r="Q98" s="148">
        <f t="shared" ca="1" si="132"/>
        <v>-5.8410000000000002</v>
      </c>
      <c r="R98" s="148">
        <f t="shared" ca="1" si="132"/>
        <v>-5.8509000000000002</v>
      </c>
      <c r="S98" s="148">
        <f t="shared" ca="1" si="132"/>
        <v>-2.9205000000000001</v>
      </c>
      <c r="T98" s="148">
        <f t="shared" ca="1" si="132"/>
        <v>0</v>
      </c>
      <c r="U98" s="148">
        <f t="shared" ca="1" si="132"/>
        <v>0</v>
      </c>
      <c r="V98" s="148">
        <f t="shared" ca="1" si="132"/>
        <v>0</v>
      </c>
      <c r="W98" s="148">
        <f t="shared" ca="1" si="132"/>
        <v>0</v>
      </c>
      <c r="X98" s="148">
        <f t="shared" ca="1" si="132"/>
        <v>0</v>
      </c>
      <c r="Y98" s="148">
        <f t="shared" ca="1" si="132"/>
        <v>0</v>
      </c>
      <c r="Z98" s="148">
        <f t="shared" ca="1" si="132"/>
        <v>0</v>
      </c>
      <c r="AA98" s="148">
        <f t="shared" ca="1" si="132"/>
        <v>0</v>
      </c>
      <c r="AB98" s="148">
        <f t="shared" ca="1" si="132"/>
        <v>0</v>
      </c>
      <c r="AC98" s="148">
        <f t="shared" ca="1" si="132"/>
        <v>0</v>
      </c>
      <c r="AD98" s="148">
        <f t="shared" ca="1" si="132"/>
        <v>0</v>
      </c>
      <c r="AE98" s="148">
        <f t="shared" ca="1" si="132"/>
        <v>0</v>
      </c>
      <c r="AF98" s="148">
        <f t="shared" ca="1" si="132"/>
        <v>0</v>
      </c>
      <c r="AG98" s="148">
        <f t="shared" ca="1" si="132"/>
        <v>0</v>
      </c>
      <c r="AH98" s="148">
        <f t="shared" ca="1" si="132"/>
        <v>0</v>
      </c>
      <c r="AI98" s="148">
        <f t="shared" ca="1" si="132"/>
        <v>0</v>
      </c>
      <c r="AJ98" s="148">
        <f t="shared" ca="1" si="132"/>
        <v>0</v>
      </c>
      <c r="AK98" s="148">
        <f t="shared" ca="1" si="132"/>
        <v>0</v>
      </c>
      <c r="AL98" s="148">
        <f t="shared" ca="1" si="132"/>
        <v>0</v>
      </c>
      <c r="AM98" s="148">
        <f t="shared" ca="1" si="132"/>
        <v>0</v>
      </c>
      <c r="AN98" s="148">
        <f t="shared" ca="1" si="132"/>
        <v>0</v>
      </c>
      <c r="AO98" s="148">
        <f t="shared" ca="1" si="132"/>
        <v>0</v>
      </c>
      <c r="AP98" s="148">
        <f t="shared" ca="1" si="132"/>
        <v>0</v>
      </c>
      <c r="AQ98" s="148">
        <f t="shared" ca="1" si="132"/>
        <v>0</v>
      </c>
      <c r="AR98" s="148">
        <f t="shared" ref="AR98:CY98" ca="1" si="133">SUM(AR58:AR97)</f>
        <v>0</v>
      </c>
      <c r="AS98" s="148">
        <f t="shared" ca="1" si="133"/>
        <v>0</v>
      </c>
      <c r="AT98" s="148">
        <f t="shared" ca="1" si="133"/>
        <v>0</v>
      </c>
      <c r="AU98" s="148">
        <f t="shared" ca="1" si="133"/>
        <v>0</v>
      </c>
      <c r="AV98" s="148">
        <f t="shared" ca="1" si="133"/>
        <v>0</v>
      </c>
      <c r="AW98" s="148">
        <f t="shared" ca="1" si="133"/>
        <v>0</v>
      </c>
      <c r="AX98" s="148">
        <f t="shared" ca="1" si="133"/>
        <v>0</v>
      </c>
      <c r="AY98" s="148">
        <f t="shared" ca="1" si="133"/>
        <v>0</v>
      </c>
      <c r="AZ98" s="148">
        <f t="shared" ca="1" si="133"/>
        <v>0</v>
      </c>
      <c r="BA98" s="148">
        <f t="shared" ca="1" si="133"/>
        <v>0</v>
      </c>
      <c r="BB98" s="148">
        <f t="shared" ca="1" si="133"/>
        <v>0</v>
      </c>
      <c r="BC98" s="148">
        <f t="shared" ca="1" si="133"/>
        <v>0</v>
      </c>
      <c r="BD98" s="148">
        <f t="shared" ca="1" si="133"/>
        <v>0</v>
      </c>
      <c r="BE98" s="148">
        <f t="shared" ca="1" si="133"/>
        <v>0</v>
      </c>
      <c r="BF98" s="148">
        <f t="shared" ca="1" si="133"/>
        <v>0</v>
      </c>
      <c r="BG98" s="148">
        <f t="shared" ca="1" si="133"/>
        <v>0</v>
      </c>
      <c r="BH98" s="148">
        <f t="shared" ca="1" si="133"/>
        <v>0</v>
      </c>
      <c r="BI98" s="148">
        <f t="shared" ca="1" si="133"/>
        <v>0</v>
      </c>
      <c r="BJ98" s="148">
        <f t="shared" ca="1" si="133"/>
        <v>0</v>
      </c>
      <c r="BK98" s="148">
        <f t="shared" ca="1" si="133"/>
        <v>0</v>
      </c>
      <c r="BL98" s="148">
        <f t="shared" ca="1" si="133"/>
        <v>0</v>
      </c>
      <c r="BM98" s="148">
        <f t="shared" ca="1" si="133"/>
        <v>0</v>
      </c>
      <c r="BN98" s="148">
        <f t="shared" ca="1" si="133"/>
        <v>0</v>
      </c>
      <c r="BO98" s="148">
        <f t="shared" ca="1" si="133"/>
        <v>0</v>
      </c>
      <c r="BP98" s="148">
        <f t="shared" ca="1" si="133"/>
        <v>0</v>
      </c>
      <c r="BQ98" s="148">
        <f t="shared" ca="1" si="133"/>
        <v>0</v>
      </c>
      <c r="BR98" s="148">
        <f t="shared" ca="1" si="133"/>
        <v>0</v>
      </c>
      <c r="BS98" s="148">
        <f t="shared" ca="1" si="133"/>
        <v>0</v>
      </c>
      <c r="BT98" s="148">
        <f t="shared" ca="1" si="133"/>
        <v>0</v>
      </c>
      <c r="BU98" s="148">
        <f t="shared" ca="1" si="133"/>
        <v>0</v>
      </c>
      <c r="BV98" s="148">
        <f t="shared" ca="1" si="133"/>
        <v>0</v>
      </c>
      <c r="BW98" s="148">
        <f t="shared" ca="1" si="133"/>
        <v>0</v>
      </c>
      <c r="BX98" s="148">
        <f t="shared" ca="1" si="133"/>
        <v>0</v>
      </c>
      <c r="BY98" s="148">
        <f t="shared" ca="1" si="133"/>
        <v>0</v>
      </c>
      <c r="BZ98" s="148">
        <f t="shared" ca="1" si="133"/>
        <v>0</v>
      </c>
      <c r="CA98" s="148">
        <f t="shared" ca="1" si="133"/>
        <v>0</v>
      </c>
      <c r="CB98" s="148">
        <f t="shared" ca="1" si="133"/>
        <v>0</v>
      </c>
      <c r="CC98" s="148">
        <f t="shared" ca="1" si="133"/>
        <v>0</v>
      </c>
      <c r="CD98" s="148">
        <f t="shared" ca="1" si="133"/>
        <v>0</v>
      </c>
      <c r="CE98" s="148">
        <f t="shared" si="133"/>
        <v>0</v>
      </c>
      <c r="CF98" s="148">
        <f t="shared" si="133"/>
        <v>0</v>
      </c>
      <c r="CG98" s="148">
        <f t="shared" si="133"/>
        <v>0</v>
      </c>
      <c r="CH98" s="148">
        <f t="shared" si="133"/>
        <v>0</v>
      </c>
      <c r="CI98" s="148">
        <f t="shared" si="133"/>
        <v>0</v>
      </c>
      <c r="CJ98" s="148">
        <f t="shared" si="133"/>
        <v>0</v>
      </c>
      <c r="CK98" s="148">
        <f t="shared" si="133"/>
        <v>0</v>
      </c>
      <c r="CL98" s="148">
        <f t="shared" si="133"/>
        <v>0</v>
      </c>
      <c r="CM98" s="148">
        <f t="shared" si="133"/>
        <v>0</v>
      </c>
      <c r="CN98" s="148">
        <f t="shared" si="133"/>
        <v>0</v>
      </c>
      <c r="CO98" s="148">
        <f t="shared" si="133"/>
        <v>0</v>
      </c>
      <c r="CP98" s="148">
        <f t="shared" si="133"/>
        <v>0</v>
      </c>
      <c r="CQ98" s="148">
        <f t="shared" si="133"/>
        <v>0</v>
      </c>
      <c r="CR98" s="148">
        <f t="shared" si="133"/>
        <v>0</v>
      </c>
      <c r="CS98" s="148">
        <f t="shared" si="133"/>
        <v>0</v>
      </c>
      <c r="CT98" s="148">
        <f t="shared" si="133"/>
        <v>0</v>
      </c>
      <c r="CU98" s="148">
        <f t="shared" si="133"/>
        <v>0</v>
      </c>
      <c r="CV98" s="148">
        <f t="shared" si="133"/>
        <v>0</v>
      </c>
      <c r="CW98" s="148">
        <f t="shared" si="133"/>
        <v>0</v>
      </c>
      <c r="CX98" s="148">
        <f t="shared" si="133"/>
        <v>0</v>
      </c>
      <c r="CY98" s="148">
        <f t="shared" si="133"/>
        <v>0</v>
      </c>
      <c r="CZ98" s="149">
        <f ca="1">SUM(CZ58:CZ97)</f>
        <v>-98.999999999999986</v>
      </c>
    </row>
    <row r="99" spans="1:104">
      <c r="D99" s="139"/>
      <c r="E99" s="139"/>
      <c r="F99" s="139"/>
      <c r="G99" s="139"/>
      <c r="H99" s="139"/>
      <c r="I99" s="139"/>
      <c r="J99" s="139"/>
      <c r="K99" s="139"/>
      <c r="L99" s="139"/>
      <c r="M99" s="139"/>
      <c r="N99" s="139"/>
      <c r="O99" s="139"/>
      <c r="P99" s="139"/>
      <c r="Q99" s="139"/>
      <c r="R99" s="139"/>
      <c r="S99" s="139"/>
      <c r="T99" s="139"/>
      <c r="U99" s="139"/>
      <c r="V99" s="139"/>
      <c r="W99" s="139"/>
      <c r="X99" s="139"/>
      <c r="Y99" s="139"/>
      <c r="Z99" s="139"/>
      <c r="AA99" s="139"/>
      <c r="AB99" s="139"/>
      <c r="AC99" s="139"/>
      <c r="AD99" s="139"/>
      <c r="AE99" s="139"/>
      <c r="AF99" s="139"/>
      <c r="AG99" s="139"/>
      <c r="AH99" s="139"/>
      <c r="AI99" s="139"/>
      <c r="AJ99" s="139"/>
      <c r="AK99" s="139"/>
      <c r="AL99" s="139"/>
      <c r="AM99" s="139"/>
      <c r="AN99" s="139"/>
      <c r="AO99" s="139"/>
      <c r="AP99" s="139"/>
      <c r="AQ99" s="139"/>
      <c r="AR99" s="139"/>
      <c r="AS99" s="139"/>
      <c r="AT99" s="139"/>
      <c r="AU99" s="139"/>
      <c r="AV99" s="139"/>
      <c r="AW99" s="139"/>
      <c r="AX99" s="139"/>
      <c r="AY99" s="139"/>
      <c r="AZ99" s="139"/>
      <c r="BA99" s="139"/>
      <c r="BB99" s="139"/>
      <c r="BC99" s="139"/>
      <c r="BD99" s="139"/>
      <c r="BE99" s="139"/>
      <c r="BF99" s="139"/>
      <c r="BG99" s="139"/>
      <c r="BH99" s="139"/>
      <c r="BI99" s="139"/>
      <c r="BJ99" s="139"/>
      <c r="BK99" s="139"/>
      <c r="BL99" s="139"/>
      <c r="BM99" s="139"/>
      <c r="BN99" s="139"/>
      <c r="BO99" s="139"/>
      <c r="BP99" s="139"/>
      <c r="BQ99" s="139"/>
      <c r="BR99" s="139"/>
      <c r="BS99" s="139"/>
      <c r="BT99" s="139"/>
      <c r="BU99" s="139"/>
      <c r="BV99" s="139"/>
      <c r="BW99" s="139"/>
      <c r="BX99" s="139"/>
      <c r="BY99" s="139"/>
      <c r="BZ99" s="139"/>
      <c r="CA99" s="139"/>
      <c r="CB99" s="139"/>
      <c r="CC99" s="139"/>
      <c r="CD99" s="139"/>
      <c r="CE99" s="139"/>
      <c r="CF99" s="139"/>
      <c r="CG99" s="139"/>
      <c r="CH99" s="139"/>
      <c r="CI99" s="139"/>
      <c r="CJ99" s="139"/>
      <c r="CK99" s="139"/>
      <c r="CL99" s="139"/>
      <c r="CM99" s="139"/>
      <c r="CN99" s="139"/>
      <c r="CO99" s="139"/>
      <c r="CP99" s="139"/>
      <c r="CQ99" s="139"/>
      <c r="CR99" s="139"/>
      <c r="CS99" s="139"/>
      <c r="CT99" s="139"/>
      <c r="CU99" s="139"/>
      <c r="CV99" s="139"/>
      <c r="CW99" s="139"/>
      <c r="CX99" s="139"/>
      <c r="CY99" s="139"/>
      <c r="CZ99" s="139"/>
    </row>
    <row r="100" spans="1:104">
      <c r="G100" s="150"/>
      <c r="H100" s="150"/>
      <c r="I100" s="150"/>
      <c r="J100" s="150"/>
      <c r="K100" s="150"/>
      <c r="L100" s="150"/>
      <c r="M100" s="150"/>
      <c r="N100" s="150"/>
      <c r="O100" s="150"/>
      <c r="P100" s="150"/>
      <c r="Q100" s="150"/>
      <c r="R100" s="150"/>
      <c r="S100" s="150"/>
      <c r="T100" s="150"/>
      <c r="U100" s="150"/>
      <c r="V100" s="150"/>
      <c r="W100" s="150"/>
      <c r="X100" s="150"/>
      <c r="Y100" s="150"/>
      <c r="Z100" s="150"/>
      <c r="AA100" s="150"/>
      <c r="AB100" s="150"/>
      <c r="AC100" s="150"/>
      <c r="AD100" s="150"/>
      <c r="AE100" s="150"/>
      <c r="AF100" s="150"/>
      <c r="AG100" s="150"/>
      <c r="AH100" s="150"/>
      <c r="AI100" s="150"/>
    </row>
  </sheetData>
  <sheetProtection algorithmName="SHA-512" hashValue="Z6RjcOWiu3JU+DOuOY9v9wKYf050H0Kee4CAhqlkCvgP1rJREb2YWehWC0nSc8W39Q0rtyvbclRRT+1Ra+BLLQ==" saltValue="p1jxPYnq+Lr+M60PN4z+Gg==" spinCount="100000" sheet="1" objects="1" scenarios="1"/>
  <pageMargins left="0.75" right="0.75" top="1" bottom="1" header="0.5" footer="0.5"/>
  <pageSetup scale="36"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2">
    <tabColor theme="0" tint="-0.34998626667073579"/>
    <pageSetUpPr fitToPage="1"/>
  </sheetPr>
  <dimension ref="A1:DT100"/>
  <sheetViews>
    <sheetView zoomScaleNormal="100" workbookViewId="0">
      <selection activeCell="B137" sqref="B137"/>
    </sheetView>
  </sheetViews>
  <sheetFormatPr defaultColWidth="9" defaultRowHeight="11.25"/>
  <cols>
    <col min="1" max="1" width="20.125" style="126" bestFit="1" customWidth="1"/>
    <col min="2" max="2" width="5.625" style="373" customWidth="1"/>
    <col min="3" max="3" width="7.125" style="126" bestFit="1" customWidth="1"/>
    <col min="4" max="4" width="8.125" style="126" customWidth="1"/>
    <col min="5" max="6" width="6.375" style="126" bestFit="1" customWidth="1"/>
    <col min="7" max="7" width="6.75" style="126" customWidth="1"/>
    <col min="8" max="9" width="6.75" style="126" bestFit="1" customWidth="1"/>
    <col min="10" max="18" width="6" style="126" bestFit="1" customWidth="1"/>
    <col min="19" max="21" width="5.25" style="126" bestFit="1" customWidth="1"/>
    <col min="22" max="22" width="6.5" style="126" bestFit="1" customWidth="1"/>
    <col min="23" max="24" width="5.25" style="126" bestFit="1" customWidth="1"/>
    <col min="25" max="103" width="5.25" style="126" customWidth="1"/>
    <col min="104" max="104" width="7.5" style="126" customWidth="1"/>
    <col min="105" max="16384" width="9" style="126"/>
  </cols>
  <sheetData>
    <row r="1" spans="1:106">
      <c r="A1" s="124" t="s">
        <v>254</v>
      </c>
      <c r="B1" s="124"/>
      <c r="C1" s="124"/>
      <c r="D1" s="124">
        <f ca="1">IF(OR(Company='LookUp Ranges'!A5,Company='LookUp Ranges'!A7),'LookUp Ranges'!C52,'LookUp Ranges'!B52)</f>
        <v>49</v>
      </c>
      <c r="E1" s="124" t="s">
        <v>72</v>
      </c>
      <c r="F1" s="125" t="s">
        <v>32</v>
      </c>
      <c r="G1" s="125"/>
      <c r="H1" s="373">
        <f>FirstYearAlt2</f>
        <v>2019</v>
      </c>
    </row>
    <row r="2" spans="1:106">
      <c r="A2" s="124" t="s">
        <v>255</v>
      </c>
      <c r="B2" s="124"/>
      <c r="C2" s="124"/>
      <c r="D2" s="124">
        <f ca="1">'LookUp Ranges'!D52</f>
        <v>15</v>
      </c>
      <c r="E2" s="124" t="s">
        <v>72</v>
      </c>
      <c r="F2" s="125" t="s">
        <v>84</v>
      </c>
      <c r="G2" s="125"/>
      <c r="H2" s="373">
        <f>InServiceAlt2</f>
        <v>2021</v>
      </c>
    </row>
    <row r="3" spans="1:106">
      <c r="F3" s="373"/>
      <c r="G3" s="373"/>
      <c r="H3" s="127">
        <f>H2-H1</f>
        <v>2</v>
      </c>
    </row>
    <row r="4" spans="1:106">
      <c r="G4" s="128"/>
    </row>
    <row r="5" spans="1:106">
      <c r="D5" s="129">
        <f>FirstYear</f>
        <v>2019</v>
      </c>
      <c r="E5" s="129">
        <f>D5+1</f>
        <v>2020</v>
      </c>
      <c r="F5" s="129">
        <f t="shared" ref="F5:W5" si="0">E5+1</f>
        <v>2021</v>
      </c>
      <c r="G5" s="129">
        <f t="shared" si="0"/>
        <v>2022</v>
      </c>
      <c r="H5" s="129">
        <f t="shared" si="0"/>
        <v>2023</v>
      </c>
      <c r="I5" s="129">
        <f t="shared" si="0"/>
        <v>2024</v>
      </c>
      <c r="J5" s="129">
        <f t="shared" si="0"/>
        <v>2025</v>
      </c>
      <c r="K5" s="129">
        <f t="shared" si="0"/>
        <v>2026</v>
      </c>
      <c r="L5" s="129">
        <f t="shared" si="0"/>
        <v>2027</v>
      </c>
      <c r="M5" s="129">
        <f t="shared" si="0"/>
        <v>2028</v>
      </c>
      <c r="N5" s="129">
        <f t="shared" si="0"/>
        <v>2029</v>
      </c>
      <c r="O5" s="129">
        <f t="shared" si="0"/>
        <v>2030</v>
      </c>
      <c r="P5" s="129">
        <f t="shared" si="0"/>
        <v>2031</v>
      </c>
      <c r="Q5" s="129">
        <f t="shared" si="0"/>
        <v>2032</v>
      </c>
      <c r="R5" s="129">
        <f t="shared" si="0"/>
        <v>2033</v>
      </c>
      <c r="S5" s="129">
        <f t="shared" si="0"/>
        <v>2034</v>
      </c>
      <c r="T5" s="129">
        <f t="shared" si="0"/>
        <v>2035</v>
      </c>
      <c r="U5" s="129">
        <f t="shared" si="0"/>
        <v>2036</v>
      </c>
      <c r="V5" s="129">
        <f t="shared" si="0"/>
        <v>2037</v>
      </c>
      <c r="W5" s="129">
        <f t="shared" si="0"/>
        <v>2038</v>
      </c>
      <c r="X5" s="129">
        <f>W5+1</f>
        <v>2039</v>
      </c>
      <c r="Y5" s="129">
        <f t="shared" ref="Y5:CJ5" si="1">X5+1</f>
        <v>2040</v>
      </c>
      <c r="Z5" s="129">
        <f t="shared" si="1"/>
        <v>2041</v>
      </c>
      <c r="AA5" s="129">
        <f t="shared" si="1"/>
        <v>2042</v>
      </c>
      <c r="AB5" s="129">
        <f t="shared" si="1"/>
        <v>2043</v>
      </c>
      <c r="AC5" s="129">
        <f t="shared" si="1"/>
        <v>2044</v>
      </c>
      <c r="AD5" s="129">
        <f t="shared" si="1"/>
        <v>2045</v>
      </c>
      <c r="AE5" s="129">
        <f t="shared" si="1"/>
        <v>2046</v>
      </c>
      <c r="AF5" s="129">
        <f t="shared" si="1"/>
        <v>2047</v>
      </c>
      <c r="AG5" s="129">
        <f t="shared" si="1"/>
        <v>2048</v>
      </c>
      <c r="AH5" s="129">
        <f t="shared" si="1"/>
        <v>2049</v>
      </c>
      <c r="AI5" s="129">
        <f t="shared" si="1"/>
        <v>2050</v>
      </c>
      <c r="AJ5" s="129">
        <f t="shared" si="1"/>
        <v>2051</v>
      </c>
      <c r="AK5" s="129">
        <f t="shared" si="1"/>
        <v>2052</v>
      </c>
      <c r="AL5" s="129">
        <f t="shared" si="1"/>
        <v>2053</v>
      </c>
      <c r="AM5" s="129">
        <f t="shared" si="1"/>
        <v>2054</v>
      </c>
      <c r="AN5" s="129">
        <f t="shared" si="1"/>
        <v>2055</v>
      </c>
      <c r="AO5" s="129">
        <f t="shared" si="1"/>
        <v>2056</v>
      </c>
      <c r="AP5" s="129">
        <f t="shared" si="1"/>
        <v>2057</v>
      </c>
      <c r="AQ5" s="129">
        <f t="shared" si="1"/>
        <v>2058</v>
      </c>
      <c r="AR5" s="129">
        <f t="shared" si="1"/>
        <v>2059</v>
      </c>
      <c r="AS5" s="129">
        <f t="shared" si="1"/>
        <v>2060</v>
      </c>
      <c r="AT5" s="129">
        <f t="shared" si="1"/>
        <v>2061</v>
      </c>
      <c r="AU5" s="129">
        <f t="shared" si="1"/>
        <v>2062</v>
      </c>
      <c r="AV5" s="129">
        <f t="shared" si="1"/>
        <v>2063</v>
      </c>
      <c r="AW5" s="129">
        <f t="shared" si="1"/>
        <v>2064</v>
      </c>
      <c r="AX5" s="129">
        <f t="shared" si="1"/>
        <v>2065</v>
      </c>
      <c r="AY5" s="129">
        <f t="shared" si="1"/>
        <v>2066</v>
      </c>
      <c r="AZ5" s="129">
        <f t="shared" si="1"/>
        <v>2067</v>
      </c>
      <c r="BA5" s="129">
        <f t="shared" si="1"/>
        <v>2068</v>
      </c>
      <c r="BB5" s="129">
        <f t="shared" si="1"/>
        <v>2069</v>
      </c>
      <c r="BC5" s="129">
        <f t="shared" si="1"/>
        <v>2070</v>
      </c>
      <c r="BD5" s="129">
        <f t="shared" si="1"/>
        <v>2071</v>
      </c>
      <c r="BE5" s="129">
        <f t="shared" si="1"/>
        <v>2072</v>
      </c>
      <c r="BF5" s="129">
        <f t="shared" si="1"/>
        <v>2073</v>
      </c>
      <c r="BG5" s="129">
        <f t="shared" si="1"/>
        <v>2074</v>
      </c>
      <c r="BH5" s="129">
        <f t="shared" si="1"/>
        <v>2075</v>
      </c>
      <c r="BI5" s="129">
        <f t="shared" si="1"/>
        <v>2076</v>
      </c>
      <c r="BJ5" s="129">
        <f t="shared" si="1"/>
        <v>2077</v>
      </c>
      <c r="BK5" s="129">
        <f t="shared" si="1"/>
        <v>2078</v>
      </c>
      <c r="BL5" s="129">
        <f t="shared" si="1"/>
        <v>2079</v>
      </c>
      <c r="BM5" s="129">
        <f t="shared" si="1"/>
        <v>2080</v>
      </c>
      <c r="BN5" s="129">
        <f t="shared" si="1"/>
        <v>2081</v>
      </c>
      <c r="BO5" s="129">
        <f t="shared" si="1"/>
        <v>2082</v>
      </c>
      <c r="BP5" s="129">
        <f t="shared" si="1"/>
        <v>2083</v>
      </c>
      <c r="BQ5" s="129">
        <f t="shared" si="1"/>
        <v>2084</v>
      </c>
      <c r="BR5" s="129">
        <f t="shared" si="1"/>
        <v>2085</v>
      </c>
      <c r="BS5" s="129">
        <f t="shared" si="1"/>
        <v>2086</v>
      </c>
      <c r="BT5" s="129">
        <f t="shared" si="1"/>
        <v>2087</v>
      </c>
      <c r="BU5" s="129">
        <f t="shared" si="1"/>
        <v>2088</v>
      </c>
      <c r="BV5" s="129">
        <f t="shared" si="1"/>
        <v>2089</v>
      </c>
      <c r="BW5" s="129">
        <f t="shared" si="1"/>
        <v>2090</v>
      </c>
      <c r="BX5" s="129">
        <f t="shared" si="1"/>
        <v>2091</v>
      </c>
      <c r="BY5" s="129">
        <f t="shared" si="1"/>
        <v>2092</v>
      </c>
      <c r="BZ5" s="129">
        <f t="shared" si="1"/>
        <v>2093</v>
      </c>
      <c r="CA5" s="129">
        <f t="shared" si="1"/>
        <v>2094</v>
      </c>
      <c r="CB5" s="129">
        <f t="shared" si="1"/>
        <v>2095</v>
      </c>
      <c r="CC5" s="129">
        <f t="shared" si="1"/>
        <v>2096</v>
      </c>
      <c r="CD5" s="129">
        <f t="shared" si="1"/>
        <v>2097</v>
      </c>
      <c r="CE5" s="129">
        <f t="shared" si="1"/>
        <v>2098</v>
      </c>
      <c r="CF5" s="129">
        <f t="shared" si="1"/>
        <v>2099</v>
      </c>
      <c r="CG5" s="129">
        <f t="shared" si="1"/>
        <v>2100</v>
      </c>
      <c r="CH5" s="129">
        <f t="shared" si="1"/>
        <v>2101</v>
      </c>
      <c r="CI5" s="129">
        <f t="shared" si="1"/>
        <v>2102</v>
      </c>
      <c r="CJ5" s="129">
        <f t="shared" si="1"/>
        <v>2103</v>
      </c>
      <c r="CK5" s="129">
        <f t="shared" ref="CK5:CY5" si="2">CJ5+1</f>
        <v>2104</v>
      </c>
      <c r="CL5" s="129">
        <f t="shared" si="2"/>
        <v>2105</v>
      </c>
      <c r="CM5" s="129">
        <f t="shared" si="2"/>
        <v>2106</v>
      </c>
      <c r="CN5" s="129">
        <f t="shared" si="2"/>
        <v>2107</v>
      </c>
      <c r="CO5" s="129">
        <f t="shared" si="2"/>
        <v>2108</v>
      </c>
      <c r="CP5" s="129">
        <f t="shared" si="2"/>
        <v>2109</v>
      </c>
      <c r="CQ5" s="129">
        <f t="shared" si="2"/>
        <v>2110</v>
      </c>
      <c r="CR5" s="129">
        <f t="shared" si="2"/>
        <v>2111</v>
      </c>
      <c r="CS5" s="129">
        <f t="shared" si="2"/>
        <v>2112</v>
      </c>
      <c r="CT5" s="129">
        <f t="shared" si="2"/>
        <v>2113</v>
      </c>
      <c r="CU5" s="129">
        <f t="shared" si="2"/>
        <v>2114</v>
      </c>
      <c r="CV5" s="129">
        <f t="shared" si="2"/>
        <v>2115</v>
      </c>
      <c r="CW5" s="129">
        <f t="shared" si="2"/>
        <v>2116</v>
      </c>
      <c r="CX5" s="129">
        <f t="shared" si="2"/>
        <v>2117</v>
      </c>
      <c r="CY5" s="129">
        <f t="shared" si="2"/>
        <v>2118</v>
      </c>
    </row>
    <row r="6" spans="1:106">
      <c r="A6" s="373" t="s">
        <v>85</v>
      </c>
      <c r="C6" s="373"/>
      <c r="D6" s="130">
        <f>-Inputs!E74</f>
        <v>-1000</v>
      </c>
      <c r="E6" s="130">
        <f>-Inputs!F74</f>
        <v>-24998</v>
      </c>
      <c r="F6" s="130">
        <f>-Inputs!G74</f>
        <v>-1000</v>
      </c>
      <c r="G6" s="130">
        <f>-Inputs!H74</f>
        <v>0</v>
      </c>
      <c r="H6" s="130">
        <f>-Inputs!I74</f>
        <v>0</v>
      </c>
      <c r="I6" s="130">
        <f>-Inputs!J74</f>
        <v>0</v>
      </c>
      <c r="J6" s="130">
        <f>-Inputs!K74</f>
        <v>0</v>
      </c>
      <c r="K6" s="130">
        <f>-Inputs!L74</f>
        <v>0</v>
      </c>
      <c r="L6" s="130">
        <f>-Inputs!M74</f>
        <v>0</v>
      </c>
      <c r="M6" s="130">
        <f>-Inputs!N74</f>
        <v>0</v>
      </c>
      <c r="N6" s="130">
        <f>-Inputs!O74</f>
        <v>0</v>
      </c>
      <c r="O6" s="130">
        <f>-Inputs!P74</f>
        <v>0</v>
      </c>
      <c r="P6" s="130">
        <f>-Inputs!Q74</f>
        <v>0</v>
      </c>
      <c r="Q6" s="130">
        <f>-Inputs!R74</f>
        <v>0</v>
      </c>
      <c r="R6" s="130">
        <f>-Inputs!S74</f>
        <v>0</v>
      </c>
      <c r="S6" s="130">
        <f>-Inputs!T74</f>
        <v>0</v>
      </c>
      <c r="T6" s="130">
        <f>-Inputs!U74</f>
        <v>0</v>
      </c>
      <c r="U6" s="130">
        <f>-Inputs!V74</f>
        <v>0</v>
      </c>
      <c r="V6" s="130">
        <f>-Inputs!W74</f>
        <v>0</v>
      </c>
      <c r="W6" s="130">
        <f>-Inputs!X74</f>
        <v>0</v>
      </c>
      <c r="X6" s="130">
        <f>-Inputs!Y74</f>
        <v>0</v>
      </c>
      <c r="Y6" s="130">
        <f>-Inputs!Z74</f>
        <v>0</v>
      </c>
      <c r="Z6" s="130">
        <f>-Inputs!AA74</f>
        <v>0</v>
      </c>
      <c r="AA6" s="130">
        <f>-Inputs!AB74</f>
        <v>0</v>
      </c>
      <c r="AB6" s="130">
        <f>-Inputs!AC74</f>
        <v>0</v>
      </c>
      <c r="AC6" s="130">
        <f>-Inputs!AD74</f>
        <v>0</v>
      </c>
      <c r="AD6" s="130">
        <f>-Inputs!AE74</f>
        <v>0</v>
      </c>
      <c r="AE6" s="130">
        <f>-Inputs!AF74</f>
        <v>0</v>
      </c>
      <c r="AF6" s="130">
        <f>-Inputs!AG74</f>
        <v>0</v>
      </c>
      <c r="AG6" s="130">
        <f>-Inputs!AH74</f>
        <v>0</v>
      </c>
      <c r="AH6" s="130">
        <f>-Inputs!AI74</f>
        <v>0</v>
      </c>
      <c r="AI6" s="130">
        <f>-Inputs!AJ74</f>
        <v>0</v>
      </c>
      <c r="AJ6" s="130">
        <f>-Inputs!AK74</f>
        <v>0</v>
      </c>
      <c r="AK6" s="130">
        <f>-Inputs!AL74</f>
        <v>0</v>
      </c>
      <c r="AL6" s="130">
        <f>-Inputs!AM74</f>
        <v>0</v>
      </c>
      <c r="AM6" s="130">
        <f>-Inputs!AN74</f>
        <v>0</v>
      </c>
      <c r="AN6" s="130">
        <f>-Inputs!AO74</f>
        <v>0</v>
      </c>
      <c r="AO6" s="130">
        <f>-Inputs!AP74</f>
        <v>0</v>
      </c>
      <c r="AP6" s="130">
        <f>-Inputs!AQ74</f>
        <v>0</v>
      </c>
      <c r="AQ6" s="130">
        <f>-Inputs!AR74</f>
        <v>0</v>
      </c>
      <c r="AR6" s="130">
        <f>-Inputs!AS74</f>
        <v>0</v>
      </c>
      <c r="AS6" s="130">
        <f>-Inputs!AT74</f>
        <v>0</v>
      </c>
      <c r="AT6" s="130">
        <f>-Inputs!AU74</f>
        <v>0</v>
      </c>
      <c r="AU6" s="130">
        <f>-Inputs!AV74</f>
        <v>0</v>
      </c>
      <c r="AV6" s="130">
        <f>-Inputs!AW74</f>
        <v>0</v>
      </c>
      <c r="AW6" s="130">
        <f>-Inputs!AX74</f>
        <v>0</v>
      </c>
      <c r="AX6" s="130">
        <f>-Inputs!AY74</f>
        <v>0</v>
      </c>
      <c r="AY6" s="130">
        <f>-Inputs!AZ74</f>
        <v>0</v>
      </c>
      <c r="AZ6" s="130">
        <f>-Inputs!BA74</f>
        <v>0</v>
      </c>
      <c r="BA6" s="130">
        <f>-Inputs!BB74</f>
        <v>0</v>
      </c>
      <c r="BB6" s="130">
        <f>-Inputs!BC74</f>
        <v>0</v>
      </c>
      <c r="BC6" s="130">
        <f>-Inputs!BD74</f>
        <v>0</v>
      </c>
      <c r="BD6" s="130">
        <f>-Inputs!BE74</f>
        <v>0</v>
      </c>
      <c r="BE6" s="130">
        <f>-Inputs!BF74</f>
        <v>0</v>
      </c>
      <c r="BF6" s="130">
        <f>-Inputs!BG74</f>
        <v>0</v>
      </c>
      <c r="BG6" s="130">
        <f>-Inputs!BH74</f>
        <v>0</v>
      </c>
      <c r="BH6" s="130">
        <f>-Inputs!BI74</f>
        <v>0</v>
      </c>
      <c r="BI6" s="130">
        <f>-Inputs!BJ74</f>
        <v>0</v>
      </c>
      <c r="BJ6" s="130">
        <f>-Inputs!BK74</f>
        <v>0</v>
      </c>
      <c r="BK6" s="130">
        <f>-Inputs!BL74</f>
        <v>0</v>
      </c>
      <c r="BL6" s="130">
        <f>-Inputs!BM74</f>
        <v>0</v>
      </c>
      <c r="BM6" s="130">
        <f>-Inputs!BN74</f>
        <v>0</v>
      </c>
      <c r="BN6" s="130">
        <f>-Inputs!BO74</f>
        <v>0</v>
      </c>
      <c r="BO6" s="130">
        <f>-Inputs!BP74</f>
        <v>0</v>
      </c>
      <c r="BP6" s="130">
        <f>-Inputs!BQ74</f>
        <v>0</v>
      </c>
      <c r="BQ6" s="130">
        <f>-Inputs!BR74</f>
        <v>0</v>
      </c>
      <c r="BR6" s="130">
        <f>-Inputs!BS74</f>
        <v>0</v>
      </c>
      <c r="BS6" s="130">
        <f>-Inputs!BT74</f>
        <v>0</v>
      </c>
      <c r="BT6" s="130">
        <f>-Inputs!BU74</f>
        <v>0</v>
      </c>
      <c r="BU6" s="130">
        <f>-Inputs!BV74</f>
        <v>0</v>
      </c>
      <c r="BV6" s="130">
        <f>-Inputs!BW74</f>
        <v>0</v>
      </c>
      <c r="BW6" s="130">
        <f>-Inputs!BX74</f>
        <v>0</v>
      </c>
      <c r="BX6" s="130">
        <f>-Inputs!BY74</f>
        <v>0</v>
      </c>
      <c r="BY6" s="130">
        <f>-Inputs!BZ74</f>
        <v>0</v>
      </c>
      <c r="BZ6" s="130">
        <f>-Inputs!CA74</f>
        <v>0</v>
      </c>
      <c r="CA6" s="130">
        <f>-Inputs!CB74</f>
        <v>0</v>
      </c>
      <c r="CB6" s="130">
        <f>-Inputs!CC74</f>
        <v>0</v>
      </c>
      <c r="CC6" s="130">
        <f>-Inputs!CD74</f>
        <v>0</v>
      </c>
      <c r="CD6" s="130">
        <f>-Inputs!CE74</f>
        <v>0</v>
      </c>
      <c r="CE6" s="130">
        <f>-Inputs!CF74</f>
        <v>0</v>
      </c>
      <c r="CF6" s="130">
        <f>-Inputs!CG74</f>
        <v>0</v>
      </c>
      <c r="CG6" s="130">
        <f>-Inputs!CH74</f>
        <v>0</v>
      </c>
      <c r="CH6" s="130">
        <f>-Inputs!CI74</f>
        <v>0</v>
      </c>
      <c r="CI6" s="130">
        <f>-Inputs!CJ74</f>
        <v>0</v>
      </c>
      <c r="CJ6" s="130">
        <f>-Inputs!CK74</f>
        <v>0</v>
      </c>
      <c r="CK6" s="130">
        <f>-Inputs!CL74</f>
        <v>0</v>
      </c>
      <c r="CL6" s="130">
        <f>-Inputs!CM74</f>
        <v>0</v>
      </c>
      <c r="CM6" s="130">
        <f>-Inputs!CN74</f>
        <v>0</v>
      </c>
      <c r="CN6" s="130">
        <f>-Inputs!CO74</f>
        <v>0</v>
      </c>
      <c r="CO6" s="130">
        <f>-Inputs!CP74</f>
        <v>0</v>
      </c>
      <c r="CP6" s="130">
        <f>-Inputs!CQ74</f>
        <v>0</v>
      </c>
      <c r="CQ6" s="130">
        <f>-Inputs!CR74</f>
        <v>0</v>
      </c>
      <c r="CR6" s="130">
        <f>-Inputs!CS74</f>
        <v>0</v>
      </c>
      <c r="CS6" s="130">
        <f>-Inputs!CT74</f>
        <v>0</v>
      </c>
      <c r="CT6" s="130">
        <f>-Inputs!CU74</f>
        <v>0</v>
      </c>
      <c r="CU6" s="130">
        <f>-Inputs!CV74</f>
        <v>0</v>
      </c>
      <c r="CV6" s="130">
        <f>-Inputs!CW74</f>
        <v>0</v>
      </c>
      <c r="CW6" s="130">
        <f>-Inputs!CX74</f>
        <v>0</v>
      </c>
      <c r="CX6" s="130">
        <f>-Inputs!CY74</f>
        <v>0</v>
      </c>
      <c r="CY6" s="130">
        <f>-Inputs!CZ74</f>
        <v>0</v>
      </c>
    </row>
    <row r="7" spans="1:106">
      <c r="A7" s="373" t="s">
        <v>86</v>
      </c>
      <c r="C7" s="373"/>
      <c r="D7" s="130">
        <f>+IF(D5=$H$2,0,D6)</f>
        <v>-1000</v>
      </c>
      <c r="E7" s="130">
        <f t="shared" ref="E7:BP7" si="3">+IF(E5=$H$2,0,E6)</f>
        <v>-24998</v>
      </c>
      <c r="F7" s="130">
        <f t="shared" si="3"/>
        <v>0</v>
      </c>
      <c r="G7" s="130">
        <f t="shared" si="3"/>
        <v>0</v>
      </c>
      <c r="H7" s="130">
        <f t="shared" si="3"/>
        <v>0</v>
      </c>
      <c r="I7" s="130">
        <f t="shared" si="3"/>
        <v>0</v>
      </c>
      <c r="J7" s="130">
        <f t="shared" si="3"/>
        <v>0</v>
      </c>
      <c r="K7" s="130">
        <f t="shared" si="3"/>
        <v>0</v>
      </c>
      <c r="L7" s="130">
        <f t="shared" si="3"/>
        <v>0</v>
      </c>
      <c r="M7" s="130">
        <f t="shared" si="3"/>
        <v>0</v>
      </c>
      <c r="N7" s="130">
        <f t="shared" si="3"/>
        <v>0</v>
      </c>
      <c r="O7" s="130">
        <f t="shared" si="3"/>
        <v>0</v>
      </c>
      <c r="P7" s="130">
        <f t="shared" si="3"/>
        <v>0</v>
      </c>
      <c r="Q7" s="130">
        <f t="shared" si="3"/>
        <v>0</v>
      </c>
      <c r="R7" s="130">
        <f t="shared" si="3"/>
        <v>0</v>
      </c>
      <c r="S7" s="130">
        <f t="shared" si="3"/>
        <v>0</v>
      </c>
      <c r="T7" s="130">
        <f t="shared" si="3"/>
        <v>0</v>
      </c>
      <c r="U7" s="130">
        <f t="shared" si="3"/>
        <v>0</v>
      </c>
      <c r="V7" s="130">
        <f t="shared" si="3"/>
        <v>0</v>
      </c>
      <c r="W7" s="130">
        <f t="shared" si="3"/>
        <v>0</v>
      </c>
      <c r="X7" s="130">
        <f t="shared" si="3"/>
        <v>0</v>
      </c>
      <c r="Y7" s="130">
        <f t="shared" si="3"/>
        <v>0</v>
      </c>
      <c r="Z7" s="130">
        <f t="shared" si="3"/>
        <v>0</v>
      </c>
      <c r="AA7" s="130">
        <f t="shared" si="3"/>
        <v>0</v>
      </c>
      <c r="AB7" s="130">
        <f t="shared" si="3"/>
        <v>0</v>
      </c>
      <c r="AC7" s="130">
        <f t="shared" si="3"/>
        <v>0</v>
      </c>
      <c r="AD7" s="130">
        <f t="shared" si="3"/>
        <v>0</v>
      </c>
      <c r="AE7" s="130">
        <f t="shared" si="3"/>
        <v>0</v>
      </c>
      <c r="AF7" s="130">
        <f t="shared" si="3"/>
        <v>0</v>
      </c>
      <c r="AG7" s="130">
        <f t="shared" si="3"/>
        <v>0</v>
      </c>
      <c r="AH7" s="130">
        <f t="shared" si="3"/>
        <v>0</v>
      </c>
      <c r="AI7" s="130">
        <f t="shared" si="3"/>
        <v>0</v>
      </c>
      <c r="AJ7" s="130">
        <f t="shared" si="3"/>
        <v>0</v>
      </c>
      <c r="AK7" s="130">
        <f t="shared" si="3"/>
        <v>0</v>
      </c>
      <c r="AL7" s="130">
        <f t="shared" si="3"/>
        <v>0</v>
      </c>
      <c r="AM7" s="130">
        <f t="shared" si="3"/>
        <v>0</v>
      </c>
      <c r="AN7" s="130">
        <f t="shared" si="3"/>
        <v>0</v>
      </c>
      <c r="AO7" s="130">
        <f t="shared" si="3"/>
        <v>0</v>
      </c>
      <c r="AP7" s="130">
        <f t="shared" si="3"/>
        <v>0</v>
      </c>
      <c r="AQ7" s="130">
        <f t="shared" si="3"/>
        <v>0</v>
      </c>
      <c r="AR7" s="130">
        <f t="shared" si="3"/>
        <v>0</v>
      </c>
      <c r="AS7" s="130">
        <f t="shared" si="3"/>
        <v>0</v>
      </c>
      <c r="AT7" s="130">
        <f t="shared" si="3"/>
        <v>0</v>
      </c>
      <c r="AU7" s="130">
        <f t="shared" si="3"/>
        <v>0</v>
      </c>
      <c r="AV7" s="130">
        <f t="shared" si="3"/>
        <v>0</v>
      </c>
      <c r="AW7" s="130">
        <f t="shared" si="3"/>
        <v>0</v>
      </c>
      <c r="AX7" s="130">
        <f t="shared" si="3"/>
        <v>0</v>
      </c>
      <c r="AY7" s="130">
        <f t="shared" si="3"/>
        <v>0</v>
      </c>
      <c r="AZ7" s="130">
        <f t="shared" si="3"/>
        <v>0</v>
      </c>
      <c r="BA7" s="130">
        <f t="shared" si="3"/>
        <v>0</v>
      </c>
      <c r="BB7" s="130">
        <f t="shared" si="3"/>
        <v>0</v>
      </c>
      <c r="BC7" s="130">
        <f t="shared" si="3"/>
        <v>0</v>
      </c>
      <c r="BD7" s="130">
        <f t="shared" si="3"/>
        <v>0</v>
      </c>
      <c r="BE7" s="130">
        <f t="shared" si="3"/>
        <v>0</v>
      </c>
      <c r="BF7" s="130">
        <f t="shared" si="3"/>
        <v>0</v>
      </c>
      <c r="BG7" s="130">
        <f t="shared" si="3"/>
        <v>0</v>
      </c>
      <c r="BH7" s="130">
        <f t="shared" si="3"/>
        <v>0</v>
      </c>
      <c r="BI7" s="130">
        <f t="shared" si="3"/>
        <v>0</v>
      </c>
      <c r="BJ7" s="130">
        <f t="shared" si="3"/>
        <v>0</v>
      </c>
      <c r="BK7" s="130">
        <f t="shared" si="3"/>
        <v>0</v>
      </c>
      <c r="BL7" s="130">
        <f t="shared" si="3"/>
        <v>0</v>
      </c>
      <c r="BM7" s="130">
        <f t="shared" si="3"/>
        <v>0</v>
      </c>
      <c r="BN7" s="130">
        <f t="shared" si="3"/>
        <v>0</v>
      </c>
      <c r="BO7" s="130">
        <f t="shared" si="3"/>
        <v>0</v>
      </c>
      <c r="BP7" s="130">
        <f t="shared" si="3"/>
        <v>0</v>
      </c>
      <c r="BQ7" s="130">
        <f t="shared" ref="BQ7:CY7" si="4">+IF(BQ5=$H$2,0,BQ6)</f>
        <v>0</v>
      </c>
      <c r="BR7" s="130">
        <f t="shared" si="4"/>
        <v>0</v>
      </c>
      <c r="BS7" s="130">
        <f t="shared" si="4"/>
        <v>0</v>
      </c>
      <c r="BT7" s="130">
        <f t="shared" si="4"/>
        <v>0</v>
      </c>
      <c r="BU7" s="130">
        <f t="shared" si="4"/>
        <v>0</v>
      </c>
      <c r="BV7" s="130">
        <f t="shared" si="4"/>
        <v>0</v>
      </c>
      <c r="BW7" s="130">
        <f t="shared" si="4"/>
        <v>0</v>
      </c>
      <c r="BX7" s="130">
        <f t="shared" si="4"/>
        <v>0</v>
      </c>
      <c r="BY7" s="130">
        <f t="shared" si="4"/>
        <v>0</v>
      </c>
      <c r="BZ7" s="130">
        <f t="shared" si="4"/>
        <v>0</v>
      </c>
      <c r="CA7" s="130">
        <f t="shared" si="4"/>
        <v>0</v>
      </c>
      <c r="CB7" s="130">
        <f t="shared" si="4"/>
        <v>0</v>
      </c>
      <c r="CC7" s="130">
        <f t="shared" si="4"/>
        <v>0</v>
      </c>
      <c r="CD7" s="130">
        <f t="shared" si="4"/>
        <v>0</v>
      </c>
      <c r="CE7" s="130">
        <f t="shared" si="4"/>
        <v>0</v>
      </c>
      <c r="CF7" s="130">
        <f t="shared" si="4"/>
        <v>0</v>
      </c>
      <c r="CG7" s="130">
        <f t="shared" si="4"/>
        <v>0</v>
      </c>
      <c r="CH7" s="130">
        <f t="shared" si="4"/>
        <v>0</v>
      </c>
      <c r="CI7" s="130">
        <f t="shared" si="4"/>
        <v>0</v>
      </c>
      <c r="CJ7" s="130">
        <f t="shared" si="4"/>
        <v>0</v>
      </c>
      <c r="CK7" s="130">
        <f t="shared" si="4"/>
        <v>0</v>
      </c>
      <c r="CL7" s="130">
        <f t="shared" si="4"/>
        <v>0</v>
      </c>
      <c r="CM7" s="130">
        <f t="shared" si="4"/>
        <v>0</v>
      </c>
      <c r="CN7" s="130">
        <f t="shared" si="4"/>
        <v>0</v>
      </c>
      <c r="CO7" s="130">
        <f t="shared" si="4"/>
        <v>0</v>
      </c>
      <c r="CP7" s="130">
        <f t="shared" si="4"/>
        <v>0</v>
      </c>
      <c r="CQ7" s="130">
        <f t="shared" si="4"/>
        <v>0</v>
      </c>
      <c r="CR7" s="130">
        <f t="shared" si="4"/>
        <v>0</v>
      </c>
      <c r="CS7" s="130">
        <f t="shared" si="4"/>
        <v>0</v>
      </c>
      <c r="CT7" s="130">
        <f t="shared" si="4"/>
        <v>0</v>
      </c>
      <c r="CU7" s="130">
        <f t="shared" si="4"/>
        <v>0</v>
      </c>
      <c r="CV7" s="130">
        <f t="shared" si="4"/>
        <v>0</v>
      </c>
      <c r="CW7" s="130">
        <f t="shared" si="4"/>
        <v>0</v>
      </c>
      <c r="CX7" s="130">
        <f t="shared" si="4"/>
        <v>0</v>
      </c>
      <c r="CY7" s="130">
        <f t="shared" si="4"/>
        <v>0</v>
      </c>
    </row>
    <row r="8" spans="1:106">
      <c r="A8" s="373" t="s">
        <v>250</v>
      </c>
      <c r="C8" s="373" t="str">
        <f>IF(SUM(E7:F7)&lt;0,"y",IF(H2&gt;H1,"n",+IF(SUM(D7:I7)&lt;0,"y","n")))</f>
        <v>y</v>
      </c>
      <c r="D8" s="373"/>
      <c r="E8" s="373"/>
      <c r="F8" s="373"/>
      <c r="G8" s="373"/>
      <c r="H8" s="373"/>
      <c r="I8" s="373"/>
      <c r="J8" s="373"/>
      <c r="K8" s="373"/>
      <c r="L8" s="373"/>
      <c r="M8" s="373"/>
      <c r="N8" s="373"/>
      <c r="O8" s="373"/>
      <c r="P8" s="373"/>
      <c r="Q8" s="373"/>
      <c r="R8" s="373"/>
      <c r="S8" s="373"/>
      <c r="T8" s="373"/>
      <c r="U8" s="373"/>
      <c r="V8" s="373"/>
      <c r="W8" s="373"/>
      <c r="X8" s="373"/>
      <c r="Y8" s="373"/>
      <c r="Z8" s="373"/>
      <c r="AA8" s="373"/>
      <c r="AB8" s="373"/>
      <c r="AC8" s="373"/>
      <c r="AD8" s="373"/>
      <c r="AE8" s="373"/>
      <c r="AF8" s="373"/>
      <c r="AG8" s="373"/>
      <c r="AH8" s="373"/>
      <c r="AI8" s="373"/>
      <c r="AJ8" s="373"/>
      <c r="AK8" s="373"/>
      <c r="AL8" s="373"/>
      <c r="AM8" s="373"/>
      <c r="AN8" s="373"/>
      <c r="AO8" s="373"/>
      <c r="AP8" s="373"/>
      <c r="AQ8" s="373"/>
      <c r="AR8" s="373"/>
      <c r="AS8" s="373"/>
      <c r="AT8" s="373"/>
      <c r="AU8" s="373"/>
      <c r="AV8" s="373"/>
      <c r="AW8" s="373"/>
      <c r="AX8" s="373"/>
      <c r="AY8" s="373"/>
      <c r="AZ8" s="373"/>
      <c r="BA8" s="373"/>
      <c r="BB8" s="373"/>
      <c r="BC8" s="373"/>
      <c r="BD8" s="373"/>
      <c r="BE8" s="373"/>
      <c r="BF8" s="373"/>
      <c r="BG8" s="373"/>
      <c r="BH8" s="373"/>
      <c r="BI8" s="373"/>
      <c r="BJ8" s="373"/>
      <c r="BK8" s="373"/>
      <c r="BL8" s="373"/>
      <c r="BM8" s="373"/>
      <c r="BN8" s="373"/>
      <c r="BO8" s="373"/>
      <c r="BP8" s="373"/>
      <c r="BQ8" s="373"/>
      <c r="BR8" s="373"/>
      <c r="BS8" s="373"/>
      <c r="BT8" s="373"/>
      <c r="BU8" s="373"/>
      <c r="BV8" s="373"/>
      <c r="BW8" s="373"/>
      <c r="BX8" s="373"/>
      <c r="BY8" s="373"/>
      <c r="BZ8" s="373"/>
      <c r="CA8" s="373"/>
      <c r="CB8" s="373"/>
      <c r="CC8" s="373"/>
      <c r="CD8" s="373"/>
      <c r="CE8" s="373"/>
      <c r="CF8" s="373"/>
      <c r="CG8" s="373"/>
      <c r="CH8" s="373"/>
      <c r="CI8" s="373"/>
      <c r="CJ8" s="373"/>
      <c r="CK8" s="373"/>
      <c r="CL8" s="373"/>
      <c r="CM8" s="373"/>
      <c r="CN8" s="373"/>
      <c r="CO8" s="373"/>
      <c r="CP8" s="373"/>
      <c r="CQ8" s="373"/>
      <c r="CR8" s="373"/>
      <c r="CS8" s="373"/>
      <c r="CT8" s="373"/>
      <c r="CU8" s="373"/>
      <c r="CV8" s="373"/>
      <c r="CW8" s="373"/>
      <c r="CX8" s="373"/>
      <c r="CY8" s="373"/>
    </row>
    <row r="9" spans="1:106">
      <c r="A9" s="373"/>
      <c r="C9" s="373"/>
    </row>
    <row r="10" spans="1:106">
      <c r="A10" s="131" t="s">
        <v>66</v>
      </c>
      <c r="B10" s="131"/>
      <c r="C10" s="131"/>
      <c r="D10" s="132" t="s">
        <v>67</v>
      </c>
      <c r="E10" s="63"/>
      <c r="S10" s="64"/>
    </row>
    <row r="11" spans="1:106" s="137" customFormat="1">
      <c r="A11" s="133" t="s">
        <v>70</v>
      </c>
      <c r="B11" s="133"/>
      <c r="C11" s="134" t="s">
        <v>87</v>
      </c>
      <c r="D11" s="135">
        <v>1</v>
      </c>
      <c r="E11" s="135">
        <f t="shared" ref="E11:BP11" si="5">D11+1</f>
        <v>2</v>
      </c>
      <c r="F11" s="135">
        <f t="shared" si="5"/>
        <v>3</v>
      </c>
      <c r="G11" s="135">
        <f t="shared" si="5"/>
        <v>4</v>
      </c>
      <c r="H11" s="135">
        <f t="shared" si="5"/>
        <v>5</v>
      </c>
      <c r="I11" s="135">
        <f t="shared" si="5"/>
        <v>6</v>
      </c>
      <c r="J11" s="135">
        <f t="shared" si="5"/>
        <v>7</v>
      </c>
      <c r="K11" s="135">
        <f t="shared" si="5"/>
        <v>8</v>
      </c>
      <c r="L11" s="135">
        <f t="shared" si="5"/>
        <v>9</v>
      </c>
      <c r="M11" s="135">
        <f t="shared" si="5"/>
        <v>10</v>
      </c>
      <c r="N11" s="135">
        <f t="shared" si="5"/>
        <v>11</v>
      </c>
      <c r="O11" s="135">
        <f t="shared" si="5"/>
        <v>12</v>
      </c>
      <c r="P11" s="135">
        <f t="shared" si="5"/>
        <v>13</v>
      </c>
      <c r="Q11" s="135">
        <f t="shared" si="5"/>
        <v>14</v>
      </c>
      <c r="R11" s="135">
        <f t="shared" si="5"/>
        <v>15</v>
      </c>
      <c r="S11" s="135">
        <f t="shared" si="5"/>
        <v>16</v>
      </c>
      <c r="T11" s="135">
        <f t="shared" si="5"/>
        <v>17</v>
      </c>
      <c r="U11" s="135">
        <f t="shared" si="5"/>
        <v>18</v>
      </c>
      <c r="V11" s="135">
        <f t="shared" si="5"/>
        <v>19</v>
      </c>
      <c r="W11" s="135">
        <f t="shared" si="5"/>
        <v>20</v>
      </c>
      <c r="X11" s="135">
        <f t="shared" si="5"/>
        <v>21</v>
      </c>
      <c r="Y11" s="135">
        <f t="shared" si="5"/>
        <v>22</v>
      </c>
      <c r="Z11" s="135">
        <f t="shared" si="5"/>
        <v>23</v>
      </c>
      <c r="AA11" s="135">
        <f t="shared" si="5"/>
        <v>24</v>
      </c>
      <c r="AB11" s="135">
        <f t="shared" si="5"/>
        <v>25</v>
      </c>
      <c r="AC11" s="135">
        <f t="shared" si="5"/>
        <v>26</v>
      </c>
      <c r="AD11" s="135">
        <f t="shared" si="5"/>
        <v>27</v>
      </c>
      <c r="AE11" s="135">
        <f t="shared" si="5"/>
        <v>28</v>
      </c>
      <c r="AF11" s="135">
        <f t="shared" si="5"/>
        <v>29</v>
      </c>
      <c r="AG11" s="135">
        <f t="shared" si="5"/>
        <v>30</v>
      </c>
      <c r="AH11" s="135">
        <f t="shared" si="5"/>
        <v>31</v>
      </c>
      <c r="AI11" s="135">
        <f t="shared" si="5"/>
        <v>32</v>
      </c>
      <c r="AJ11" s="135">
        <f t="shared" si="5"/>
        <v>33</v>
      </c>
      <c r="AK11" s="135">
        <f t="shared" si="5"/>
        <v>34</v>
      </c>
      <c r="AL11" s="135">
        <f t="shared" si="5"/>
        <v>35</v>
      </c>
      <c r="AM11" s="135">
        <f t="shared" si="5"/>
        <v>36</v>
      </c>
      <c r="AN11" s="135">
        <f t="shared" si="5"/>
        <v>37</v>
      </c>
      <c r="AO11" s="135">
        <f t="shared" si="5"/>
        <v>38</v>
      </c>
      <c r="AP11" s="135">
        <f t="shared" si="5"/>
        <v>39</v>
      </c>
      <c r="AQ11" s="135">
        <f t="shared" si="5"/>
        <v>40</v>
      </c>
      <c r="AR11" s="135">
        <f t="shared" si="5"/>
        <v>41</v>
      </c>
      <c r="AS11" s="135">
        <f t="shared" si="5"/>
        <v>42</v>
      </c>
      <c r="AT11" s="135">
        <f t="shared" si="5"/>
        <v>43</v>
      </c>
      <c r="AU11" s="135">
        <f t="shared" si="5"/>
        <v>44</v>
      </c>
      <c r="AV11" s="135">
        <f t="shared" si="5"/>
        <v>45</v>
      </c>
      <c r="AW11" s="135">
        <f t="shared" si="5"/>
        <v>46</v>
      </c>
      <c r="AX11" s="135">
        <f t="shared" si="5"/>
        <v>47</v>
      </c>
      <c r="AY11" s="135">
        <f t="shared" si="5"/>
        <v>48</v>
      </c>
      <c r="AZ11" s="135">
        <f t="shared" si="5"/>
        <v>49</v>
      </c>
      <c r="BA11" s="135">
        <f t="shared" si="5"/>
        <v>50</v>
      </c>
      <c r="BB11" s="135">
        <f t="shared" si="5"/>
        <v>51</v>
      </c>
      <c r="BC11" s="135">
        <f t="shared" si="5"/>
        <v>52</v>
      </c>
      <c r="BD11" s="135">
        <f t="shared" si="5"/>
        <v>53</v>
      </c>
      <c r="BE11" s="135">
        <f t="shared" si="5"/>
        <v>54</v>
      </c>
      <c r="BF11" s="135">
        <f t="shared" si="5"/>
        <v>55</v>
      </c>
      <c r="BG11" s="135">
        <f t="shared" si="5"/>
        <v>56</v>
      </c>
      <c r="BH11" s="135">
        <f t="shared" si="5"/>
        <v>57</v>
      </c>
      <c r="BI11" s="135">
        <f t="shared" si="5"/>
        <v>58</v>
      </c>
      <c r="BJ11" s="135">
        <f t="shared" si="5"/>
        <v>59</v>
      </c>
      <c r="BK11" s="135">
        <f t="shared" si="5"/>
        <v>60</v>
      </c>
      <c r="BL11" s="135">
        <f t="shared" si="5"/>
        <v>61</v>
      </c>
      <c r="BM11" s="135">
        <f t="shared" si="5"/>
        <v>62</v>
      </c>
      <c r="BN11" s="135">
        <f t="shared" si="5"/>
        <v>63</v>
      </c>
      <c r="BO11" s="135">
        <f t="shared" si="5"/>
        <v>64</v>
      </c>
      <c r="BP11" s="135">
        <f t="shared" si="5"/>
        <v>65</v>
      </c>
      <c r="BQ11" s="135">
        <f t="shared" ref="BQ11:CY11" si="6">BP11+1</f>
        <v>66</v>
      </c>
      <c r="BR11" s="135">
        <f t="shared" si="6"/>
        <v>67</v>
      </c>
      <c r="BS11" s="135">
        <f t="shared" si="6"/>
        <v>68</v>
      </c>
      <c r="BT11" s="135">
        <f t="shared" si="6"/>
        <v>69</v>
      </c>
      <c r="BU11" s="135">
        <f t="shared" si="6"/>
        <v>70</v>
      </c>
      <c r="BV11" s="135">
        <f t="shared" si="6"/>
        <v>71</v>
      </c>
      <c r="BW11" s="135">
        <f t="shared" si="6"/>
        <v>72</v>
      </c>
      <c r="BX11" s="135">
        <f t="shared" si="6"/>
        <v>73</v>
      </c>
      <c r="BY11" s="135">
        <f t="shared" si="6"/>
        <v>74</v>
      </c>
      <c r="BZ11" s="135">
        <f t="shared" si="6"/>
        <v>75</v>
      </c>
      <c r="CA11" s="135">
        <f t="shared" si="6"/>
        <v>76</v>
      </c>
      <c r="CB11" s="135">
        <f t="shared" si="6"/>
        <v>77</v>
      </c>
      <c r="CC11" s="135">
        <f t="shared" si="6"/>
        <v>78</v>
      </c>
      <c r="CD11" s="135">
        <f t="shared" si="6"/>
        <v>79</v>
      </c>
      <c r="CE11" s="135">
        <f t="shared" si="6"/>
        <v>80</v>
      </c>
      <c r="CF11" s="135">
        <f t="shared" si="6"/>
        <v>81</v>
      </c>
      <c r="CG11" s="135">
        <f t="shared" si="6"/>
        <v>82</v>
      </c>
      <c r="CH11" s="135">
        <f t="shared" si="6"/>
        <v>83</v>
      </c>
      <c r="CI11" s="135">
        <f t="shared" si="6"/>
        <v>84</v>
      </c>
      <c r="CJ11" s="135">
        <f t="shared" si="6"/>
        <v>85</v>
      </c>
      <c r="CK11" s="135">
        <f t="shared" si="6"/>
        <v>86</v>
      </c>
      <c r="CL11" s="135">
        <f t="shared" si="6"/>
        <v>87</v>
      </c>
      <c r="CM11" s="135">
        <f t="shared" si="6"/>
        <v>88</v>
      </c>
      <c r="CN11" s="135">
        <f t="shared" si="6"/>
        <v>89</v>
      </c>
      <c r="CO11" s="135">
        <f t="shared" si="6"/>
        <v>90</v>
      </c>
      <c r="CP11" s="135">
        <f t="shared" si="6"/>
        <v>91</v>
      </c>
      <c r="CQ11" s="135">
        <f t="shared" si="6"/>
        <v>92</v>
      </c>
      <c r="CR11" s="135">
        <f t="shared" si="6"/>
        <v>93</v>
      </c>
      <c r="CS11" s="135">
        <f t="shared" si="6"/>
        <v>94</v>
      </c>
      <c r="CT11" s="135">
        <f t="shared" si="6"/>
        <v>95</v>
      </c>
      <c r="CU11" s="135">
        <f t="shared" si="6"/>
        <v>96</v>
      </c>
      <c r="CV11" s="135">
        <f t="shared" si="6"/>
        <v>97</v>
      </c>
      <c r="CW11" s="135">
        <f t="shared" si="6"/>
        <v>98</v>
      </c>
      <c r="CX11" s="135">
        <f t="shared" si="6"/>
        <v>99</v>
      </c>
      <c r="CY11" s="135">
        <f t="shared" si="6"/>
        <v>100</v>
      </c>
      <c r="CZ11" s="136" t="s">
        <v>33</v>
      </c>
    </row>
    <row r="12" spans="1:106">
      <c r="A12" s="138">
        <v>1</v>
      </c>
      <c r="B12" s="138">
        <f>D5</f>
        <v>2019</v>
      </c>
      <c r="C12" s="387">
        <f>IF(D5=$H$2,SUM($D6:D6),IF(D5&gt;$H$2,D6,0))+IF($H$2-$D$5+1=A12,RetireValueAlt2,0)</f>
        <v>0</v>
      </c>
      <c r="D12" s="139">
        <f ca="1">($C12/$D$1)/2</f>
        <v>0</v>
      </c>
      <c r="E12" s="139">
        <f t="shared" ref="E12:AJ12" ca="1" si="7">IF(E$11&lt;$D$1+$A12,$C12/$D$1,IF(E$11=$D$1+$A12,($C12/$D$1)/2,0))</f>
        <v>0</v>
      </c>
      <c r="F12" s="139">
        <f t="shared" ca="1" si="7"/>
        <v>0</v>
      </c>
      <c r="G12" s="139">
        <f t="shared" ca="1" si="7"/>
        <v>0</v>
      </c>
      <c r="H12" s="139">
        <f t="shared" ca="1" si="7"/>
        <v>0</v>
      </c>
      <c r="I12" s="139">
        <f t="shared" ca="1" si="7"/>
        <v>0</v>
      </c>
      <c r="J12" s="139">
        <f t="shared" ca="1" si="7"/>
        <v>0</v>
      </c>
      <c r="K12" s="139">
        <f t="shared" ca="1" si="7"/>
        <v>0</v>
      </c>
      <c r="L12" s="139">
        <f t="shared" ca="1" si="7"/>
        <v>0</v>
      </c>
      <c r="M12" s="139">
        <f t="shared" ca="1" si="7"/>
        <v>0</v>
      </c>
      <c r="N12" s="139">
        <f t="shared" ca="1" si="7"/>
        <v>0</v>
      </c>
      <c r="O12" s="139">
        <f t="shared" ca="1" si="7"/>
        <v>0</v>
      </c>
      <c r="P12" s="139">
        <f t="shared" ca="1" si="7"/>
        <v>0</v>
      </c>
      <c r="Q12" s="139">
        <f t="shared" ca="1" si="7"/>
        <v>0</v>
      </c>
      <c r="R12" s="139">
        <f t="shared" ca="1" si="7"/>
        <v>0</v>
      </c>
      <c r="S12" s="139">
        <f t="shared" ca="1" si="7"/>
        <v>0</v>
      </c>
      <c r="T12" s="139">
        <f t="shared" ca="1" si="7"/>
        <v>0</v>
      </c>
      <c r="U12" s="139">
        <f t="shared" ca="1" si="7"/>
        <v>0</v>
      </c>
      <c r="V12" s="139">
        <f t="shared" ca="1" si="7"/>
        <v>0</v>
      </c>
      <c r="W12" s="139">
        <f t="shared" ca="1" si="7"/>
        <v>0</v>
      </c>
      <c r="X12" s="139">
        <f t="shared" ca="1" si="7"/>
        <v>0</v>
      </c>
      <c r="Y12" s="139">
        <f t="shared" ca="1" si="7"/>
        <v>0</v>
      </c>
      <c r="Z12" s="139">
        <f t="shared" ca="1" si="7"/>
        <v>0</v>
      </c>
      <c r="AA12" s="139">
        <f t="shared" ca="1" si="7"/>
        <v>0</v>
      </c>
      <c r="AB12" s="139">
        <f t="shared" ca="1" si="7"/>
        <v>0</v>
      </c>
      <c r="AC12" s="139">
        <f t="shared" ca="1" si="7"/>
        <v>0</v>
      </c>
      <c r="AD12" s="139">
        <f t="shared" ca="1" si="7"/>
        <v>0</v>
      </c>
      <c r="AE12" s="139">
        <f t="shared" ca="1" si="7"/>
        <v>0</v>
      </c>
      <c r="AF12" s="139">
        <f t="shared" ca="1" si="7"/>
        <v>0</v>
      </c>
      <c r="AG12" s="139">
        <f t="shared" ca="1" si="7"/>
        <v>0</v>
      </c>
      <c r="AH12" s="139">
        <f t="shared" ca="1" si="7"/>
        <v>0</v>
      </c>
      <c r="AI12" s="139">
        <f t="shared" ca="1" si="7"/>
        <v>0</v>
      </c>
      <c r="AJ12" s="139">
        <f t="shared" ca="1" si="7"/>
        <v>0</v>
      </c>
      <c r="AK12" s="139">
        <f t="shared" ref="AK12:BP12" ca="1" si="8">IF(AK$11&lt;$D$1+$A12,$C12/$D$1,IF(AK$11=$D$1+$A12,($C12/$D$1)/2,0))</f>
        <v>0</v>
      </c>
      <c r="AL12" s="139">
        <f t="shared" ca="1" si="8"/>
        <v>0</v>
      </c>
      <c r="AM12" s="139">
        <f t="shared" ca="1" si="8"/>
        <v>0</v>
      </c>
      <c r="AN12" s="139">
        <f t="shared" ca="1" si="8"/>
        <v>0</v>
      </c>
      <c r="AO12" s="139">
        <f t="shared" ca="1" si="8"/>
        <v>0</v>
      </c>
      <c r="AP12" s="139">
        <f t="shared" ca="1" si="8"/>
        <v>0</v>
      </c>
      <c r="AQ12" s="139">
        <f t="shared" ca="1" si="8"/>
        <v>0</v>
      </c>
      <c r="AR12" s="139">
        <f t="shared" ca="1" si="8"/>
        <v>0</v>
      </c>
      <c r="AS12" s="139">
        <f t="shared" ca="1" si="8"/>
        <v>0</v>
      </c>
      <c r="AT12" s="139">
        <f t="shared" ca="1" si="8"/>
        <v>0</v>
      </c>
      <c r="AU12" s="139">
        <f t="shared" ca="1" si="8"/>
        <v>0</v>
      </c>
      <c r="AV12" s="139">
        <f t="shared" ca="1" si="8"/>
        <v>0</v>
      </c>
      <c r="AW12" s="139">
        <f t="shared" ca="1" si="8"/>
        <v>0</v>
      </c>
      <c r="AX12" s="139">
        <f t="shared" ca="1" si="8"/>
        <v>0</v>
      </c>
      <c r="AY12" s="139">
        <f t="shared" ca="1" si="8"/>
        <v>0</v>
      </c>
      <c r="AZ12" s="139">
        <f t="shared" ca="1" si="8"/>
        <v>0</v>
      </c>
      <c r="BA12" s="139">
        <f t="shared" ca="1" si="8"/>
        <v>0</v>
      </c>
      <c r="BB12" s="139">
        <f t="shared" ca="1" si="8"/>
        <v>0</v>
      </c>
      <c r="BC12" s="139">
        <f t="shared" ca="1" si="8"/>
        <v>0</v>
      </c>
      <c r="BD12" s="139">
        <f t="shared" ca="1" si="8"/>
        <v>0</v>
      </c>
      <c r="BE12" s="139">
        <f t="shared" ca="1" si="8"/>
        <v>0</v>
      </c>
      <c r="BF12" s="139">
        <f t="shared" ca="1" si="8"/>
        <v>0</v>
      </c>
      <c r="BG12" s="139">
        <f t="shared" ca="1" si="8"/>
        <v>0</v>
      </c>
      <c r="BH12" s="139">
        <f t="shared" ca="1" si="8"/>
        <v>0</v>
      </c>
      <c r="BI12" s="139">
        <f t="shared" ca="1" si="8"/>
        <v>0</v>
      </c>
      <c r="BJ12" s="139">
        <f t="shared" ca="1" si="8"/>
        <v>0</v>
      </c>
      <c r="BK12" s="139">
        <f t="shared" ca="1" si="8"/>
        <v>0</v>
      </c>
      <c r="BL12" s="139">
        <f t="shared" ca="1" si="8"/>
        <v>0</v>
      </c>
      <c r="BM12" s="139">
        <f t="shared" ca="1" si="8"/>
        <v>0</v>
      </c>
      <c r="BN12" s="139">
        <f t="shared" ca="1" si="8"/>
        <v>0</v>
      </c>
      <c r="BO12" s="139">
        <f t="shared" ca="1" si="8"/>
        <v>0</v>
      </c>
      <c r="BP12" s="139">
        <f t="shared" ca="1" si="8"/>
        <v>0</v>
      </c>
      <c r="BQ12" s="139">
        <f t="shared" ref="BQ12:CY12" ca="1" si="9">IF(BQ$11&lt;$D$1+$A12,$C12/$D$1,IF(BQ$11=$D$1+$A12,($C12/$D$1)/2,0))</f>
        <v>0</v>
      </c>
      <c r="BR12" s="139">
        <f t="shared" ca="1" si="9"/>
        <v>0</v>
      </c>
      <c r="BS12" s="139">
        <f t="shared" ca="1" si="9"/>
        <v>0</v>
      </c>
      <c r="BT12" s="139">
        <f t="shared" ca="1" si="9"/>
        <v>0</v>
      </c>
      <c r="BU12" s="139">
        <f t="shared" ca="1" si="9"/>
        <v>0</v>
      </c>
      <c r="BV12" s="139">
        <f t="shared" ca="1" si="9"/>
        <v>0</v>
      </c>
      <c r="BW12" s="139">
        <f t="shared" ca="1" si="9"/>
        <v>0</v>
      </c>
      <c r="BX12" s="139">
        <f t="shared" ca="1" si="9"/>
        <v>0</v>
      </c>
      <c r="BY12" s="139">
        <f t="shared" ca="1" si="9"/>
        <v>0</v>
      </c>
      <c r="BZ12" s="139">
        <f t="shared" ca="1" si="9"/>
        <v>0</v>
      </c>
      <c r="CA12" s="139">
        <f t="shared" ca="1" si="9"/>
        <v>0</v>
      </c>
      <c r="CB12" s="139">
        <f t="shared" ca="1" si="9"/>
        <v>0</v>
      </c>
      <c r="CC12" s="139">
        <f t="shared" ca="1" si="9"/>
        <v>0</v>
      </c>
      <c r="CD12" s="139">
        <f t="shared" ca="1" si="9"/>
        <v>0</v>
      </c>
      <c r="CE12" s="139">
        <f t="shared" ca="1" si="9"/>
        <v>0</v>
      </c>
      <c r="CF12" s="139">
        <f t="shared" ca="1" si="9"/>
        <v>0</v>
      </c>
      <c r="CG12" s="139">
        <f t="shared" ca="1" si="9"/>
        <v>0</v>
      </c>
      <c r="CH12" s="139">
        <f t="shared" ca="1" si="9"/>
        <v>0</v>
      </c>
      <c r="CI12" s="139">
        <f t="shared" ca="1" si="9"/>
        <v>0</v>
      </c>
      <c r="CJ12" s="139">
        <f t="shared" ca="1" si="9"/>
        <v>0</v>
      </c>
      <c r="CK12" s="139">
        <f t="shared" ca="1" si="9"/>
        <v>0</v>
      </c>
      <c r="CL12" s="139">
        <f t="shared" ca="1" si="9"/>
        <v>0</v>
      </c>
      <c r="CM12" s="139">
        <f t="shared" ca="1" si="9"/>
        <v>0</v>
      </c>
      <c r="CN12" s="139">
        <f t="shared" ca="1" si="9"/>
        <v>0</v>
      </c>
      <c r="CO12" s="139">
        <f t="shared" ca="1" si="9"/>
        <v>0</v>
      </c>
      <c r="CP12" s="139">
        <f t="shared" ca="1" si="9"/>
        <v>0</v>
      </c>
      <c r="CQ12" s="139">
        <f t="shared" ca="1" si="9"/>
        <v>0</v>
      </c>
      <c r="CR12" s="139">
        <f t="shared" ca="1" si="9"/>
        <v>0</v>
      </c>
      <c r="CS12" s="139">
        <f t="shared" ca="1" si="9"/>
        <v>0</v>
      </c>
      <c r="CT12" s="139">
        <f t="shared" ca="1" si="9"/>
        <v>0</v>
      </c>
      <c r="CU12" s="139">
        <f t="shared" ca="1" si="9"/>
        <v>0</v>
      </c>
      <c r="CV12" s="139">
        <f t="shared" ca="1" si="9"/>
        <v>0</v>
      </c>
      <c r="CW12" s="139">
        <f t="shared" ca="1" si="9"/>
        <v>0</v>
      </c>
      <c r="CX12" s="139">
        <f t="shared" ca="1" si="9"/>
        <v>0</v>
      </c>
      <c r="CY12" s="139">
        <f t="shared" ca="1" si="9"/>
        <v>0</v>
      </c>
      <c r="CZ12" s="139">
        <f ca="1">SUM(D12:CY12)</f>
        <v>0</v>
      </c>
      <c r="DA12" s="373" t="s">
        <v>221</v>
      </c>
      <c r="DB12" s="126">
        <f>+D5</f>
        <v>2019</v>
      </c>
    </row>
    <row r="13" spans="1:106">
      <c r="A13" s="138">
        <f t="shared" ref="A13:B51" si="10">A12+1</f>
        <v>2</v>
      </c>
      <c r="B13" s="138">
        <f>B12+1</f>
        <v>2020</v>
      </c>
      <c r="C13" s="130">
        <f>IF(E5=$H$2,SUM($D6:E6),IF(E5&gt;$H$2,E6,0))+IF($H$2-$D$5+1=A13,RetireValueAlt2,0)</f>
        <v>0</v>
      </c>
      <c r="D13" s="139"/>
      <c r="E13" s="139">
        <f ca="1">($C13/$D$1)/2</f>
        <v>0</v>
      </c>
      <c r="F13" s="139">
        <f t="shared" ref="F13:AK13" ca="1" si="11">IF(F$11&lt;$D$1+$A13,$C13/$D$1,IF(F$11=$D$1+$A13,($C13/$D$1)/2,0))</f>
        <v>0</v>
      </c>
      <c r="G13" s="139">
        <f t="shared" ca="1" si="11"/>
        <v>0</v>
      </c>
      <c r="H13" s="139">
        <f t="shared" ca="1" si="11"/>
        <v>0</v>
      </c>
      <c r="I13" s="139">
        <f t="shared" ca="1" si="11"/>
        <v>0</v>
      </c>
      <c r="J13" s="139">
        <f t="shared" ca="1" si="11"/>
        <v>0</v>
      </c>
      <c r="K13" s="139">
        <f t="shared" ca="1" si="11"/>
        <v>0</v>
      </c>
      <c r="L13" s="139">
        <f t="shared" ca="1" si="11"/>
        <v>0</v>
      </c>
      <c r="M13" s="139">
        <f t="shared" ca="1" si="11"/>
        <v>0</v>
      </c>
      <c r="N13" s="139">
        <f t="shared" ca="1" si="11"/>
        <v>0</v>
      </c>
      <c r="O13" s="139">
        <f t="shared" ca="1" si="11"/>
        <v>0</v>
      </c>
      <c r="P13" s="139">
        <f t="shared" ca="1" si="11"/>
        <v>0</v>
      </c>
      <c r="Q13" s="139">
        <f t="shared" ca="1" si="11"/>
        <v>0</v>
      </c>
      <c r="R13" s="139">
        <f t="shared" ca="1" si="11"/>
        <v>0</v>
      </c>
      <c r="S13" s="139">
        <f t="shared" ca="1" si="11"/>
        <v>0</v>
      </c>
      <c r="T13" s="139">
        <f t="shared" ca="1" si="11"/>
        <v>0</v>
      </c>
      <c r="U13" s="139">
        <f t="shared" ca="1" si="11"/>
        <v>0</v>
      </c>
      <c r="V13" s="139">
        <f t="shared" ca="1" si="11"/>
        <v>0</v>
      </c>
      <c r="W13" s="139">
        <f t="shared" ca="1" si="11"/>
        <v>0</v>
      </c>
      <c r="X13" s="139">
        <f t="shared" ca="1" si="11"/>
        <v>0</v>
      </c>
      <c r="Y13" s="139">
        <f t="shared" ca="1" si="11"/>
        <v>0</v>
      </c>
      <c r="Z13" s="139">
        <f t="shared" ca="1" si="11"/>
        <v>0</v>
      </c>
      <c r="AA13" s="139">
        <f t="shared" ca="1" si="11"/>
        <v>0</v>
      </c>
      <c r="AB13" s="139">
        <f t="shared" ca="1" si="11"/>
        <v>0</v>
      </c>
      <c r="AC13" s="139">
        <f t="shared" ca="1" si="11"/>
        <v>0</v>
      </c>
      <c r="AD13" s="139">
        <f t="shared" ca="1" si="11"/>
        <v>0</v>
      </c>
      <c r="AE13" s="139">
        <f t="shared" ca="1" si="11"/>
        <v>0</v>
      </c>
      <c r="AF13" s="139">
        <f t="shared" ca="1" si="11"/>
        <v>0</v>
      </c>
      <c r="AG13" s="139">
        <f t="shared" ca="1" si="11"/>
        <v>0</v>
      </c>
      <c r="AH13" s="139">
        <f t="shared" ca="1" si="11"/>
        <v>0</v>
      </c>
      <c r="AI13" s="139">
        <f t="shared" ca="1" si="11"/>
        <v>0</v>
      </c>
      <c r="AJ13" s="139">
        <f t="shared" ca="1" si="11"/>
        <v>0</v>
      </c>
      <c r="AK13" s="139">
        <f t="shared" ca="1" si="11"/>
        <v>0</v>
      </c>
      <c r="AL13" s="139">
        <f t="shared" ref="AL13:BQ13" ca="1" si="12">IF(AL$11&lt;$D$1+$A13,$C13/$D$1,IF(AL$11=$D$1+$A13,($C13/$D$1)/2,0))</f>
        <v>0</v>
      </c>
      <c r="AM13" s="139">
        <f t="shared" ca="1" si="12"/>
        <v>0</v>
      </c>
      <c r="AN13" s="139">
        <f t="shared" ca="1" si="12"/>
        <v>0</v>
      </c>
      <c r="AO13" s="139">
        <f t="shared" ca="1" si="12"/>
        <v>0</v>
      </c>
      <c r="AP13" s="139">
        <f t="shared" ca="1" si="12"/>
        <v>0</v>
      </c>
      <c r="AQ13" s="139">
        <f t="shared" ca="1" si="12"/>
        <v>0</v>
      </c>
      <c r="AR13" s="139">
        <f t="shared" ca="1" si="12"/>
        <v>0</v>
      </c>
      <c r="AS13" s="139">
        <f t="shared" ca="1" si="12"/>
        <v>0</v>
      </c>
      <c r="AT13" s="139">
        <f t="shared" ca="1" si="12"/>
        <v>0</v>
      </c>
      <c r="AU13" s="139">
        <f t="shared" ca="1" si="12"/>
        <v>0</v>
      </c>
      <c r="AV13" s="139">
        <f t="shared" ca="1" si="12"/>
        <v>0</v>
      </c>
      <c r="AW13" s="139">
        <f t="shared" ca="1" si="12"/>
        <v>0</v>
      </c>
      <c r="AX13" s="139">
        <f t="shared" ca="1" si="12"/>
        <v>0</v>
      </c>
      <c r="AY13" s="139">
        <f t="shared" ca="1" si="12"/>
        <v>0</v>
      </c>
      <c r="AZ13" s="139">
        <f t="shared" ca="1" si="12"/>
        <v>0</v>
      </c>
      <c r="BA13" s="139">
        <f t="shared" ca="1" si="12"/>
        <v>0</v>
      </c>
      <c r="BB13" s="139">
        <f t="shared" ca="1" si="12"/>
        <v>0</v>
      </c>
      <c r="BC13" s="139">
        <f t="shared" ca="1" si="12"/>
        <v>0</v>
      </c>
      <c r="BD13" s="139">
        <f t="shared" ca="1" si="12"/>
        <v>0</v>
      </c>
      <c r="BE13" s="139">
        <f t="shared" ca="1" si="12"/>
        <v>0</v>
      </c>
      <c r="BF13" s="139">
        <f t="shared" ca="1" si="12"/>
        <v>0</v>
      </c>
      <c r="BG13" s="139">
        <f t="shared" ca="1" si="12"/>
        <v>0</v>
      </c>
      <c r="BH13" s="139">
        <f t="shared" ca="1" si="12"/>
        <v>0</v>
      </c>
      <c r="BI13" s="139">
        <f t="shared" ca="1" si="12"/>
        <v>0</v>
      </c>
      <c r="BJ13" s="139">
        <f t="shared" ca="1" si="12"/>
        <v>0</v>
      </c>
      <c r="BK13" s="139">
        <f t="shared" ca="1" si="12"/>
        <v>0</v>
      </c>
      <c r="BL13" s="139">
        <f t="shared" ca="1" si="12"/>
        <v>0</v>
      </c>
      <c r="BM13" s="139">
        <f t="shared" ca="1" si="12"/>
        <v>0</v>
      </c>
      <c r="BN13" s="139">
        <f t="shared" ca="1" si="12"/>
        <v>0</v>
      </c>
      <c r="BO13" s="139">
        <f t="shared" ca="1" si="12"/>
        <v>0</v>
      </c>
      <c r="BP13" s="139">
        <f t="shared" ca="1" si="12"/>
        <v>0</v>
      </c>
      <c r="BQ13" s="139">
        <f t="shared" ca="1" si="12"/>
        <v>0</v>
      </c>
      <c r="BR13" s="139">
        <f t="shared" ref="BR13:CY13" ca="1" si="13">IF(BR$11&lt;$D$1+$A13,$C13/$D$1,IF(BR$11=$D$1+$A13,($C13/$D$1)/2,0))</f>
        <v>0</v>
      </c>
      <c r="BS13" s="139">
        <f t="shared" ca="1" si="13"/>
        <v>0</v>
      </c>
      <c r="BT13" s="139">
        <f t="shared" ca="1" si="13"/>
        <v>0</v>
      </c>
      <c r="BU13" s="139">
        <f t="shared" ca="1" si="13"/>
        <v>0</v>
      </c>
      <c r="BV13" s="139">
        <f t="shared" ca="1" si="13"/>
        <v>0</v>
      </c>
      <c r="BW13" s="139">
        <f t="shared" ca="1" si="13"/>
        <v>0</v>
      </c>
      <c r="BX13" s="139">
        <f t="shared" ca="1" si="13"/>
        <v>0</v>
      </c>
      <c r="BY13" s="139">
        <f t="shared" ca="1" si="13"/>
        <v>0</v>
      </c>
      <c r="BZ13" s="139">
        <f t="shared" ca="1" si="13"/>
        <v>0</v>
      </c>
      <c r="CA13" s="139">
        <f t="shared" ca="1" si="13"/>
        <v>0</v>
      </c>
      <c r="CB13" s="139">
        <f t="shared" ca="1" si="13"/>
        <v>0</v>
      </c>
      <c r="CC13" s="139">
        <f t="shared" ca="1" si="13"/>
        <v>0</v>
      </c>
      <c r="CD13" s="139">
        <f t="shared" ca="1" si="13"/>
        <v>0</v>
      </c>
      <c r="CE13" s="139">
        <f t="shared" ca="1" si="13"/>
        <v>0</v>
      </c>
      <c r="CF13" s="139">
        <f t="shared" ca="1" si="13"/>
        <v>0</v>
      </c>
      <c r="CG13" s="139">
        <f t="shared" ca="1" si="13"/>
        <v>0</v>
      </c>
      <c r="CH13" s="139">
        <f t="shared" ca="1" si="13"/>
        <v>0</v>
      </c>
      <c r="CI13" s="139">
        <f t="shared" ca="1" si="13"/>
        <v>0</v>
      </c>
      <c r="CJ13" s="139">
        <f t="shared" ca="1" si="13"/>
        <v>0</v>
      </c>
      <c r="CK13" s="139">
        <f t="shared" ca="1" si="13"/>
        <v>0</v>
      </c>
      <c r="CL13" s="139">
        <f t="shared" ca="1" si="13"/>
        <v>0</v>
      </c>
      <c r="CM13" s="139">
        <f t="shared" ca="1" si="13"/>
        <v>0</v>
      </c>
      <c r="CN13" s="139">
        <f t="shared" ca="1" si="13"/>
        <v>0</v>
      </c>
      <c r="CO13" s="139">
        <f t="shared" ca="1" si="13"/>
        <v>0</v>
      </c>
      <c r="CP13" s="139">
        <f t="shared" ca="1" si="13"/>
        <v>0</v>
      </c>
      <c r="CQ13" s="139">
        <f t="shared" ca="1" si="13"/>
        <v>0</v>
      </c>
      <c r="CR13" s="139">
        <f t="shared" ca="1" si="13"/>
        <v>0</v>
      </c>
      <c r="CS13" s="139">
        <f t="shared" ca="1" si="13"/>
        <v>0</v>
      </c>
      <c r="CT13" s="139">
        <f t="shared" ca="1" si="13"/>
        <v>0</v>
      </c>
      <c r="CU13" s="139">
        <f t="shared" ca="1" si="13"/>
        <v>0</v>
      </c>
      <c r="CV13" s="139">
        <f t="shared" ca="1" si="13"/>
        <v>0</v>
      </c>
      <c r="CW13" s="139">
        <f t="shared" ca="1" si="13"/>
        <v>0</v>
      </c>
      <c r="CX13" s="139">
        <f t="shared" ca="1" si="13"/>
        <v>0</v>
      </c>
      <c r="CY13" s="139">
        <f t="shared" ca="1" si="13"/>
        <v>0</v>
      </c>
      <c r="CZ13" s="139">
        <f t="shared" ref="CZ13:CZ31" ca="1" si="14">SUM(D13:CY13)</f>
        <v>0</v>
      </c>
      <c r="DA13" s="373" t="s">
        <v>209</v>
      </c>
      <c r="DB13" s="126">
        <f>+DB12+1</f>
        <v>2020</v>
      </c>
    </row>
    <row r="14" spans="1:106">
      <c r="A14" s="138">
        <f t="shared" si="10"/>
        <v>3</v>
      </c>
      <c r="B14" s="138">
        <f t="shared" si="10"/>
        <v>2021</v>
      </c>
      <c r="C14" s="130">
        <f>IF(F5=$H$2,SUM($D6:F6),IF(F5&gt;$H$2,F6,0))+IF($H$2-$D$5+1=A14,RetireValueAlt2,0)</f>
        <v>-26998</v>
      </c>
      <c r="D14" s="139"/>
      <c r="E14" s="139"/>
      <c r="F14" s="139">
        <f ca="1">($C14/$D$1)/2</f>
        <v>-275.48979591836735</v>
      </c>
      <c r="G14" s="139">
        <f t="shared" ref="G14:AL14" ca="1" si="15">IF(G$11&lt;$D$1+$A14,$C14/$D$1,IF(G$11=$D$1+$A14,($C14/$D$1)/2,0))</f>
        <v>-550.9795918367347</v>
      </c>
      <c r="H14" s="139">
        <f t="shared" ca="1" si="15"/>
        <v>-550.9795918367347</v>
      </c>
      <c r="I14" s="139">
        <f t="shared" ca="1" si="15"/>
        <v>-550.9795918367347</v>
      </c>
      <c r="J14" s="139">
        <f t="shared" ca="1" si="15"/>
        <v>-550.9795918367347</v>
      </c>
      <c r="K14" s="139">
        <f t="shared" ca="1" si="15"/>
        <v>-550.9795918367347</v>
      </c>
      <c r="L14" s="139">
        <f t="shared" ca="1" si="15"/>
        <v>-550.9795918367347</v>
      </c>
      <c r="M14" s="139">
        <f t="shared" ca="1" si="15"/>
        <v>-550.9795918367347</v>
      </c>
      <c r="N14" s="139">
        <f t="shared" ca="1" si="15"/>
        <v>-550.9795918367347</v>
      </c>
      <c r="O14" s="139">
        <f t="shared" ca="1" si="15"/>
        <v>-550.9795918367347</v>
      </c>
      <c r="P14" s="139">
        <f t="shared" ca="1" si="15"/>
        <v>-550.9795918367347</v>
      </c>
      <c r="Q14" s="139">
        <f t="shared" ca="1" si="15"/>
        <v>-550.9795918367347</v>
      </c>
      <c r="R14" s="139">
        <f t="shared" ca="1" si="15"/>
        <v>-550.9795918367347</v>
      </c>
      <c r="S14" s="139">
        <f t="shared" ca="1" si="15"/>
        <v>-550.9795918367347</v>
      </c>
      <c r="T14" s="139">
        <f t="shared" ca="1" si="15"/>
        <v>-550.9795918367347</v>
      </c>
      <c r="U14" s="139">
        <f t="shared" ca="1" si="15"/>
        <v>-550.9795918367347</v>
      </c>
      <c r="V14" s="139">
        <f t="shared" ca="1" si="15"/>
        <v>-550.9795918367347</v>
      </c>
      <c r="W14" s="139">
        <f t="shared" ca="1" si="15"/>
        <v>-550.9795918367347</v>
      </c>
      <c r="X14" s="139">
        <f t="shared" ca="1" si="15"/>
        <v>-550.9795918367347</v>
      </c>
      <c r="Y14" s="139">
        <f t="shared" ca="1" si="15"/>
        <v>-550.9795918367347</v>
      </c>
      <c r="Z14" s="139">
        <f t="shared" ca="1" si="15"/>
        <v>-550.9795918367347</v>
      </c>
      <c r="AA14" s="139">
        <f t="shared" ca="1" si="15"/>
        <v>-550.9795918367347</v>
      </c>
      <c r="AB14" s="139">
        <f t="shared" ca="1" si="15"/>
        <v>-550.9795918367347</v>
      </c>
      <c r="AC14" s="139">
        <f t="shared" ca="1" si="15"/>
        <v>-550.9795918367347</v>
      </c>
      <c r="AD14" s="139">
        <f t="shared" ca="1" si="15"/>
        <v>-550.9795918367347</v>
      </c>
      <c r="AE14" s="139">
        <f t="shared" ca="1" si="15"/>
        <v>-550.9795918367347</v>
      </c>
      <c r="AF14" s="139">
        <f t="shared" ca="1" si="15"/>
        <v>-550.9795918367347</v>
      </c>
      <c r="AG14" s="139">
        <f t="shared" ca="1" si="15"/>
        <v>-550.9795918367347</v>
      </c>
      <c r="AH14" s="139">
        <f t="shared" ca="1" si="15"/>
        <v>-550.9795918367347</v>
      </c>
      <c r="AI14" s="139">
        <f t="shared" ca="1" si="15"/>
        <v>-550.9795918367347</v>
      </c>
      <c r="AJ14" s="139">
        <f t="shared" ca="1" si="15"/>
        <v>-550.9795918367347</v>
      </c>
      <c r="AK14" s="139">
        <f t="shared" ca="1" si="15"/>
        <v>-550.9795918367347</v>
      </c>
      <c r="AL14" s="139">
        <f t="shared" ca="1" si="15"/>
        <v>-550.9795918367347</v>
      </c>
      <c r="AM14" s="139">
        <f t="shared" ref="AM14:BR14" ca="1" si="16">IF(AM$11&lt;$D$1+$A14,$C14/$D$1,IF(AM$11=$D$1+$A14,($C14/$D$1)/2,0))</f>
        <v>-550.9795918367347</v>
      </c>
      <c r="AN14" s="139">
        <f t="shared" ca="1" si="16"/>
        <v>-550.9795918367347</v>
      </c>
      <c r="AO14" s="139">
        <f t="shared" ca="1" si="16"/>
        <v>-550.9795918367347</v>
      </c>
      <c r="AP14" s="139">
        <f t="shared" ca="1" si="16"/>
        <v>-550.9795918367347</v>
      </c>
      <c r="AQ14" s="139">
        <f t="shared" ca="1" si="16"/>
        <v>-550.9795918367347</v>
      </c>
      <c r="AR14" s="139">
        <f t="shared" ca="1" si="16"/>
        <v>-550.9795918367347</v>
      </c>
      <c r="AS14" s="139">
        <f t="shared" ca="1" si="16"/>
        <v>-550.9795918367347</v>
      </c>
      <c r="AT14" s="139">
        <f t="shared" ca="1" si="16"/>
        <v>-550.9795918367347</v>
      </c>
      <c r="AU14" s="139">
        <f t="shared" ca="1" si="16"/>
        <v>-550.9795918367347</v>
      </c>
      <c r="AV14" s="139">
        <f t="shared" ca="1" si="16"/>
        <v>-550.9795918367347</v>
      </c>
      <c r="AW14" s="139">
        <f t="shared" ca="1" si="16"/>
        <v>-550.9795918367347</v>
      </c>
      <c r="AX14" s="139">
        <f t="shared" ca="1" si="16"/>
        <v>-550.9795918367347</v>
      </c>
      <c r="AY14" s="139">
        <f t="shared" ca="1" si="16"/>
        <v>-550.9795918367347</v>
      </c>
      <c r="AZ14" s="139">
        <f t="shared" ca="1" si="16"/>
        <v>-550.9795918367347</v>
      </c>
      <c r="BA14" s="139">
        <f t="shared" ca="1" si="16"/>
        <v>-550.9795918367347</v>
      </c>
      <c r="BB14" s="139">
        <f t="shared" ca="1" si="16"/>
        <v>-550.9795918367347</v>
      </c>
      <c r="BC14" s="139">
        <f t="shared" ca="1" si="16"/>
        <v>-275.48979591836735</v>
      </c>
      <c r="BD14" s="139">
        <f t="shared" ca="1" si="16"/>
        <v>0</v>
      </c>
      <c r="BE14" s="139">
        <f t="shared" ca="1" si="16"/>
        <v>0</v>
      </c>
      <c r="BF14" s="139">
        <f t="shared" ca="1" si="16"/>
        <v>0</v>
      </c>
      <c r="BG14" s="139">
        <f t="shared" ca="1" si="16"/>
        <v>0</v>
      </c>
      <c r="BH14" s="139">
        <f t="shared" ca="1" si="16"/>
        <v>0</v>
      </c>
      <c r="BI14" s="139">
        <f t="shared" ca="1" si="16"/>
        <v>0</v>
      </c>
      <c r="BJ14" s="139">
        <f t="shared" ca="1" si="16"/>
        <v>0</v>
      </c>
      <c r="BK14" s="139">
        <f t="shared" ca="1" si="16"/>
        <v>0</v>
      </c>
      <c r="BL14" s="139">
        <f t="shared" ca="1" si="16"/>
        <v>0</v>
      </c>
      <c r="BM14" s="139">
        <f t="shared" ca="1" si="16"/>
        <v>0</v>
      </c>
      <c r="BN14" s="139">
        <f t="shared" ca="1" si="16"/>
        <v>0</v>
      </c>
      <c r="BO14" s="139">
        <f t="shared" ca="1" si="16"/>
        <v>0</v>
      </c>
      <c r="BP14" s="139">
        <f t="shared" ca="1" si="16"/>
        <v>0</v>
      </c>
      <c r="BQ14" s="139">
        <f t="shared" ca="1" si="16"/>
        <v>0</v>
      </c>
      <c r="BR14" s="139">
        <f t="shared" ca="1" si="16"/>
        <v>0</v>
      </c>
      <c r="BS14" s="139">
        <f t="shared" ref="BS14:CY14" ca="1" si="17">IF(BS$11&lt;$D$1+$A14,$C14/$D$1,IF(BS$11=$D$1+$A14,($C14/$D$1)/2,0))</f>
        <v>0</v>
      </c>
      <c r="BT14" s="139">
        <f t="shared" ca="1" si="17"/>
        <v>0</v>
      </c>
      <c r="BU14" s="139">
        <f t="shared" ca="1" si="17"/>
        <v>0</v>
      </c>
      <c r="BV14" s="139">
        <f t="shared" ca="1" si="17"/>
        <v>0</v>
      </c>
      <c r="BW14" s="139">
        <f t="shared" ca="1" si="17"/>
        <v>0</v>
      </c>
      <c r="BX14" s="139">
        <f t="shared" ca="1" si="17"/>
        <v>0</v>
      </c>
      <c r="BY14" s="139">
        <f t="shared" ca="1" si="17"/>
        <v>0</v>
      </c>
      <c r="BZ14" s="139">
        <f t="shared" ca="1" si="17"/>
        <v>0</v>
      </c>
      <c r="CA14" s="139">
        <f t="shared" ca="1" si="17"/>
        <v>0</v>
      </c>
      <c r="CB14" s="139">
        <f t="shared" ca="1" si="17"/>
        <v>0</v>
      </c>
      <c r="CC14" s="139">
        <f t="shared" ca="1" si="17"/>
        <v>0</v>
      </c>
      <c r="CD14" s="139">
        <f t="shared" ca="1" si="17"/>
        <v>0</v>
      </c>
      <c r="CE14" s="139">
        <f t="shared" ca="1" si="17"/>
        <v>0</v>
      </c>
      <c r="CF14" s="139">
        <f t="shared" ca="1" si="17"/>
        <v>0</v>
      </c>
      <c r="CG14" s="139">
        <f t="shared" ca="1" si="17"/>
        <v>0</v>
      </c>
      <c r="CH14" s="139">
        <f t="shared" ca="1" si="17"/>
        <v>0</v>
      </c>
      <c r="CI14" s="139">
        <f t="shared" ca="1" si="17"/>
        <v>0</v>
      </c>
      <c r="CJ14" s="139">
        <f t="shared" ca="1" si="17"/>
        <v>0</v>
      </c>
      <c r="CK14" s="139">
        <f t="shared" ca="1" si="17"/>
        <v>0</v>
      </c>
      <c r="CL14" s="139">
        <f t="shared" ca="1" si="17"/>
        <v>0</v>
      </c>
      <c r="CM14" s="139">
        <f t="shared" ca="1" si="17"/>
        <v>0</v>
      </c>
      <c r="CN14" s="139">
        <f t="shared" ca="1" si="17"/>
        <v>0</v>
      </c>
      <c r="CO14" s="139">
        <f t="shared" ca="1" si="17"/>
        <v>0</v>
      </c>
      <c r="CP14" s="139">
        <f t="shared" ca="1" si="17"/>
        <v>0</v>
      </c>
      <c r="CQ14" s="139">
        <f t="shared" ca="1" si="17"/>
        <v>0</v>
      </c>
      <c r="CR14" s="139">
        <f t="shared" ca="1" si="17"/>
        <v>0</v>
      </c>
      <c r="CS14" s="139">
        <f t="shared" ca="1" si="17"/>
        <v>0</v>
      </c>
      <c r="CT14" s="139">
        <f t="shared" ca="1" si="17"/>
        <v>0</v>
      </c>
      <c r="CU14" s="139">
        <f t="shared" ca="1" si="17"/>
        <v>0</v>
      </c>
      <c r="CV14" s="139">
        <f t="shared" ca="1" si="17"/>
        <v>0</v>
      </c>
      <c r="CW14" s="139">
        <f t="shared" ca="1" si="17"/>
        <v>0</v>
      </c>
      <c r="CX14" s="139">
        <f t="shared" ca="1" si="17"/>
        <v>0</v>
      </c>
      <c r="CY14" s="139">
        <f t="shared" ca="1" si="17"/>
        <v>0</v>
      </c>
      <c r="CZ14" s="139">
        <f t="shared" ca="1" si="14"/>
        <v>-26997.999999999993</v>
      </c>
      <c r="DA14" s="373" t="s">
        <v>211</v>
      </c>
      <c r="DB14" s="373">
        <f t="shared" ref="DB14:DB51" si="18">+DB13+1</f>
        <v>2021</v>
      </c>
    </row>
    <row r="15" spans="1:106">
      <c r="A15" s="138">
        <f t="shared" si="10"/>
        <v>4</v>
      </c>
      <c r="B15" s="138">
        <f t="shared" si="10"/>
        <v>2022</v>
      </c>
      <c r="C15" s="130">
        <f>IF(G5=$H$2,SUM($D6:G6),IF(G5&gt;$H$2,G6,0))+IF($H$2-$D$5+1=A15,RetireValueAlt2,0)</f>
        <v>0</v>
      </c>
      <c r="D15" s="139"/>
      <c r="E15" s="139"/>
      <c r="F15" s="139"/>
      <c r="G15" s="139">
        <f ca="1">($C15/$D$1)/2</f>
        <v>0</v>
      </c>
      <c r="H15" s="139">
        <f t="shared" ref="H15:AM15" ca="1" si="19">IF(H$11&lt;$D$1+$A15,$C15/$D$1,IF(H$11=$D$1+$A15,($C15/$D$1)/2,0))</f>
        <v>0</v>
      </c>
      <c r="I15" s="139">
        <f t="shared" ca="1" si="19"/>
        <v>0</v>
      </c>
      <c r="J15" s="139">
        <f t="shared" ca="1" si="19"/>
        <v>0</v>
      </c>
      <c r="K15" s="139">
        <f t="shared" ca="1" si="19"/>
        <v>0</v>
      </c>
      <c r="L15" s="139">
        <f t="shared" ca="1" si="19"/>
        <v>0</v>
      </c>
      <c r="M15" s="139">
        <f t="shared" ca="1" si="19"/>
        <v>0</v>
      </c>
      <c r="N15" s="139">
        <f t="shared" ca="1" si="19"/>
        <v>0</v>
      </c>
      <c r="O15" s="139">
        <f t="shared" ca="1" si="19"/>
        <v>0</v>
      </c>
      <c r="P15" s="139">
        <f t="shared" ca="1" si="19"/>
        <v>0</v>
      </c>
      <c r="Q15" s="139">
        <f t="shared" ca="1" si="19"/>
        <v>0</v>
      </c>
      <c r="R15" s="139">
        <f t="shared" ca="1" si="19"/>
        <v>0</v>
      </c>
      <c r="S15" s="139">
        <f t="shared" ca="1" si="19"/>
        <v>0</v>
      </c>
      <c r="T15" s="139">
        <f t="shared" ca="1" si="19"/>
        <v>0</v>
      </c>
      <c r="U15" s="139">
        <f t="shared" ca="1" si="19"/>
        <v>0</v>
      </c>
      <c r="V15" s="139">
        <f t="shared" ca="1" si="19"/>
        <v>0</v>
      </c>
      <c r="W15" s="139">
        <f t="shared" ca="1" si="19"/>
        <v>0</v>
      </c>
      <c r="X15" s="139">
        <f t="shared" ca="1" si="19"/>
        <v>0</v>
      </c>
      <c r="Y15" s="139">
        <f t="shared" ca="1" si="19"/>
        <v>0</v>
      </c>
      <c r="Z15" s="139">
        <f t="shared" ca="1" si="19"/>
        <v>0</v>
      </c>
      <c r="AA15" s="139">
        <f t="shared" ca="1" si="19"/>
        <v>0</v>
      </c>
      <c r="AB15" s="139">
        <f t="shared" ca="1" si="19"/>
        <v>0</v>
      </c>
      <c r="AC15" s="139">
        <f t="shared" ca="1" si="19"/>
        <v>0</v>
      </c>
      <c r="AD15" s="139">
        <f t="shared" ca="1" si="19"/>
        <v>0</v>
      </c>
      <c r="AE15" s="139">
        <f t="shared" ca="1" si="19"/>
        <v>0</v>
      </c>
      <c r="AF15" s="139">
        <f t="shared" ca="1" si="19"/>
        <v>0</v>
      </c>
      <c r="AG15" s="139">
        <f t="shared" ca="1" si="19"/>
        <v>0</v>
      </c>
      <c r="AH15" s="139">
        <f t="shared" ca="1" si="19"/>
        <v>0</v>
      </c>
      <c r="AI15" s="139">
        <f t="shared" ca="1" si="19"/>
        <v>0</v>
      </c>
      <c r="AJ15" s="139">
        <f t="shared" ca="1" si="19"/>
        <v>0</v>
      </c>
      <c r="AK15" s="139">
        <f t="shared" ca="1" si="19"/>
        <v>0</v>
      </c>
      <c r="AL15" s="139">
        <f t="shared" ca="1" si="19"/>
        <v>0</v>
      </c>
      <c r="AM15" s="139">
        <f t="shared" ca="1" si="19"/>
        <v>0</v>
      </c>
      <c r="AN15" s="139">
        <f t="shared" ref="AN15:BS15" ca="1" si="20">IF(AN$11&lt;$D$1+$A15,$C15/$D$1,IF(AN$11=$D$1+$A15,($C15/$D$1)/2,0))</f>
        <v>0</v>
      </c>
      <c r="AO15" s="139">
        <f t="shared" ca="1" si="20"/>
        <v>0</v>
      </c>
      <c r="AP15" s="139">
        <f t="shared" ca="1" si="20"/>
        <v>0</v>
      </c>
      <c r="AQ15" s="139">
        <f t="shared" ca="1" si="20"/>
        <v>0</v>
      </c>
      <c r="AR15" s="139">
        <f t="shared" ca="1" si="20"/>
        <v>0</v>
      </c>
      <c r="AS15" s="139">
        <f t="shared" ca="1" si="20"/>
        <v>0</v>
      </c>
      <c r="AT15" s="139">
        <f t="shared" ca="1" si="20"/>
        <v>0</v>
      </c>
      <c r="AU15" s="139">
        <f t="shared" ca="1" si="20"/>
        <v>0</v>
      </c>
      <c r="AV15" s="139">
        <f t="shared" ca="1" si="20"/>
        <v>0</v>
      </c>
      <c r="AW15" s="139">
        <f t="shared" ca="1" si="20"/>
        <v>0</v>
      </c>
      <c r="AX15" s="139">
        <f t="shared" ca="1" si="20"/>
        <v>0</v>
      </c>
      <c r="AY15" s="139">
        <f t="shared" ca="1" si="20"/>
        <v>0</v>
      </c>
      <c r="AZ15" s="139">
        <f t="shared" ca="1" si="20"/>
        <v>0</v>
      </c>
      <c r="BA15" s="139">
        <f t="shared" ca="1" si="20"/>
        <v>0</v>
      </c>
      <c r="BB15" s="139">
        <f t="shared" ca="1" si="20"/>
        <v>0</v>
      </c>
      <c r="BC15" s="139">
        <f t="shared" ca="1" si="20"/>
        <v>0</v>
      </c>
      <c r="BD15" s="139">
        <f t="shared" ca="1" si="20"/>
        <v>0</v>
      </c>
      <c r="BE15" s="139">
        <f t="shared" ca="1" si="20"/>
        <v>0</v>
      </c>
      <c r="BF15" s="139">
        <f t="shared" ca="1" si="20"/>
        <v>0</v>
      </c>
      <c r="BG15" s="139">
        <f t="shared" ca="1" si="20"/>
        <v>0</v>
      </c>
      <c r="BH15" s="139">
        <f t="shared" ca="1" si="20"/>
        <v>0</v>
      </c>
      <c r="BI15" s="139">
        <f t="shared" ca="1" si="20"/>
        <v>0</v>
      </c>
      <c r="BJ15" s="139">
        <f t="shared" ca="1" si="20"/>
        <v>0</v>
      </c>
      <c r="BK15" s="139">
        <f t="shared" ca="1" si="20"/>
        <v>0</v>
      </c>
      <c r="BL15" s="139">
        <f t="shared" ca="1" si="20"/>
        <v>0</v>
      </c>
      <c r="BM15" s="139">
        <f t="shared" ca="1" si="20"/>
        <v>0</v>
      </c>
      <c r="BN15" s="139">
        <f t="shared" ca="1" si="20"/>
        <v>0</v>
      </c>
      <c r="BO15" s="139">
        <f t="shared" ca="1" si="20"/>
        <v>0</v>
      </c>
      <c r="BP15" s="139">
        <f t="shared" ca="1" si="20"/>
        <v>0</v>
      </c>
      <c r="BQ15" s="139">
        <f t="shared" ca="1" si="20"/>
        <v>0</v>
      </c>
      <c r="BR15" s="139">
        <f t="shared" ca="1" si="20"/>
        <v>0</v>
      </c>
      <c r="BS15" s="139">
        <f t="shared" ca="1" si="20"/>
        <v>0</v>
      </c>
      <c r="BT15" s="139">
        <f t="shared" ref="BT15:CY15" ca="1" si="21">IF(BT$11&lt;$D$1+$A15,$C15/$D$1,IF(BT$11=$D$1+$A15,($C15/$D$1)/2,0))</f>
        <v>0</v>
      </c>
      <c r="BU15" s="139">
        <f t="shared" ca="1" si="21"/>
        <v>0</v>
      </c>
      <c r="BV15" s="139">
        <f t="shared" ca="1" si="21"/>
        <v>0</v>
      </c>
      <c r="BW15" s="139">
        <f t="shared" ca="1" si="21"/>
        <v>0</v>
      </c>
      <c r="BX15" s="139">
        <f t="shared" ca="1" si="21"/>
        <v>0</v>
      </c>
      <c r="BY15" s="139">
        <f t="shared" ca="1" si="21"/>
        <v>0</v>
      </c>
      <c r="BZ15" s="139">
        <f t="shared" ca="1" si="21"/>
        <v>0</v>
      </c>
      <c r="CA15" s="139">
        <f t="shared" ca="1" si="21"/>
        <v>0</v>
      </c>
      <c r="CB15" s="139">
        <f t="shared" ca="1" si="21"/>
        <v>0</v>
      </c>
      <c r="CC15" s="139">
        <f t="shared" ca="1" si="21"/>
        <v>0</v>
      </c>
      <c r="CD15" s="139">
        <f t="shared" ca="1" si="21"/>
        <v>0</v>
      </c>
      <c r="CE15" s="139">
        <f t="shared" ca="1" si="21"/>
        <v>0</v>
      </c>
      <c r="CF15" s="139">
        <f t="shared" ca="1" si="21"/>
        <v>0</v>
      </c>
      <c r="CG15" s="139">
        <f t="shared" ca="1" si="21"/>
        <v>0</v>
      </c>
      <c r="CH15" s="139">
        <f t="shared" ca="1" si="21"/>
        <v>0</v>
      </c>
      <c r="CI15" s="139">
        <f t="shared" ca="1" si="21"/>
        <v>0</v>
      </c>
      <c r="CJ15" s="139">
        <f t="shared" ca="1" si="21"/>
        <v>0</v>
      </c>
      <c r="CK15" s="139">
        <f t="shared" ca="1" si="21"/>
        <v>0</v>
      </c>
      <c r="CL15" s="139">
        <f t="shared" ca="1" si="21"/>
        <v>0</v>
      </c>
      <c r="CM15" s="139">
        <f t="shared" ca="1" si="21"/>
        <v>0</v>
      </c>
      <c r="CN15" s="139">
        <f t="shared" ca="1" si="21"/>
        <v>0</v>
      </c>
      <c r="CO15" s="139">
        <f t="shared" ca="1" si="21"/>
        <v>0</v>
      </c>
      <c r="CP15" s="139">
        <f t="shared" ca="1" si="21"/>
        <v>0</v>
      </c>
      <c r="CQ15" s="139">
        <f t="shared" ca="1" si="21"/>
        <v>0</v>
      </c>
      <c r="CR15" s="139">
        <f t="shared" ca="1" si="21"/>
        <v>0</v>
      </c>
      <c r="CS15" s="139">
        <f t="shared" ca="1" si="21"/>
        <v>0</v>
      </c>
      <c r="CT15" s="139">
        <f t="shared" ca="1" si="21"/>
        <v>0</v>
      </c>
      <c r="CU15" s="139">
        <f t="shared" ca="1" si="21"/>
        <v>0</v>
      </c>
      <c r="CV15" s="139">
        <f t="shared" ca="1" si="21"/>
        <v>0</v>
      </c>
      <c r="CW15" s="139">
        <f t="shared" ca="1" si="21"/>
        <v>0</v>
      </c>
      <c r="CX15" s="139">
        <f t="shared" ca="1" si="21"/>
        <v>0</v>
      </c>
      <c r="CY15" s="139">
        <f t="shared" ca="1" si="21"/>
        <v>0</v>
      </c>
      <c r="CZ15" s="139">
        <f t="shared" ca="1" si="14"/>
        <v>0</v>
      </c>
      <c r="DA15" s="373" t="s">
        <v>212</v>
      </c>
      <c r="DB15" s="373">
        <f t="shared" si="18"/>
        <v>2022</v>
      </c>
    </row>
    <row r="16" spans="1:106">
      <c r="A16" s="138">
        <f t="shared" si="10"/>
        <v>5</v>
      </c>
      <c r="B16" s="138">
        <f t="shared" si="10"/>
        <v>2023</v>
      </c>
      <c r="C16" s="130">
        <f>IF(H5=$H$2,SUM($D6:H6),IF(H5&gt;$H$2,H6,0))+IF($H$2-$D$5+1=A16,RetireValueAlt2,0)</f>
        <v>0</v>
      </c>
      <c r="D16" s="139"/>
      <c r="E16" s="139"/>
      <c r="F16" s="139"/>
      <c r="G16" s="139"/>
      <c r="H16" s="139">
        <f ca="1">($C16/$D$1)/2</f>
        <v>0</v>
      </c>
      <c r="I16" s="139">
        <f t="shared" ref="I16:AN16" ca="1" si="22">IF(I$11&lt;$D$1+$A16,$C16/$D$1,IF(I$11=$D$1+$A16,($C16/$D$1)/2,0))</f>
        <v>0</v>
      </c>
      <c r="J16" s="139">
        <f t="shared" ca="1" si="22"/>
        <v>0</v>
      </c>
      <c r="K16" s="139">
        <f t="shared" ca="1" si="22"/>
        <v>0</v>
      </c>
      <c r="L16" s="139">
        <f t="shared" ca="1" si="22"/>
        <v>0</v>
      </c>
      <c r="M16" s="139">
        <f t="shared" ca="1" si="22"/>
        <v>0</v>
      </c>
      <c r="N16" s="139">
        <f t="shared" ca="1" si="22"/>
        <v>0</v>
      </c>
      <c r="O16" s="139">
        <f t="shared" ca="1" si="22"/>
        <v>0</v>
      </c>
      <c r="P16" s="139">
        <f t="shared" ca="1" si="22"/>
        <v>0</v>
      </c>
      <c r="Q16" s="139">
        <f t="shared" ca="1" si="22"/>
        <v>0</v>
      </c>
      <c r="R16" s="139">
        <f t="shared" ca="1" si="22"/>
        <v>0</v>
      </c>
      <c r="S16" s="139">
        <f t="shared" ca="1" si="22"/>
        <v>0</v>
      </c>
      <c r="T16" s="139">
        <f t="shared" ca="1" si="22"/>
        <v>0</v>
      </c>
      <c r="U16" s="139">
        <f t="shared" ca="1" si="22"/>
        <v>0</v>
      </c>
      <c r="V16" s="139">
        <f t="shared" ca="1" si="22"/>
        <v>0</v>
      </c>
      <c r="W16" s="139">
        <f t="shared" ca="1" si="22"/>
        <v>0</v>
      </c>
      <c r="X16" s="139">
        <f t="shared" ca="1" si="22"/>
        <v>0</v>
      </c>
      <c r="Y16" s="139">
        <f t="shared" ca="1" si="22"/>
        <v>0</v>
      </c>
      <c r="Z16" s="139">
        <f t="shared" ca="1" si="22"/>
        <v>0</v>
      </c>
      <c r="AA16" s="139">
        <f t="shared" ca="1" si="22"/>
        <v>0</v>
      </c>
      <c r="AB16" s="139">
        <f t="shared" ca="1" si="22"/>
        <v>0</v>
      </c>
      <c r="AC16" s="139">
        <f t="shared" ca="1" si="22"/>
        <v>0</v>
      </c>
      <c r="AD16" s="139">
        <f t="shared" ca="1" si="22"/>
        <v>0</v>
      </c>
      <c r="AE16" s="139">
        <f t="shared" ca="1" si="22"/>
        <v>0</v>
      </c>
      <c r="AF16" s="139">
        <f t="shared" ca="1" si="22"/>
        <v>0</v>
      </c>
      <c r="AG16" s="139">
        <f t="shared" ca="1" si="22"/>
        <v>0</v>
      </c>
      <c r="AH16" s="139">
        <f t="shared" ca="1" si="22"/>
        <v>0</v>
      </c>
      <c r="AI16" s="139">
        <f t="shared" ca="1" si="22"/>
        <v>0</v>
      </c>
      <c r="AJ16" s="139">
        <f t="shared" ca="1" si="22"/>
        <v>0</v>
      </c>
      <c r="AK16" s="139">
        <f t="shared" ca="1" si="22"/>
        <v>0</v>
      </c>
      <c r="AL16" s="139">
        <f t="shared" ca="1" si="22"/>
        <v>0</v>
      </c>
      <c r="AM16" s="139">
        <f t="shared" ca="1" si="22"/>
        <v>0</v>
      </c>
      <c r="AN16" s="139">
        <f t="shared" ca="1" si="22"/>
        <v>0</v>
      </c>
      <c r="AO16" s="139">
        <f t="shared" ref="AO16:BT16" ca="1" si="23">IF(AO$11&lt;$D$1+$A16,$C16/$D$1,IF(AO$11=$D$1+$A16,($C16/$D$1)/2,0))</f>
        <v>0</v>
      </c>
      <c r="AP16" s="139">
        <f t="shared" ca="1" si="23"/>
        <v>0</v>
      </c>
      <c r="AQ16" s="139">
        <f t="shared" ca="1" si="23"/>
        <v>0</v>
      </c>
      <c r="AR16" s="139">
        <f t="shared" ca="1" si="23"/>
        <v>0</v>
      </c>
      <c r="AS16" s="139">
        <f t="shared" ca="1" si="23"/>
        <v>0</v>
      </c>
      <c r="AT16" s="139">
        <f t="shared" ca="1" si="23"/>
        <v>0</v>
      </c>
      <c r="AU16" s="139">
        <f t="shared" ca="1" si="23"/>
        <v>0</v>
      </c>
      <c r="AV16" s="139">
        <f t="shared" ca="1" si="23"/>
        <v>0</v>
      </c>
      <c r="AW16" s="139">
        <f t="shared" ca="1" si="23"/>
        <v>0</v>
      </c>
      <c r="AX16" s="139">
        <f t="shared" ca="1" si="23"/>
        <v>0</v>
      </c>
      <c r="AY16" s="139">
        <f t="shared" ca="1" si="23"/>
        <v>0</v>
      </c>
      <c r="AZ16" s="139">
        <f t="shared" ca="1" si="23"/>
        <v>0</v>
      </c>
      <c r="BA16" s="139">
        <f t="shared" ca="1" si="23"/>
        <v>0</v>
      </c>
      <c r="BB16" s="139">
        <f t="shared" ca="1" si="23"/>
        <v>0</v>
      </c>
      <c r="BC16" s="139">
        <f t="shared" ca="1" si="23"/>
        <v>0</v>
      </c>
      <c r="BD16" s="139">
        <f t="shared" ca="1" si="23"/>
        <v>0</v>
      </c>
      <c r="BE16" s="139">
        <f t="shared" ca="1" si="23"/>
        <v>0</v>
      </c>
      <c r="BF16" s="139">
        <f t="shared" ca="1" si="23"/>
        <v>0</v>
      </c>
      <c r="BG16" s="139">
        <f t="shared" ca="1" si="23"/>
        <v>0</v>
      </c>
      <c r="BH16" s="139">
        <f t="shared" ca="1" si="23"/>
        <v>0</v>
      </c>
      <c r="BI16" s="139">
        <f t="shared" ca="1" si="23"/>
        <v>0</v>
      </c>
      <c r="BJ16" s="139">
        <f t="shared" ca="1" si="23"/>
        <v>0</v>
      </c>
      <c r="BK16" s="139">
        <f t="shared" ca="1" si="23"/>
        <v>0</v>
      </c>
      <c r="BL16" s="139">
        <f t="shared" ca="1" si="23"/>
        <v>0</v>
      </c>
      <c r="BM16" s="139">
        <f t="shared" ca="1" si="23"/>
        <v>0</v>
      </c>
      <c r="BN16" s="139">
        <f t="shared" ca="1" si="23"/>
        <v>0</v>
      </c>
      <c r="BO16" s="139">
        <f t="shared" ca="1" si="23"/>
        <v>0</v>
      </c>
      <c r="BP16" s="139">
        <f t="shared" ca="1" si="23"/>
        <v>0</v>
      </c>
      <c r="BQ16" s="139">
        <f t="shared" ca="1" si="23"/>
        <v>0</v>
      </c>
      <c r="BR16" s="139">
        <f t="shared" ca="1" si="23"/>
        <v>0</v>
      </c>
      <c r="BS16" s="139">
        <f t="shared" ca="1" si="23"/>
        <v>0</v>
      </c>
      <c r="BT16" s="139">
        <f t="shared" ca="1" si="23"/>
        <v>0</v>
      </c>
      <c r="BU16" s="139">
        <f t="shared" ref="BU16:CY16" ca="1" si="24">IF(BU$11&lt;$D$1+$A16,$C16/$D$1,IF(BU$11=$D$1+$A16,($C16/$D$1)/2,0))</f>
        <v>0</v>
      </c>
      <c r="BV16" s="139">
        <f t="shared" ca="1" si="24"/>
        <v>0</v>
      </c>
      <c r="BW16" s="139">
        <f t="shared" ca="1" si="24"/>
        <v>0</v>
      </c>
      <c r="BX16" s="139">
        <f t="shared" ca="1" si="24"/>
        <v>0</v>
      </c>
      <c r="BY16" s="139">
        <f t="shared" ca="1" si="24"/>
        <v>0</v>
      </c>
      <c r="BZ16" s="139">
        <f t="shared" ca="1" si="24"/>
        <v>0</v>
      </c>
      <c r="CA16" s="139">
        <f t="shared" ca="1" si="24"/>
        <v>0</v>
      </c>
      <c r="CB16" s="139">
        <f t="shared" ca="1" si="24"/>
        <v>0</v>
      </c>
      <c r="CC16" s="139">
        <f t="shared" ca="1" si="24"/>
        <v>0</v>
      </c>
      <c r="CD16" s="139">
        <f t="shared" ca="1" si="24"/>
        <v>0</v>
      </c>
      <c r="CE16" s="139">
        <f t="shared" ca="1" si="24"/>
        <v>0</v>
      </c>
      <c r="CF16" s="139">
        <f t="shared" ca="1" si="24"/>
        <v>0</v>
      </c>
      <c r="CG16" s="139">
        <f t="shared" ca="1" si="24"/>
        <v>0</v>
      </c>
      <c r="CH16" s="139">
        <f t="shared" ca="1" si="24"/>
        <v>0</v>
      </c>
      <c r="CI16" s="139">
        <f t="shared" ca="1" si="24"/>
        <v>0</v>
      </c>
      <c r="CJ16" s="139">
        <f t="shared" ca="1" si="24"/>
        <v>0</v>
      </c>
      <c r="CK16" s="139">
        <f t="shared" ca="1" si="24"/>
        <v>0</v>
      </c>
      <c r="CL16" s="139">
        <f t="shared" ca="1" si="24"/>
        <v>0</v>
      </c>
      <c r="CM16" s="139">
        <f t="shared" ca="1" si="24"/>
        <v>0</v>
      </c>
      <c r="CN16" s="139">
        <f t="shared" ca="1" si="24"/>
        <v>0</v>
      </c>
      <c r="CO16" s="139">
        <f t="shared" ca="1" si="24"/>
        <v>0</v>
      </c>
      <c r="CP16" s="139">
        <f t="shared" ca="1" si="24"/>
        <v>0</v>
      </c>
      <c r="CQ16" s="139">
        <f t="shared" ca="1" si="24"/>
        <v>0</v>
      </c>
      <c r="CR16" s="139">
        <f t="shared" ca="1" si="24"/>
        <v>0</v>
      </c>
      <c r="CS16" s="139">
        <f t="shared" ca="1" si="24"/>
        <v>0</v>
      </c>
      <c r="CT16" s="139">
        <f t="shared" ca="1" si="24"/>
        <v>0</v>
      </c>
      <c r="CU16" s="139">
        <f t="shared" ca="1" si="24"/>
        <v>0</v>
      </c>
      <c r="CV16" s="139">
        <f t="shared" ca="1" si="24"/>
        <v>0</v>
      </c>
      <c r="CW16" s="139">
        <f t="shared" ca="1" si="24"/>
        <v>0</v>
      </c>
      <c r="CX16" s="139">
        <f t="shared" ca="1" si="24"/>
        <v>0</v>
      </c>
      <c r="CY16" s="139">
        <f t="shared" ca="1" si="24"/>
        <v>0</v>
      </c>
      <c r="CZ16" s="139">
        <f t="shared" ca="1" si="14"/>
        <v>0</v>
      </c>
      <c r="DA16" s="373" t="s">
        <v>213</v>
      </c>
      <c r="DB16" s="373">
        <f t="shared" si="18"/>
        <v>2023</v>
      </c>
    </row>
    <row r="17" spans="1:106">
      <c r="A17" s="138">
        <f t="shared" si="10"/>
        <v>6</v>
      </c>
      <c r="B17" s="138">
        <f t="shared" si="10"/>
        <v>2024</v>
      </c>
      <c r="C17" s="130">
        <f ca="1">IF(INDIRECT(DA17&amp;5)=$H$2,SUM($D$6:INDIRECT(DA17&amp;6)),IF(INDIRECT(DA17&amp;5)&gt;$H$2,INDIRECT(DA17&amp;6),0))</f>
        <v>0</v>
      </c>
      <c r="D17" s="139"/>
      <c r="E17" s="139"/>
      <c r="F17" s="139"/>
      <c r="G17" s="139"/>
      <c r="H17" s="139"/>
      <c r="I17" s="139">
        <f ca="1">($C17/$D$1)/2</f>
        <v>0</v>
      </c>
      <c r="J17" s="139">
        <f t="shared" ref="J17:AO17" ca="1" si="25">IF(J$11&lt;$D$1+$A17,$C17/$D$1,IF(J$11=$D$1+$A17,($C17/$D$1)/2,0))</f>
        <v>0</v>
      </c>
      <c r="K17" s="139">
        <f t="shared" ca="1" si="25"/>
        <v>0</v>
      </c>
      <c r="L17" s="139">
        <f t="shared" ca="1" si="25"/>
        <v>0</v>
      </c>
      <c r="M17" s="139">
        <f t="shared" ca="1" si="25"/>
        <v>0</v>
      </c>
      <c r="N17" s="139">
        <f t="shared" ca="1" si="25"/>
        <v>0</v>
      </c>
      <c r="O17" s="139">
        <f t="shared" ca="1" si="25"/>
        <v>0</v>
      </c>
      <c r="P17" s="139">
        <f t="shared" ca="1" si="25"/>
        <v>0</v>
      </c>
      <c r="Q17" s="139">
        <f t="shared" ca="1" si="25"/>
        <v>0</v>
      </c>
      <c r="R17" s="139">
        <f t="shared" ca="1" si="25"/>
        <v>0</v>
      </c>
      <c r="S17" s="139">
        <f t="shared" ca="1" si="25"/>
        <v>0</v>
      </c>
      <c r="T17" s="139">
        <f t="shared" ca="1" si="25"/>
        <v>0</v>
      </c>
      <c r="U17" s="139">
        <f t="shared" ca="1" si="25"/>
        <v>0</v>
      </c>
      <c r="V17" s="139">
        <f t="shared" ca="1" si="25"/>
        <v>0</v>
      </c>
      <c r="W17" s="139">
        <f t="shared" ca="1" si="25"/>
        <v>0</v>
      </c>
      <c r="X17" s="139">
        <f t="shared" ca="1" si="25"/>
        <v>0</v>
      </c>
      <c r="Y17" s="139">
        <f t="shared" ca="1" si="25"/>
        <v>0</v>
      </c>
      <c r="Z17" s="139">
        <f t="shared" ca="1" si="25"/>
        <v>0</v>
      </c>
      <c r="AA17" s="139">
        <f t="shared" ca="1" si="25"/>
        <v>0</v>
      </c>
      <c r="AB17" s="139">
        <f t="shared" ca="1" si="25"/>
        <v>0</v>
      </c>
      <c r="AC17" s="139">
        <f t="shared" ca="1" si="25"/>
        <v>0</v>
      </c>
      <c r="AD17" s="139">
        <f t="shared" ca="1" si="25"/>
        <v>0</v>
      </c>
      <c r="AE17" s="139">
        <f t="shared" ca="1" si="25"/>
        <v>0</v>
      </c>
      <c r="AF17" s="139">
        <f t="shared" ca="1" si="25"/>
        <v>0</v>
      </c>
      <c r="AG17" s="139">
        <f t="shared" ca="1" si="25"/>
        <v>0</v>
      </c>
      <c r="AH17" s="139">
        <f t="shared" ca="1" si="25"/>
        <v>0</v>
      </c>
      <c r="AI17" s="139">
        <f t="shared" ca="1" si="25"/>
        <v>0</v>
      </c>
      <c r="AJ17" s="139">
        <f t="shared" ca="1" si="25"/>
        <v>0</v>
      </c>
      <c r="AK17" s="139">
        <f t="shared" ca="1" si="25"/>
        <v>0</v>
      </c>
      <c r="AL17" s="139">
        <f t="shared" ca="1" si="25"/>
        <v>0</v>
      </c>
      <c r="AM17" s="139">
        <f t="shared" ca="1" si="25"/>
        <v>0</v>
      </c>
      <c r="AN17" s="139">
        <f t="shared" ca="1" si="25"/>
        <v>0</v>
      </c>
      <c r="AO17" s="139">
        <f t="shared" ca="1" si="25"/>
        <v>0</v>
      </c>
      <c r="AP17" s="139">
        <f t="shared" ref="AP17:BU17" ca="1" si="26">IF(AP$11&lt;$D$1+$A17,$C17/$D$1,IF(AP$11=$D$1+$A17,($C17/$D$1)/2,0))</f>
        <v>0</v>
      </c>
      <c r="AQ17" s="139">
        <f t="shared" ca="1" si="26"/>
        <v>0</v>
      </c>
      <c r="AR17" s="139">
        <f t="shared" ca="1" si="26"/>
        <v>0</v>
      </c>
      <c r="AS17" s="139">
        <f t="shared" ca="1" si="26"/>
        <v>0</v>
      </c>
      <c r="AT17" s="139">
        <f t="shared" ca="1" si="26"/>
        <v>0</v>
      </c>
      <c r="AU17" s="139">
        <f t="shared" ca="1" si="26"/>
        <v>0</v>
      </c>
      <c r="AV17" s="139">
        <f t="shared" ca="1" si="26"/>
        <v>0</v>
      </c>
      <c r="AW17" s="139">
        <f t="shared" ca="1" si="26"/>
        <v>0</v>
      </c>
      <c r="AX17" s="139">
        <f t="shared" ca="1" si="26"/>
        <v>0</v>
      </c>
      <c r="AY17" s="139">
        <f t="shared" ca="1" si="26"/>
        <v>0</v>
      </c>
      <c r="AZ17" s="139">
        <f t="shared" ca="1" si="26"/>
        <v>0</v>
      </c>
      <c r="BA17" s="139">
        <f t="shared" ca="1" si="26"/>
        <v>0</v>
      </c>
      <c r="BB17" s="139">
        <f t="shared" ca="1" si="26"/>
        <v>0</v>
      </c>
      <c r="BC17" s="139">
        <f t="shared" ca="1" si="26"/>
        <v>0</v>
      </c>
      <c r="BD17" s="139">
        <f t="shared" ca="1" si="26"/>
        <v>0</v>
      </c>
      <c r="BE17" s="139">
        <f t="shared" ca="1" si="26"/>
        <v>0</v>
      </c>
      <c r="BF17" s="139">
        <f t="shared" ca="1" si="26"/>
        <v>0</v>
      </c>
      <c r="BG17" s="139">
        <f t="shared" ca="1" si="26"/>
        <v>0</v>
      </c>
      <c r="BH17" s="139">
        <f t="shared" ca="1" si="26"/>
        <v>0</v>
      </c>
      <c r="BI17" s="139">
        <f t="shared" ca="1" si="26"/>
        <v>0</v>
      </c>
      <c r="BJ17" s="139">
        <f t="shared" ca="1" si="26"/>
        <v>0</v>
      </c>
      <c r="BK17" s="139">
        <f t="shared" ca="1" si="26"/>
        <v>0</v>
      </c>
      <c r="BL17" s="139">
        <f t="shared" ca="1" si="26"/>
        <v>0</v>
      </c>
      <c r="BM17" s="139">
        <f t="shared" ca="1" si="26"/>
        <v>0</v>
      </c>
      <c r="BN17" s="139">
        <f t="shared" ca="1" si="26"/>
        <v>0</v>
      </c>
      <c r="BO17" s="139">
        <f t="shared" ca="1" si="26"/>
        <v>0</v>
      </c>
      <c r="BP17" s="139">
        <f t="shared" ca="1" si="26"/>
        <v>0</v>
      </c>
      <c r="BQ17" s="139">
        <f t="shared" ca="1" si="26"/>
        <v>0</v>
      </c>
      <c r="BR17" s="139">
        <f t="shared" ca="1" si="26"/>
        <v>0</v>
      </c>
      <c r="BS17" s="139">
        <f t="shared" ca="1" si="26"/>
        <v>0</v>
      </c>
      <c r="BT17" s="139">
        <f t="shared" ca="1" si="26"/>
        <v>0</v>
      </c>
      <c r="BU17" s="139">
        <f t="shared" ca="1" si="26"/>
        <v>0</v>
      </c>
      <c r="BV17" s="139">
        <f t="shared" ref="BV17:CY17" ca="1" si="27">IF(BV$11&lt;$D$1+$A17,$C17/$D$1,IF(BV$11=$D$1+$A17,($C17/$D$1)/2,0))</f>
        <v>0</v>
      </c>
      <c r="BW17" s="139">
        <f t="shared" ca="1" si="27"/>
        <v>0</v>
      </c>
      <c r="BX17" s="139">
        <f t="shared" ca="1" si="27"/>
        <v>0</v>
      </c>
      <c r="BY17" s="139">
        <f t="shared" ca="1" si="27"/>
        <v>0</v>
      </c>
      <c r="BZ17" s="139">
        <f t="shared" ca="1" si="27"/>
        <v>0</v>
      </c>
      <c r="CA17" s="139">
        <f t="shared" ca="1" si="27"/>
        <v>0</v>
      </c>
      <c r="CB17" s="139">
        <f t="shared" ca="1" si="27"/>
        <v>0</v>
      </c>
      <c r="CC17" s="139">
        <f t="shared" ca="1" si="27"/>
        <v>0</v>
      </c>
      <c r="CD17" s="139">
        <f t="shared" ca="1" si="27"/>
        <v>0</v>
      </c>
      <c r="CE17" s="139">
        <f t="shared" ca="1" si="27"/>
        <v>0</v>
      </c>
      <c r="CF17" s="139">
        <f t="shared" ca="1" si="27"/>
        <v>0</v>
      </c>
      <c r="CG17" s="139">
        <f t="shared" ca="1" si="27"/>
        <v>0</v>
      </c>
      <c r="CH17" s="139">
        <f t="shared" ca="1" si="27"/>
        <v>0</v>
      </c>
      <c r="CI17" s="139">
        <f t="shared" ca="1" si="27"/>
        <v>0</v>
      </c>
      <c r="CJ17" s="139">
        <f t="shared" ca="1" si="27"/>
        <v>0</v>
      </c>
      <c r="CK17" s="139">
        <f t="shared" ca="1" si="27"/>
        <v>0</v>
      </c>
      <c r="CL17" s="139">
        <f t="shared" ca="1" si="27"/>
        <v>0</v>
      </c>
      <c r="CM17" s="139">
        <f t="shared" ca="1" si="27"/>
        <v>0</v>
      </c>
      <c r="CN17" s="139">
        <f t="shared" ca="1" si="27"/>
        <v>0</v>
      </c>
      <c r="CO17" s="139">
        <f t="shared" ca="1" si="27"/>
        <v>0</v>
      </c>
      <c r="CP17" s="139">
        <f t="shared" ca="1" si="27"/>
        <v>0</v>
      </c>
      <c r="CQ17" s="139">
        <f t="shared" ca="1" si="27"/>
        <v>0</v>
      </c>
      <c r="CR17" s="139">
        <f t="shared" ca="1" si="27"/>
        <v>0</v>
      </c>
      <c r="CS17" s="139">
        <f t="shared" ca="1" si="27"/>
        <v>0</v>
      </c>
      <c r="CT17" s="139">
        <f t="shared" ca="1" si="27"/>
        <v>0</v>
      </c>
      <c r="CU17" s="139">
        <f t="shared" ca="1" si="27"/>
        <v>0</v>
      </c>
      <c r="CV17" s="139">
        <f t="shared" ca="1" si="27"/>
        <v>0</v>
      </c>
      <c r="CW17" s="139">
        <f t="shared" ca="1" si="27"/>
        <v>0</v>
      </c>
      <c r="CX17" s="139">
        <f t="shared" ca="1" si="27"/>
        <v>0</v>
      </c>
      <c r="CY17" s="139">
        <f t="shared" ca="1" si="27"/>
        <v>0</v>
      </c>
      <c r="CZ17" s="139">
        <f t="shared" ca="1" si="14"/>
        <v>0</v>
      </c>
      <c r="DA17" s="373" t="s">
        <v>214</v>
      </c>
      <c r="DB17" s="373">
        <f t="shared" si="18"/>
        <v>2024</v>
      </c>
    </row>
    <row r="18" spans="1:106">
      <c r="A18" s="138">
        <f t="shared" si="10"/>
        <v>7</v>
      </c>
      <c r="B18" s="138">
        <f t="shared" si="10"/>
        <v>2025</v>
      </c>
      <c r="C18" s="130">
        <f ca="1">IF(INDIRECT(DA18&amp;5)=$H$2,SUM($D$6:INDIRECT(DA18&amp;6)),IF(INDIRECT(DA18&amp;5)&gt;$H$2,INDIRECT(DA18&amp;6),0))</f>
        <v>0</v>
      </c>
      <c r="D18" s="139"/>
      <c r="E18" s="139"/>
      <c r="F18" s="139"/>
      <c r="G18" s="139"/>
      <c r="H18" s="139"/>
      <c r="I18" s="139"/>
      <c r="J18" s="139">
        <f ca="1">($C18/$D$1)/2</f>
        <v>0</v>
      </c>
      <c r="K18" s="139">
        <f t="shared" ref="K18:AP18" ca="1" si="28">IF(K$11&lt;$D$1+$A18,$C18/$D$1,IF(K$11=$D$1+$A18,($C18/$D$1)/2,0))</f>
        <v>0</v>
      </c>
      <c r="L18" s="139">
        <f t="shared" ca="1" si="28"/>
        <v>0</v>
      </c>
      <c r="M18" s="139">
        <f t="shared" ca="1" si="28"/>
        <v>0</v>
      </c>
      <c r="N18" s="139">
        <f t="shared" ca="1" si="28"/>
        <v>0</v>
      </c>
      <c r="O18" s="139">
        <f t="shared" ca="1" si="28"/>
        <v>0</v>
      </c>
      <c r="P18" s="139">
        <f t="shared" ca="1" si="28"/>
        <v>0</v>
      </c>
      <c r="Q18" s="139">
        <f t="shared" ca="1" si="28"/>
        <v>0</v>
      </c>
      <c r="R18" s="139">
        <f t="shared" ca="1" si="28"/>
        <v>0</v>
      </c>
      <c r="S18" s="139">
        <f t="shared" ca="1" si="28"/>
        <v>0</v>
      </c>
      <c r="T18" s="139">
        <f t="shared" ca="1" si="28"/>
        <v>0</v>
      </c>
      <c r="U18" s="139">
        <f t="shared" ca="1" si="28"/>
        <v>0</v>
      </c>
      <c r="V18" s="139">
        <f t="shared" ca="1" si="28"/>
        <v>0</v>
      </c>
      <c r="W18" s="139">
        <f t="shared" ca="1" si="28"/>
        <v>0</v>
      </c>
      <c r="X18" s="139">
        <f t="shared" ca="1" si="28"/>
        <v>0</v>
      </c>
      <c r="Y18" s="139">
        <f t="shared" ca="1" si="28"/>
        <v>0</v>
      </c>
      <c r="Z18" s="139">
        <f t="shared" ca="1" si="28"/>
        <v>0</v>
      </c>
      <c r="AA18" s="139">
        <f t="shared" ca="1" si="28"/>
        <v>0</v>
      </c>
      <c r="AB18" s="139">
        <f t="shared" ca="1" si="28"/>
        <v>0</v>
      </c>
      <c r="AC18" s="139">
        <f t="shared" ca="1" si="28"/>
        <v>0</v>
      </c>
      <c r="AD18" s="139">
        <f t="shared" ca="1" si="28"/>
        <v>0</v>
      </c>
      <c r="AE18" s="139">
        <f t="shared" ca="1" si="28"/>
        <v>0</v>
      </c>
      <c r="AF18" s="139">
        <f t="shared" ca="1" si="28"/>
        <v>0</v>
      </c>
      <c r="AG18" s="139">
        <f t="shared" ca="1" si="28"/>
        <v>0</v>
      </c>
      <c r="AH18" s="139">
        <f t="shared" ca="1" si="28"/>
        <v>0</v>
      </c>
      <c r="AI18" s="139">
        <f t="shared" ca="1" si="28"/>
        <v>0</v>
      </c>
      <c r="AJ18" s="139">
        <f t="shared" ca="1" si="28"/>
        <v>0</v>
      </c>
      <c r="AK18" s="139">
        <f t="shared" ca="1" si="28"/>
        <v>0</v>
      </c>
      <c r="AL18" s="139">
        <f t="shared" ca="1" si="28"/>
        <v>0</v>
      </c>
      <c r="AM18" s="139">
        <f t="shared" ca="1" si="28"/>
        <v>0</v>
      </c>
      <c r="AN18" s="139">
        <f t="shared" ca="1" si="28"/>
        <v>0</v>
      </c>
      <c r="AO18" s="139">
        <f t="shared" ca="1" si="28"/>
        <v>0</v>
      </c>
      <c r="AP18" s="139">
        <f t="shared" ca="1" si="28"/>
        <v>0</v>
      </c>
      <c r="AQ18" s="139">
        <f t="shared" ref="AQ18:BV18" ca="1" si="29">IF(AQ$11&lt;$D$1+$A18,$C18/$D$1,IF(AQ$11=$D$1+$A18,($C18/$D$1)/2,0))</f>
        <v>0</v>
      </c>
      <c r="AR18" s="139">
        <f t="shared" ca="1" si="29"/>
        <v>0</v>
      </c>
      <c r="AS18" s="139">
        <f t="shared" ca="1" si="29"/>
        <v>0</v>
      </c>
      <c r="AT18" s="139">
        <f t="shared" ca="1" si="29"/>
        <v>0</v>
      </c>
      <c r="AU18" s="139">
        <f t="shared" ca="1" si="29"/>
        <v>0</v>
      </c>
      <c r="AV18" s="139">
        <f t="shared" ca="1" si="29"/>
        <v>0</v>
      </c>
      <c r="AW18" s="139">
        <f t="shared" ca="1" si="29"/>
        <v>0</v>
      </c>
      <c r="AX18" s="139">
        <f t="shared" ca="1" si="29"/>
        <v>0</v>
      </c>
      <c r="AY18" s="139">
        <f t="shared" ca="1" si="29"/>
        <v>0</v>
      </c>
      <c r="AZ18" s="139">
        <f t="shared" ca="1" si="29"/>
        <v>0</v>
      </c>
      <c r="BA18" s="139">
        <f t="shared" ca="1" si="29"/>
        <v>0</v>
      </c>
      <c r="BB18" s="139">
        <f t="shared" ca="1" si="29"/>
        <v>0</v>
      </c>
      <c r="BC18" s="139">
        <f t="shared" ca="1" si="29"/>
        <v>0</v>
      </c>
      <c r="BD18" s="139">
        <f t="shared" ca="1" si="29"/>
        <v>0</v>
      </c>
      <c r="BE18" s="139">
        <f t="shared" ca="1" si="29"/>
        <v>0</v>
      </c>
      <c r="BF18" s="139">
        <f t="shared" ca="1" si="29"/>
        <v>0</v>
      </c>
      <c r="BG18" s="139">
        <f t="shared" ca="1" si="29"/>
        <v>0</v>
      </c>
      <c r="BH18" s="139">
        <f t="shared" ca="1" si="29"/>
        <v>0</v>
      </c>
      <c r="BI18" s="139">
        <f t="shared" ca="1" si="29"/>
        <v>0</v>
      </c>
      <c r="BJ18" s="139">
        <f t="shared" ca="1" si="29"/>
        <v>0</v>
      </c>
      <c r="BK18" s="139">
        <f t="shared" ca="1" si="29"/>
        <v>0</v>
      </c>
      <c r="BL18" s="139">
        <f t="shared" ca="1" si="29"/>
        <v>0</v>
      </c>
      <c r="BM18" s="139">
        <f t="shared" ca="1" si="29"/>
        <v>0</v>
      </c>
      <c r="BN18" s="139">
        <f t="shared" ca="1" si="29"/>
        <v>0</v>
      </c>
      <c r="BO18" s="139">
        <f t="shared" ca="1" si="29"/>
        <v>0</v>
      </c>
      <c r="BP18" s="139">
        <f t="shared" ca="1" si="29"/>
        <v>0</v>
      </c>
      <c r="BQ18" s="139">
        <f t="shared" ca="1" si="29"/>
        <v>0</v>
      </c>
      <c r="BR18" s="139">
        <f t="shared" ca="1" si="29"/>
        <v>0</v>
      </c>
      <c r="BS18" s="139">
        <f t="shared" ca="1" si="29"/>
        <v>0</v>
      </c>
      <c r="BT18" s="139">
        <f t="shared" ca="1" si="29"/>
        <v>0</v>
      </c>
      <c r="BU18" s="139">
        <f t="shared" ca="1" si="29"/>
        <v>0</v>
      </c>
      <c r="BV18" s="139">
        <f t="shared" ca="1" si="29"/>
        <v>0</v>
      </c>
      <c r="BW18" s="139">
        <f t="shared" ref="BW18:CY18" ca="1" si="30">IF(BW$11&lt;$D$1+$A18,$C18/$D$1,IF(BW$11=$D$1+$A18,($C18/$D$1)/2,0))</f>
        <v>0</v>
      </c>
      <c r="BX18" s="139">
        <f t="shared" ca="1" si="30"/>
        <v>0</v>
      </c>
      <c r="BY18" s="139">
        <f t="shared" ca="1" si="30"/>
        <v>0</v>
      </c>
      <c r="BZ18" s="139">
        <f t="shared" ca="1" si="30"/>
        <v>0</v>
      </c>
      <c r="CA18" s="139">
        <f t="shared" ca="1" si="30"/>
        <v>0</v>
      </c>
      <c r="CB18" s="139">
        <f t="shared" ca="1" si="30"/>
        <v>0</v>
      </c>
      <c r="CC18" s="139">
        <f t="shared" ca="1" si="30"/>
        <v>0</v>
      </c>
      <c r="CD18" s="139">
        <f t="shared" ca="1" si="30"/>
        <v>0</v>
      </c>
      <c r="CE18" s="139">
        <f t="shared" ca="1" si="30"/>
        <v>0</v>
      </c>
      <c r="CF18" s="139">
        <f t="shared" ca="1" si="30"/>
        <v>0</v>
      </c>
      <c r="CG18" s="139">
        <f t="shared" ca="1" si="30"/>
        <v>0</v>
      </c>
      <c r="CH18" s="139">
        <f t="shared" ca="1" si="30"/>
        <v>0</v>
      </c>
      <c r="CI18" s="139">
        <f t="shared" ca="1" si="30"/>
        <v>0</v>
      </c>
      <c r="CJ18" s="139">
        <f t="shared" ca="1" si="30"/>
        <v>0</v>
      </c>
      <c r="CK18" s="139">
        <f t="shared" ca="1" si="30"/>
        <v>0</v>
      </c>
      <c r="CL18" s="139">
        <f t="shared" ca="1" si="30"/>
        <v>0</v>
      </c>
      <c r="CM18" s="139">
        <f t="shared" ca="1" si="30"/>
        <v>0</v>
      </c>
      <c r="CN18" s="139">
        <f t="shared" ca="1" si="30"/>
        <v>0</v>
      </c>
      <c r="CO18" s="139">
        <f t="shared" ca="1" si="30"/>
        <v>0</v>
      </c>
      <c r="CP18" s="139">
        <f t="shared" ca="1" si="30"/>
        <v>0</v>
      </c>
      <c r="CQ18" s="139">
        <f t="shared" ca="1" si="30"/>
        <v>0</v>
      </c>
      <c r="CR18" s="139">
        <f t="shared" ca="1" si="30"/>
        <v>0</v>
      </c>
      <c r="CS18" s="139">
        <f t="shared" ca="1" si="30"/>
        <v>0</v>
      </c>
      <c r="CT18" s="139">
        <f t="shared" ca="1" si="30"/>
        <v>0</v>
      </c>
      <c r="CU18" s="139">
        <f t="shared" ca="1" si="30"/>
        <v>0</v>
      </c>
      <c r="CV18" s="139">
        <f t="shared" ca="1" si="30"/>
        <v>0</v>
      </c>
      <c r="CW18" s="139">
        <f t="shared" ca="1" si="30"/>
        <v>0</v>
      </c>
      <c r="CX18" s="139">
        <f t="shared" ca="1" si="30"/>
        <v>0</v>
      </c>
      <c r="CY18" s="139">
        <f t="shared" ca="1" si="30"/>
        <v>0</v>
      </c>
      <c r="CZ18" s="139">
        <f t="shared" ca="1" si="14"/>
        <v>0</v>
      </c>
      <c r="DA18" s="373" t="s">
        <v>215</v>
      </c>
      <c r="DB18" s="373">
        <f t="shared" si="18"/>
        <v>2025</v>
      </c>
    </row>
    <row r="19" spans="1:106">
      <c r="A19" s="138">
        <f t="shared" si="10"/>
        <v>8</v>
      </c>
      <c r="B19" s="138">
        <f t="shared" si="10"/>
        <v>2026</v>
      </c>
      <c r="C19" s="130">
        <f ca="1">IF(INDIRECT(DA19&amp;5)=$H$2,SUM($D$6:INDIRECT(DA19&amp;6)),IF(INDIRECT(DA19&amp;5)&gt;$H$2,INDIRECT(DA19&amp;6),0))</f>
        <v>0</v>
      </c>
      <c r="D19" s="139"/>
      <c r="E19" s="139"/>
      <c r="F19" s="139"/>
      <c r="G19" s="139"/>
      <c r="H19" s="139"/>
      <c r="I19" s="139"/>
      <c r="J19" s="139"/>
      <c r="K19" s="139">
        <f ca="1">($C19/$D$1)/2</f>
        <v>0</v>
      </c>
      <c r="L19" s="139">
        <f t="shared" ref="L19:AQ19" ca="1" si="31">IF(L$11&lt;$D$1+$A19,$C19/$D$1,IF(L$11=$D$1+$A19,($C19/$D$1)/2,0))</f>
        <v>0</v>
      </c>
      <c r="M19" s="139">
        <f t="shared" ca="1" si="31"/>
        <v>0</v>
      </c>
      <c r="N19" s="139">
        <f t="shared" ca="1" si="31"/>
        <v>0</v>
      </c>
      <c r="O19" s="139">
        <f t="shared" ca="1" si="31"/>
        <v>0</v>
      </c>
      <c r="P19" s="139">
        <f t="shared" ca="1" si="31"/>
        <v>0</v>
      </c>
      <c r="Q19" s="139">
        <f t="shared" ca="1" si="31"/>
        <v>0</v>
      </c>
      <c r="R19" s="139">
        <f t="shared" ca="1" si="31"/>
        <v>0</v>
      </c>
      <c r="S19" s="139">
        <f t="shared" ca="1" si="31"/>
        <v>0</v>
      </c>
      <c r="T19" s="139">
        <f t="shared" ca="1" si="31"/>
        <v>0</v>
      </c>
      <c r="U19" s="139">
        <f t="shared" ca="1" si="31"/>
        <v>0</v>
      </c>
      <c r="V19" s="139">
        <f t="shared" ca="1" si="31"/>
        <v>0</v>
      </c>
      <c r="W19" s="139">
        <f t="shared" ca="1" si="31"/>
        <v>0</v>
      </c>
      <c r="X19" s="139">
        <f t="shared" ca="1" si="31"/>
        <v>0</v>
      </c>
      <c r="Y19" s="139">
        <f t="shared" ca="1" si="31"/>
        <v>0</v>
      </c>
      <c r="Z19" s="139">
        <f t="shared" ca="1" si="31"/>
        <v>0</v>
      </c>
      <c r="AA19" s="139">
        <f t="shared" ca="1" si="31"/>
        <v>0</v>
      </c>
      <c r="AB19" s="139">
        <f t="shared" ca="1" si="31"/>
        <v>0</v>
      </c>
      <c r="AC19" s="139">
        <f t="shared" ca="1" si="31"/>
        <v>0</v>
      </c>
      <c r="AD19" s="139">
        <f t="shared" ca="1" si="31"/>
        <v>0</v>
      </c>
      <c r="AE19" s="139">
        <f t="shared" ca="1" si="31"/>
        <v>0</v>
      </c>
      <c r="AF19" s="139">
        <f t="shared" ca="1" si="31"/>
        <v>0</v>
      </c>
      <c r="AG19" s="139">
        <f t="shared" ca="1" si="31"/>
        <v>0</v>
      </c>
      <c r="AH19" s="139">
        <f t="shared" ca="1" si="31"/>
        <v>0</v>
      </c>
      <c r="AI19" s="139">
        <f t="shared" ca="1" si="31"/>
        <v>0</v>
      </c>
      <c r="AJ19" s="139">
        <f t="shared" ca="1" si="31"/>
        <v>0</v>
      </c>
      <c r="AK19" s="139">
        <f t="shared" ca="1" si="31"/>
        <v>0</v>
      </c>
      <c r="AL19" s="139">
        <f t="shared" ca="1" si="31"/>
        <v>0</v>
      </c>
      <c r="AM19" s="139">
        <f t="shared" ca="1" si="31"/>
        <v>0</v>
      </c>
      <c r="AN19" s="139">
        <f t="shared" ca="1" si="31"/>
        <v>0</v>
      </c>
      <c r="AO19" s="139">
        <f t="shared" ca="1" si="31"/>
        <v>0</v>
      </c>
      <c r="AP19" s="139">
        <f t="shared" ca="1" si="31"/>
        <v>0</v>
      </c>
      <c r="AQ19" s="139">
        <f t="shared" ca="1" si="31"/>
        <v>0</v>
      </c>
      <c r="AR19" s="139">
        <f t="shared" ref="AR19:BW19" ca="1" si="32">IF(AR$11&lt;$D$1+$A19,$C19/$D$1,IF(AR$11=$D$1+$A19,($C19/$D$1)/2,0))</f>
        <v>0</v>
      </c>
      <c r="AS19" s="139">
        <f t="shared" ca="1" si="32"/>
        <v>0</v>
      </c>
      <c r="AT19" s="139">
        <f t="shared" ca="1" si="32"/>
        <v>0</v>
      </c>
      <c r="AU19" s="139">
        <f t="shared" ca="1" si="32"/>
        <v>0</v>
      </c>
      <c r="AV19" s="139">
        <f t="shared" ca="1" si="32"/>
        <v>0</v>
      </c>
      <c r="AW19" s="139">
        <f t="shared" ca="1" si="32"/>
        <v>0</v>
      </c>
      <c r="AX19" s="139">
        <f t="shared" ca="1" si="32"/>
        <v>0</v>
      </c>
      <c r="AY19" s="139">
        <f t="shared" ca="1" si="32"/>
        <v>0</v>
      </c>
      <c r="AZ19" s="139">
        <f t="shared" ca="1" si="32"/>
        <v>0</v>
      </c>
      <c r="BA19" s="139">
        <f t="shared" ca="1" si="32"/>
        <v>0</v>
      </c>
      <c r="BB19" s="139">
        <f t="shared" ca="1" si="32"/>
        <v>0</v>
      </c>
      <c r="BC19" s="139">
        <f t="shared" ca="1" si="32"/>
        <v>0</v>
      </c>
      <c r="BD19" s="139">
        <f t="shared" ca="1" si="32"/>
        <v>0</v>
      </c>
      <c r="BE19" s="139">
        <f t="shared" ca="1" si="32"/>
        <v>0</v>
      </c>
      <c r="BF19" s="139">
        <f t="shared" ca="1" si="32"/>
        <v>0</v>
      </c>
      <c r="BG19" s="139">
        <f t="shared" ca="1" si="32"/>
        <v>0</v>
      </c>
      <c r="BH19" s="139">
        <f t="shared" ca="1" si="32"/>
        <v>0</v>
      </c>
      <c r="BI19" s="139">
        <f t="shared" ca="1" si="32"/>
        <v>0</v>
      </c>
      <c r="BJ19" s="139">
        <f t="shared" ca="1" si="32"/>
        <v>0</v>
      </c>
      <c r="BK19" s="139">
        <f t="shared" ca="1" si="32"/>
        <v>0</v>
      </c>
      <c r="BL19" s="139">
        <f t="shared" ca="1" si="32"/>
        <v>0</v>
      </c>
      <c r="BM19" s="139">
        <f t="shared" ca="1" si="32"/>
        <v>0</v>
      </c>
      <c r="BN19" s="139">
        <f t="shared" ca="1" si="32"/>
        <v>0</v>
      </c>
      <c r="BO19" s="139">
        <f t="shared" ca="1" si="32"/>
        <v>0</v>
      </c>
      <c r="BP19" s="139">
        <f t="shared" ca="1" si="32"/>
        <v>0</v>
      </c>
      <c r="BQ19" s="139">
        <f t="shared" ca="1" si="32"/>
        <v>0</v>
      </c>
      <c r="BR19" s="139">
        <f t="shared" ca="1" si="32"/>
        <v>0</v>
      </c>
      <c r="BS19" s="139">
        <f t="shared" ca="1" si="32"/>
        <v>0</v>
      </c>
      <c r="BT19" s="139">
        <f t="shared" ca="1" si="32"/>
        <v>0</v>
      </c>
      <c r="BU19" s="139">
        <f t="shared" ca="1" si="32"/>
        <v>0</v>
      </c>
      <c r="BV19" s="139">
        <f t="shared" ca="1" si="32"/>
        <v>0</v>
      </c>
      <c r="BW19" s="139">
        <f t="shared" ca="1" si="32"/>
        <v>0</v>
      </c>
      <c r="BX19" s="139">
        <f t="shared" ref="BX19:CY19" ca="1" si="33">IF(BX$11&lt;$D$1+$A19,$C19/$D$1,IF(BX$11=$D$1+$A19,($C19/$D$1)/2,0))</f>
        <v>0</v>
      </c>
      <c r="BY19" s="139">
        <f t="shared" ca="1" si="33"/>
        <v>0</v>
      </c>
      <c r="BZ19" s="139">
        <f t="shared" ca="1" si="33"/>
        <v>0</v>
      </c>
      <c r="CA19" s="139">
        <f t="shared" ca="1" si="33"/>
        <v>0</v>
      </c>
      <c r="CB19" s="139">
        <f t="shared" ca="1" si="33"/>
        <v>0</v>
      </c>
      <c r="CC19" s="139">
        <f t="shared" ca="1" si="33"/>
        <v>0</v>
      </c>
      <c r="CD19" s="139">
        <f t="shared" ca="1" si="33"/>
        <v>0</v>
      </c>
      <c r="CE19" s="139">
        <f t="shared" ca="1" si="33"/>
        <v>0</v>
      </c>
      <c r="CF19" s="139">
        <f t="shared" ca="1" si="33"/>
        <v>0</v>
      </c>
      <c r="CG19" s="139">
        <f t="shared" ca="1" si="33"/>
        <v>0</v>
      </c>
      <c r="CH19" s="139">
        <f t="shared" ca="1" si="33"/>
        <v>0</v>
      </c>
      <c r="CI19" s="139">
        <f t="shared" ca="1" si="33"/>
        <v>0</v>
      </c>
      <c r="CJ19" s="139">
        <f t="shared" ca="1" si="33"/>
        <v>0</v>
      </c>
      <c r="CK19" s="139">
        <f t="shared" ca="1" si="33"/>
        <v>0</v>
      </c>
      <c r="CL19" s="139">
        <f t="shared" ca="1" si="33"/>
        <v>0</v>
      </c>
      <c r="CM19" s="139">
        <f t="shared" ca="1" si="33"/>
        <v>0</v>
      </c>
      <c r="CN19" s="139">
        <f t="shared" ca="1" si="33"/>
        <v>0</v>
      </c>
      <c r="CO19" s="139">
        <f t="shared" ca="1" si="33"/>
        <v>0</v>
      </c>
      <c r="CP19" s="139">
        <f t="shared" ca="1" si="33"/>
        <v>0</v>
      </c>
      <c r="CQ19" s="139">
        <f t="shared" ca="1" si="33"/>
        <v>0</v>
      </c>
      <c r="CR19" s="139">
        <f t="shared" ca="1" si="33"/>
        <v>0</v>
      </c>
      <c r="CS19" s="139">
        <f t="shared" ca="1" si="33"/>
        <v>0</v>
      </c>
      <c r="CT19" s="139">
        <f t="shared" ca="1" si="33"/>
        <v>0</v>
      </c>
      <c r="CU19" s="139">
        <f t="shared" ca="1" si="33"/>
        <v>0</v>
      </c>
      <c r="CV19" s="139">
        <f t="shared" ca="1" si="33"/>
        <v>0</v>
      </c>
      <c r="CW19" s="139">
        <f t="shared" ca="1" si="33"/>
        <v>0</v>
      </c>
      <c r="CX19" s="139">
        <f t="shared" ca="1" si="33"/>
        <v>0</v>
      </c>
      <c r="CY19" s="139">
        <f t="shared" ca="1" si="33"/>
        <v>0</v>
      </c>
      <c r="CZ19" s="139">
        <f t="shared" ca="1" si="14"/>
        <v>0</v>
      </c>
      <c r="DA19" s="373" t="s">
        <v>216</v>
      </c>
      <c r="DB19" s="373">
        <f t="shared" si="18"/>
        <v>2026</v>
      </c>
    </row>
    <row r="20" spans="1:106">
      <c r="A20" s="138">
        <f t="shared" si="10"/>
        <v>9</v>
      </c>
      <c r="B20" s="138">
        <f t="shared" si="10"/>
        <v>2027</v>
      </c>
      <c r="C20" s="130">
        <f ca="1">IF(INDIRECT(DA20&amp;5)=$H$2,SUM($D$6:INDIRECT(DA20&amp;6)),IF(INDIRECT(DA20&amp;5)&gt;$H$2,INDIRECT(DA20&amp;6),0))</f>
        <v>0</v>
      </c>
      <c r="D20" s="139"/>
      <c r="E20" s="139"/>
      <c r="F20" s="139"/>
      <c r="G20" s="139"/>
      <c r="H20" s="139"/>
      <c r="I20" s="139"/>
      <c r="J20" s="139"/>
      <c r="K20" s="139"/>
      <c r="L20" s="139">
        <f ca="1">($C20/$D$1)/2</f>
        <v>0</v>
      </c>
      <c r="M20" s="139">
        <f t="shared" ref="M20:AR20" ca="1" si="34">IF(M$11&lt;$D$1+$A20,$C20/$D$1,IF(M$11=$D$1+$A20,($C20/$D$1)/2,0))</f>
        <v>0</v>
      </c>
      <c r="N20" s="139">
        <f t="shared" ca="1" si="34"/>
        <v>0</v>
      </c>
      <c r="O20" s="139">
        <f t="shared" ca="1" si="34"/>
        <v>0</v>
      </c>
      <c r="P20" s="139">
        <f t="shared" ca="1" si="34"/>
        <v>0</v>
      </c>
      <c r="Q20" s="139">
        <f t="shared" ca="1" si="34"/>
        <v>0</v>
      </c>
      <c r="R20" s="139">
        <f t="shared" ca="1" si="34"/>
        <v>0</v>
      </c>
      <c r="S20" s="139">
        <f t="shared" ca="1" si="34"/>
        <v>0</v>
      </c>
      <c r="T20" s="139">
        <f t="shared" ca="1" si="34"/>
        <v>0</v>
      </c>
      <c r="U20" s="139">
        <f t="shared" ca="1" si="34"/>
        <v>0</v>
      </c>
      <c r="V20" s="139">
        <f t="shared" ca="1" si="34"/>
        <v>0</v>
      </c>
      <c r="W20" s="139">
        <f t="shared" ca="1" si="34"/>
        <v>0</v>
      </c>
      <c r="X20" s="139">
        <f t="shared" ca="1" si="34"/>
        <v>0</v>
      </c>
      <c r="Y20" s="139">
        <f t="shared" ca="1" si="34"/>
        <v>0</v>
      </c>
      <c r="Z20" s="139">
        <f t="shared" ca="1" si="34"/>
        <v>0</v>
      </c>
      <c r="AA20" s="139">
        <f t="shared" ca="1" si="34"/>
        <v>0</v>
      </c>
      <c r="AB20" s="139">
        <f t="shared" ca="1" si="34"/>
        <v>0</v>
      </c>
      <c r="AC20" s="139">
        <f t="shared" ca="1" si="34"/>
        <v>0</v>
      </c>
      <c r="AD20" s="139">
        <f t="shared" ca="1" si="34"/>
        <v>0</v>
      </c>
      <c r="AE20" s="139">
        <f t="shared" ca="1" si="34"/>
        <v>0</v>
      </c>
      <c r="AF20" s="139">
        <f t="shared" ca="1" si="34"/>
        <v>0</v>
      </c>
      <c r="AG20" s="139">
        <f t="shared" ca="1" si="34"/>
        <v>0</v>
      </c>
      <c r="AH20" s="139">
        <f t="shared" ca="1" si="34"/>
        <v>0</v>
      </c>
      <c r="AI20" s="139">
        <f t="shared" ca="1" si="34"/>
        <v>0</v>
      </c>
      <c r="AJ20" s="139">
        <f t="shared" ca="1" si="34"/>
        <v>0</v>
      </c>
      <c r="AK20" s="139">
        <f t="shared" ca="1" si="34"/>
        <v>0</v>
      </c>
      <c r="AL20" s="139">
        <f t="shared" ca="1" si="34"/>
        <v>0</v>
      </c>
      <c r="AM20" s="139">
        <f t="shared" ca="1" si="34"/>
        <v>0</v>
      </c>
      <c r="AN20" s="139">
        <f t="shared" ca="1" si="34"/>
        <v>0</v>
      </c>
      <c r="AO20" s="139">
        <f t="shared" ca="1" si="34"/>
        <v>0</v>
      </c>
      <c r="AP20" s="139">
        <f t="shared" ca="1" si="34"/>
        <v>0</v>
      </c>
      <c r="AQ20" s="139">
        <f t="shared" ca="1" si="34"/>
        <v>0</v>
      </c>
      <c r="AR20" s="139">
        <f t="shared" ca="1" si="34"/>
        <v>0</v>
      </c>
      <c r="AS20" s="139">
        <f t="shared" ref="AS20:BX20" ca="1" si="35">IF(AS$11&lt;$D$1+$A20,$C20/$D$1,IF(AS$11=$D$1+$A20,($C20/$D$1)/2,0))</f>
        <v>0</v>
      </c>
      <c r="AT20" s="139">
        <f t="shared" ca="1" si="35"/>
        <v>0</v>
      </c>
      <c r="AU20" s="139">
        <f t="shared" ca="1" si="35"/>
        <v>0</v>
      </c>
      <c r="AV20" s="139">
        <f t="shared" ca="1" si="35"/>
        <v>0</v>
      </c>
      <c r="AW20" s="139">
        <f t="shared" ca="1" si="35"/>
        <v>0</v>
      </c>
      <c r="AX20" s="139">
        <f t="shared" ca="1" si="35"/>
        <v>0</v>
      </c>
      <c r="AY20" s="139">
        <f t="shared" ca="1" si="35"/>
        <v>0</v>
      </c>
      <c r="AZ20" s="139">
        <f t="shared" ca="1" si="35"/>
        <v>0</v>
      </c>
      <c r="BA20" s="139">
        <f t="shared" ca="1" si="35"/>
        <v>0</v>
      </c>
      <c r="BB20" s="139">
        <f t="shared" ca="1" si="35"/>
        <v>0</v>
      </c>
      <c r="BC20" s="139">
        <f t="shared" ca="1" si="35"/>
        <v>0</v>
      </c>
      <c r="BD20" s="139">
        <f t="shared" ca="1" si="35"/>
        <v>0</v>
      </c>
      <c r="BE20" s="139">
        <f t="shared" ca="1" si="35"/>
        <v>0</v>
      </c>
      <c r="BF20" s="139">
        <f t="shared" ca="1" si="35"/>
        <v>0</v>
      </c>
      <c r="BG20" s="139">
        <f t="shared" ca="1" si="35"/>
        <v>0</v>
      </c>
      <c r="BH20" s="139">
        <f t="shared" ca="1" si="35"/>
        <v>0</v>
      </c>
      <c r="BI20" s="139">
        <f t="shared" ca="1" si="35"/>
        <v>0</v>
      </c>
      <c r="BJ20" s="139">
        <f t="shared" ca="1" si="35"/>
        <v>0</v>
      </c>
      <c r="BK20" s="139">
        <f t="shared" ca="1" si="35"/>
        <v>0</v>
      </c>
      <c r="BL20" s="139">
        <f t="shared" ca="1" si="35"/>
        <v>0</v>
      </c>
      <c r="BM20" s="139">
        <f t="shared" ca="1" si="35"/>
        <v>0</v>
      </c>
      <c r="BN20" s="139">
        <f t="shared" ca="1" si="35"/>
        <v>0</v>
      </c>
      <c r="BO20" s="139">
        <f t="shared" ca="1" si="35"/>
        <v>0</v>
      </c>
      <c r="BP20" s="139">
        <f t="shared" ca="1" si="35"/>
        <v>0</v>
      </c>
      <c r="BQ20" s="139">
        <f t="shared" ca="1" si="35"/>
        <v>0</v>
      </c>
      <c r="BR20" s="139">
        <f t="shared" ca="1" si="35"/>
        <v>0</v>
      </c>
      <c r="BS20" s="139">
        <f t="shared" ca="1" si="35"/>
        <v>0</v>
      </c>
      <c r="BT20" s="139">
        <f t="shared" ca="1" si="35"/>
        <v>0</v>
      </c>
      <c r="BU20" s="139">
        <f t="shared" ca="1" si="35"/>
        <v>0</v>
      </c>
      <c r="BV20" s="139">
        <f t="shared" ca="1" si="35"/>
        <v>0</v>
      </c>
      <c r="BW20" s="139">
        <f t="shared" ca="1" si="35"/>
        <v>0</v>
      </c>
      <c r="BX20" s="139">
        <f t="shared" ca="1" si="35"/>
        <v>0</v>
      </c>
      <c r="BY20" s="139">
        <f t="shared" ref="BY20:CY20" ca="1" si="36">IF(BY$11&lt;$D$1+$A20,$C20/$D$1,IF(BY$11=$D$1+$A20,($C20/$D$1)/2,0))</f>
        <v>0</v>
      </c>
      <c r="BZ20" s="139">
        <f t="shared" ca="1" si="36"/>
        <v>0</v>
      </c>
      <c r="CA20" s="139">
        <f t="shared" ca="1" si="36"/>
        <v>0</v>
      </c>
      <c r="CB20" s="139">
        <f t="shared" ca="1" si="36"/>
        <v>0</v>
      </c>
      <c r="CC20" s="139">
        <f t="shared" ca="1" si="36"/>
        <v>0</v>
      </c>
      <c r="CD20" s="139">
        <f t="shared" ca="1" si="36"/>
        <v>0</v>
      </c>
      <c r="CE20" s="139">
        <f t="shared" ca="1" si="36"/>
        <v>0</v>
      </c>
      <c r="CF20" s="139">
        <f t="shared" ca="1" si="36"/>
        <v>0</v>
      </c>
      <c r="CG20" s="139">
        <f t="shared" ca="1" si="36"/>
        <v>0</v>
      </c>
      <c r="CH20" s="139">
        <f t="shared" ca="1" si="36"/>
        <v>0</v>
      </c>
      <c r="CI20" s="139">
        <f t="shared" ca="1" si="36"/>
        <v>0</v>
      </c>
      <c r="CJ20" s="139">
        <f t="shared" ca="1" si="36"/>
        <v>0</v>
      </c>
      <c r="CK20" s="139">
        <f t="shared" ca="1" si="36"/>
        <v>0</v>
      </c>
      <c r="CL20" s="139">
        <f t="shared" ca="1" si="36"/>
        <v>0</v>
      </c>
      <c r="CM20" s="139">
        <f t="shared" ca="1" si="36"/>
        <v>0</v>
      </c>
      <c r="CN20" s="139">
        <f t="shared" ca="1" si="36"/>
        <v>0</v>
      </c>
      <c r="CO20" s="139">
        <f t="shared" ca="1" si="36"/>
        <v>0</v>
      </c>
      <c r="CP20" s="139">
        <f t="shared" ca="1" si="36"/>
        <v>0</v>
      </c>
      <c r="CQ20" s="139">
        <f t="shared" ca="1" si="36"/>
        <v>0</v>
      </c>
      <c r="CR20" s="139">
        <f t="shared" ca="1" si="36"/>
        <v>0</v>
      </c>
      <c r="CS20" s="139">
        <f t="shared" ca="1" si="36"/>
        <v>0</v>
      </c>
      <c r="CT20" s="139">
        <f t="shared" ca="1" si="36"/>
        <v>0</v>
      </c>
      <c r="CU20" s="139">
        <f t="shared" ca="1" si="36"/>
        <v>0</v>
      </c>
      <c r="CV20" s="139">
        <f t="shared" ca="1" si="36"/>
        <v>0</v>
      </c>
      <c r="CW20" s="139">
        <f t="shared" ca="1" si="36"/>
        <v>0</v>
      </c>
      <c r="CX20" s="139">
        <f t="shared" ca="1" si="36"/>
        <v>0</v>
      </c>
      <c r="CY20" s="139">
        <f t="shared" ca="1" si="36"/>
        <v>0</v>
      </c>
      <c r="CZ20" s="139">
        <f t="shared" ca="1" si="14"/>
        <v>0</v>
      </c>
      <c r="DA20" s="373" t="s">
        <v>217</v>
      </c>
      <c r="DB20" s="373">
        <f t="shared" si="18"/>
        <v>2027</v>
      </c>
    </row>
    <row r="21" spans="1:106">
      <c r="A21" s="138">
        <f t="shared" si="10"/>
        <v>10</v>
      </c>
      <c r="B21" s="138">
        <f t="shared" si="10"/>
        <v>2028</v>
      </c>
      <c r="C21" s="130">
        <f ca="1">IF(INDIRECT(DA21&amp;5)=$H$2,SUM($D$6:INDIRECT(DA21&amp;6)),IF(INDIRECT(DA21&amp;5)&gt;$H$2,INDIRECT(DA21&amp;6),0))</f>
        <v>0</v>
      </c>
      <c r="D21" s="139"/>
      <c r="E21" s="139"/>
      <c r="F21" s="139"/>
      <c r="G21" s="139"/>
      <c r="H21" s="139"/>
      <c r="I21" s="139"/>
      <c r="J21" s="139"/>
      <c r="K21" s="139"/>
      <c r="L21" s="139"/>
      <c r="M21" s="139">
        <f ca="1">($C21/$D$1)/2</f>
        <v>0</v>
      </c>
      <c r="N21" s="139">
        <f t="shared" ref="N21:AS21" ca="1" si="37">IF(N$11&lt;$D$1+$A21,$C21/$D$1,IF(N$11=$D$1+$A21,($C21/$D$1)/2,0))</f>
        <v>0</v>
      </c>
      <c r="O21" s="139">
        <f t="shared" ca="1" si="37"/>
        <v>0</v>
      </c>
      <c r="P21" s="139">
        <f t="shared" ca="1" si="37"/>
        <v>0</v>
      </c>
      <c r="Q21" s="139">
        <f t="shared" ca="1" si="37"/>
        <v>0</v>
      </c>
      <c r="R21" s="139">
        <f t="shared" ca="1" si="37"/>
        <v>0</v>
      </c>
      <c r="S21" s="139">
        <f t="shared" ca="1" si="37"/>
        <v>0</v>
      </c>
      <c r="T21" s="139">
        <f t="shared" ca="1" si="37"/>
        <v>0</v>
      </c>
      <c r="U21" s="139">
        <f t="shared" ca="1" si="37"/>
        <v>0</v>
      </c>
      <c r="V21" s="139">
        <f t="shared" ca="1" si="37"/>
        <v>0</v>
      </c>
      <c r="W21" s="139">
        <f t="shared" ca="1" si="37"/>
        <v>0</v>
      </c>
      <c r="X21" s="139">
        <f t="shared" ca="1" si="37"/>
        <v>0</v>
      </c>
      <c r="Y21" s="139">
        <f t="shared" ca="1" si="37"/>
        <v>0</v>
      </c>
      <c r="Z21" s="139">
        <f t="shared" ca="1" si="37"/>
        <v>0</v>
      </c>
      <c r="AA21" s="139">
        <f t="shared" ca="1" si="37"/>
        <v>0</v>
      </c>
      <c r="AB21" s="139">
        <f t="shared" ca="1" si="37"/>
        <v>0</v>
      </c>
      <c r="AC21" s="139">
        <f t="shared" ca="1" si="37"/>
        <v>0</v>
      </c>
      <c r="AD21" s="139">
        <f t="shared" ca="1" si="37"/>
        <v>0</v>
      </c>
      <c r="AE21" s="139">
        <f t="shared" ca="1" si="37"/>
        <v>0</v>
      </c>
      <c r="AF21" s="139">
        <f t="shared" ca="1" si="37"/>
        <v>0</v>
      </c>
      <c r="AG21" s="139">
        <f t="shared" ca="1" si="37"/>
        <v>0</v>
      </c>
      <c r="AH21" s="139">
        <f t="shared" ca="1" si="37"/>
        <v>0</v>
      </c>
      <c r="AI21" s="139">
        <f t="shared" ca="1" si="37"/>
        <v>0</v>
      </c>
      <c r="AJ21" s="139">
        <f t="shared" ca="1" si="37"/>
        <v>0</v>
      </c>
      <c r="AK21" s="139">
        <f t="shared" ca="1" si="37"/>
        <v>0</v>
      </c>
      <c r="AL21" s="139">
        <f t="shared" ca="1" si="37"/>
        <v>0</v>
      </c>
      <c r="AM21" s="139">
        <f t="shared" ca="1" si="37"/>
        <v>0</v>
      </c>
      <c r="AN21" s="139">
        <f t="shared" ca="1" si="37"/>
        <v>0</v>
      </c>
      <c r="AO21" s="139">
        <f t="shared" ca="1" si="37"/>
        <v>0</v>
      </c>
      <c r="AP21" s="139">
        <f t="shared" ca="1" si="37"/>
        <v>0</v>
      </c>
      <c r="AQ21" s="139">
        <f t="shared" ca="1" si="37"/>
        <v>0</v>
      </c>
      <c r="AR21" s="139">
        <f t="shared" ca="1" si="37"/>
        <v>0</v>
      </c>
      <c r="AS21" s="139">
        <f t="shared" ca="1" si="37"/>
        <v>0</v>
      </c>
      <c r="AT21" s="139">
        <f t="shared" ref="AT21:BY21" ca="1" si="38">IF(AT$11&lt;$D$1+$A21,$C21/$D$1,IF(AT$11=$D$1+$A21,($C21/$D$1)/2,0))</f>
        <v>0</v>
      </c>
      <c r="AU21" s="139">
        <f t="shared" ca="1" si="38"/>
        <v>0</v>
      </c>
      <c r="AV21" s="139">
        <f t="shared" ca="1" si="38"/>
        <v>0</v>
      </c>
      <c r="AW21" s="139">
        <f t="shared" ca="1" si="38"/>
        <v>0</v>
      </c>
      <c r="AX21" s="139">
        <f t="shared" ca="1" si="38"/>
        <v>0</v>
      </c>
      <c r="AY21" s="139">
        <f t="shared" ca="1" si="38"/>
        <v>0</v>
      </c>
      <c r="AZ21" s="139">
        <f t="shared" ca="1" si="38"/>
        <v>0</v>
      </c>
      <c r="BA21" s="139">
        <f t="shared" ca="1" si="38"/>
        <v>0</v>
      </c>
      <c r="BB21" s="139">
        <f t="shared" ca="1" si="38"/>
        <v>0</v>
      </c>
      <c r="BC21" s="139">
        <f t="shared" ca="1" si="38"/>
        <v>0</v>
      </c>
      <c r="BD21" s="139">
        <f t="shared" ca="1" si="38"/>
        <v>0</v>
      </c>
      <c r="BE21" s="139">
        <f t="shared" ca="1" si="38"/>
        <v>0</v>
      </c>
      <c r="BF21" s="139">
        <f t="shared" ca="1" si="38"/>
        <v>0</v>
      </c>
      <c r="BG21" s="139">
        <f t="shared" ca="1" si="38"/>
        <v>0</v>
      </c>
      <c r="BH21" s="139">
        <f t="shared" ca="1" si="38"/>
        <v>0</v>
      </c>
      <c r="BI21" s="139">
        <f t="shared" ca="1" si="38"/>
        <v>0</v>
      </c>
      <c r="BJ21" s="139">
        <f t="shared" ca="1" si="38"/>
        <v>0</v>
      </c>
      <c r="BK21" s="139">
        <f t="shared" ca="1" si="38"/>
        <v>0</v>
      </c>
      <c r="BL21" s="139">
        <f t="shared" ca="1" si="38"/>
        <v>0</v>
      </c>
      <c r="BM21" s="139">
        <f t="shared" ca="1" si="38"/>
        <v>0</v>
      </c>
      <c r="BN21" s="139">
        <f t="shared" ca="1" si="38"/>
        <v>0</v>
      </c>
      <c r="BO21" s="139">
        <f t="shared" ca="1" si="38"/>
        <v>0</v>
      </c>
      <c r="BP21" s="139">
        <f t="shared" ca="1" si="38"/>
        <v>0</v>
      </c>
      <c r="BQ21" s="139">
        <f t="shared" ca="1" si="38"/>
        <v>0</v>
      </c>
      <c r="BR21" s="139">
        <f t="shared" ca="1" si="38"/>
        <v>0</v>
      </c>
      <c r="BS21" s="139">
        <f t="shared" ca="1" si="38"/>
        <v>0</v>
      </c>
      <c r="BT21" s="139">
        <f t="shared" ca="1" si="38"/>
        <v>0</v>
      </c>
      <c r="BU21" s="139">
        <f t="shared" ca="1" si="38"/>
        <v>0</v>
      </c>
      <c r="BV21" s="139">
        <f t="shared" ca="1" si="38"/>
        <v>0</v>
      </c>
      <c r="BW21" s="139">
        <f t="shared" ca="1" si="38"/>
        <v>0</v>
      </c>
      <c r="BX21" s="139">
        <f t="shared" ca="1" si="38"/>
        <v>0</v>
      </c>
      <c r="BY21" s="139">
        <f t="shared" ca="1" si="38"/>
        <v>0</v>
      </c>
      <c r="BZ21" s="139">
        <f t="shared" ref="BZ21:CY21" ca="1" si="39">IF(BZ$11&lt;$D$1+$A21,$C21/$D$1,IF(BZ$11=$D$1+$A21,($C21/$D$1)/2,0))</f>
        <v>0</v>
      </c>
      <c r="CA21" s="139">
        <f t="shared" ca="1" si="39"/>
        <v>0</v>
      </c>
      <c r="CB21" s="139">
        <f t="shared" ca="1" si="39"/>
        <v>0</v>
      </c>
      <c r="CC21" s="139">
        <f t="shared" ca="1" si="39"/>
        <v>0</v>
      </c>
      <c r="CD21" s="139">
        <f t="shared" ca="1" si="39"/>
        <v>0</v>
      </c>
      <c r="CE21" s="139">
        <f t="shared" ca="1" si="39"/>
        <v>0</v>
      </c>
      <c r="CF21" s="139">
        <f t="shared" ca="1" si="39"/>
        <v>0</v>
      </c>
      <c r="CG21" s="139">
        <f t="shared" ca="1" si="39"/>
        <v>0</v>
      </c>
      <c r="CH21" s="139">
        <f t="shared" ca="1" si="39"/>
        <v>0</v>
      </c>
      <c r="CI21" s="139">
        <f t="shared" ca="1" si="39"/>
        <v>0</v>
      </c>
      <c r="CJ21" s="139">
        <f t="shared" ca="1" si="39"/>
        <v>0</v>
      </c>
      <c r="CK21" s="139">
        <f t="shared" ca="1" si="39"/>
        <v>0</v>
      </c>
      <c r="CL21" s="139">
        <f t="shared" ca="1" si="39"/>
        <v>0</v>
      </c>
      <c r="CM21" s="139">
        <f t="shared" ca="1" si="39"/>
        <v>0</v>
      </c>
      <c r="CN21" s="139">
        <f t="shared" ca="1" si="39"/>
        <v>0</v>
      </c>
      <c r="CO21" s="139">
        <f t="shared" ca="1" si="39"/>
        <v>0</v>
      </c>
      <c r="CP21" s="139">
        <f t="shared" ca="1" si="39"/>
        <v>0</v>
      </c>
      <c r="CQ21" s="139">
        <f t="shared" ca="1" si="39"/>
        <v>0</v>
      </c>
      <c r="CR21" s="139">
        <f t="shared" ca="1" si="39"/>
        <v>0</v>
      </c>
      <c r="CS21" s="139">
        <f t="shared" ca="1" si="39"/>
        <v>0</v>
      </c>
      <c r="CT21" s="139">
        <f t="shared" ca="1" si="39"/>
        <v>0</v>
      </c>
      <c r="CU21" s="139">
        <f t="shared" ca="1" si="39"/>
        <v>0</v>
      </c>
      <c r="CV21" s="139">
        <f t="shared" ca="1" si="39"/>
        <v>0</v>
      </c>
      <c r="CW21" s="139">
        <f t="shared" ca="1" si="39"/>
        <v>0</v>
      </c>
      <c r="CX21" s="139">
        <f t="shared" ca="1" si="39"/>
        <v>0</v>
      </c>
      <c r="CY21" s="139">
        <f t="shared" ca="1" si="39"/>
        <v>0</v>
      </c>
      <c r="CZ21" s="139">
        <f t="shared" ca="1" si="14"/>
        <v>0</v>
      </c>
      <c r="DA21" s="373" t="s">
        <v>218</v>
      </c>
      <c r="DB21" s="373">
        <f t="shared" si="18"/>
        <v>2028</v>
      </c>
    </row>
    <row r="22" spans="1:106">
      <c r="A22" s="138">
        <f t="shared" si="10"/>
        <v>11</v>
      </c>
      <c r="B22" s="138">
        <f t="shared" si="10"/>
        <v>2029</v>
      </c>
      <c r="C22" s="130">
        <f ca="1">IF(INDIRECT(DA22&amp;5)=$H$2,SUM($D$6:INDIRECT(DA22&amp;6)),IF(INDIRECT(DA22&amp;5)&gt;$H$2,INDIRECT(DA22&amp;6),0))</f>
        <v>0</v>
      </c>
      <c r="D22" s="139"/>
      <c r="E22" s="139"/>
      <c r="F22" s="139"/>
      <c r="G22" s="139"/>
      <c r="H22" s="139"/>
      <c r="I22" s="139"/>
      <c r="J22" s="139"/>
      <c r="K22" s="139"/>
      <c r="L22" s="139"/>
      <c r="M22" s="139"/>
      <c r="N22" s="139">
        <f ca="1">($C22/$D$1)/2</f>
        <v>0</v>
      </c>
      <c r="O22" s="139">
        <f t="shared" ref="O22:AT22" ca="1" si="40">IF(O$11&lt;$D$1+$A22,$C22/$D$1,IF(O$11=$D$1+$A22,($C22/$D$1)/2,0))</f>
        <v>0</v>
      </c>
      <c r="P22" s="139">
        <f t="shared" ca="1" si="40"/>
        <v>0</v>
      </c>
      <c r="Q22" s="139">
        <f t="shared" ca="1" si="40"/>
        <v>0</v>
      </c>
      <c r="R22" s="139">
        <f t="shared" ca="1" si="40"/>
        <v>0</v>
      </c>
      <c r="S22" s="139">
        <f t="shared" ca="1" si="40"/>
        <v>0</v>
      </c>
      <c r="T22" s="139">
        <f t="shared" ca="1" si="40"/>
        <v>0</v>
      </c>
      <c r="U22" s="139">
        <f t="shared" ca="1" si="40"/>
        <v>0</v>
      </c>
      <c r="V22" s="139">
        <f t="shared" ca="1" si="40"/>
        <v>0</v>
      </c>
      <c r="W22" s="139">
        <f t="shared" ca="1" si="40"/>
        <v>0</v>
      </c>
      <c r="X22" s="139">
        <f t="shared" ca="1" si="40"/>
        <v>0</v>
      </c>
      <c r="Y22" s="139">
        <f t="shared" ca="1" si="40"/>
        <v>0</v>
      </c>
      <c r="Z22" s="139">
        <f t="shared" ca="1" si="40"/>
        <v>0</v>
      </c>
      <c r="AA22" s="139">
        <f t="shared" ca="1" si="40"/>
        <v>0</v>
      </c>
      <c r="AB22" s="139">
        <f t="shared" ca="1" si="40"/>
        <v>0</v>
      </c>
      <c r="AC22" s="139">
        <f t="shared" ca="1" si="40"/>
        <v>0</v>
      </c>
      <c r="AD22" s="139">
        <f t="shared" ca="1" si="40"/>
        <v>0</v>
      </c>
      <c r="AE22" s="139">
        <f t="shared" ca="1" si="40"/>
        <v>0</v>
      </c>
      <c r="AF22" s="139">
        <f t="shared" ca="1" si="40"/>
        <v>0</v>
      </c>
      <c r="AG22" s="139">
        <f t="shared" ca="1" si="40"/>
        <v>0</v>
      </c>
      <c r="AH22" s="139">
        <f t="shared" ca="1" si="40"/>
        <v>0</v>
      </c>
      <c r="AI22" s="139">
        <f t="shared" ca="1" si="40"/>
        <v>0</v>
      </c>
      <c r="AJ22" s="139">
        <f t="shared" ca="1" si="40"/>
        <v>0</v>
      </c>
      <c r="AK22" s="139">
        <f t="shared" ca="1" si="40"/>
        <v>0</v>
      </c>
      <c r="AL22" s="139">
        <f t="shared" ca="1" si="40"/>
        <v>0</v>
      </c>
      <c r="AM22" s="139">
        <f t="shared" ca="1" si="40"/>
        <v>0</v>
      </c>
      <c r="AN22" s="139">
        <f t="shared" ca="1" si="40"/>
        <v>0</v>
      </c>
      <c r="AO22" s="139">
        <f t="shared" ca="1" si="40"/>
        <v>0</v>
      </c>
      <c r="AP22" s="139">
        <f t="shared" ca="1" si="40"/>
        <v>0</v>
      </c>
      <c r="AQ22" s="139">
        <f t="shared" ca="1" si="40"/>
        <v>0</v>
      </c>
      <c r="AR22" s="139">
        <f t="shared" ca="1" si="40"/>
        <v>0</v>
      </c>
      <c r="AS22" s="139">
        <f t="shared" ca="1" si="40"/>
        <v>0</v>
      </c>
      <c r="AT22" s="139">
        <f t="shared" ca="1" si="40"/>
        <v>0</v>
      </c>
      <c r="AU22" s="139">
        <f t="shared" ref="AU22:BZ22" ca="1" si="41">IF(AU$11&lt;$D$1+$A22,$C22/$D$1,IF(AU$11=$D$1+$A22,($C22/$D$1)/2,0))</f>
        <v>0</v>
      </c>
      <c r="AV22" s="139">
        <f t="shared" ca="1" si="41"/>
        <v>0</v>
      </c>
      <c r="AW22" s="139">
        <f t="shared" ca="1" si="41"/>
        <v>0</v>
      </c>
      <c r="AX22" s="139">
        <f t="shared" ca="1" si="41"/>
        <v>0</v>
      </c>
      <c r="AY22" s="139">
        <f t="shared" ca="1" si="41"/>
        <v>0</v>
      </c>
      <c r="AZ22" s="139">
        <f t="shared" ca="1" si="41"/>
        <v>0</v>
      </c>
      <c r="BA22" s="139">
        <f t="shared" ca="1" si="41"/>
        <v>0</v>
      </c>
      <c r="BB22" s="139">
        <f t="shared" ca="1" si="41"/>
        <v>0</v>
      </c>
      <c r="BC22" s="139">
        <f t="shared" ca="1" si="41"/>
        <v>0</v>
      </c>
      <c r="BD22" s="139">
        <f t="shared" ca="1" si="41"/>
        <v>0</v>
      </c>
      <c r="BE22" s="139">
        <f t="shared" ca="1" si="41"/>
        <v>0</v>
      </c>
      <c r="BF22" s="139">
        <f t="shared" ca="1" si="41"/>
        <v>0</v>
      </c>
      <c r="BG22" s="139">
        <f t="shared" ca="1" si="41"/>
        <v>0</v>
      </c>
      <c r="BH22" s="139">
        <f t="shared" ca="1" si="41"/>
        <v>0</v>
      </c>
      <c r="BI22" s="139">
        <f t="shared" ca="1" si="41"/>
        <v>0</v>
      </c>
      <c r="BJ22" s="139">
        <f t="shared" ca="1" si="41"/>
        <v>0</v>
      </c>
      <c r="BK22" s="139">
        <f t="shared" ca="1" si="41"/>
        <v>0</v>
      </c>
      <c r="BL22" s="139">
        <f t="shared" ca="1" si="41"/>
        <v>0</v>
      </c>
      <c r="BM22" s="139">
        <f t="shared" ca="1" si="41"/>
        <v>0</v>
      </c>
      <c r="BN22" s="139">
        <f t="shared" ca="1" si="41"/>
        <v>0</v>
      </c>
      <c r="BO22" s="139">
        <f t="shared" ca="1" si="41"/>
        <v>0</v>
      </c>
      <c r="BP22" s="139">
        <f t="shared" ca="1" si="41"/>
        <v>0</v>
      </c>
      <c r="BQ22" s="139">
        <f t="shared" ca="1" si="41"/>
        <v>0</v>
      </c>
      <c r="BR22" s="139">
        <f t="shared" ca="1" si="41"/>
        <v>0</v>
      </c>
      <c r="BS22" s="139">
        <f t="shared" ca="1" si="41"/>
        <v>0</v>
      </c>
      <c r="BT22" s="139">
        <f t="shared" ca="1" si="41"/>
        <v>0</v>
      </c>
      <c r="BU22" s="139">
        <f t="shared" ca="1" si="41"/>
        <v>0</v>
      </c>
      <c r="BV22" s="139">
        <f t="shared" ca="1" si="41"/>
        <v>0</v>
      </c>
      <c r="BW22" s="139">
        <f t="shared" ca="1" si="41"/>
        <v>0</v>
      </c>
      <c r="BX22" s="139">
        <f t="shared" ca="1" si="41"/>
        <v>0</v>
      </c>
      <c r="BY22" s="139">
        <f t="shared" ca="1" si="41"/>
        <v>0</v>
      </c>
      <c r="BZ22" s="139">
        <f t="shared" ca="1" si="41"/>
        <v>0</v>
      </c>
      <c r="CA22" s="139">
        <f t="shared" ref="CA22:CY22" ca="1" si="42">IF(CA$11&lt;$D$1+$A22,$C22/$D$1,IF(CA$11=$D$1+$A22,($C22/$D$1)/2,0))</f>
        <v>0</v>
      </c>
      <c r="CB22" s="139">
        <f t="shared" ca="1" si="42"/>
        <v>0</v>
      </c>
      <c r="CC22" s="139">
        <f t="shared" ca="1" si="42"/>
        <v>0</v>
      </c>
      <c r="CD22" s="139">
        <f t="shared" ca="1" si="42"/>
        <v>0</v>
      </c>
      <c r="CE22" s="139">
        <f t="shared" ca="1" si="42"/>
        <v>0</v>
      </c>
      <c r="CF22" s="139">
        <f t="shared" ca="1" si="42"/>
        <v>0</v>
      </c>
      <c r="CG22" s="139">
        <f t="shared" ca="1" si="42"/>
        <v>0</v>
      </c>
      <c r="CH22" s="139">
        <f t="shared" ca="1" si="42"/>
        <v>0</v>
      </c>
      <c r="CI22" s="139">
        <f t="shared" ca="1" si="42"/>
        <v>0</v>
      </c>
      <c r="CJ22" s="139">
        <f t="shared" ca="1" si="42"/>
        <v>0</v>
      </c>
      <c r="CK22" s="139">
        <f t="shared" ca="1" si="42"/>
        <v>0</v>
      </c>
      <c r="CL22" s="139">
        <f t="shared" ca="1" si="42"/>
        <v>0</v>
      </c>
      <c r="CM22" s="139">
        <f t="shared" ca="1" si="42"/>
        <v>0</v>
      </c>
      <c r="CN22" s="139">
        <f t="shared" ca="1" si="42"/>
        <v>0</v>
      </c>
      <c r="CO22" s="139">
        <f t="shared" ca="1" si="42"/>
        <v>0</v>
      </c>
      <c r="CP22" s="139">
        <f t="shared" ca="1" si="42"/>
        <v>0</v>
      </c>
      <c r="CQ22" s="139">
        <f t="shared" ca="1" si="42"/>
        <v>0</v>
      </c>
      <c r="CR22" s="139">
        <f t="shared" ca="1" si="42"/>
        <v>0</v>
      </c>
      <c r="CS22" s="139">
        <f t="shared" ca="1" si="42"/>
        <v>0</v>
      </c>
      <c r="CT22" s="139">
        <f t="shared" ca="1" si="42"/>
        <v>0</v>
      </c>
      <c r="CU22" s="139">
        <f t="shared" ca="1" si="42"/>
        <v>0</v>
      </c>
      <c r="CV22" s="139">
        <f t="shared" ca="1" si="42"/>
        <v>0</v>
      </c>
      <c r="CW22" s="139">
        <f t="shared" ca="1" si="42"/>
        <v>0</v>
      </c>
      <c r="CX22" s="139">
        <f t="shared" ca="1" si="42"/>
        <v>0</v>
      </c>
      <c r="CY22" s="139">
        <f t="shared" ca="1" si="42"/>
        <v>0</v>
      </c>
      <c r="CZ22" s="139">
        <f t="shared" ca="1" si="14"/>
        <v>0</v>
      </c>
      <c r="DA22" s="373" t="s">
        <v>219</v>
      </c>
      <c r="DB22" s="373">
        <f t="shared" si="18"/>
        <v>2029</v>
      </c>
    </row>
    <row r="23" spans="1:106">
      <c r="A23" s="138">
        <f t="shared" si="10"/>
        <v>12</v>
      </c>
      <c r="B23" s="138">
        <f t="shared" si="10"/>
        <v>2030</v>
      </c>
      <c r="C23" s="130">
        <f ca="1">IF(INDIRECT(DA23&amp;5)=$H$2,SUM($D$6:INDIRECT(DA23&amp;6)),IF(INDIRECT(DA23&amp;5)&gt;$H$2,INDIRECT(DA23&amp;6),0))</f>
        <v>0</v>
      </c>
      <c r="D23" s="139"/>
      <c r="E23" s="139"/>
      <c r="F23" s="139"/>
      <c r="G23" s="139"/>
      <c r="H23" s="139"/>
      <c r="I23" s="139"/>
      <c r="J23" s="139"/>
      <c r="K23" s="139"/>
      <c r="L23" s="139"/>
      <c r="M23" s="139"/>
      <c r="N23" s="139"/>
      <c r="O23" s="139">
        <f ca="1">($C23/$D$1)/2</f>
        <v>0</v>
      </c>
      <c r="P23" s="139">
        <f t="shared" ref="P23:AU23" ca="1" si="43">IF(P$11&lt;$D$1+$A23,$C23/$D$1,IF(P$11=$D$1+$A23,($C23/$D$1)/2,0))</f>
        <v>0</v>
      </c>
      <c r="Q23" s="139">
        <f t="shared" ca="1" si="43"/>
        <v>0</v>
      </c>
      <c r="R23" s="139">
        <f t="shared" ca="1" si="43"/>
        <v>0</v>
      </c>
      <c r="S23" s="139">
        <f t="shared" ca="1" si="43"/>
        <v>0</v>
      </c>
      <c r="T23" s="139">
        <f t="shared" ca="1" si="43"/>
        <v>0</v>
      </c>
      <c r="U23" s="139">
        <f t="shared" ca="1" si="43"/>
        <v>0</v>
      </c>
      <c r="V23" s="139">
        <f t="shared" ca="1" si="43"/>
        <v>0</v>
      </c>
      <c r="W23" s="139">
        <f t="shared" ca="1" si="43"/>
        <v>0</v>
      </c>
      <c r="X23" s="139">
        <f t="shared" ca="1" si="43"/>
        <v>0</v>
      </c>
      <c r="Y23" s="139">
        <f t="shared" ca="1" si="43"/>
        <v>0</v>
      </c>
      <c r="Z23" s="139">
        <f t="shared" ca="1" si="43"/>
        <v>0</v>
      </c>
      <c r="AA23" s="139">
        <f t="shared" ca="1" si="43"/>
        <v>0</v>
      </c>
      <c r="AB23" s="139">
        <f t="shared" ca="1" si="43"/>
        <v>0</v>
      </c>
      <c r="AC23" s="139">
        <f t="shared" ca="1" si="43"/>
        <v>0</v>
      </c>
      <c r="AD23" s="139">
        <f t="shared" ca="1" si="43"/>
        <v>0</v>
      </c>
      <c r="AE23" s="139">
        <f t="shared" ca="1" si="43"/>
        <v>0</v>
      </c>
      <c r="AF23" s="139">
        <f t="shared" ca="1" si="43"/>
        <v>0</v>
      </c>
      <c r="AG23" s="139">
        <f t="shared" ca="1" si="43"/>
        <v>0</v>
      </c>
      <c r="AH23" s="139">
        <f t="shared" ca="1" si="43"/>
        <v>0</v>
      </c>
      <c r="AI23" s="139">
        <f t="shared" ca="1" si="43"/>
        <v>0</v>
      </c>
      <c r="AJ23" s="139">
        <f t="shared" ca="1" si="43"/>
        <v>0</v>
      </c>
      <c r="AK23" s="139">
        <f t="shared" ca="1" si="43"/>
        <v>0</v>
      </c>
      <c r="AL23" s="139">
        <f t="shared" ca="1" si="43"/>
        <v>0</v>
      </c>
      <c r="AM23" s="139">
        <f t="shared" ca="1" si="43"/>
        <v>0</v>
      </c>
      <c r="AN23" s="139">
        <f t="shared" ca="1" si="43"/>
        <v>0</v>
      </c>
      <c r="AO23" s="139">
        <f t="shared" ca="1" si="43"/>
        <v>0</v>
      </c>
      <c r="AP23" s="139">
        <f t="shared" ca="1" si="43"/>
        <v>0</v>
      </c>
      <c r="AQ23" s="139">
        <f t="shared" ca="1" si="43"/>
        <v>0</v>
      </c>
      <c r="AR23" s="139">
        <f t="shared" ca="1" si="43"/>
        <v>0</v>
      </c>
      <c r="AS23" s="139">
        <f t="shared" ca="1" si="43"/>
        <v>0</v>
      </c>
      <c r="AT23" s="139">
        <f t="shared" ca="1" si="43"/>
        <v>0</v>
      </c>
      <c r="AU23" s="139">
        <f t="shared" ca="1" si="43"/>
        <v>0</v>
      </c>
      <c r="AV23" s="139">
        <f t="shared" ref="AV23:CA23" ca="1" si="44">IF(AV$11&lt;$D$1+$A23,$C23/$D$1,IF(AV$11=$D$1+$A23,($C23/$D$1)/2,0))</f>
        <v>0</v>
      </c>
      <c r="AW23" s="139">
        <f t="shared" ca="1" si="44"/>
        <v>0</v>
      </c>
      <c r="AX23" s="139">
        <f t="shared" ca="1" si="44"/>
        <v>0</v>
      </c>
      <c r="AY23" s="139">
        <f t="shared" ca="1" si="44"/>
        <v>0</v>
      </c>
      <c r="AZ23" s="139">
        <f t="shared" ca="1" si="44"/>
        <v>0</v>
      </c>
      <c r="BA23" s="139">
        <f t="shared" ca="1" si="44"/>
        <v>0</v>
      </c>
      <c r="BB23" s="139">
        <f t="shared" ca="1" si="44"/>
        <v>0</v>
      </c>
      <c r="BC23" s="139">
        <f t="shared" ca="1" si="44"/>
        <v>0</v>
      </c>
      <c r="BD23" s="139">
        <f t="shared" ca="1" si="44"/>
        <v>0</v>
      </c>
      <c r="BE23" s="139">
        <f t="shared" ca="1" si="44"/>
        <v>0</v>
      </c>
      <c r="BF23" s="139">
        <f t="shared" ca="1" si="44"/>
        <v>0</v>
      </c>
      <c r="BG23" s="139">
        <f t="shared" ca="1" si="44"/>
        <v>0</v>
      </c>
      <c r="BH23" s="139">
        <f t="shared" ca="1" si="44"/>
        <v>0</v>
      </c>
      <c r="BI23" s="139">
        <f t="shared" ca="1" si="44"/>
        <v>0</v>
      </c>
      <c r="BJ23" s="139">
        <f t="shared" ca="1" si="44"/>
        <v>0</v>
      </c>
      <c r="BK23" s="139">
        <f t="shared" ca="1" si="44"/>
        <v>0</v>
      </c>
      <c r="BL23" s="139">
        <f t="shared" ca="1" si="44"/>
        <v>0</v>
      </c>
      <c r="BM23" s="139">
        <f t="shared" ca="1" si="44"/>
        <v>0</v>
      </c>
      <c r="BN23" s="139">
        <f t="shared" ca="1" si="44"/>
        <v>0</v>
      </c>
      <c r="BO23" s="139">
        <f t="shared" ca="1" si="44"/>
        <v>0</v>
      </c>
      <c r="BP23" s="139">
        <f t="shared" ca="1" si="44"/>
        <v>0</v>
      </c>
      <c r="BQ23" s="139">
        <f t="shared" ca="1" si="44"/>
        <v>0</v>
      </c>
      <c r="BR23" s="139">
        <f t="shared" ca="1" si="44"/>
        <v>0</v>
      </c>
      <c r="BS23" s="139">
        <f t="shared" ca="1" si="44"/>
        <v>0</v>
      </c>
      <c r="BT23" s="139">
        <f t="shared" ca="1" si="44"/>
        <v>0</v>
      </c>
      <c r="BU23" s="139">
        <f t="shared" ca="1" si="44"/>
        <v>0</v>
      </c>
      <c r="BV23" s="139">
        <f t="shared" ca="1" si="44"/>
        <v>0</v>
      </c>
      <c r="BW23" s="139">
        <f t="shared" ca="1" si="44"/>
        <v>0</v>
      </c>
      <c r="BX23" s="139">
        <f t="shared" ca="1" si="44"/>
        <v>0</v>
      </c>
      <c r="BY23" s="139">
        <f t="shared" ca="1" si="44"/>
        <v>0</v>
      </c>
      <c r="BZ23" s="139">
        <f t="shared" ca="1" si="44"/>
        <v>0</v>
      </c>
      <c r="CA23" s="139">
        <f t="shared" ca="1" si="44"/>
        <v>0</v>
      </c>
      <c r="CB23" s="139">
        <f t="shared" ref="CB23:CY23" ca="1" si="45">IF(CB$11&lt;$D$1+$A23,$C23/$D$1,IF(CB$11=$D$1+$A23,($C23/$D$1)/2,0))</f>
        <v>0</v>
      </c>
      <c r="CC23" s="139">
        <f t="shared" ca="1" si="45"/>
        <v>0</v>
      </c>
      <c r="CD23" s="139">
        <f t="shared" ca="1" si="45"/>
        <v>0</v>
      </c>
      <c r="CE23" s="139">
        <f t="shared" ca="1" si="45"/>
        <v>0</v>
      </c>
      <c r="CF23" s="139">
        <f t="shared" ca="1" si="45"/>
        <v>0</v>
      </c>
      <c r="CG23" s="139">
        <f t="shared" ca="1" si="45"/>
        <v>0</v>
      </c>
      <c r="CH23" s="139">
        <f t="shared" ca="1" si="45"/>
        <v>0</v>
      </c>
      <c r="CI23" s="139">
        <f t="shared" ca="1" si="45"/>
        <v>0</v>
      </c>
      <c r="CJ23" s="139">
        <f t="shared" ca="1" si="45"/>
        <v>0</v>
      </c>
      <c r="CK23" s="139">
        <f t="shared" ca="1" si="45"/>
        <v>0</v>
      </c>
      <c r="CL23" s="139">
        <f t="shared" ca="1" si="45"/>
        <v>0</v>
      </c>
      <c r="CM23" s="139">
        <f t="shared" ca="1" si="45"/>
        <v>0</v>
      </c>
      <c r="CN23" s="139">
        <f t="shared" ca="1" si="45"/>
        <v>0</v>
      </c>
      <c r="CO23" s="139">
        <f t="shared" ca="1" si="45"/>
        <v>0</v>
      </c>
      <c r="CP23" s="139">
        <f t="shared" ca="1" si="45"/>
        <v>0</v>
      </c>
      <c r="CQ23" s="139">
        <f t="shared" ca="1" si="45"/>
        <v>0</v>
      </c>
      <c r="CR23" s="139">
        <f t="shared" ca="1" si="45"/>
        <v>0</v>
      </c>
      <c r="CS23" s="139">
        <f t="shared" ca="1" si="45"/>
        <v>0</v>
      </c>
      <c r="CT23" s="139">
        <f t="shared" ca="1" si="45"/>
        <v>0</v>
      </c>
      <c r="CU23" s="139">
        <f t="shared" ca="1" si="45"/>
        <v>0</v>
      </c>
      <c r="CV23" s="139">
        <f t="shared" ca="1" si="45"/>
        <v>0</v>
      </c>
      <c r="CW23" s="139">
        <f t="shared" ca="1" si="45"/>
        <v>0</v>
      </c>
      <c r="CX23" s="139">
        <f t="shared" ca="1" si="45"/>
        <v>0</v>
      </c>
      <c r="CY23" s="139">
        <f t="shared" ca="1" si="45"/>
        <v>0</v>
      </c>
      <c r="CZ23" s="139">
        <f t="shared" ca="1" si="14"/>
        <v>0</v>
      </c>
      <c r="DA23" s="373" t="s">
        <v>220</v>
      </c>
      <c r="DB23" s="373">
        <f t="shared" si="18"/>
        <v>2030</v>
      </c>
    </row>
    <row r="24" spans="1:106">
      <c r="A24" s="138">
        <f t="shared" si="10"/>
        <v>13</v>
      </c>
      <c r="B24" s="138">
        <f t="shared" si="10"/>
        <v>2031</v>
      </c>
      <c r="C24" s="130">
        <f ca="1">IF(INDIRECT(DA24&amp;5)=$H$2,SUM($D$6:INDIRECT(DA24&amp;6)),IF(INDIRECT(DA24&amp;5)&gt;$H$2,INDIRECT(DA24&amp;6),0))</f>
        <v>0</v>
      </c>
      <c r="D24" s="139"/>
      <c r="E24" s="139"/>
      <c r="F24" s="139"/>
      <c r="G24" s="139"/>
      <c r="H24" s="139"/>
      <c r="I24" s="139"/>
      <c r="J24" s="139"/>
      <c r="K24" s="139"/>
      <c r="L24" s="139"/>
      <c r="M24" s="139"/>
      <c r="N24" s="139"/>
      <c r="O24" s="139"/>
      <c r="P24" s="139">
        <f ca="1">($C24/$D$1)/2</f>
        <v>0</v>
      </c>
      <c r="Q24" s="139">
        <f t="shared" ref="Q24:AV24" ca="1" si="46">IF(Q$11&lt;$D$1+$A24,$C24/$D$1,IF(Q$11=$D$1+$A24,($C24/$D$1)/2,0))</f>
        <v>0</v>
      </c>
      <c r="R24" s="139">
        <f t="shared" ca="1" si="46"/>
        <v>0</v>
      </c>
      <c r="S24" s="139">
        <f t="shared" ca="1" si="46"/>
        <v>0</v>
      </c>
      <c r="T24" s="139">
        <f t="shared" ca="1" si="46"/>
        <v>0</v>
      </c>
      <c r="U24" s="139">
        <f t="shared" ca="1" si="46"/>
        <v>0</v>
      </c>
      <c r="V24" s="139">
        <f t="shared" ca="1" si="46"/>
        <v>0</v>
      </c>
      <c r="W24" s="139">
        <f t="shared" ca="1" si="46"/>
        <v>0</v>
      </c>
      <c r="X24" s="139">
        <f t="shared" ca="1" si="46"/>
        <v>0</v>
      </c>
      <c r="Y24" s="139">
        <f t="shared" ca="1" si="46"/>
        <v>0</v>
      </c>
      <c r="Z24" s="139">
        <f t="shared" ca="1" si="46"/>
        <v>0</v>
      </c>
      <c r="AA24" s="139">
        <f t="shared" ca="1" si="46"/>
        <v>0</v>
      </c>
      <c r="AB24" s="139">
        <f t="shared" ca="1" si="46"/>
        <v>0</v>
      </c>
      <c r="AC24" s="139">
        <f t="shared" ca="1" si="46"/>
        <v>0</v>
      </c>
      <c r="AD24" s="139">
        <f t="shared" ca="1" si="46"/>
        <v>0</v>
      </c>
      <c r="AE24" s="139">
        <f t="shared" ca="1" si="46"/>
        <v>0</v>
      </c>
      <c r="AF24" s="139">
        <f t="shared" ca="1" si="46"/>
        <v>0</v>
      </c>
      <c r="AG24" s="139">
        <f t="shared" ca="1" si="46"/>
        <v>0</v>
      </c>
      <c r="AH24" s="139">
        <f t="shared" ca="1" si="46"/>
        <v>0</v>
      </c>
      <c r="AI24" s="139">
        <f t="shared" ca="1" si="46"/>
        <v>0</v>
      </c>
      <c r="AJ24" s="139">
        <f t="shared" ca="1" si="46"/>
        <v>0</v>
      </c>
      <c r="AK24" s="139">
        <f t="shared" ca="1" si="46"/>
        <v>0</v>
      </c>
      <c r="AL24" s="139">
        <f t="shared" ca="1" si="46"/>
        <v>0</v>
      </c>
      <c r="AM24" s="139">
        <f t="shared" ca="1" si="46"/>
        <v>0</v>
      </c>
      <c r="AN24" s="139">
        <f t="shared" ca="1" si="46"/>
        <v>0</v>
      </c>
      <c r="AO24" s="139">
        <f t="shared" ca="1" si="46"/>
        <v>0</v>
      </c>
      <c r="AP24" s="139">
        <f t="shared" ca="1" si="46"/>
        <v>0</v>
      </c>
      <c r="AQ24" s="139">
        <f t="shared" ca="1" si="46"/>
        <v>0</v>
      </c>
      <c r="AR24" s="139">
        <f t="shared" ca="1" si="46"/>
        <v>0</v>
      </c>
      <c r="AS24" s="139">
        <f t="shared" ca="1" si="46"/>
        <v>0</v>
      </c>
      <c r="AT24" s="139">
        <f t="shared" ca="1" si="46"/>
        <v>0</v>
      </c>
      <c r="AU24" s="139">
        <f t="shared" ca="1" si="46"/>
        <v>0</v>
      </c>
      <c r="AV24" s="139">
        <f t="shared" ca="1" si="46"/>
        <v>0</v>
      </c>
      <c r="AW24" s="139">
        <f t="shared" ref="AW24:CB24" ca="1" si="47">IF(AW$11&lt;$D$1+$A24,$C24/$D$1,IF(AW$11=$D$1+$A24,($C24/$D$1)/2,0))</f>
        <v>0</v>
      </c>
      <c r="AX24" s="139">
        <f t="shared" ca="1" si="47"/>
        <v>0</v>
      </c>
      <c r="AY24" s="139">
        <f t="shared" ca="1" si="47"/>
        <v>0</v>
      </c>
      <c r="AZ24" s="139">
        <f t="shared" ca="1" si="47"/>
        <v>0</v>
      </c>
      <c r="BA24" s="139">
        <f t="shared" ca="1" si="47"/>
        <v>0</v>
      </c>
      <c r="BB24" s="139">
        <f t="shared" ca="1" si="47"/>
        <v>0</v>
      </c>
      <c r="BC24" s="139">
        <f t="shared" ca="1" si="47"/>
        <v>0</v>
      </c>
      <c r="BD24" s="139">
        <f t="shared" ca="1" si="47"/>
        <v>0</v>
      </c>
      <c r="BE24" s="139">
        <f t="shared" ca="1" si="47"/>
        <v>0</v>
      </c>
      <c r="BF24" s="139">
        <f t="shared" ca="1" si="47"/>
        <v>0</v>
      </c>
      <c r="BG24" s="139">
        <f t="shared" ca="1" si="47"/>
        <v>0</v>
      </c>
      <c r="BH24" s="139">
        <f t="shared" ca="1" si="47"/>
        <v>0</v>
      </c>
      <c r="BI24" s="139">
        <f t="shared" ca="1" si="47"/>
        <v>0</v>
      </c>
      <c r="BJ24" s="139">
        <f t="shared" ca="1" si="47"/>
        <v>0</v>
      </c>
      <c r="BK24" s="139">
        <f t="shared" ca="1" si="47"/>
        <v>0</v>
      </c>
      <c r="BL24" s="139">
        <f t="shared" ca="1" si="47"/>
        <v>0</v>
      </c>
      <c r="BM24" s="139">
        <f t="shared" ca="1" si="47"/>
        <v>0</v>
      </c>
      <c r="BN24" s="139">
        <f t="shared" ca="1" si="47"/>
        <v>0</v>
      </c>
      <c r="BO24" s="139">
        <f t="shared" ca="1" si="47"/>
        <v>0</v>
      </c>
      <c r="BP24" s="139">
        <f t="shared" ca="1" si="47"/>
        <v>0</v>
      </c>
      <c r="BQ24" s="139">
        <f t="shared" ca="1" si="47"/>
        <v>0</v>
      </c>
      <c r="BR24" s="139">
        <f t="shared" ca="1" si="47"/>
        <v>0</v>
      </c>
      <c r="BS24" s="139">
        <f t="shared" ca="1" si="47"/>
        <v>0</v>
      </c>
      <c r="BT24" s="139">
        <f t="shared" ca="1" si="47"/>
        <v>0</v>
      </c>
      <c r="BU24" s="139">
        <f t="shared" ca="1" si="47"/>
        <v>0</v>
      </c>
      <c r="BV24" s="139">
        <f t="shared" ca="1" si="47"/>
        <v>0</v>
      </c>
      <c r="BW24" s="139">
        <f t="shared" ca="1" si="47"/>
        <v>0</v>
      </c>
      <c r="BX24" s="139">
        <f t="shared" ca="1" si="47"/>
        <v>0</v>
      </c>
      <c r="BY24" s="139">
        <f t="shared" ca="1" si="47"/>
        <v>0</v>
      </c>
      <c r="BZ24" s="139">
        <f t="shared" ca="1" si="47"/>
        <v>0</v>
      </c>
      <c r="CA24" s="139">
        <f t="shared" ca="1" si="47"/>
        <v>0</v>
      </c>
      <c r="CB24" s="139">
        <f t="shared" ca="1" si="47"/>
        <v>0</v>
      </c>
      <c r="CC24" s="139">
        <f t="shared" ref="CC24:CY24" ca="1" si="48">IF(CC$11&lt;$D$1+$A24,$C24/$D$1,IF(CC$11=$D$1+$A24,($C24/$D$1)/2,0))</f>
        <v>0</v>
      </c>
      <c r="CD24" s="139">
        <f t="shared" ca="1" si="48"/>
        <v>0</v>
      </c>
      <c r="CE24" s="139">
        <f t="shared" ca="1" si="48"/>
        <v>0</v>
      </c>
      <c r="CF24" s="139">
        <f t="shared" ca="1" si="48"/>
        <v>0</v>
      </c>
      <c r="CG24" s="139">
        <f t="shared" ca="1" si="48"/>
        <v>0</v>
      </c>
      <c r="CH24" s="139">
        <f t="shared" ca="1" si="48"/>
        <v>0</v>
      </c>
      <c r="CI24" s="139">
        <f t="shared" ca="1" si="48"/>
        <v>0</v>
      </c>
      <c r="CJ24" s="139">
        <f t="shared" ca="1" si="48"/>
        <v>0</v>
      </c>
      <c r="CK24" s="139">
        <f t="shared" ca="1" si="48"/>
        <v>0</v>
      </c>
      <c r="CL24" s="139">
        <f t="shared" ca="1" si="48"/>
        <v>0</v>
      </c>
      <c r="CM24" s="139">
        <f t="shared" ca="1" si="48"/>
        <v>0</v>
      </c>
      <c r="CN24" s="139">
        <f t="shared" ca="1" si="48"/>
        <v>0</v>
      </c>
      <c r="CO24" s="139">
        <f t="shared" ca="1" si="48"/>
        <v>0</v>
      </c>
      <c r="CP24" s="139">
        <f t="shared" ca="1" si="48"/>
        <v>0</v>
      </c>
      <c r="CQ24" s="139">
        <f t="shared" ca="1" si="48"/>
        <v>0</v>
      </c>
      <c r="CR24" s="139">
        <f t="shared" ca="1" si="48"/>
        <v>0</v>
      </c>
      <c r="CS24" s="139">
        <f t="shared" ca="1" si="48"/>
        <v>0</v>
      </c>
      <c r="CT24" s="139">
        <f t="shared" ca="1" si="48"/>
        <v>0</v>
      </c>
      <c r="CU24" s="139">
        <f t="shared" ca="1" si="48"/>
        <v>0</v>
      </c>
      <c r="CV24" s="139">
        <f t="shared" ca="1" si="48"/>
        <v>0</v>
      </c>
      <c r="CW24" s="139">
        <f t="shared" ca="1" si="48"/>
        <v>0</v>
      </c>
      <c r="CX24" s="139">
        <f t="shared" ca="1" si="48"/>
        <v>0</v>
      </c>
      <c r="CY24" s="139">
        <f t="shared" ca="1" si="48"/>
        <v>0</v>
      </c>
      <c r="CZ24" s="139">
        <f t="shared" ca="1" si="14"/>
        <v>0</v>
      </c>
      <c r="DA24" s="373" t="s">
        <v>210</v>
      </c>
      <c r="DB24" s="373">
        <f t="shared" si="18"/>
        <v>2031</v>
      </c>
    </row>
    <row r="25" spans="1:106">
      <c r="A25" s="138">
        <f t="shared" si="10"/>
        <v>14</v>
      </c>
      <c r="B25" s="138">
        <f t="shared" si="10"/>
        <v>2032</v>
      </c>
      <c r="C25" s="130">
        <f ca="1">IF(INDIRECT(DA25&amp;5)=$H$2,SUM($D$6:INDIRECT(DA25&amp;6)),IF(INDIRECT(DA25&amp;5)&gt;$H$2,INDIRECT(DA25&amp;6),0))</f>
        <v>0</v>
      </c>
      <c r="D25" s="139"/>
      <c r="E25" s="139"/>
      <c r="F25" s="139"/>
      <c r="G25" s="139"/>
      <c r="H25" s="139"/>
      <c r="I25" s="139"/>
      <c r="J25" s="139"/>
      <c r="K25" s="139"/>
      <c r="L25" s="139"/>
      <c r="M25" s="139"/>
      <c r="N25" s="139"/>
      <c r="O25" s="139"/>
      <c r="P25" s="139"/>
      <c r="Q25" s="139">
        <f ca="1">($C25/$D$1)/2</f>
        <v>0</v>
      </c>
      <c r="R25" s="139">
        <f t="shared" ref="R25:AW25" ca="1" si="49">IF(R$11&lt;$D$1+$A25,$C25/$D$1,IF(R$11=$D$1+$A25,($C25/$D$1)/2,0))</f>
        <v>0</v>
      </c>
      <c r="S25" s="139">
        <f t="shared" ca="1" si="49"/>
        <v>0</v>
      </c>
      <c r="T25" s="139">
        <f t="shared" ca="1" si="49"/>
        <v>0</v>
      </c>
      <c r="U25" s="139">
        <f t="shared" ca="1" si="49"/>
        <v>0</v>
      </c>
      <c r="V25" s="139">
        <f t="shared" ca="1" si="49"/>
        <v>0</v>
      </c>
      <c r="W25" s="139">
        <f t="shared" ca="1" si="49"/>
        <v>0</v>
      </c>
      <c r="X25" s="139">
        <f t="shared" ca="1" si="49"/>
        <v>0</v>
      </c>
      <c r="Y25" s="139">
        <f t="shared" ca="1" si="49"/>
        <v>0</v>
      </c>
      <c r="Z25" s="139">
        <f t="shared" ca="1" si="49"/>
        <v>0</v>
      </c>
      <c r="AA25" s="139">
        <f t="shared" ca="1" si="49"/>
        <v>0</v>
      </c>
      <c r="AB25" s="139">
        <f t="shared" ca="1" si="49"/>
        <v>0</v>
      </c>
      <c r="AC25" s="139">
        <f t="shared" ca="1" si="49"/>
        <v>0</v>
      </c>
      <c r="AD25" s="139">
        <f t="shared" ca="1" si="49"/>
        <v>0</v>
      </c>
      <c r="AE25" s="139">
        <f t="shared" ca="1" si="49"/>
        <v>0</v>
      </c>
      <c r="AF25" s="139">
        <f t="shared" ca="1" si="49"/>
        <v>0</v>
      </c>
      <c r="AG25" s="139">
        <f t="shared" ca="1" si="49"/>
        <v>0</v>
      </c>
      <c r="AH25" s="139">
        <f t="shared" ca="1" si="49"/>
        <v>0</v>
      </c>
      <c r="AI25" s="139">
        <f t="shared" ca="1" si="49"/>
        <v>0</v>
      </c>
      <c r="AJ25" s="139">
        <f t="shared" ca="1" si="49"/>
        <v>0</v>
      </c>
      <c r="AK25" s="139">
        <f t="shared" ca="1" si="49"/>
        <v>0</v>
      </c>
      <c r="AL25" s="139">
        <f t="shared" ca="1" si="49"/>
        <v>0</v>
      </c>
      <c r="AM25" s="139">
        <f t="shared" ca="1" si="49"/>
        <v>0</v>
      </c>
      <c r="AN25" s="139">
        <f t="shared" ca="1" si="49"/>
        <v>0</v>
      </c>
      <c r="AO25" s="139">
        <f t="shared" ca="1" si="49"/>
        <v>0</v>
      </c>
      <c r="AP25" s="139">
        <f t="shared" ca="1" si="49"/>
        <v>0</v>
      </c>
      <c r="AQ25" s="139">
        <f t="shared" ca="1" si="49"/>
        <v>0</v>
      </c>
      <c r="AR25" s="139">
        <f t="shared" ca="1" si="49"/>
        <v>0</v>
      </c>
      <c r="AS25" s="139">
        <f t="shared" ca="1" si="49"/>
        <v>0</v>
      </c>
      <c r="AT25" s="139">
        <f t="shared" ca="1" si="49"/>
        <v>0</v>
      </c>
      <c r="AU25" s="139">
        <f t="shared" ca="1" si="49"/>
        <v>0</v>
      </c>
      <c r="AV25" s="139">
        <f t="shared" ca="1" si="49"/>
        <v>0</v>
      </c>
      <c r="AW25" s="139">
        <f t="shared" ca="1" si="49"/>
        <v>0</v>
      </c>
      <c r="AX25" s="139">
        <f t="shared" ref="AX25:CC25" ca="1" si="50">IF(AX$11&lt;$D$1+$A25,$C25/$D$1,IF(AX$11=$D$1+$A25,($C25/$D$1)/2,0))</f>
        <v>0</v>
      </c>
      <c r="AY25" s="139">
        <f t="shared" ca="1" si="50"/>
        <v>0</v>
      </c>
      <c r="AZ25" s="139">
        <f t="shared" ca="1" si="50"/>
        <v>0</v>
      </c>
      <c r="BA25" s="139">
        <f t="shared" ca="1" si="50"/>
        <v>0</v>
      </c>
      <c r="BB25" s="139">
        <f t="shared" ca="1" si="50"/>
        <v>0</v>
      </c>
      <c r="BC25" s="139">
        <f t="shared" ca="1" si="50"/>
        <v>0</v>
      </c>
      <c r="BD25" s="139">
        <f t="shared" ca="1" si="50"/>
        <v>0</v>
      </c>
      <c r="BE25" s="139">
        <f t="shared" ca="1" si="50"/>
        <v>0</v>
      </c>
      <c r="BF25" s="139">
        <f t="shared" ca="1" si="50"/>
        <v>0</v>
      </c>
      <c r="BG25" s="139">
        <f t="shared" ca="1" si="50"/>
        <v>0</v>
      </c>
      <c r="BH25" s="139">
        <f t="shared" ca="1" si="50"/>
        <v>0</v>
      </c>
      <c r="BI25" s="139">
        <f t="shared" ca="1" si="50"/>
        <v>0</v>
      </c>
      <c r="BJ25" s="139">
        <f t="shared" ca="1" si="50"/>
        <v>0</v>
      </c>
      <c r="BK25" s="139">
        <f t="shared" ca="1" si="50"/>
        <v>0</v>
      </c>
      <c r="BL25" s="139">
        <f t="shared" ca="1" si="50"/>
        <v>0</v>
      </c>
      <c r="BM25" s="139">
        <f t="shared" ca="1" si="50"/>
        <v>0</v>
      </c>
      <c r="BN25" s="139">
        <f t="shared" ca="1" si="50"/>
        <v>0</v>
      </c>
      <c r="BO25" s="139">
        <f t="shared" ca="1" si="50"/>
        <v>0</v>
      </c>
      <c r="BP25" s="139">
        <f t="shared" ca="1" si="50"/>
        <v>0</v>
      </c>
      <c r="BQ25" s="139">
        <f t="shared" ca="1" si="50"/>
        <v>0</v>
      </c>
      <c r="BR25" s="139">
        <f t="shared" ca="1" si="50"/>
        <v>0</v>
      </c>
      <c r="BS25" s="139">
        <f t="shared" ca="1" si="50"/>
        <v>0</v>
      </c>
      <c r="BT25" s="139">
        <f t="shared" ca="1" si="50"/>
        <v>0</v>
      </c>
      <c r="BU25" s="139">
        <f t="shared" ca="1" si="50"/>
        <v>0</v>
      </c>
      <c r="BV25" s="139">
        <f t="shared" ca="1" si="50"/>
        <v>0</v>
      </c>
      <c r="BW25" s="139">
        <f t="shared" ca="1" si="50"/>
        <v>0</v>
      </c>
      <c r="BX25" s="139">
        <f t="shared" ca="1" si="50"/>
        <v>0</v>
      </c>
      <c r="BY25" s="139">
        <f t="shared" ca="1" si="50"/>
        <v>0</v>
      </c>
      <c r="BZ25" s="139">
        <f t="shared" ca="1" si="50"/>
        <v>0</v>
      </c>
      <c r="CA25" s="139">
        <f t="shared" ca="1" si="50"/>
        <v>0</v>
      </c>
      <c r="CB25" s="139">
        <f t="shared" ca="1" si="50"/>
        <v>0</v>
      </c>
      <c r="CC25" s="139">
        <f t="shared" ca="1" si="50"/>
        <v>0</v>
      </c>
      <c r="CD25" s="139">
        <f t="shared" ref="CD25:CY25" ca="1" si="51">IF(CD$11&lt;$D$1+$A25,$C25/$D$1,IF(CD$11=$D$1+$A25,($C25/$D$1)/2,0))</f>
        <v>0</v>
      </c>
      <c r="CE25" s="139">
        <f t="shared" ca="1" si="51"/>
        <v>0</v>
      </c>
      <c r="CF25" s="139">
        <f t="shared" ca="1" si="51"/>
        <v>0</v>
      </c>
      <c r="CG25" s="139">
        <f t="shared" ca="1" si="51"/>
        <v>0</v>
      </c>
      <c r="CH25" s="139">
        <f t="shared" ca="1" si="51"/>
        <v>0</v>
      </c>
      <c r="CI25" s="139">
        <f t="shared" ca="1" si="51"/>
        <v>0</v>
      </c>
      <c r="CJ25" s="139">
        <f t="shared" ca="1" si="51"/>
        <v>0</v>
      </c>
      <c r="CK25" s="139">
        <f t="shared" ca="1" si="51"/>
        <v>0</v>
      </c>
      <c r="CL25" s="139">
        <f t="shared" ca="1" si="51"/>
        <v>0</v>
      </c>
      <c r="CM25" s="139">
        <f t="shared" ca="1" si="51"/>
        <v>0</v>
      </c>
      <c r="CN25" s="139">
        <f t="shared" ca="1" si="51"/>
        <v>0</v>
      </c>
      <c r="CO25" s="139">
        <f t="shared" ca="1" si="51"/>
        <v>0</v>
      </c>
      <c r="CP25" s="139">
        <f t="shared" ca="1" si="51"/>
        <v>0</v>
      </c>
      <c r="CQ25" s="139">
        <f t="shared" ca="1" si="51"/>
        <v>0</v>
      </c>
      <c r="CR25" s="139">
        <f t="shared" ca="1" si="51"/>
        <v>0</v>
      </c>
      <c r="CS25" s="139">
        <f t="shared" ca="1" si="51"/>
        <v>0</v>
      </c>
      <c r="CT25" s="139">
        <f t="shared" ca="1" si="51"/>
        <v>0</v>
      </c>
      <c r="CU25" s="139">
        <f t="shared" ca="1" si="51"/>
        <v>0</v>
      </c>
      <c r="CV25" s="139">
        <f t="shared" ca="1" si="51"/>
        <v>0</v>
      </c>
      <c r="CW25" s="139">
        <f t="shared" ca="1" si="51"/>
        <v>0</v>
      </c>
      <c r="CX25" s="139">
        <f t="shared" ca="1" si="51"/>
        <v>0</v>
      </c>
      <c r="CY25" s="139">
        <f t="shared" ca="1" si="51"/>
        <v>0</v>
      </c>
      <c r="CZ25" s="139">
        <f t="shared" ca="1" si="14"/>
        <v>0</v>
      </c>
      <c r="DA25" s="373" t="s">
        <v>222</v>
      </c>
      <c r="DB25" s="373">
        <f t="shared" si="18"/>
        <v>2032</v>
      </c>
    </row>
    <row r="26" spans="1:106">
      <c r="A26" s="138">
        <f t="shared" si="10"/>
        <v>15</v>
      </c>
      <c r="B26" s="138">
        <f t="shared" si="10"/>
        <v>2033</v>
      </c>
      <c r="C26" s="130">
        <f ca="1">IF(INDIRECT(DA26&amp;5)=$H$2,SUM($D$6:INDIRECT(DA26&amp;6)),IF(INDIRECT(DA26&amp;5)&gt;$H$2,INDIRECT(DA26&amp;6),0))</f>
        <v>0</v>
      </c>
      <c r="D26" s="139"/>
      <c r="E26" s="139"/>
      <c r="F26" s="139"/>
      <c r="G26" s="139"/>
      <c r="H26" s="139"/>
      <c r="I26" s="139"/>
      <c r="J26" s="139"/>
      <c r="K26" s="139"/>
      <c r="L26" s="139"/>
      <c r="M26" s="139"/>
      <c r="N26" s="139"/>
      <c r="O26" s="139"/>
      <c r="P26" s="139"/>
      <c r="Q26" s="139"/>
      <c r="R26" s="139">
        <f ca="1">($C26/$D$1)/2</f>
        <v>0</v>
      </c>
      <c r="S26" s="139">
        <f t="shared" ref="S26:AX26" ca="1" si="52">IF(S$11&lt;$D$1+$A26,$C26/$D$1,IF(S$11=$D$1+$A26,($C26/$D$1)/2,0))</f>
        <v>0</v>
      </c>
      <c r="T26" s="139">
        <f t="shared" ca="1" si="52"/>
        <v>0</v>
      </c>
      <c r="U26" s="139">
        <f t="shared" ca="1" si="52"/>
        <v>0</v>
      </c>
      <c r="V26" s="139">
        <f t="shared" ca="1" si="52"/>
        <v>0</v>
      </c>
      <c r="W26" s="139">
        <f t="shared" ca="1" si="52"/>
        <v>0</v>
      </c>
      <c r="X26" s="139">
        <f t="shared" ca="1" si="52"/>
        <v>0</v>
      </c>
      <c r="Y26" s="139">
        <f t="shared" ca="1" si="52"/>
        <v>0</v>
      </c>
      <c r="Z26" s="139">
        <f t="shared" ca="1" si="52"/>
        <v>0</v>
      </c>
      <c r="AA26" s="139">
        <f t="shared" ca="1" si="52"/>
        <v>0</v>
      </c>
      <c r="AB26" s="139">
        <f t="shared" ca="1" si="52"/>
        <v>0</v>
      </c>
      <c r="AC26" s="139">
        <f t="shared" ca="1" si="52"/>
        <v>0</v>
      </c>
      <c r="AD26" s="139">
        <f t="shared" ca="1" si="52"/>
        <v>0</v>
      </c>
      <c r="AE26" s="139">
        <f t="shared" ca="1" si="52"/>
        <v>0</v>
      </c>
      <c r="AF26" s="139">
        <f t="shared" ca="1" si="52"/>
        <v>0</v>
      </c>
      <c r="AG26" s="139">
        <f t="shared" ca="1" si="52"/>
        <v>0</v>
      </c>
      <c r="AH26" s="139">
        <f t="shared" ca="1" si="52"/>
        <v>0</v>
      </c>
      <c r="AI26" s="139">
        <f t="shared" ca="1" si="52"/>
        <v>0</v>
      </c>
      <c r="AJ26" s="139">
        <f t="shared" ca="1" si="52"/>
        <v>0</v>
      </c>
      <c r="AK26" s="139">
        <f t="shared" ca="1" si="52"/>
        <v>0</v>
      </c>
      <c r="AL26" s="139">
        <f t="shared" ca="1" si="52"/>
        <v>0</v>
      </c>
      <c r="AM26" s="139">
        <f t="shared" ca="1" si="52"/>
        <v>0</v>
      </c>
      <c r="AN26" s="139">
        <f t="shared" ca="1" si="52"/>
        <v>0</v>
      </c>
      <c r="AO26" s="139">
        <f t="shared" ca="1" si="52"/>
        <v>0</v>
      </c>
      <c r="AP26" s="139">
        <f t="shared" ca="1" si="52"/>
        <v>0</v>
      </c>
      <c r="AQ26" s="139">
        <f t="shared" ca="1" si="52"/>
        <v>0</v>
      </c>
      <c r="AR26" s="139">
        <f t="shared" ca="1" si="52"/>
        <v>0</v>
      </c>
      <c r="AS26" s="139">
        <f t="shared" ca="1" si="52"/>
        <v>0</v>
      </c>
      <c r="AT26" s="139">
        <f t="shared" ca="1" si="52"/>
        <v>0</v>
      </c>
      <c r="AU26" s="139">
        <f t="shared" ca="1" si="52"/>
        <v>0</v>
      </c>
      <c r="AV26" s="139">
        <f t="shared" ca="1" si="52"/>
        <v>0</v>
      </c>
      <c r="AW26" s="139">
        <f t="shared" ca="1" si="52"/>
        <v>0</v>
      </c>
      <c r="AX26" s="139">
        <f t="shared" ca="1" si="52"/>
        <v>0</v>
      </c>
      <c r="AY26" s="139">
        <f t="shared" ref="AY26:CD26" ca="1" si="53">IF(AY$11&lt;$D$1+$A26,$C26/$D$1,IF(AY$11=$D$1+$A26,($C26/$D$1)/2,0))</f>
        <v>0</v>
      </c>
      <c r="AZ26" s="139">
        <f t="shared" ca="1" si="53"/>
        <v>0</v>
      </c>
      <c r="BA26" s="139">
        <f t="shared" ca="1" si="53"/>
        <v>0</v>
      </c>
      <c r="BB26" s="139">
        <f t="shared" ca="1" si="53"/>
        <v>0</v>
      </c>
      <c r="BC26" s="139">
        <f t="shared" ca="1" si="53"/>
        <v>0</v>
      </c>
      <c r="BD26" s="139">
        <f t="shared" ca="1" si="53"/>
        <v>0</v>
      </c>
      <c r="BE26" s="139">
        <f t="shared" ca="1" si="53"/>
        <v>0</v>
      </c>
      <c r="BF26" s="139">
        <f t="shared" ca="1" si="53"/>
        <v>0</v>
      </c>
      <c r="BG26" s="139">
        <f t="shared" ca="1" si="53"/>
        <v>0</v>
      </c>
      <c r="BH26" s="139">
        <f t="shared" ca="1" si="53"/>
        <v>0</v>
      </c>
      <c r="BI26" s="139">
        <f t="shared" ca="1" si="53"/>
        <v>0</v>
      </c>
      <c r="BJ26" s="139">
        <f t="shared" ca="1" si="53"/>
        <v>0</v>
      </c>
      <c r="BK26" s="139">
        <f t="shared" ca="1" si="53"/>
        <v>0</v>
      </c>
      <c r="BL26" s="139">
        <f t="shared" ca="1" si="53"/>
        <v>0</v>
      </c>
      <c r="BM26" s="139">
        <f t="shared" ca="1" si="53"/>
        <v>0</v>
      </c>
      <c r="BN26" s="139">
        <f t="shared" ca="1" si="53"/>
        <v>0</v>
      </c>
      <c r="BO26" s="139">
        <f t="shared" ca="1" si="53"/>
        <v>0</v>
      </c>
      <c r="BP26" s="139">
        <f t="shared" ca="1" si="53"/>
        <v>0</v>
      </c>
      <c r="BQ26" s="139">
        <f t="shared" ca="1" si="53"/>
        <v>0</v>
      </c>
      <c r="BR26" s="139">
        <f t="shared" ca="1" si="53"/>
        <v>0</v>
      </c>
      <c r="BS26" s="139">
        <f t="shared" ca="1" si="53"/>
        <v>0</v>
      </c>
      <c r="BT26" s="139">
        <f t="shared" ca="1" si="53"/>
        <v>0</v>
      </c>
      <c r="BU26" s="139">
        <f t="shared" ca="1" si="53"/>
        <v>0</v>
      </c>
      <c r="BV26" s="139">
        <f t="shared" ca="1" si="53"/>
        <v>0</v>
      </c>
      <c r="BW26" s="139">
        <f t="shared" ca="1" si="53"/>
        <v>0</v>
      </c>
      <c r="BX26" s="139">
        <f t="shared" ca="1" si="53"/>
        <v>0</v>
      </c>
      <c r="BY26" s="139">
        <f t="shared" ca="1" si="53"/>
        <v>0</v>
      </c>
      <c r="BZ26" s="139">
        <f t="shared" ca="1" si="53"/>
        <v>0</v>
      </c>
      <c r="CA26" s="139">
        <f t="shared" ca="1" si="53"/>
        <v>0</v>
      </c>
      <c r="CB26" s="139">
        <f t="shared" ca="1" si="53"/>
        <v>0</v>
      </c>
      <c r="CC26" s="139">
        <f t="shared" ca="1" si="53"/>
        <v>0</v>
      </c>
      <c r="CD26" s="139">
        <f t="shared" ca="1" si="53"/>
        <v>0</v>
      </c>
      <c r="CE26" s="139">
        <f t="shared" ref="CE26:CY26" ca="1" si="54">IF(CE$11&lt;$D$1+$A26,$C26/$D$1,IF(CE$11=$D$1+$A26,($C26/$D$1)/2,0))</f>
        <v>0</v>
      </c>
      <c r="CF26" s="139">
        <f t="shared" ca="1" si="54"/>
        <v>0</v>
      </c>
      <c r="CG26" s="139">
        <f t="shared" ca="1" si="54"/>
        <v>0</v>
      </c>
      <c r="CH26" s="139">
        <f t="shared" ca="1" si="54"/>
        <v>0</v>
      </c>
      <c r="CI26" s="139">
        <f t="shared" ca="1" si="54"/>
        <v>0</v>
      </c>
      <c r="CJ26" s="139">
        <f t="shared" ca="1" si="54"/>
        <v>0</v>
      </c>
      <c r="CK26" s="139">
        <f t="shared" ca="1" si="54"/>
        <v>0</v>
      </c>
      <c r="CL26" s="139">
        <f t="shared" ca="1" si="54"/>
        <v>0</v>
      </c>
      <c r="CM26" s="139">
        <f t="shared" ca="1" si="54"/>
        <v>0</v>
      </c>
      <c r="CN26" s="139">
        <f t="shared" ca="1" si="54"/>
        <v>0</v>
      </c>
      <c r="CO26" s="139">
        <f t="shared" ca="1" si="54"/>
        <v>0</v>
      </c>
      <c r="CP26" s="139">
        <f t="shared" ca="1" si="54"/>
        <v>0</v>
      </c>
      <c r="CQ26" s="139">
        <f t="shared" ca="1" si="54"/>
        <v>0</v>
      </c>
      <c r="CR26" s="139">
        <f t="shared" ca="1" si="54"/>
        <v>0</v>
      </c>
      <c r="CS26" s="139">
        <f t="shared" ca="1" si="54"/>
        <v>0</v>
      </c>
      <c r="CT26" s="139">
        <f t="shared" ca="1" si="54"/>
        <v>0</v>
      </c>
      <c r="CU26" s="139">
        <f t="shared" ca="1" si="54"/>
        <v>0</v>
      </c>
      <c r="CV26" s="139">
        <f t="shared" ca="1" si="54"/>
        <v>0</v>
      </c>
      <c r="CW26" s="139">
        <f t="shared" ca="1" si="54"/>
        <v>0</v>
      </c>
      <c r="CX26" s="139">
        <f t="shared" ca="1" si="54"/>
        <v>0</v>
      </c>
      <c r="CY26" s="139">
        <f t="shared" ca="1" si="54"/>
        <v>0</v>
      </c>
      <c r="CZ26" s="139">
        <f t="shared" ca="1" si="14"/>
        <v>0</v>
      </c>
      <c r="DA26" s="373" t="s">
        <v>223</v>
      </c>
      <c r="DB26" s="373">
        <f t="shared" si="18"/>
        <v>2033</v>
      </c>
    </row>
    <row r="27" spans="1:106">
      <c r="A27" s="138">
        <f t="shared" si="10"/>
        <v>16</v>
      </c>
      <c r="B27" s="138">
        <f t="shared" si="10"/>
        <v>2034</v>
      </c>
      <c r="C27" s="130">
        <f ca="1">IF(INDIRECT(DA27&amp;5)=$H$2,SUM($D$6:INDIRECT(DA27&amp;6)),IF(INDIRECT(DA27&amp;5)&gt;$H$2,INDIRECT(DA27&amp;6),0))</f>
        <v>0</v>
      </c>
      <c r="D27" s="139"/>
      <c r="E27" s="139"/>
      <c r="F27" s="139"/>
      <c r="G27" s="139"/>
      <c r="H27" s="139"/>
      <c r="I27" s="139"/>
      <c r="J27" s="139"/>
      <c r="K27" s="139"/>
      <c r="L27" s="139"/>
      <c r="M27" s="139"/>
      <c r="N27" s="139"/>
      <c r="O27" s="139"/>
      <c r="P27" s="139"/>
      <c r="Q27" s="139"/>
      <c r="R27" s="139"/>
      <c r="S27" s="139">
        <f ca="1">($C27/$D$1)/2</f>
        <v>0</v>
      </c>
      <c r="T27" s="139">
        <f t="shared" ref="T27:AY27" ca="1" si="55">IF(T$11&lt;$D$1+$A27,$C27/$D$1,IF(T$11=$D$1+$A27,($C27/$D$1)/2,0))</f>
        <v>0</v>
      </c>
      <c r="U27" s="139">
        <f t="shared" ca="1" si="55"/>
        <v>0</v>
      </c>
      <c r="V27" s="139">
        <f t="shared" ca="1" si="55"/>
        <v>0</v>
      </c>
      <c r="W27" s="139">
        <f t="shared" ca="1" si="55"/>
        <v>0</v>
      </c>
      <c r="X27" s="139">
        <f t="shared" ca="1" si="55"/>
        <v>0</v>
      </c>
      <c r="Y27" s="139">
        <f t="shared" ca="1" si="55"/>
        <v>0</v>
      </c>
      <c r="Z27" s="139">
        <f t="shared" ca="1" si="55"/>
        <v>0</v>
      </c>
      <c r="AA27" s="139">
        <f t="shared" ca="1" si="55"/>
        <v>0</v>
      </c>
      <c r="AB27" s="139">
        <f t="shared" ca="1" si="55"/>
        <v>0</v>
      </c>
      <c r="AC27" s="139">
        <f t="shared" ca="1" si="55"/>
        <v>0</v>
      </c>
      <c r="AD27" s="139">
        <f t="shared" ca="1" si="55"/>
        <v>0</v>
      </c>
      <c r="AE27" s="139">
        <f t="shared" ca="1" si="55"/>
        <v>0</v>
      </c>
      <c r="AF27" s="139">
        <f t="shared" ca="1" si="55"/>
        <v>0</v>
      </c>
      <c r="AG27" s="139">
        <f t="shared" ca="1" si="55"/>
        <v>0</v>
      </c>
      <c r="AH27" s="139">
        <f t="shared" ca="1" si="55"/>
        <v>0</v>
      </c>
      <c r="AI27" s="139">
        <f t="shared" ca="1" si="55"/>
        <v>0</v>
      </c>
      <c r="AJ27" s="139">
        <f t="shared" ca="1" si="55"/>
        <v>0</v>
      </c>
      <c r="AK27" s="139">
        <f t="shared" ca="1" si="55"/>
        <v>0</v>
      </c>
      <c r="AL27" s="139">
        <f t="shared" ca="1" si="55"/>
        <v>0</v>
      </c>
      <c r="AM27" s="139">
        <f t="shared" ca="1" si="55"/>
        <v>0</v>
      </c>
      <c r="AN27" s="139">
        <f t="shared" ca="1" si="55"/>
        <v>0</v>
      </c>
      <c r="AO27" s="139">
        <f t="shared" ca="1" si="55"/>
        <v>0</v>
      </c>
      <c r="AP27" s="139">
        <f t="shared" ca="1" si="55"/>
        <v>0</v>
      </c>
      <c r="AQ27" s="139">
        <f t="shared" ca="1" si="55"/>
        <v>0</v>
      </c>
      <c r="AR27" s="139">
        <f t="shared" ca="1" si="55"/>
        <v>0</v>
      </c>
      <c r="AS27" s="139">
        <f t="shared" ca="1" si="55"/>
        <v>0</v>
      </c>
      <c r="AT27" s="139">
        <f t="shared" ca="1" si="55"/>
        <v>0</v>
      </c>
      <c r="AU27" s="139">
        <f t="shared" ca="1" si="55"/>
        <v>0</v>
      </c>
      <c r="AV27" s="139">
        <f t="shared" ca="1" si="55"/>
        <v>0</v>
      </c>
      <c r="AW27" s="139">
        <f t="shared" ca="1" si="55"/>
        <v>0</v>
      </c>
      <c r="AX27" s="139">
        <f t="shared" ca="1" si="55"/>
        <v>0</v>
      </c>
      <c r="AY27" s="139">
        <f t="shared" ca="1" si="55"/>
        <v>0</v>
      </c>
      <c r="AZ27" s="139">
        <f t="shared" ref="AZ27:CE27" ca="1" si="56">IF(AZ$11&lt;$D$1+$A27,$C27/$D$1,IF(AZ$11=$D$1+$A27,($C27/$D$1)/2,0))</f>
        <v>0</v>
      </c>
      <c r="BA27" s="139">
        <f t="shared" ca="1" si="56"/>
        <v>0</v>
      </c>
      <c r="BB27" s="139">
        <f t="shared" ca="1" si="56"/>
        <v>0</v>
      </c>
      <c r="BC27" s="139">
        <f t="shared" ca="1" si="56"/>
        <v>0</v>
      </c>
      <c r="BD27" s="139">
        <f t="shared" ca="1" si="56"/>
        <v>0</v>
      </c>
      <c r="BE27" s="139">
        <f t="shared" ca="1" si="56"/>
        <v>0</v>
      </c>
      <c r="BF27" s="139">
        <f t="shared" ca="1" si="56"/>
        <v>0</v>
      </c>
      <c r="BG27" s="139">
        <f t="shared" ca="1" si="56"/>
        <v>0</v>
      </c>
      <c r="BH27" s="139">
        <f t="shared" ca="1" si="56"/>
        <v>0</v>
      </c>
      <c r="BI27" s="139">
        <f t="shared" ca="1" si="56"/>
        <v>0</v>
      </c>
      <c r="BJ27" s="139">
        <f t="shared" ca="1" si="56"/>
        <v>0</v>
      </c>
      <c r="BK27" s="139">
        <f t="shared" ca="1" si="56"/>
        <v>0</v>
      </c>
      <c r="BL27" s="139">
        <f t="shared" ca="1" si="56"/>
        <v>0</v>
      </c>
      <c r="BM27" s="139">
        <f t="shared" ca="1" si="56"/>
        <v>0</v>
      </c>
      <c r="BN27" s="139">
        <f t="shared" ca="1" si="56"/>
        <v>0</v>
      </c>
      <c r="BO27" s="139">
        <f t="shared" ca="1" si="56"/>
        <v>0</v>
      </c>
      <c r="BP27" s="139">
        <f t="shared" ca="1" si="56"/>
        <v>0</v>
      </c>
      <c r="BQ27" s="139">
        <f t="shared" ca="1" si="56"/>
        <v>0</v>
      </c>
      <c r="BR27" s="139">
        <f t="shared" ca="1" si="56"/>
        <v>0</v>
      </c>
      <c r="BS27" s="139">
        <f t="shared" ca="1" si="56"/>
        <v>0</v>
      </c>
      <c r="BT27" s="139">
        <f t="shared" ca="1" si="56"/>
        <v>0</v>
      </c>
      <c r="BU27" s="139">
        <f t="shared" ca="1" si="56"/>
        <v>0</v>
      </c>
      <c r="BV27" s="139">
        <f t="shared" ca="1" si="56"/>
        <v>0</v>
      </c>
      <c r="BW27" s="139">
        <f t="shared" ca="1" si="56"/>
        <v>0</v>
      </c>
      <c r="BX27" s="139">
        <f t="shared" ca="1" si="56"/>
        <v>0</v>
      </c>
      <c r="BY27" s="139">
        <f t="shared" ca="1" si="56"/>
        <v>0</v>
      </c>
      <c r="BZ27" s="139">
        <f t="shared" ca="1" si="56"/>
        <v>0</v>
      </c>
      <c r="CA27" s="139">
        <f t="shared" ca="1" si="56"/>
        <v>0</v>
      </c>
      <c r="CB27" s="139">
        <f t="shared" ca="1" si="56"/>
        <v>0</v>
      </c>
      <c r="CC27" s="139">
        <f t="shared" ca="1" si="56"/>
        <v>0</v>
      </c>
      <c r="CD27" s="139">
        <f t="shared" ca="1" si="56"/>
        <v>0</v>
      </c>
      <c r="CE27" s="139">
        <f t="shared" ca="1" si="56"/>
        <v>0</v>
      </c>
      <c r="CF27" s="139">
        <f t="shared" ref="CF27:CY27" ca="1" si="57">IF(CF$11&lt;$D$1+$A27,$C27/$D$1,IF(CF$11=$D$1+$A27,($C27/$D$1)/2,0))</f>
        <v>0</v>
      </c>
      <c r="CG27" s="139">
        <f t="shared" ca="1" si="57"/>
        <v>0</v>
      </c>
      <c r="CH27" s="139">
        <f t="shared" ca="1" si="57"/>
        <v>0</v>
      </c>
      <c r="CI27" s="139">
        <f t="shared" ca="1" si="57"/>
        <v>0</v>
      </c>
      <c r="CJ27" s="139">
        <f t="shared" ca="1" si="57"/>
        <v>0</v>
      </c>
      <c r="CK27" s="139">
        <f t="shared" ca="1" si="57"/>
        <v>0</v>
      </c>
      <c r="CL27" s="139">
        <f t="shared" ca="1" si="57"/>
        <v>0</v>
      </c>
      <c r="CM27" s="139">
        <f t="shared" ca="1" si="57"/>
        <v>0</v>
      </c>
      <c r="CN27" s="139">
        <f t="shared" ca="1" si="57"/>
        <v>0</v>
      </c>
      <c r="CO27" s="139">
        <f t="shared" ca="1" si="57"/>
        <v>0</v>
      </c>
      <c r="CP27" s="139">
        <f t="shared" ca="1" si="57"/>
        <v>0</v>
      </c>
      <c r="CQ27" s="139">
        <f t="shared" ca="1" si="57"/>
        <v>0</v>
      </c>
      <c r="CR27" s="139">
        <f t="shared" ca="1" si="57"/>
        <v>0</v>
      </c>
      <c r="CS27" s="139">
        <f t="shared" ca="1" si="57"/>
        <v>0</v>
      </c>
      <c r="CT27" s="139">
        <f t="shared" ca="1" si="57"/>
        <v>0</v>
      </c>
      <c r="CU27" s="139">
        <f t="shared" ca="1" si="57"/>
        <v>0</v>
      </c>
      <c r="CV27" s="139">
        <f t="shared" ca="1" si="57"/>
        <v>0</v>
      </c>
      <c r="CW27" s="139">
        <f t="shared" ca="1" si="57"/>
        <v>0</v>
      </c>
      <c r="CX27" s="139">
        <f t="shared" ca="1" si="57"/>
        <v>0</v>
      </c>
      <c r="CY27" s="139">
        <f t="shared" ca="1" si="57"/>
        <v>0</v>
      </c>
      <c r="CZ27" s="139">
        <f t="shared" ca="1" si="14"/>
        <v>0</v>
      </c>
      <c r="DA27" s="373" t="s">
        <v>224</v>
      </c>
      <c r="DB27" s="373">
        <f t="shared" si="18"/>
        <v>2034</v>
      </c>
    </row>
    <row r="28" spans="1:106">
      <c r="A28" s="138">
        <f t="shared" si="10"/>
        <v>17</v>
      </c>
      <c r="B28" s="138">
        <f t="shared" si="10"/>
        <v>2035</v>
      </c>
      <c r="C28" s="130">
        <f ca="1">IF(INDIRECT(DA28&amp;5)=$H$2,SUM($D$6:INDIRECT(DA28&amp;6)),IF(INDIRECT(DA28&amp;5)&gt;$H$2,INDIRECT(DA28&amp;6),0))</f>
        <v>0</v>
      </c>
      <c r="D28" s="139"/>
      <c r="E28" s="139"/>
      <c r="F28" s="139"/>
      <c r="G28" s="139"/>
      <c r="H28" s="139"/>
      <c r="I28" s="139"/>
      <c r="J28" s="139"/>
      <c r="K28" s="139"/>
      <c r="L28" s="139"/>
      <c r="M28" s="139"/>
      <c r="N28" s="139"/>
      <c r="O28" s="139"/>
      <c r="P28" s="139"/>
      <c r="Q28" s="139"/>
      <c r="R28" s="139"/>
      <c r="S28" s="139"/>
      <c r="T28" s="139">
        <f ca="1">($C28/$D$1)/2</f>
        <v>0</v>
      </c>
      <c r="U28" s="139">
        <f t="shared" ref="U28:AZ28" ca="1" si="58">IF(U$11&lt;$D$1+$A28,$C28/$D$1,IF(U$11=$D$1+$A28,($C28/$D$1)/2,0))</f>
        <v>0</v>
      </c>
      <c r="V28" s="139">
        <f t="shared" ca="1" si="58"/>
        <v>0</v>
      </c>
      <c r="W28" s="139">
        <f t="shared" ca="1" si="58"/>
        <v>0</v>
      </c>
      <c r="X28" s="139">
        <f t="shared" ca="1" si="58"/>
        <v>0</v>
      </c>
      <c r="Y28" s="139">
        <f t="shared" ca="1" si="58"/>
        <v>0</v>
      </c>
      <c r="Z28" s="139">
        <f t="shared" ca="1" si="58"/>
        <v>0</v>
      </c>
      <c r="AA28" s="139">
        <f t="shared" ca="1" si="58"/>
        <v>0</v>
      </c>
      <c r="AB28" s="139">
        <f t="shared" ca="1" si="58"/>
        <v>0</v>
      </c>
      <c r="AC28" s="139">
        <f t="shared" ca="1" si="58"/>
        <v>0</v>
      </c>
      <c r="AD28" s="139">
        <f t="shared" ca="1" si="58"/>
        <v>0</v>
      </c>
      <c r="AE28" s="139">
        <f t="shared" ca="1" si="58"/>
        <v>0</v>
      </c>
      <c r="AF28" s="139">
        <f t="shared" ca="1" si="58"/>
        <v>0</v>
      </c>
      <c r="AG28" s="139">
        <f t="shared" ca="1" si="58"/>
        <v>0</v>
      </c>
      <c r="AH28" s="139">
        <f t="shared" ca="1" si="58"/>
        <v>0</v>
      </c>
      <c r="AI28" s="139">
        <f t="shared" ca="1" si="58"/>
        <v>0</v>
      </c>
      <c r="AJ28" s="139">
        <f t="shared" ca="1" si="58"/>
        <v>0</v>
      </c>
      <c r="AK28" s="139">
        <f t="shared" ca="1" si="58"/>
        <v>0</v>
      </c>
      <c r="AL28" s="139">
        <f t="shared" ca="1" si="58"/>
        <v>0</v>
      </c>
      <c r="AM28" s="139">
        <f t="shared" ca="1" si="58"/>
        <v>0</v>
      </c>
      <c r="AN28" s="139">
        <f t="shared" ca="1" si="58"/>
        <v>0</v>
      </c>
      <c r="AO28" s="139">
        <f t="shared" ca="1" si="58"/>
        <v>0</v>
      </c>
      <c r="AP28" s="139">
        <f t="shared" ca="1" si="58"/>
        <v>0</v>
      </c>
      <c r="AQ28" s="139">
        <f t="shared" ca="1" si="58"/>
        <v>0</v>
      </c>
      <c r="AR28" s="139">
        <f t="shared" ca="1" si="58"/>
        <v>0</v>
      </c>
      <c r="AS28" s="139">
        <f t="shared" ca="1" si="58"/>
        <v>0</v>
      </c>
      <c r="AT28" s="139">
        <f t="shared" ca="1" si="58"/>
        <v>0</v>
      </c>
      <c r="AU28" s="139">
        <f t="shared" ca="1" si="58"/>
        <v>0</v>
      </c>
      <c r="AV28" s="139">
        <f t="shared" ca="1" si="58"/>
        <v>0</v>
      </c>
      <c r="AW28" s="139">
        <f t="shared" ca="1" si="58"/>
        <v>0</v>
      </c>
      <c r="AX28" s="139">
        <f t="shared" ca="1" si="58"/>
        <v>0</v>
      </c>
      <c r="AY28" s="139">
        <f t="shared" ca="1" si="58"/>
        <v>0</v>
      </c>
      <c r="AZ28" s="139">
        <f t="shared" ca="1" si="58"/>
        <v>0</v>
      </c>
      <c r="BA28" s="139">
        <f t="shared" ref="BA28:CF28" ca="1" si="59">IF(BA$11&lt;$D$1+$A28,$C28/$D$1,IF(BA$11=$D$1+$A28,($C28/$D$1)/2,0))</f>
        <v>0</v>
      </c>
      <c r="BB28" s="139">
        <f t="shared" ca="1" si="59"/>
        <v>0</v>
      </c>
      <c r="BC28" s="139">
        <f t="shared" ca="1" si="59"/>
        <v>0</v>
      </c>
      <c r="BD28" s="139">
        <f t="shared" ca="1" si="59"/>
        <v>0</v>
      </c>
      <c r="BE28" s="139">
        <f t="shared" ca="1" si="59"/>
        <v>0</v>
      </c>
      <c r="BF28" s="139">
        <f t="shared" ca="1" si="59"/>
        <v>0</v>
      </c>
      <c r="BG28" s="139">
        <f t="shared" ca="1" si="59"/>
        <v>0</v>
      </c>
      <c r="BH28" s="139">
        <f t="shared" ca="1" si="59"/>
        <v>0</v>
      </c>
      <c r="BI28" s="139">
        <f t="shared" ca="1" si="59"/>
        <v>0</v>
      </c>
      <c r="BJ28" s="139">
        <f t="shared" ca="1" si="59"/>
        <v>0</v>
      </c>
      <c r="BK28" s="139">
        <f t="shared" ca="1" si="59"/>
        <v>0</v>
      </c>
      <c r="BL28" s="139">
        <f t="shared" ca="1" si="59"/>
        <v>0</v>
      </c>
      <c r="BM28" s="139">
        <f t="shared" ca="1" si="59"/>
        <v>0</v>
      </c>
      <c r="BN28" s="139">
        <f t="shared" ca="1" si="59"/>
        <v>0</v>
      </c>
      <c r="BO28" s="139">
        <f t="shared" ca="1" si="59"/>
        <v>0</v>
      </c>
      <c r="BP28" s="139">
        <f t="shared" ca="1" si="59"/>
        <v>0</v>
      </c>
      <c r="BQ28" s="139">
        <f t="shared" ca="1" si="59"/>
        <v>0</v>
      </c>
      <c r="BR28" s="139">
        <f t="shared" ca="1" si="59"/>
        <v>0</v>
      </c>
      <c r="BS28" s="139">
        <f t="shared" ca="1" si="59"/>
        <v>0</v>
      </c>
      <c r="BT28" s="139">
        <f t="shared" ca="1" si="59"/>
        <v>0</v>
      </c>
      <c r="BU28" s="139">
        <f t="shared" ca="1" si="59"/>
        <v>0</v>
      </c>
      <c r="BV28" s="139">
        <f t="shared" ca="1" si="59"/>
        <v>0</v>
      </c>
      <c r="BW28" s="139">
        <f t="shared" ca="1" si="59"/>
        <v>0</v>
      </c>
      <c r="BX28" s="139">
        <f t="shared" ca="1" si="59"/>
        <v>0</v>
      </c>
      <c r="BY28" s="139">
        <f t="shared" ca="1" si="59"/>
        <v>0</v>
      </c>
      <c r="BZ28" s="139">
        <f t="shared" ca="1" si="59"/>
        <v>0</v>
      </c>
      <c r="CA28" s="139">
        <f t="shared" ca="1" si="59"/>
        <v>0</v>
      </c>
      <c r="CB28" s="139">
        <f t="shared" ca="1" si="59"/>
        <v>0</v>
      </c>
      <c r="CC28" s="139">
        <f t="shared" ca="1" si="59"/>
        <v>0</v>
      </c>
      <c r="CD28" s="139">
        <f t="shared" ca="1" si="59"/>
        <v>0</v>
      </c>
      <c r="CE28" s="139">
        <f t="shared" ca="1" si="59"/>
        <v>0</v>
      </c>
      <c r="CF28" s="139">
        <f t="shared" ca="1" si="59"/>
        <v>0</v>
      </c>
      <c r="CG28" s="139">
        <f t="shared" ref="CG28:CY28" ca="1" si="60">IF(CG$11&lt;$D$1+$A28,$C28/$D$1,IF(CG$11=$D$1+$A28,($C28/$D$1)/2,0))</f>
        <v>0</v>
      </c>
      <c r="CH28" s="139">
        <f t="shared" ca="1" si="60"/>
        <v>0</v>
      </c>
      <c r="CI28" s="139">
        <f t="shared" ca="1" si="60"/>
        <v>0</v>
      </c>
      <c r="CJ28" s="139">
        <f t="shared" ca="1" si="60"/>
        <v>0</v>
      </c>
      <c r="CK28" s="139">
        <f t="shared" ca="1" si="60"/>
        <v>0</v>
      </c>
      <c r="CL28" s="139">
        <f t="shared" ca="1" si="60"/>
        <v>0</v>
      </c>
      <c r="CM28" s="139">
        <f t="shared" ca="1" si="60"/>
        <v>0</v>
      </c>
      <c r="CN28" s="139">
        <f t="shared" ca="1" si="60"/>
        <v>0</v>
      </c>
      <c r="CO28" s="139">
        <f t="shared" ca="1" si="60"/>
        <v>0</v>
      </c>
      <c r="CP28" s="139">
        <f t="shared" ca="1" si="60"/>
        <v>0</v>
      </c>
      <c r="CQ28" s="139">
        <f t="shared" ca="1" si="60"/>
        <v>0</v>
      </c>
      <c r="CR28" s="139">
        <f t="shared" ca="1" si="60"/>
        <v>0</v>
      </c>
      <c r="CS28" s="139">
        <f t="shared" ca="1" si="60"/>
        <v>0</v>
      </c>
      <c r="CT28" s="139">
        <f t="shared" ca="1" si="60"/>
        <v>0</v>
      </c>
      <c r="CU28" s="139">
        <f t="shared" ca="1" si="60"/>
        <v>0</v>
      </c>
      <c r="CV28" s="139">
        <f t="shared" ca="1" si="60"/>
        <v>0</v>
      </c>
      <c r="CW28" s="139">
        <f t="shared" ca="1" si="60"/>
        <v>0</v>
      </c>
      <c r="CX28" s="139">
        <f t="shared" ca="1" si="60"/>
        <v>0</v>
      </c>
      <c r="CY28" s="139">
        <f t="shared" ca="1" si="60"/>
        <v>0</v>
      </c>
      <c r="CZ28" s="139">
        <f t="shared" ca="1" si="14"/>
        <v>0</v>
      </c>
      <c r="DA28" s="373" t="s">
        <v>225</v>
      </c>
      <c r="DB28" s="373">
        <f t="shared" si="18"/>
        <v>2035</v>
      </c>
    </row>
    <row r="29" spans="1:106">
      <c r="A29" s="138">
        <f t="shared" si="10"/>
        <v>18</v>
      </c>
      <c r="B29" s="138">
        <f t="shared" si="10"/>
        <v>2036</v>
      </c>
      <c r="C29" s="130">
        <f ca="1">IF(INDIRECT(DA29&amp;5)=$H$2,SUM($D$6:INDIRECT(DA29&amp;6)),IF(INDIRECT(DA29&amp;5)&gt;$H$2,INDIRECT(DA29&amp;6),0))</f>
        <v>0</v>
      </c>
      <c r="D29" s="139"/>
      <c r="E29" s="139"/>
      <c r="F29" s="139"/>
      <c r="G29" s="139"/>
      <c r="H29" s="139"/>
      <c r="I29" s="139"/>
      <c r="J29" s="139"/>
      <c r="K29" s="139"/>
      <c r="L29" s="139"/>
      <c r="M29" s="139"/>
      <c r="N29" s="139"/>
      <c r="O29" s="139"/>
      <c r="P29" s="139"/>
      <c r="Q29" s="139"/>
      <c r="R29" s="139"/>
      <c r="S29" s="139"/>
      <c r="T29" s="139"/>
      <c r="U29" s="139">
        <f ca="1">($C29/$D$1)/2</f>
        <v>0</v>
      </c>
      <c r="V29" s="139">
        <f t="shared" ref="V29:BA29" ca="1" si="61">IF(V$11&lt;$D$1+$A29,$C29/$D$1,IF(V$11=$D$1+$A29,($C29/$D$1)/2,0))</f>
        <v>0</v>
      </c>
      <c r="W29" s="139">
        <f t="shared" ca="1" si="61"/>
        <v>0</v>
      </c>
      <c r="X29" s="139">
        <f t="shared" ca="1" si="61"/>
        <v>0</v>
      </c>
      <c r="Y29" s="139">
        <f t="shared" ca="1" si="61"/>
        <v>0</v>
      </c>
      <c r="Z29" s="139">
        <f t="shared" ca="1" si="61"/>
        <v>0</v>
      </c>
      <c r="AA29" s="139">
        <f t="shared" ca="1" si="61"/>
        <v>0</v>
      </c>
      <c r="AB29" s="139">
        <f t="shared" ca="1" si="61"/>
        <v>0</v>
      </c>
      <c r="AC29" s="139">
        <f t="shared" ca="1" si="61"/>
        <v>0</v>
      </c>
      <c r="AD29" s="139">
        <f t="shared" ca="1" si="61"/>
        <v>0</v>
      </c>
      <c r="AE29" s="139">
        <f t="shared" ca="1" si="61"/>
        <v>0</v>
      </c>
      <c r="AF29" s="139">
        <f t="shared" ca="1" si="61"/>
        <v>0</v>
      </c>
      <c r="AG29" s="139">
        <f t="shared" ca="1" si="61"/>
        <v>0</v>
      </c>
      <c r="AH29" s="139">
        <f t="shared" ca="1" si="61"/>
        <v>0</v>
      </c>
      <c r="AI29" s="139">
        <f t="shared" ca="1" si="61"/>
        <v>0</v>
      </c>
      <c r="AJ29" s="139">
        <f t="shared" ca="1" si="61"/>
        <v>0</v>
      </c>
      <c r="AK29" s="139">
        <f t="shared" ca="1" si="61"/>
        <v>0</v>
      </c>
      <c r="AL29" s="139">
        <f t="shared" ca="1" si="61"/>
        <v>0</v>
      </c>
      <c r="AM29" s="139">
        <f t="shared" ca="1" si="61"/>
        <v>0</v>
      </c>
      <c r="AN29" s="139">
        <f t="shared" ca="1" si="61"/>
        <v>0</v>
      </c>
      <c r="AO29" s="139">
        <f t="shared" ca="1" si="61"/>
        <v>0</v>
      </c>
      <c r="AP29" s="139">
        <f t="shared" ca="1" si="61"/>
        <v>0</v>
      </c>
      <c r="AQ29" s="139">
        <f t="shared" ca="1" si="61"/>
        <v>0</v>
      </c>
      <c r="AR29" s="139">
        <f t="shared" ca="1" si="61"/>
        <v>0</v>
      </c>
      <c r="AS29" s="139">
        <f t="shared" ca="1" si="61"/>
        <v>0</v>
      </c>
      <c r="AT29" s="139">
        <f t="shared" ca="1" si="61"/>
        <v>0</v>
      </c>
      <c r="AU29" s="139">
        <f t="shared" ca="1" si="61"/>
        <v>0</v>
      </c>
      <c r="AV29" s="139">
        <f t="shared" ca="1" si="61"/>
        <v>0</v>
      </c>
      <c r="AW29" s="139">
        <f t="shared" ca="1" si="61"/>
        <v>0</v>
      </c>
      <c r="AX29" s="139">
        <f t="shared" ca="1" si="61"/>
        <v>0</v>
      </c>
      <c r="AY29" s="139">
        <f t="shared" ca="1" si="61"/>
        <v>0</v>
      </c>
      <c r="AZ29" s="139">
        <f t="shared" ca="1" si="61"/>
        <v>0</v>
      </c>
      <c r="BA29" s="139">
        <f t="shared" ca="1" si="61"/>
        <v>0</v>
      </c>
      <c r="BB29" s="139">
        <f t="shared" ref="BB29:CG29" ca="1" si="62">IF(BB$11&lt;$D$1+$A29,$C29/$D$1,IF(BB$11=$D$1+$A29,($C29/$D$1)/2,0))</f>
        <v>0</v>
      </c>
      <c r="BC29" s="139">
        <f t="shared" ca="1" si="62"/>
        <v>0</v>
      </c>
      <c r="BD29" s="139">
        <f t="shared" ca="1" si="62"/>
        <v>0</v>
      </c>
      <c r="BE29" s="139">
        <f t="shared" ca="1" si="62"/>
        <v>0</v>
      </c>
      <c r="BF29" s="139">
        <f t="shared" ca="1" si="62"/>
        <v>0</v>
      </c>
      <c r="BG29" s="139">
        <f t="shared" ca="1" si="62"/>
        <v>0</v>
      </c>
      <c r="BH29" s="139">
        <f t="shared" ca="1" si="62"/>
        <v>0</v>
      </c>
      <c r="BI29" s="139">
        <f t="shared" ca="1" si="62"/>
        <v>0</v>
      </c>
      <c r="BJ29" s="139">
        <f t="shared" ca="1" si="62"/>
        <v>0</v>
      </c>
      <c r="BK29" s="139">
        <f t="shared" ca="1" si="62"/>
        <v>0</v>
      </c>
      <c r="BL29" s="139">
        <f t="shared" ca="1" si="62"/>
        <v>0</v>
      </c>
      <c r="BM29" s="139">
        <f t="shared" ca="1" si="62"/>
        <v>0</v>
      </c>
      <c r="BN29" s="139">
        <f t="shared" ca="1" si="62"/>
        <v>0</v>
      </c>
      <c r="BO29" s="139">
        <f t="shared" ca="1" si="62"/>
        <v>0</v>
      </c>
      <c r="BP29" s="139">
        <f t="shared" ca="1" si="62"/>
        <v>0</v>
      </c>
      <c r="BQ29" s="139">
        <f t="shared" ca="1" si="62"/>
        <v>0</v>
      </c>
      <c r="BR29" s="139">
        <f t="shared" ca="1" si="62"/>
        <v>0</v>
      </c>
      <c r="BS29" s="139">
        <f t="shared" ca="1" si="62"/>
        <v>0</v>
      </c>
      <c r="BT29" s="139">
        <f t="shared" ca="1" si="62"/>
        <v>0</v>
      </c>
      <c r="BU29" s="139">
        <f t="shared" ca="1" si="62"/>
        <v>0</v>
      </c>
      <c r="BV29" s="139">
        <f t="shared" ca="1" si="62"/>
        <v>0</v>
      </c>
      <c r="BW29" s="139">
        <f t="shared" ca="1" si="62"/>
        <v>0</v>
      </c>
      <c r="BX29" s="139">
        <f t="shared" ca="1" si="62"/>
        <v>0</v>
      </c>
      <c r="BY29" s="139">
        <f t="shared" ca="1" si="62"/>
        <v>0</v>
      </c>
      <c r="BZ29" s="139">
        <f t="shared" ca="1" si="62"/>
        <v>0</v>
      </c>
      <c r="CA29" s="139">
        <f t="shared" ca="1" si="62"/>
        <v>0</v>
      </c>
      <c r="CB29" s="139">
        <f t="shared" ca="1" si="62"/>
        <v>0</v>
      </c>
      <c r="CC29" s="139">
        <f t="shared" ca="1" si="62"/>
        <v>0</v>
      </c>
      <c r="CD29" s="139">
        <f t="shared" ca="1" si="62"/>
        <v>0</v>
      </c>
      <c r="CE29" s="139">
        <f t="shared" ca="1" si="62"/>
        <v>0</v>
      </c>
      <c r="CF29" s="139">
        <f t="shared" ca="1" si="62"/>
        <v>0</v>
      </c>
      <c r="CG29" s="139">
        <f t="shared" ca="1" si="62"/>
        <v>0</v>
      </c>
      <c r="CH29" s="139">
        <f t="shared" ref="CH29:CY29" ca="1" si="63">IF(CH$11&lt;$D$1+$A29,$C29/$D$1,IF(CH$11=$D$1+$A29,($C29/$D$1)/2,0))</f>
        <v>0</v>
      </c>
      <c r="CI29" s="139">
        <f t="shared" ca="1" si="63"/>
        <v>0</v>
      </c>
      <c r="CJ29" s="139">
        <f t="shared" ca="1" si="63"/>
        <v>0</v>
      </c>
      <c r="CK29" s="139">
        <f t="shared" ca="1" si="63"/>
        <v>0</v>
      </c>
      <c r="CL29" s="139">
        <f t="shared" ca="1" si="63"/>
        <v>0</v>
      </c>
      <c r="CM29" s="139">
        <f t="shared" ca="1" si="63"/>
        <v>0</v>
      </c>
      <c r="CN29" s="139">
        <f t="shared" ca="1" si="63"/>
        <v>0</v>
      </c>
      <c r="CO29" s="139">
        <f t="shared" ca="1" si="63"/>
        <v>0</v>
      </c>
      <c r="CP29" s="139">
        <f t="shared" ca="1" si="63"/>
        <v>0</v>
      </c>
      <c r="CQ29" s="139">
        <f t="shared" ca="1" si="63"/>
        <v>0</v>
      </c>
      <c r="CR29" s="139">
        <f t="shared" ca="1" si="63"/>
        <v>0</v>
      </c>
      <c r="CS29" s="139">
        <f t="shared" ca="1" si="63"/>
        <v>0</v>
      </c>
      <c r="CT29" s="139">
        <f t="shared" ca="1" si="63"/>
        <v>0</v>
      </c>
      <c r="CU29" s="139">
        <f t="shared" ca="1" si="63"/>
        <v>0</v>
      </c>
      <c r="CV29" s="139">
        <f t="shared" ca="1" si="63"/>
        <v>0</v>
      </c>
      <c r="CW29" s="139">
        <f t="shared" ca="1" si="63"/>
        <v>0</v>
      </c>
      <c r="CX29" s="139">
        <f t="shared" ca="1" si="63"/>
        <v>0</v>
      </c>
      <c r="CY29" s="139">
        <f t="shared" ca="1" si="63"/>
        <v>0</v>
      </c>
      <c r="CZ29" s="139">
        <f t="shared" ca="1" si="14"/>
        <v>0</v>
      </c>
      <c r="DA29" s="373" t="s">
        <v>226</v>
      </c>
      <c r="DB29" s="373">
        <f t="shared" si="18"/>
        <v>2036</v>
      </c>
    </row>
    <row r="30" spans="1:106">
      <c r="A30" s="138">
        <f t="shared" si="10"/>
        <v>19</v>
      </c>
      <c r="B30" s="138">
        <f t="shared" si="10"/>
        <v>2037</v>
      </c>
      <c r="C30" s="130">
        <f ca="1">IF(INDIRECT(DA30&amp;5)=$H$2,SUM($D$6:INDIRECT(DA30&amp;6)),IF(INDIRECT(DA30&amp;5)&gt;$H$2,INDIRECT(DA30&amp;6),0))</f>
        <v>0</v>
      </c>
      <c r="D30" s="139"/>
      <c r="E30" s="139"/>
      <c r="F30" s="139"/>
      <c r="G30" s="139"/>
      <c r="H30" s="139"/>
      <c r="I30" s="139"/>
      <c r="J30" s="139"/>
      <c r="K30" s="139"/>
      <c r="L30" s="139"/>
      <c r="M30" s="139"/>
      <c r="N30" s="139"/>
      <c r="O30" s="139"/>
      <c r="P30" s="139"/>
      <c r="Q30" s="139"/>
      <c r="R30" s="139"/>
      <c r="S30" s="139"/>
      <c r="T30" s="140"/>
      <c r="U30" s="139"/>
      <c r="V30" s="139">
        <f ca="1">($C30/$D$1)/2</f>
        <v>0</v>
      </c>
      <c r="W30" s="139">
        <f t="shared" ref="W30:BB30" ca="1" si="64">IF(W$11&lt;$D$1+$A30,$C30/$D$1,IF(W$11=$D$1+$A30,($C30/$D$1)/2,0))</f>
        <v>0</v>
      </c>
      <c r="X30" s="139">
        <f t="shared" ca="1" si="64"/>
        <v>0</v>
      </c>
      <c r="Y30" s="139">
        <f t="shared" ca="1" si="64"/>
        <v>0</v>
      </c>
      <c r="Z30" s="139">
        <f t="shared" ca="1" si="64"/>
        <v>0</v>
      </c>
      <c r="AA30" s="139">
        <f t="shared" ca="1" si="64"/>
        <v>0</v>
      </c>
      <c r="AB30" s="139">
        <f t="shared" ca="1" si="64"/>
        <v>0</v>
      </c>
      <c r="AC30" s="139">
        <f t="shared" ca="1" si="64"/>
        <v>0</v>
      </c>
      <c r="AD30" s="139">
        <f t="shared" ca="1" si="64"/>
        <v>0</v>
      </c>
      <c r="AE30" s="139">
        <f t="shared" ca="1" si="64"/>
        <v>0</v>
      </c>
      <c r="AF30" s="139">
        <f t="shared" ca="1" si="64"/>
        <v>0</v>
      </c>
      <c r="AG30" s="139">
        <f t="shared" ca="1" si="64"/>
        <v>0</v>
      </c>
      <c r="AH30" s="139">
        <f t="shared" ca="1" si="64"/>
        <v>0</v>
      </c>
      <c r="AI30" s="139">
        <f t="shared" ca="1" si="64"/>
        <v>0</v>
      </c>
      <c r="AJ30" s="139">
        <f t="shared" ca="1" si="64"/>
        <v>0</v>
      </c>
      <c r="AK30" s="139">
        <f t="shared" ca="1" si="64"/>
        <v>0</v>
      </c>
      <c r="AL30" s="139">
        <f t="shared" ca="1" si="64"/>
        <v>0</v>
      </c>
      <c r="AM30" s="139">
        <f t="shared" ca="1" si="64"/>
        <v>0</v>
      </c>
      <c r="AN30" s="139">
        <f t="shared" ca="1" si="64"/>
        <v>0</v>
      </c>
      <c r="AO30" s="139">
        <f t="shared" ca="1" si="64"/>
        <v>0</v>
      </c>
      <c r="AP30" s="139">
        <f t="shared" ca="1" si="64"/>
        <v>0</v>
      </c>
      <c r="AQ30" s="139">
        <f t="shared" ca="1" si="64"/>
        <v>0</v>
      </c>
      <c r="AR30" s="139">
        <f t="shared" ca="1" si="64"/>
        <v>0</v>
      </c>
      <c r="AS30" s="139">
        <f t="shared" ca="1" si="64"/>
        <v>0</v>
      </c>
      <c r="AT30" s="139">
        <f t="shared" ca="1" si="64"/>
        <v>0</v>
      </c>
      <c r="AU30" s="139">
        <f t="shared" ca="1" si="64"/>
        <v>0</v>
      </c>
      <c r="AV30" s="139">
        <f t="shared" ca="1" si="64"/>
        <v>0</v>
      </c>
      <c r="AW30" s="139">
        <f t="shared" ca="1" si="64"/>
        <v>0</v>
      </c>
      <c r="AX30" s="139">
        <f t="shared" ca="1" si="64"/>
        <v>0</v>
      </c>
      <c r="AY30" s="139">
        <f t="shared" ca="1" si="64"/>
        <v>0</v>
      </c>
      <c r="AZ30" s="139">
        <f t="shared" ca="1" si="64"/>
        <v>0</v>
      </c>
      <c r="BA30" s="139">
        <f t="shared" ca="1" si="64"/>
        <v>0</v>
      </c>
      <c r="BB30" s="139">
        <f t="shared" ca="1" si="64"/>
        <v>0</v>
      </c>
      <c r="BC30" s="139">
        <f t="shared" ref="BC30:CH30" ca="1" si="65">IF(BC$11&lt;$D$1+$A30,$C30/$D$1,IF(BC$11=$D$1+$A30,($C30/$D$1)/2,0))</f>
        <v>0</v>
      </c>
      <c r="BD30" s="139">
        <f t="shared" ca="1" si="65"/>
        <v>0</v>
      </c>
      <c r="BE30" s="139">
        <f t="shared" ca="1" si="65"/>
        <v>0</v>
      </c>
      <c r="BF30" s="139">
        <f t="shared" ca="1" si="65"/>
        <v>0</v>
      </c>
      <c r="BG30" s="139">
        <f t="shared" ca="1" si="65"/>
        <v>0</v>
      </c>
      <c r="BH30" s="139">
        <f t="shared" ca="1" si="65"/>
        <v>0</v>
      </c>
      <c r="BI30" s="139">
        <f t="shared" ca="1" si="65"/>
        <v>0</v>
      </c>
      <c r="BJ30" s="139">
        <f t="shared" ca="1" si="65"/>
        <v>0</v>
      </c>
      <c r="BK30" s="139">
        <f t="shared" ca="1" si="65"/>
        <v>0</v>
      </c>
      <c r="BL30" s="139">
        <f t="shared" ca="1" si="65"/>
        <v>0</v>
      </c>
      <c r="BM30" s="139">
        <f t="shared" ca="1" si="65"/>
        <v>0</v>
      </c>
      <c r="BN30" s="139">
        <f t="shared" ca="1" si="65"/>
        <v>0</v>
      </c>
      <c r="BO30" s="139">
        <f t="shared" ca="1" si="65"/>
        <v>0</v>
      </c>
      <c r="BP30" s="139">
        <f t="shared" ca="1" si="65"/>
        <v>0</v>
      </c>
      <c r="BQ30" s="139">
        <f t="shared" ca="1" si="65"/>
        <v>0</v>
      </c>
      <c r="BR30" s="139">
        <f t="shared" ca="1" si="65"/>
        <v>0</v>
      </c>
      <c r="BS30" s="139">
        <f t="shared" ca="1" si="65"/>
        <v>0</v>
      </c>
      <c r="BT30" s="139">
        <f t="shared" ca="1" si="65"/>
        <v>0</v>
      </c>
      <c r="BU30" s="139">
        <f t="shared" ca="1" si="65"/>
        <v>0</v>
      </c>
      <c r="BV30" s="139">
        <f t="shared" ca="1" si="65"/>
        <v>0</v>
      </c>
      <c r="BW30" s="139">
        <f t="shared" ca="1" si="65"/>
        <v>0</v>
      </c>
      <c r="BX30" s="139">
        <f t="shared" ca="1" si="65"/>
        <v>0</v>
      </c>
      <c r="BY30" s="139">
        <f t="shared" ca="1" si="65"/>
        <v>0</v>
      </c>
      <c r="BZ30" s="139">
        <f t="shared" ca="1" si="65"/>
        <v>0</v>
      </c>
      <c r="CA30" s="139">
        <f t="shared" ca="1" si="65"/>
        <v>0</v>
      </c>
      <c r="CB30" s="139">
        <f t="shared" ca="1" si="65"/>
        <v>0</v>
      </c>
      <c r="CC30" s="139">
        <f t="shared" ca="1" si="65"/>
        <v>0</v>
      </c>
      <c r="CD30" s="139">
        <f t="shared" ca="1" si="65"/>
        <v>0</v>
      </c>
      <c r="CE30" s="139">
        <f t="shared" ca="1" si="65"/>
        <v>0</v>
      </c>
      <c r="CF30" s="139">
        <f t="shared" ca="1" si="65"/>
        <v>0</v>
      </c>
      <c r="CG30" s="139">
        <f t="shared" ca="1" si="65"/>
        <v>0</v>
      </c>
      <c r="CH30" s="139">
        <f t="shared" ca="1" si="65"/>
        <v>0</v>
      </c>
      <c r="CI30" s="139">
        <f t="shared" ref="CI30:CY30" ca="1" si="66">IF(CI$11&lt;$D$1+$A30,$C30/$D$1,IF(CI$11=$D$1+$A30,($C30/$D$1)/2,0))</f>
        <v>0</v>
      </c>
      <c r="CJ30" s="139">
        <f t="shared" ca="1" si="66"/>
        <v>0</v>
      </c>
      <c r="CK30" s="139">
        <f t="shared" ca="1" si="66"/>
        <v>0</v>
      </c>
      <c r="CL30" s="139">
        <f t="shared" ca="1" si="66"/>
        <v>0</v>
      </c>
      <c r="CM30" s="139">
        <f t="shared" ca="1" si="66"/>
        <v>0</v>
      </c>
      <c r="CN30" s="139">
        <f t="shared" ca="1" si="66"/>
        <v>0</v>
      </c>
      <c r="CO30" s="139">
        <f t="shared" ca="1" si="66"/>
        <v>0</v>
      </c>
      <c r="CP30" s="139">
        <f t="shared" ca="1" si="66"/>
        <v>0</v>
      </c>
      <c r="CQ30" s="139">
        <f t="shared" ca="1" si="66"/>
        <v>0</v>
      </c>
      <c r="CR30" s="139">
        <f t="shared" ca="1" si="66"/>
        <v>0</v>
      </c>
      <c r="CS30" s="139">
        <f t="shared" ca="1" si="66"/>
        <v>0</v>
      </c>
      <c r="CT30" s="139">
        <f t="shared" ca="1" si="66"/>
        <v>0</v>
      </c>
      <c r="CU30" s="139">
        <f t="shared" ca="1" si="66"/>
        <v>0</v>
      </c>
      <c r="CV30" s="139">
        <f t="shared" ca="1" si="66"/>
        <v>0</v>
      </c>
      <c r="CW30" s="139">
        <f t="shared" ca="1" si="66"/>
        <v>0</v>
      </c>
      <c r="CX30" s="139">
        <f t="shared" ca="1" si="66"/>
        <v>0</v>
      </c>
      <c r="CY30" s="139">
        <f t="shared" ca="1" si="66"/>
        <v>0</v>
      </c>
      <c r="CZ30" s="139">
        <f t="shared" ca="1" si="14"/>
        <v>0</v>
      </c>
      <c r="DA30" s="373" t="s">
        <v>227</v>
      </c>
      <c r="DB30" s="373">
        <f t="shared" si="18"/>
        <v>2037</v>
      </c>
    </row>
    <row r="31" spans="1:106">
      <c r="A31" s="138">
        <f t="shared" si="10"/>
        <v>20</v>
      </c>
      <c r="B31" s="138">
        <f t="shared" si="10"/>
        <v>2038</v>
      </c>
      <c r="C31" s="130">
        <f ca="1">IF(INDIRECT(DA31&amp;5)=$H$2,SUM($D$6:INDIRECT(DA31&amp;6)),IF(INDIRECT(DA31&amp;5)&gt;$H$2,INDIRECT(DA31&amp;6),0))</f>
        <v>0</v>
      </c>
      <c r="D31" s="139"/>
      <c r="E31" s="139"/>
      <c r="F31" s="139"/>
      <c r="G31" s="139"/>
      <c r="H31" s="139"/>
      <c r="I31" s="139"/>
      <c r="J31" s="139"/>
      <c r="K31" s="139"/>
      <c r="L31" s="139"/>
      <c r="M31" s="139"/>
      <c r="N31" s="139"/>
      <c r="O31" s="139"/>
      <c r="P31" s="139"/>
      <c r="Q31" s="139"/>
      <c r="R31" s="139"/>
      <c r="S31" s="139"/>
      <c r="T31" s="140"/>
      <c r="U31" s="140"/>
      <c r="V31" s="139"/>
      <c r="W31" s="139">
        <f ca="1">($C31/$D$1)/2</f>
        <v>0</v>
      </c>
      <c r="X31" s="139">
        <f t="shared" ref="X31:BC31" ca="1" si="67">IF(X$11&lt;$D$1+$A31,$C31/$D$1,IF(X$11=$D$1+$A31,($C31/$D$1)/2,0))</f>
        <v>0</v>
      </c>
      <c r="Y31" s="139">
        <f t="shared" ca="1" si="67"/>
        <v>0</v>
      </c>
      <c r="Z31" s="139">
        <f t="shared" ca="1" si="67"/>
        <v>0</v>
      </c>
      <c r="AA31" s="139">
        <f t="shared" ca="1" si="67"/>
        <v>0</v>
      </c>
      <c r="AB31" s="139">
        <f t="shared" ca="1" si="67"/>
        <v>0</v>
      </c>
      <c r="AC31" s="139">
        <f t="shared" ca="1" si="67"/>
        <v>0</v>
      </c>
      <c r="AD31" s="139">
        <f t="shared" ca="1" si="67"/>
        <v>0</v>
      </c>
      <c r="AE31" s="139">
        <f t="shared" ca="1" si="67"/>
        <v>0</v>
      </c>
      <c r="AF31" s="139">
        <f t="shared" ca="1" si="67"/>
        <v>0</v>
      </c>
      <c r="AG31" s="139">
        <f t="shared" ca="1" si="67"/>
        <v>0</v>
      </c>
      <c r="AH31" s="139">
        <f t="shared" ca="1" si="67"/>
        <v>0</v>
      </c>
      <c r="AI31" s="139">
        <f t="shared" ca="1" si="67"/>
        <v>0</v>
      </c>
      <c r="AJ31" s="139">
        <f t="shared" ca="1" si="67"/>
        <v>0</v>
      </c>
      <c r="AK31" s="139">
        <f t="shared" ca="1" si="67"/>
        <v>0</v>
      </c>
      <c r="AL31" s="139">
        <f t="shared" ca="1" si="67"/>
        <v>0</v>
      </c>
      <c r="AM31" s="139">
        <f t="shared" ca="1" si="67"/>
        <v>0</v>
      </c>
      <c r="AN31" s="139">
        <f t="shared" ca="1" si="67"/>
        <v>0</v>
      </c>
      <c r="AO31" s="139">
        <f t="shared" ca="1" si="67"/>
        <v>0</v>
      </c>
      <c r="AP31" s="139">
        <f t="shared" ca="1" si="67"/>
        <v>0</v>
      </c>
      <c r="AQ31" s="139">
        <f t="shared" ca="1" si="67"/>
        <v>0</v>
      </c>
      <c r="AR31" s="139">
        <f t="shared" ca="1" si="67"/>
        <v>0</v>
      </c>
      <c r="AS31" s="139">
        <f t="shared" ca="1" si="67"/>
        <v>0</v>
      </c>
      <c r="AT31" s="139">
        <f t="shared" ca="1" si="67"/>
        <v>0</v>
      </c>
      <c r="AU31" s="139">
        <f t="shared" ca="1" si="67"/>
        <v>0</v>
      </c>
      <c r="AV31" s="139">
        <f t="shared" ca="1" si="67"/>
        <v>0</v>
      </c>
      <c r="AW31" s="139">
        <f t="shared" ca="1" si="67"/>
        <v>0</v>
      </c>
      <c r="AX31" s="139">
        <f t="shared" ca="1" si="67"/>
        <v>0</v>
      </c>
      <c r="AY31" s="139">
        <f t="shared" ca="1" si="67"/>
        <v>0</v>
      </c>
      <c r="AZ31" s="139">
        <f t="shared" ca="1" si="67"/>
        <v>0</v>
      </c>
      <c r="BA31" s="139">
        <f t="shared" ca="1" si="67"/>
        <v>0</v>
      </c>
      <c r="BB31" s="139">
        <f t="shared" ca="1" si="67"/>
        <v>0</v>
      </c>
      <c r="BC31" s="139">
        <f t="shared" ca="1" si="67"/>
        <v>0</v>
      </c>
      <c r="BD31" s="139">
        <f t="shared" ref="BD31:CI31" ca="1" si="68">IF(BD$11&lt;$D$1+$A31,$C31/$D$1,IF(BD$11=$D$1+$A31,($C31/$D$1)/2,0))</f>
        <v>0</v>
      </c>
      <c r="BE31" s="139">
        <f t="shared" ca="1" si="68"/>
        <v>0</v>
      </c>
      <c r="BF31" s="139">
        <f t="shared" ca="1" si="68"/>
        <v>0</v>
      </c>
      <c r="BG31" s="139">
        <f t="shared" ca="1" si="68"/>
        <v>0</v>
      </c>
      <c r="BH31" s="139">
        <f t="shared" ca="1" si="68"/>
        <v>0</v>
      </c>
      <c r="BI31" s="139">
        <f t="shared" ca="1" si="68"/>
        <v>0</v>
      </c>
      <c r="BJ31" s="139">
        <f t="shared" ca="1" si="68"/>
        <v>0</v>
      </c>
      <c r="BK31" s="139">
        <f t="shared" ca="1" si="68"/>
        <v>0</v>
      </c>
      <c r="BL31" s="139">
        <f t="shared" ca="1" si="68"/>
        <v>0</v>
      </c>
      <c r="BM31" s="139">
        <f t="shared" ca="1" si="68"/>
        <v>0</v>
      </c>
      <c r="BN31" s="139">
        <f t="shared" ca="1" si="68"/>
        <v>0</v>
      </c>
      <c r="BO31" s="139">
        <f t="shared" ca="1" si="68"/>
        <v>0</v>
      </c>
      <c r="BP31" s="139">
        <f t="shared" ca="1" si="68"/>
        <v>0</v>
      </c>
      <c r="BQ31" s="139">
        <f t="shared" ca="1" si="68"/>
        <v>0</v>
      </c>
      <c r="BR31" s="139">
        <f t="shared" ca="1" si="68"/>
        <v>0</v>
      </c>
      <c r="BS31" s="139">
        <f t="shared" ca="1" si="68"/>
        <v>0</v>
      </c>
      <c r="BT31" s="139">
        <f t="shared" ca="1" si="68"/>
        <v>0</v>
      </c>
      <c r="BU31" s="139">
        <f t="shared" ca="1" si="68"/>
        <v>0</v>
      </c>
      <c r="BV31" s="139">
        <f t="shared" ca="1" si="68"/>
        <v>0</v>
      </c>
      <c r="BW31" s="139">
        <f t="shared" ca="1" si="68"/>
        <v>0</v>
      </c>
      <c r="BX31" s="139">
        <f t="shared" ca="1" si="68"/>
        <v>0</v>
      </c>
      <c r="BY31" s="139">
        <f t="shared" ca="1" si="68"/>
        <v>0</v>
      </c>
      <c r="BZ31" s="139">
        <f t="shared" ca="1" si="68"/>
        <v>0</v>
      </c>
      <c r="CA31" s="139">
        <f t="shared" ca="1" si="68"/>
        <v>0</v>
      </c>
      <c r="CB31" s="139">
        <f t="shared" ca="1" si="68"/>
        <v>0</v>
      </c>
      <c r="CC31" s="139">
        <f t="shared" ca="1" si="68"/>
        <v>0</v>
      </c>
      <c r="CD31" s="139">
        <f t="shared" ca="1" si="68"/>
        <v>0</v>
      </c>
      <c r="CE31" s="139">
        <f t="shared" ca="1" si="68"/>
        <v>0</v>
      </c>
      <c r="CF31" s="139">
        <f t="shared" ca="1" si="68"/>
        <v>0</v>
      </c>
      <c r="CG31" s="139">
        <f t="shared" ca="1" si="68"/>
        <v>0</v>
      </c>
      <c r="CH31" s="139">
        <f t="shared" ca="1" si="68"/>
        <v>0</v>
      </c>
      <c r="CI31" s="139">
        <f t="shared" ca="1" si="68"/>
        <v>0</v>
      </c>
      <c r="CJ31" s="139">
        <f t="shared" ref="CJ31:CY31" ca="1" si="69">IF(CJ$11&lt;$D$1+$A31,$C31/$D$1,IF(CJ$11=$D$1+$A31,($C31/$D$1)/2,0))</f>
        <v>0</v>
      </c>
      <c r="CK31" s="139">
        <f t="shared" ca="1" si="69"/>
        <v>0</v>
      </c>
      <c r="CL31" s="139">
        <f t="shared" ca="1" si="69"/>
        <v>0</v>
      </c>
      <c r="CM31" s="139">
        <f t="shared" ca="1" si="69"/>
        <v>0</v>
      </c>
      <c r="CN31" s="139">
        <f t="shared" ca="1" si="69"/>
        <v>0</v>
      </c>
      <c r="CO31" s="139">
        <f t="shared" ca="1" si="69"/>
        <v>0</v>
      </c>
      <c r="CP31" s="139">
        <f t="shared" ca="1" si="69"/>
        <v>0</v>
      </c>
      <c r="CQ31" s="139">
        <f t="shared" ca="1" si="69"/>
        <v>0</v>
      </c>
      <c r="CR31" s="139">
        <f t="shared" ca="1" si="69"/>
        <v>0</v>
      </c>
      <c r="CS31" s="139">
        <f t="shared" ca="1" si="69"/>
        <v>0</v>
      </c>
      <c r="CT31" s="139">
        <f t="shared" ca="1" si="69"/>
        <v>0</v>
      </c>
      <c r="CU31" s="139">
        <f t="shared" ca="1" si="69"/>
        <v>0</v>
      </c>
      <c r="CV31" s="139">
        <f t="shared" ca="1" si="69"/>
        <v>0</v>
      </c>
      <c r="CW31" s="139">
        <f t="shared" ca="1" si="69"/>
        <v>0</v>
      </c>
      <c r="CX31" s="139">
        <f t="shared" ca="1" si="69"/>
        <v>0</v>
      </c>
      <c r="CY31" s="139">
        <f t="shared" ca="1" si="69"/>
        <v>0</v>
      </c>
      <c r="CZ31" s="139">
        <f t="shared" ca="1" si="14"/>
        <v>0</v>
      </c>
      <c r="DA31" s="374" t="s">
        <v>228</v>
      </c>
      <c r="DB31" s="373">
        <f t="shared" si="18"/>
        <v>2038</v>
      </c>
    </row>
    <row r="32" spans="1:106" s="373" customFormat="1">
      <c r="A32" s="138">
        <f t="shared" si="10"/>
        <v>21</v>
      </c>
      <c r="B32" s="138">
        <f t="shared" si="10"/>
        <v>2039</v>
      </c>
      <c r="C32" s="130">
        <f ca="1">IF(INDIRECT(DA32&amp;5)=$H$2,SUM($D$6:INDIRECT(DA32&amp;6)),IF(INDIRECT(DA32&amp;5)&gt;$H$2,INDIRECT(DA32&amp;6),0))</f>
        <v>0</v>
      </c>
      <c r="D32" s="374"/>
      <c r="E32" s="374"/>
      <c r="F32" s="374"/>
      <c r="G32" s="374"/>
      <c r="H32" s="374"/>
      <c r="I32" s="374"/>
      <c r="J32" s="374"/>
      <c r="K32" s="374"/>
      <c r="L32" s="374"/>
      <c r="M32" s="374"/>
      <c r="N32" s="374"/>
      <c r="O32" s="374"/>
      <c r="P32" s="374"/>
      <c r="Q32" s="374"/>
      <c r="R32" s="374"/>
      <c r="S32" s="374"/>
      <c r="T32" s="375"/>
      <c r="U32" s="375"/>
      <c r="V32" s="374"/>
      <c r="W32" s="374"/>
      <c r="X32" s="374">
        <f ca="1">($C32/$D$1)/2</f>
        <v>0</v>
      </c>
      <c r="Y32" s="374">
        <f t="shared" ref="Y32:BD32" ca="1" si="70">IF(Y$11&lt;$D$1+$A32,$C32/$D$1,IF(Y$11=$D$1+$A32,($C32/$D$1)/2,0))</f>
        <v>0</v>
      </c>
      <c r="Z32" s="374">
        <f t="shared" ca="1" si="70"/>
        <v>0</v>
      </c>
      <c r="AA32" s="374">
        <f t="shared" ca="1" si="70"/>
        <v>0</v>
      </c>
      <c r="AB32" s="374">
        <f t="shared" ca="1" si="70"/>
        <v>0</v>
      </c>
      <c r="AC32" s="374">
        <f t="shared" ca="1" si="70"/>
        <v>0</v>
      </c>
      <c r="AD32" s="374">
        <f t="shared" ca="1" si="70"/>
        <v>0</v>
      </c>
      <c r="AE32" s="374">
        <f t="shared" ca="1" si="70"/>
        <v>0</v>
      </c>
      <c r="AF32" s="374">
        <f t="shared" ca="1" si="70"/>
        <v>0</v>
      </c>
      <c r="AG32" s="374">
        <f t="shared" ca="1" si="70"/>
        <v>0</v>
      </c>
      <c r="AH32" s="374">
        <f t="shared" ca="1" si="70"/>
        <v>0</v>
      </c>
      <c r="AI32" s="374">
        <f t="shared" ca="1" si="70"/>
        <v>0</v>
      </c>
      <c r="AJ32" s="374">
        <f t="shared" ca="1" si="70"/>
        <v>0</v>
      </c>
      <c r="AK32" s="374">
        <f t="shared" ca="1" si="70"/>
        <v>0</v>
      </c>
      <c r="AL32" s="374">
        <f t="shared" ca="1" si="70"/>
        <v>0</v>
      </c>
      <c r="AM32" s="374">
        <f t="shared" ca="1" si="70"/>
        <v>0</v>
      </c>
      <c r="AN32" s="374">
        <f t="shared" ca="1" si="70"/>
        <v>0</v>
      </c>
      <c r="AO32" s="374">
        <f t="shared" ca="1" si="70"/>
        <v>0</v>
      </c>
      <c r="AP32" s="374">
        <f t="shared" ca="1" si="70"/>
        <v>0</v>
      </c>
      <c r="AQ32" s="374">
        <f t="shared" ca="1" si="70"/>
        <v>0</v>
      </c>
      <c r="AR32" s="374">
        <f t="shared" ca="1" si="70"/>
        <v>0</v>
      </c>
      <c r="AS32" s="374">
        <f t="shared" ca="1" si="70"/>
        <v>0</v>
      </c>
      <c r="AT32" s="374">
        <f t="shared" ca="1" si="70"/>
        <v>0</v>
      </c>
      <c r="AU32" s="374">
        <f t="shared" ca="1" si="70"/>
        <v>0</v>
      </c>
      <c r="AV32" s="374">
        <f t="shared" ca="1" si="70"/>
        <v>0</v>
      </c>
      <c r="AW32" s="374">
        <f t="shared" ca="1" si="70"/>
        <v>0</v>
      </c>
      <c r="AX32" s="374">
        <f t="shared" ca="1" si="70"/>
        <v>0</v>
      </c>
      <c r="AY32" s="374">
        <f t="shared" ca="1" si="70"/>
        <v>0</v>
      </c>
      <c r="AZ32" s="374">
        <f t="shared" ca="1" si="70"/>
        <v>0</v>
      </c>
      <c r="BA32" s="374">
        <f t="shared" ca="1" si="70"/>
        <v>0</v>
      </c>
      <c r="BB32" s="374">
        <f t="shared" ca="1" si="70"/>
        <v>0</v>
      </c>
      <c r="BC32" s="374">
        <f t="shared" ca="1" si="70"/>
        <v>0</v>
      </c>
      <c r="BD32" s="374">
        <f t="shared" ca="1" si="70"/>
        <v>0</v>
      </c>
      <c r="BE32" s="374">
        <f t="shared" ref="BE32:CJ32" ca="1" si="71">IF(BE$11&lt;$D$1+$A32,$C32/$D$1,IF(BE$11=$D$1+$A32,($C32/$D$1)/2,0))</f>
        <v>0</v>
      </c>
      <c r="BF32" s="374">
        <f t="shared" ca="1" si="71"/>
        <v>0</v>
      </c>
      <c r="BG32" s="374">
        <f t="shared" ca="1" si="71"/>
        <v>0</v>
      </c>
      <c r="BH32" s="374">
        <f t="shared" ca="1" si="71"/>
        <v>0</v>
      </c>
      <c r="BI32" s="374">
        <f t="shared" ca="1" si="71"/>
        <v>0</v>
      </c>
      <c r="BJ32" s="374">
        <f t="shared" ca="1" si="71"/>
        <v>0</v>
      </c>
      <c r="BK32" s="374">
        <f t="shared" ca="1" si="71"/>
        <v>0</v>
      </c>
      <c r="BL32" s="374">
        <f t="shared" ca="1" si="71"/>
        <v>0</v>
      </c>
      <c r="BM32" s="374">
        <f t="shared" ca="1" si="71"/>
        <v>0</v>
      </c>
      <c r="BN32" s="374">
        <f t="shared" ca="1" si="71"/>
        <v>0</v>
      </c>
      <c r="BO32" s="374">
        <f t="shared" ca="1" si="71"/>
        <v>0</v>
      </c>
      <c r="BP32" s="374">
        <f t="shared" ca="1" si="71"/>
        <v>0</v>
      </c>
      <c r="BQ32" s="374">
        <f t="shared" ca="1" si="71"/>
        <v>0</v>
      </c>
      <c r="BR32" s="374">
        <f t="shared" ca="1" si="71"/>
        <v>0</v>
      </c>
      <c r="BS32" s="374">
        <f t="shared" ca="1" si="71"/>
        <v>0</v>
      </c>
      <c r="BT32" s="374">
        <f t="shared" ca="1" si="71"/>
        <v>0</v>
      </c>
      <c r="BU32" s="374">
        <f t="shared" ca="1" si="71"/>
        <v>0</v>
      </c>
      <c r="BV32" s="374">
        <f t="shared" ca="1" si="71"/>
        <v>0</v>
      </c>
      <c r="BW32" s="374">
        <f t="shared" ca="1" si="71"/>
        <v>0</v>
      </c>
      <c r="BX32" s="374">
        <f t="shared" ca="1" si="71"/>
        <v>0</v>
      </c>
      <c r="BY32" s="374">
        <f t="shared" ca="1" si="71"/>
        <v>0</v>
      </c>
      <c r="BZ32" s="374">
        <f t="shared" ca="1" si="71"/>
        <v>0</v>
      </c>
      <c r="CA32" s="374">
        <f t="shared" ca="1" si="71"/>
        <v>0</v>
      </c>
      <c r="CB32" s="374">
        <f t="shared" ca="1" si="71"/>
        <v>0</v>
      </c>
      <c r="CC32" s="374">
        <f t="shared" ca="1" si="71"/>
        <v>0</v>
      </c>
      <c r="CD32" s="374">
        <f t="shared" ca="1" si="71"/>
        <v>0</v>
      </c>
      <c r="CE32" s="374">
        <f t="shared" ca="1" si="71"/>
        <v>0</v>
      </c>
      <c r="CF32" s="374">
        <f t="shared" ca="1" si="71"/>
        <v>0</v>
      </c>
      <c r="CG32" s="374">
        <f t="shared" ca="1" si="71"/>
        <v>0</v>
      </c>
      <c r="CH32" s="374">
        <f t="shared" ca="1" si="71"/>
        <v>0</v>
      </c>
      <c r="CI32" s="374">
        <f t="shared" ca="1" si="71"/>
        <v>0</v>
      </c>
      <c r="CJ32" s="374">
        <f t="shared" ca="1" si="71"/>
        <v>0</v>
      </c>
      <c r="CK32" s="374">
        <f t="shared" ref="CK32:CZ32" ca="1" si="72">IF(CK$11&lt;$D$1+$A32,$C32/$D$1,IF(CK$11=$D$1+$A32,($C32/$D$1)/2,0))</f>
        <v>0</v>
      </c>
      <c r="CL32" s="374">
        <f t="shared" ca="1" si="72"/>
        <v>0</v>
      </c>
      <c r="CM32" s="374">
        <f t="shared" ca="1" si="72"/>
        <v>0</v>
      </c>
      <c r="CN32" s="374">
        <f t="shared" ca="1" si="72"/>
        <v>0</v>
      </c>
      <c r="CO32" s="374">
        <f t="shared" ca="1" si="72"/>
        <v>0</v>
      </c>
      <c r="CP32" s="374">
        <f t="shared" ca="1" si="72"/>
        <v>0</v>
      </c>
      <c r="CQ32" s="374">
        <f t="shared" ca="1" si="72"/>
        <v>0</v>
      </c>
      <c r="CR32" s="374">
        <f t="shared" ca="1" si="72"/>
        <v>0</v>
      </c>
      <c r="CS32" s="374">
        <f t="shared" ca="1" si="72"/>
        <v>0</v>
      </c>
      <c r="CT32" s="374">
        <f t="shared" ca="1" si="72"/>
        <v>0</v>
      </c>
      <c r="CU32" s="374">
        <f t="shared" ca="1" si="72"/>
        <v>0</v>
      </c>
      <c r="CV32" s="374">
        <f t="shared" ca="1" si="72"/>
        <v>0</v>
      </c>
      <c r="CW32" s="374">
        <f t="shared" ca="1" si="72"/>
        <v>0</v>
      </c>
      <c r="CX32" s="374">
        <f t="shared" ca="1" si="72"/>
        <v>0</v>
      </c>
      <c r="CY32" s="374">
        <f t="shared" ca="1" si="72"/>
        <v>0</v>
      </c>
      <c r="CZ32" s="374">
        <f t="shared" ca="1" si="72"/>
        <v>0</v>
      </c>
      <c r="DA32" s="374" t="s">
        <v>229</v>
      </c>
      <c r="DB32" s="373">
        <f t="shared" si="18"/>
        <v>2039</v>
      </c>
    </row>
    <row r="33" spans="1:121" s="373" customFormat="1">
      <c r="A33" s="138">
        <f t="shared" si="10"/>
        <v>22</v>
      </c>
      <c r="B33" s="138">
        <f t="shared" si="10"/>
        <v>2040</v>
      </c>
      <c r="C33" s="130">
        <f ca="1">IF(INDIRECT(DA33&amp;5)=$H$2,SUM($D$6:INDIRECT(DA33&amp;6)),IF(INDIRECT(DA33&amp;5)&gt;$H$2,INDIRECT(DA33&amp;6),0))</f>
        <v>0</v>
      </c>
      <c r="D33" s="374"/>
      <c r="E33" s="374"/>
      <c r="F33" s="374"/>
      <c r="G33" s="374"/>
      <c r="H33" s="374"/>
      <c r="I33" s="374"/>
      <c r="J33" s="374"/>
      <c r="K33" s="374"/>
      <c r="L33" s="374"/>
      <c r="M33" s="374"/>
      <c r="N33" s="374"/>
      <c r="O33" s="374"/>
      <c r="P33" s="374"/>
      <c r="Q33" s="374"/>
      <c r="R33" s="374"/>
      <c r="S33" s="374"/>
      <c r="T33" s="375"/>
      <c r="U33" s="375"/>
      <c r="V33" s="374"/>
      <c r="W33" s="374"/>
      <c r="X33" s="374"/>
      <c r="Y33" s="374">
        <f ca="1">($C33/$D$1)/2</f>
        <v>0</v>
      </c>
      <c r="Z33" s="374">
        <f t="shared" ref="Z33:BE33" ca="1" si="73">IF(Z$11&lt;$D$1+$A33,$C33/$D$1,IF(Z$11=$D$1+$A33,($C33/$D$1)/2,0))</f>
        <v>0</v>
      </c>
      <c r="AA33" s="374">
        <f t="shared" ca="1" si="73"/>
        <v>0</v>
      </c>
      <c r="AB33" s="374">
        <f t="shared" ca="1" si="73"/>
        <v>0</v>
      </c>
      <c r="AC33" s="374">
        <f t="shared" ca="1" si="73"/>
        <v>0</v>
      </c>
      <c r="AD33" s="374">
        <f t="shared" ca="1" si="73"/>
        <v>0</v>
      </c>
      <c r="AE33" s="374">
        <f t="shared" ca="1" si="73"/>
        <v>0</v>
      </c>
      <c r="AF33" s="374">
        <f t="shared" ca="1" si="73"/>
        <v>0</v>
      </c>
      <c r="AG33" s="374">
        <f t="shared" ca="1" si="73"/>
        <v>0</v>
      </c>
      <c r="AH33" s="374">
        <f t="shared" ca="1" si="73"/>
        <v>0</v>
      </c>
      <c r="AI33" s="374">
        <f t="shared" ca="1" si="73"/>
        <v>0</v>
      </c>
      <c r="AJ33" s="374">
        <f t="shared" ca="1" si="73"/>
        <v>0</v>
      </c>
      <c r="AK33" s="374">
        <f t="shared" ca="1" si="73"/>
        <v>0</v>
      </c>
      <c r="AL33" s="374">
        <f t="shared" ca="1" si="73"/>
        <v>0</v>
      </c>
      <c r="AM33" s="374">
        <f t="shared" ca="1" si="73"/>
        <v>0</v>
      </c>
      <c r="AN33" s="374">
        <f t="shared" ca="1" si="73"/>
        <v>0</v>
      </c>
      <c r="AO33" s="374">
        <f t="shared" ca="1" si="73"/>
        <v>0</v>
      </c>
      <c r="AP33" s="374">
        <f t="shared" ca="1" si="73"/>
        <v>0</v>
      </c>
      <c r="AQ33" s="374">
        <f t="shared" ca="1" si="73"/>
        <v>0</v>
      </c>
      <c r="AR33" s="374">
        <f t="shared" ca="1" si="73"/>
        <v>0</v>
      </c>
      <c r="AS33" s="374">
        <f t="shared" ca="1" si="73"/>
        <v>0</v>
      </c>
      <c r="AT33" s="374">
        <f t="shared" ca="1" si="73"/>
        <v>0</v>
      </c>
      <c r="AU33" s="374">
        <f t="shared" ca="1" si="73"/>
        <v>0</v>
      </c>
      <c r="AV33" s="374">
        <f t="shared" ca="1" si="73"/>
        <v>0</v>
      </c>
      <c r="AW33" s="374">
        <f t="shared" ca="1" si="73"/>
        <v>0</v>
      </c>
      <c r="AX33" s="374">
        <f t="shared" ca="1" si="73"/>
        <v>0</v>
      </c>
      <c r="AY33" s="374">
        <f t="shared" ca="1" si="73"/>
        <v>0</v>
      </c>
      <c r="AZ33" s="374">
        <f t="shared" ca="1" si="73"/>
        <v>0</v>
      </c>
      <c r="BA33" s="374">
        <f t="shared" ca="1" si="73"/>
        <v>0</v>
      </c>
      <c r="BB33" s="374">
        <f t="shared" ca="1" si="73"/>
        <v>0</v>
      </c>
      <c r="BC33" s="374">
        <f t="shared" ca="1" si="73"/>
        <v>0</v>
      </c>
      <c r="BD33" s="374">
        <f t="shared" ca="1" si="73"/>
        <v>0</v>
      </c>
      <c r="BE33" s="374">
        <f t="shared" ca="1" si="73"/>
        <v>0</v>
      </c>
      <c r="BF33" s="374">
        <f t="shared" ref="BF33:CK33" ca="1" si="74">IF(BF$11&lt;$D$1+$A33,$C33/$D$1,IF(BF$11=$D$1+$A33,($C33/$D$1)/2,0))</f>
        <v>0</v>
      </c>
      <c r="BG33" s="374">
        <f t="shared" ca="1" si="74"/>
        <v>0</v>
      </c>
      <c r="BH33" s="374">
        <f t="shared" ca="1" si="74"/>
        <v>0</v>
      </c>
      <c r="BI33" s="374">
        <f t="shared" ca="1" si="74"/>
        <v>0</v>
      </c>
      <c r="BJ33" s="374">
        <f t="shared" ca="1" si="74"/>
        <v>0</v>
      </c>
      <c r="BK33" s="374">
        <f t="shared" ca="1" si="74"/>
        <v>0</v>
      </c>
      <c r="BL33" s="374">
        <f t="shared" ca="1" si="74"/>
        <v>0</v>
      </c>
      <c r="BM33" s="374">
        <f t="shared" ca="1" si="74"/>
        <v>0</v>
      </c>
      <c r="BN33" s="374">
        <f t="shared" ca="1" si="74"/>
        <v>0</v>
      </c>
      <c r="BO33" s="374">
        <f t="shared" ca="1" si="74"/>
        <v>0</v>
      </c>
      <c r="BP33" s="374">
        <f t="shared" ca="1" si="74"/>
        <v>0</v>
      </c>
      <c r="BQ33" s="374">
        <f t="shared" ca="1" si="74"/>
        <v>0</v>
      </c>
      <c r="BR33" s="374">
        <f t="shared" ca="1" si="74"/>
        <v>0</v>
      </c>
      <c r="BS33" s="374">
        <f t="shared" ca="1" si="74"/>
        <v>0</v>
      </c>
      <c r="BT33" s="374">
        <f t="shared" ca="1" si="74"/>
        <v>0</v>
      </c>
      <c r="BU33" s="374">
        <f t="shared" ca="1" si="74"/>
        <v>0</v>
      </c>
      <c r="BV33" s="374">
        <f t="shared" ca="1" si="74"/>
        <v>0</v>
      </c>
      <c r="BW33" s="374">
        <f t="shared" ca="1" si="74"/>
        <v>0</v>
      </c>
      <c r="BX33" s="374">
        <f t="shared" ca="1" si="74"/>
        <v>0</v>
      </c>
      <c r="BY33" s="374">
        <f t="shared" ca="1" si="74"/>
        <v>0</v>
      </c>
      <c r="BZ33" s="374">
        <f t="shared" ca="1" si="74"/>
        <v>0</v>
      </c>
      <c r="CA33" s="374">
        <f t="shared" ca="1" si="74"/>
        <v>0</v>
      </c>
      <c r="CB33" s="374">
        <f t="shared" ca="1" si="74"/>
        <v>0</v>
      </c>
      <c r="CC33" s="374">
        <f t="shared" ca="1" si="74"/>
        <v>0</v>
      </c>
      <c r="CD33" s="374">
        <f t="shared" ca="1" si="74"/>
        <v>0</v>
      </c>
      <c r="CE33" s="374">
        <f t="shared" ca="1" si="74"/>
        <v>0</v>
      </c>
      <c r="CF33" s="374">
        <f t="shared" ca="1" si="74"/>
        <v>0</v>
      </c>
      <c r="CG33" s="374">
        <f t="shared" ca="1" si="74"/>
        <v>0</v>
      </c>
      <c r="CH33" s="374">
        <f t="shared" ca="1" si="74"/>
        <v>0</v>
      </c>
      <c r="CI33" s="374">
        <f t="shared" ca="1" si="74"/>
        <v>0</v>
      </c>
      <c r="CJ33" s="374">
        <f t="shared" ca="1" si="74"/>
        <v>0</v>
      </c>
      <c r="CK33" s="374">
        <f t="shared" ca="1" si="74"/>
        <v>0</v>
      </c>
      <c r="CL33" s="374">
        <f t="shared" ref="CL33:CZ33" ca="1" si="75">IF(CL$11&lt;$D$1+$A33,$C33/$D$1,IF(CL$11=$D$1+$A33,($C33/$D$1)/2,0))</f>
        <v>0</v>
      </c>
      <c r="CM33" s="374">
        <f t="shared" ca="1" si="75"/>
        <v>0</v>
      </c>
      <c r="CN33" s="374">
        <f t="shared" ca="1" si="75"/>
        <v>0</v>
      </c>
      <c r="CO33" s="374">
        <f t="shared" ca="1" si="75"/>
        <v>0</v>
      </c>
      <c r="CP33" s="374">
        <f t="shared" ca="1" si="75"/>
        <v>0</v>
      </c>
      <c r="CQ33" s="374">
        <f t="shared" ca="1" si="75"/>
        <v>0</v>
      </c>
      <c r="CR33" s="374">
        <f t="shared" ca="1" si="75"/>
        <v>0</v>
      </c>
      <c r="CS33" s="374">
        <f t="shared" ca="1" si="75"/>
        <v>0</v>
      </c>
      <c r="CT33" s="374">
        <f t="shared" ca="1" si="75"/>
        <v>0</v>
      </c>
      <c r="CU33" s="374">
        <f t="shared" ca="1" si="75"/>
        <v>0</v>
      </c>
      <c r="CV33" s="374">
        <f t="shared" ca="1" si="75"/>
        <v>0</v>
      </c>
      <c r="CW33" s="374">
        <f t="shared" ca="1" si="75"/>
        <v>0</v>
      </c>
      <c r="CX33" s="374">
        <f t="shared" ca="1" si="75"/>
        <v>0</v>
      </c>
      <c r="CY33" s="374">
        <f t="shared" ca="1" si="75"/>
        <v>0</v>
      </c>
      <c r="CZ33" s="374">
        <f t="shared" ca="1" si="75"/>
        <v>0</v>
      </c>
      <c r="DA33" s="374" t="s">
        <v>230</v>
      </c>
      <c r="DB33" s="373">
        <f t="shared" si="18"/>
        <v>2040</v>
      </c>
    </row>
    <row r="34" spans="1:121" s="373" customFormat="1">
      <c r="A34" s="138">
        <f t="shared" si="10"/>
        <v>23</v>
      </c>
      <c r="B34" s="138">
        <f t="shared" si="10"/>
        <v>2041</v>
      </c>
      <c r="C34" s="130">
        <f ca="1">IF(INDIRECT(DA34&amp;5)=$H$2,SUM($D$6:INDIRECT(DA34&amp;6)),IF(INDIRECT(DA34&amp;5)&gt;$H$2,INDIRECT(DA34&amp;6),0))</f>
        <v>0</v>
      </c>
      <c r="D34" s="374"/>
      <c r="E34" s="374"/>
      <c r="F34" s="374"/>
      <c r="G34" s="374"/>
      <c r="H34" s="374"/>
      <c r="I34" s="374"/>
      <c r="J34" s="374"/>
      <c r="K34" s="374"/>
      <c r="L34" s="374"/>
      <c r="M34" s="374"/>
      <c r="N34" s="374"/>
      <c r="O34" s="374"/>
      <c r="P34" s="374"/>
      <c r="Q34" s="374"/>
      <c r="R34" s="374"/>
      <c r="S34" s="374"/>
      <c r="T34" s="375"/>
      <c r="U34" s="375"/>
      <c r="V34" s="374"/>
      <c r="W34" s="374"/>
      <c r="X34" s="374"/>
      <c r="Y34" s="374"/>
      <c r="Z34" s="374">
        <f ca="1">($C34/$D$1)/2</f>
        <v>0</v>
      </c>
      <c r="AA34" s="374">
        <f t="shared" ref="AA34:BF34" ca="1" si="76">IF(AA$11&lt;$D$1+$A34,$C34/$D$1,IF(AA$11=$D$1+$A34,($C34/$D$1)/2,0))</f>
        <v>0</v>
      </c>
      <c r="AB34" s="374">
        <f t="shared" ca="1" si="76"/>
        <v>0</v>
      </c>
      <c r="AC34" s="374">
        <f t="shared" ca="1" si="76"/>
        <v>0</v>
      </c>
      <c r="AD34" s="374">
        <f t="shared" ca="1" si="76"/>
        <v>0</v>
      </c>
      <c r="AE34" s="374">
        <f t="shared" ca="1" si="76"/>
        <v>0</v>
      </c>
      <c r="AF34" s="374">
        <f t="shared" ca="1" si="76"/>
        <v>0</v>
      </c>
      <c r="AG34" s="374">
        <f t="shared" ca="1" si="76"/>
        <v>0</v>
      </c>
      <c r="AH34" s="374">
        <f t="shared" ca="1" si="76"/>
        <v>0</v>
      </c>
      <c r="AI34" s="374">
        <f t="shared" ca="1" si="76"/>
        <v>0</v>
      </c>
      <c r="AJ34" s="374">
        <f t="shared" ca="1" si="76"/>
        <v>0</v>
      </c>
      <c r="AK34" s="374">
        <f t="shared" ca="1" si="76"/>
        <v>0</v>
      </c>
      <c r="AL34" s="374">
        <f t="shared" ca="1" si="76"/>
        <v>0</v>
      </c>
      <c r="AM34" s="374">
        <f t="shared" ca="1" si="76"/>
        <v>0</v>
      </c>
      <c r="AN34" s="374">
        <f t="shared" ca="1" si="76"/>
        <v>0</v>
      </c>
      <c r="AO34" s="374">
        <f t="shared" ca="1" si="76"/>
        <v>0</v>
      </c>
      <c r="AP34" s="374">
        <f t="shared" ca="1" si="76"/>
        <v>0</v>
      </c>
      <c r="AQ34" s="374">
        <f t="shared" ca="1" si="76"/>
        <v>0</v>
      </c>
      <c r="AR34" s="374">
        <f t="shared" ca="1" si="76"/>
        <v>0</v>
      </c>
      <c r="AS34" s="374">
        <f t="shared" ca="1" si="76"/>
        <v>0</v>
      </c>
      <c r="AT34" s="374">
        <f t="shared" ca="1" si="76"/>
        <v>0</v>
      </c>
      <c r="AU34" s="374">
        <f t="shared" ca="1" si="76"/>
        <v>0</v>
      </c>
      <c r="AV34" s="374">
        <f t="shared" ca="1" si="76"/>
        <v>0</v>
      </c>
      <c r="AW34" s="374">
        <f t="shared" ca="1" si="76"/>
        <v>0</v>
      </c>
      <c r="AX34" s="374">
        <f t="shared" ca="1" si="76"/>
        <v>0</v>
      </c>
      <c r="AY34" s="374">
        <f t="shared" ca="1" si="76"/>
        <v>0</v>
      </c>
      <c r="AZ34" s="374">
        <f t="shared" ca="1" si="76"/>
        <v>0</v>
      </c>
      <c r="BA34" s="374">
        <f t="shared" ca="1" si="76"/>
        <v>0</v>
      </c>
      <c r="BB34" s="374">
        <f t="shared" ca="1" si="76"/>
        <v>0</v>
      </c>
      <c r="BC34" s="374">
        <f t="shared" ca="1" si="76"/>
        <v>0</v>
      </c>
      <c r="BD34" s="374">
        <f t="shared" ca="1" si="76"/>
        <v>0</v>
      </c>
      <c r="BE34" s="374">
        <f t="shared" ca="1" si="76"/>
        <v>0</v>
      </c>
      <c r="BF34" s="374">
        <f t="shared" ca="1" si="76"/>
        <v>0</v>
      </c>
      <c r="BG34" s="374">
        <f t="shared" ref="BG34:CL34" ca="1" si="77">IF(BG$11&lt;$D$1+$A34,$C34/$D$1,IF(BG$11=$D$1+$A34,($C34/$D$1)/2,0))</f>
        <v>0</v>
      </c>
      <c r="BH34" s="374">
        <f t="shared" ca="1" si="77"/>
        <v>0</v>
      </c>
      <c r="BI34" s="374">
        <f t="shared" ca="1" si="77"/>
        <v>0</v>
      </c>
      <c r="BJ34" s="374">
        <f t="shared" ca="1" si="77"/>
        <v>0</v>
      </c>
      <c r="BK34" s="374">
        <f t="shared" ca="1" si="77"/>
        <v>0</v>
      </c>
      <c r="BL34" s="374">
        <f t="shared" ca="1" si="77"/>
        <v>0</v>
      </c>
      <c r="BM34" s="374">
        <f t="shared" ca="1" si="77"/>
        <v>0</v>
      </c>
      <c r="BN34" s="374">
        <f t="shared" ca="1" si="77"/>
        <v>0</v>
      </c>
      <c r="BO34" s="374">
        <f t="shared" ca="1" si="77"/>
        <v>0</v>
      </c>
      <c r="BP34" s="374">
        <f t="shared" ca="1" si="77"/>
        <v>0</v>
      </c>
      <c r="BQ34" s="374">
        <f t="shared" ca="1" si="77"/>
        <v>0</v>
      </c>
      <c r="BR34" s="374">
        <f t="shared" ca="1" si="77"/>
        <v>0</v>
      </c>
      <c r="BS34" s="374">
        <f t="shared" ca="1" si="77"/>
        <v>0</v>
      </c>
      <c r="BT34" s="374">
        <f t="shared" ca="1" si="77"/>
        <v>0</v>
      </c>
      <c r="BU34" s="374">
        <f t="shared" ca="1" si="77"/>
        <v>0</v>
      </c>
      <c r="BV34" s="374">
        <f t="shared" ca="1" si="77"/>
        <v>0</v>
      </c>
      <c r="BW34" s="374">
        <f t="shared" ca="1" si="77"/>
        <v>0</v>
      </c>
      <c r="BX34" s="374">
        <f t="shared" ca="1" si="77"/>
        <v>0</v>
      </c>
      <c r="BY34" s="374">
        <f t="shared" ca="1" si="77"/>
        <v>0</v>
      </c>
      <c r="BZ34" s="374">
        <f t="shared" ca="1" si="77"/>
        <v>0</v>
      </c>
      <c r="CA34" s="374">
        <f t="shared" ca="1" si="77"/>
        <v>0</v>
      </c>
      <c r="CB34" s="374">
        <f t="shared" ca="1" si="77"/>
        <v>0</v>
      </c>
      <c r="CC34" s="374">
        <f t="shared" ca="1" si="77"/>
        <v>0</v>
      </c>
      <c r="CD34" s="374">
        <f t="shared" ca="1" si="77"/>
        <v>0</v>
      </c>
      <c r="CE34" s="374">
        <f t="shared" ca="1" si="77"/>
        <v>0</v>
      </c>
      <c r="CF34" s="374">
        <f t="shared" ca="1" si="77"/>
        <v>0</v>
      </c>
      <c r="CG34" s="374">
        <f t="shared" ca="1" si="77"/>
        <v>0</v>
      </c>
      <c r="CH34" s="374">
        <f t="shared" ca="1" si="77"/>
        <v>0</v>
      </c>
      <c r="CI34" s="374">
        <f t="shared" ca="1" si="77"/>
        <v>0</v>
      </c>
      <c r="CJ34" s="374">
        <f t="shared" ca="1" si="77"/>
        <v>0</v>
      </c>
      <c r="CK34" s="374">
        <f t="shared" ca="1" si="77"/>
        <v>0</v>
      </c>
      <c r="CL34" s="374">
        <f t="shared" ca="1" si="77"/>
        <v>0</v>
      </c>
      <c r="CM34" s="374">
        <f t="shared" ref="CM34:CZ34" ca="1" si="78">IF(CM$11&lt;$D$1+$A34,$C34/$D$1,IF(CM$11=$D$1+$A34,($C34/$D$1)/2,0))</f>
        <v>0</v>
      </c>
      <c r="CN34" s="374">
        <f t="shared" ca="1" si="78"/>
        <v>0</v>
      </c>
      <c r="CO34" s="374">
        <f t="shared" ca="1" si="78"/>
        <v>0</v>
      </c>
      <c r="CP34" s="374">
        <f t="shared" ca="1" si="78"/>
        <v>0</v>
      </c>
      <c r="CQ34" s="374">
        <f t="shared" ca="1" si="78"/>
        <v>0</v>
      </c>
      <c r="CR34" s="374">
        <f t="shared" ca="1" si="78"/>
        <v>0</v>
      </c>
      <c r="CS34" s="374">
        <f t="shared" ca="1" si="78"/>
        <v>0</v>
      </c>
      <c r="CT34" s="374">
        <f t="shared" ca="1" si="78"/>
        <v>0</v>
      </c>
      <c r="CU34" s="374">
        <f t="shared" ca="1" si="78"/>
        <v>0</v>
      </c>
      <c r="CV34" s="374">
        <f t="shared" ca="1" si="78"/>
        <v>0</v>
      </c>
      <c r="CW34" s="374">
        <f t="shared" ca="1" si="78"/>
        <v>0</v>
      </c>
      <c r="CX34" s="374">
        <f t="shared" ca="1" si="78"/>
        <v>0</v>
      </c>
      <c r="CY34" s="374">
        <f t="shared" ca="1" si="78"/>
        <v>0</v>
      </c>
      <c r="CZ34" s="374">
        <f t="shared" ca="1" si="78"/>
        <v>0</v>
      </c>
      <c r="DA34" s="374" t="s">
        <v>231</v>
      </c>
      <c r="DB34" s="373">
        <f t="shared" si="18"/>
        <v>2041</v>
      </c>
      <c r="DC34" s="374"/>
    </row>
    <row r="35" spans="1:121" s="373" customFormat="1">
      <c r="A35" s="138">
        <f t="shared" si="10"/>
        <v>24</v>
      </c>
      <c r="B35" s="138">
        <f t="shared" si="10"/>
        <v>2042</v>
      </c>
      <c r="C35" s="130">
        <f ca="1">IF(INDIRECT(DA35&amp;5)=$H$2,SUM($D$6:INDIRECT(DA35&amp;6)),IF(INDIRECT(DA35&amp;5)&gt;$H$2,INDIRECT(DA35&amp;6),0))</f>
        <v>0</v>
      </c>
      <c r="D35" s="374"/>
      <c r="E35" s="374"/>
      <c r="F35" s="374"/>
      <c r="G35" s="374"/>
      <c r="H35" s="374"/>
      <c r="I35" s="374"/>
      <c r="J35" s="374"/>
      <c r="K35" s="374"/>
      <c r="L35" s="374"/>
      <c r="M35" s="374"/>
      <c r="N35" s="374"/>
      <c r="O35" s="374"/>
      <c r="P35" s="374"/>
      <c r="Q35" s="374"/>
      <c r="R35" s="374"/>
      <c r="S35" s="374"/>
      <c r="T35" s="375"/>
      <c r="U35" s="375"/>
      <c r="V35" s="374"/>
      <c r="W35" s="374"/>
      <c r="X35" s="374"/>
      <c r="Y35" s="374"/>
      <c r="Z35" s="374"/>
      <c r="AA35" s="374">
        <f ca="1">($C35/$D$1)/2</f>
        <v>0</v>
      </c>
      <c r="AB35" s="374">
        <f t="shared" ref="AB35:BG35" ca="1" si="79">IF(AB$11&lt;$D$1+$A35,$C35/$D$1,IF(AB$11=$D$1+$A35,($C35/$D$1)/2,0))</f>
        <v>0</v>
      </c>
      <c r="AC35" s="374">
        <f t="shared" ca="1" si="79"/>
        <v>0</v>
      </c>
      <c r="AD35" s="374">
        <f t="shared" ca="1" si="79"/>
        <v>0</v>
      </c>
      <c r="AE35" s="374">
        <f t="shared" ca="1" si="79"/>
        <v>0</v>
      </c>
      <c r="AF35" s="374">
        <f t="shared" ca="1" si="79"/>
        <v>0</v>
      </c>
      <c r="AG35" s="374">
        <f t="shared" ca="1" si="79"/>
        <v>0</v>
      </c>
      <c r="AH35" s="374">
        <f t="shared" ca="1" si="79"/>
        <v>0</v>
      </c>
      <c r="AI35" s="374">
        <f t="shared" ca="1" si="79"/>
        <v>0</v>
      </c>
      <c r="AJ35" s="374">
        <f t="shared" ca="1" si="79"/>
        <v>0</v>
      </c>
      <c r="AK35" s="374">
        <f t="shared" ca="1" si="79"/>
        <v>0</v>
      </c>
      <c r="AL35" s="374">
        <f t="shared" ca="1" si="79"/>
        <v>0</v>
      </c>
      <c r="AM35" s="374">
        <f t="shared" ca="1" si="79"/>
        <v>0</v>
      </c>
      <c r="AN35" s="374">
        <f t="shared" ca="1" si="79"/>
        <v>0</v>
      </c>
      <c r="AO35" s="374">
        <f t="shared" ca="1" si="79"/>
        <v>0</v>
      </c>
      <c r="AP35" s="374">
        <f t="shared" ca="1" si="79"/>
        <v>0</v>
      </c>
      <c r="AQ35" s="374">
        <f t="shared" ca="1" si="79"/>
        <v>0</v>
      </c>
      <c r="AR35" s="374">
        <f t="shared" ca="1" si="79"/>
        <v>0</v>
      </c>
      <c r="AS35" s="374">
        <f t="shared" ca="1" si="79"/>
        <v>0</v>
      </c>
      <c r="AT35" s="374">
        <f t="shared" ca="1" si="79"/>
        <v>0</v>
      </c>
      <c r="AU35" s="374">
        <f t="shared" ca="1" si="79"/>
        <v>0</v>
      </c>
      <c r="AV35" s="374">
        <f t="shared" ca="1" si="79"/>
        <v>0</v>
      </c>
      <c r="AW35" s="374">
        <f t="shared" ca="1" si="79"/>
        <v>0</v>
      </c>
      <c r="AX35" s="374">
        <f t="shared" ca="1" si="79"/>
        <v>0</v>
      </c>
      <c r="AY35" s="374">
        <f t="shared" ca="1" si="79"/>
        <v>0</v>
      </c>
      <c r="AZ35" s="374">
        <f t="shared" ca="1" si="79"/>
        <v>0</v>
      </c>
      <c r="BA35" s="374">
        <f t="shared" ca="1" si="79"/>
        <v>0</v>
      </c>
      <c r="BB35" s="374">
        <f t="shared" ca="1" si="79"/>
        <v>0</v>
      </c>
      <c r="BC35" s="374">
        <f t="shared" ca="1" si="79"/>
        <v>0</v>
      </c>
      <c r="BD35" s="374">
        <f t="shared" ca="1" si="79"/>
        <v>0</v>
      </c>
      <c r="BE35" s="374">
        <f t="shared" ca="1" si="79"/>
        <v>0</v>
      </c>
      <c r="BF35" s="374">
        <f t="shared" ca="1" si="79"/>
        <v>0</v>
      </c>
      <c r="BG35" s="374">
        <f t="shared" ca="1" si="79"/>
        <v>0</v>
      </c>
      <c r="BH35" s="374">
        <f t="shared" ref="BH35:CM35" ca="1" si="80">IF(BH$11&lt;$D$1+$A35,$C35/$D$1,IF(BH$11=$D$1+$A35,($C35/$D$1)/2,0))</f>
        <v>0</v>
      </c>
      <c r="BI35" s="374">
        <f t="shared" ca="1" si="80"/>
        <v>0</v>
      </c>
      <c r="BJ35" s="374">
        <f t="shared" ca="1" si="80"/>
        <v>0</v>
      </c>
      <c r="BK35" s="374">
        <f t="shared" ca="1" si="80"/>
        <v>0</v>
      </c>
      <c r="BL35" s="374">
        <f t="shared" ca="1" si="80"/>
        <v>0</v>
      </c>
      <c r="BM35" s="374">
        <f t="shared" ca="1" si="80"/>
        <v>0</v>
      </c>
      <c r="BN35" s="374">
        <f t="shared" ca="1" si="80"/>
        <v>0</v>
      </c>
      <c r="BO35" s="374">
        <f t="shared" ca="1" si="80"/>
        <v>0</v>
      </c>
      <c r="BP35" s="374">
        <f t="shared" ca="1" si="80"/>
        <v>0</v>
      </c>
      <c r="BQ35" s="374">
        <f t="shared" ca="1" si="80"/>
        <v>0</v>
      </c>
      <c r="BR35" s="374">
        <f t="shared" ca="1" si="80"/>
        <v>0</v>
      </c>
      <c r="BS35" s="374">
        <f t="shared" ca="1" si="80"/>
        <v>0</v>
      </c>
      <c r="BT35" s="374">
        <f t="shared" ca="1" si="80"/>
        <v>0</v>
      </c>
      <c r="BU35" s="374">
        <f t="shared" ca="1" si="80"/>
        <v>0</v>
      </c>
      <c r="BV35" s="374">
        <f t="shared" ca="1" si="80"/>
        <v>0</v>
      </c>
      <c r="BW35" s="374">
        <f t="shared" ca="1" si="80"/>
        <v>0</v>
      </c>
      <c r="BX35" s="374">
        <f t="shared" ca="1" si="80"/>
        <v>0</v>
      </c>
      <c r="BY35" s="374">
        <f t="shared" ca="1" si="80"/>
        <v>0</v>
      </c>
      <c r="BZ35" s="374">
        <f t="shared" ca="1" si="80"/>
        <v>0</v>
      </c>
      <c r="CA35" s="374">
        <f t="shared" ca="1" si="80"/>
        <v>0</v>
      </c>
      <c r="CB35" s="374">
        <f t="shared" ca="1" si="80"/>
        <v>0</v>
      </c>
      <c r="CC35" s="374">
        <f t="shared" ca="1" si="80"/>
        <v>0</v>
      </c>
      <c r="CD35" s="374">
        <f t="shared" ca="1" si="80"/>
        <v>0</v>
      </c>
      <c r="CE35" s="374">
        <f t="shared" ca="1" si="80"/>
        <v>0</v>
      </c>
      <c r="CF35" s="374">
        <f t="shared" ca="1" si="80"/>
        <v>0</v>
      </c>
      <c r="CG35" s="374">
        <f t="shared" ca="1" si="80"/>
        <v>0</v>
      </c>
      <c r="CH35" s="374">
        <f t="shared" ca="1" si="80"/>
        <v>0</v>
      </c>
      <c r="CI35" s="374">
        <f t="shared" ca="1" si="80"/>
        <v>0</v>
      </c>
      <c r="CJ35" s="374">
        <f t="shared" ca="1" si="80"/>
        <v>0</v>
      </c>
      <c r="CK35" s="374">
        <f t="shared" ca="1" si="80"/>
        <v>0</v>
      </c>
      <c r="CL35" s="374">
        <f t="shared" ca="1" si="80"/>
        <v>0</v>
      </c>
      <c r="CM35" s="374">
        <f t="shared" ca="1" si="80"/>
        <v>0</v>
      </c>
      <c r="CN35" s="374">
        <f t="shared" ref="CN35:CZ35" ca="1" si="81">IF(CN$11&lt;$D$1+$A35,$C35/$D$1,IF(CN$11=$D$1+$A35,($C35/$D$1)/2,0))</f>
        <v>0</v>
      </c>
      <c r="CO35" s="374">
        <f t="shared" ca="1" si="81"/>
        <v>0</v>
      </c>
      <c r="CP35" s="374">
        <f t="shared" ca="1" si="81"/>
        <v>0</v>
      </c>
      <c r="CQ35" s="374">
        <f t="shared" ca="1" si="81"/>
        <v>0</v>
      </c>
      <c r="CR35" s="374">
        <f t="shared" ca="1" si="81"/>
        <v>0</v>
      </c>
      <c r="CS35" s="374">
        <f t="shared" ca="1" si="81"/>
        <v>0</v>
      </c>
      <c r="CT35" s="374">
        <f t="shared" ca="1" si="81"/>
        <v>0</v>
      </c>
      <c r="CU35" s="374">
        <f t="shared" ca="1" si="81"/>
        <v>0</v>
      </c>
      <c r="CV35" s="374">
        <f t="shared" ca="1" si="81"/>
        <v>0</v>
      </c>
      <c r="CW35" s="374">
        <f t="shared" ca="1" si="81"/>
        <v>0</v>
      </c>
      <c r="CX35" s="374">
        <f t="shared" ca="1" si="81"/>
        <v>0</v>
      </c>
      <c r="CY35" s="374">
        <f t="shared" ca="1" si="81"/>
        <v>0</v>
      </c>
      <c r="CZ35" s="374">
        <f t="shared" ca="1" si="81"/>
        <v>0</v>
      </c>
      <c r="DA35" s="374" t="s">
        <v>232</v>
      </c>
      <c r="DB35" s="373">
        <f t="shared" si="18"/>
        <v>2042</v>
      </c>
      <c r="DC35" s="374"/>
      <c r="DD35" s="374"/>
    </row>
    <row r="36" spans="1:121" s="373" customFormat="1">
      <c r="A36" s="138">
        <f t="shared" si="10"/>
        <v>25</v>
      </c>
      <c r="B36" s="138">
        <f t="shared" si="10"/>
        <v>2043</v>
      </c>
      <c r="C36" s="130">
        <f ca="1">IF(INDIRECT(DA36&amp;5)=$H$2,SUM($D$6:INDIRECT(DA36&amp;6)),IF(INDIRECT(DA36&amp;5)&gt;$H$2,INDIRECT(DA36&amp;6),0))</f>
        <v>0</v>
      </c>
      <c r="D36" s="374"/>
      <c r="E36" s="374"/>
      <c r="F36" s="374"/>
      <c r="G36" s="374"/>
      <c r="H36" s="374"/>
      <c r="I36" s="374"/>
      <c r="J36" s="374"/>
      <c r="K36" s="374"/>
      <c r="L36" s="374"/>
      <c r="M36" s="374"/>
      <c r="N36" s="374"/>
      <c r="O36" s="374"/>
      <c r="P36" s="374"/>
      <c r="Q36" s="374"/>
      <c r="R36" s="374"/>
      <c r="S36" s="374"/>
      <c r="T36" s="375"/>
      <c r="U36" s="375"/>
      <c r="V36" s="374"/>
      <c r="W36" s="374"/>
      <c r="X36" s="374"/>
      <c r="Y36" s="374"/>
      <c r="Z36" s="374"/>
      <c r="AA36" s="374"/>
      <c r="AB36" s="374">
        <f ca="1">($C36/$D$1)/2</f>
        <v>0</v>
      </c>
      <c r="AC36" s="374">
        <f t="shared" ref="AC36:BH36" ca="1" si="82">IF(AC$11&lt;$D$1+$A36,$C36/$D$1,IF(AC$11=$D$1+$A36,($C36/$D$1)/2,0))</f>
        <v>0</v>
      </c>
      <c r="AD36" s="374">
        <f t="shared" ca="1" si="82"/>
        <v>0</v>
      </c>
      <c r="AE36" s="374">
        <f t="shared" ca="1" si="82"/>
        <v>0</v>
      </c>
      <c r="AF36" s="374">
        <f t="shared" ca="1" si="82"/>
        <v>0</v>
      </c>
      <c r="AG36" s="374">
        <f t="shared" ca="1" si="82"/>
        <v>0</v>
      </c>
      <c r="AH36" s="374">
        <f t="shared" ca="1" si="82"/>
        <v>0</v>
      </c>
      <c r="AI36" s="374">
        <f t="shared" ca="1" si="82"/>
        <v>0</v>
      </c>
      <c r="AJ36" s="374">
        <f t="shared" ca="1" si="82"/>
        <v>0</v>
      </c>
      <c r="AK36" s="374">
        <f t="shared" ca="1" si="82"/>
        <v>0</v>
      </c>
      <c r="AL36" s="374">
        <f t="shared" ca="1" si="82"/>
        <v>0</v>
      </c>
      <c r="AM36" s="374">
        <f t="shared" ca="1" si="82"/>
        <v>0</v>
      </c>
      <c r="AN36" s="374">
        <f t="shared" ca="1" si="82"/>
        <v>0</v>
      </c>
      <c r="AO36" s="374">
        <f t="shared" ca="1" si="82"/>
        <v>0</v>
      </c>
      <c r="AP36" s="374">
        <f t="shared" ca="1" si="82"/>
        <v>0</v>
      </c>
      <c r="AQ36" s="374">
        <f t="shared" ca="1" si="82"/>
        <v>0</v>
      </c>
      <c r="AR36" s="374">
        <f t="shared" ca="1" si="82"/>
        <v>0</v>
      </c>
      <c r="AS36" s="374">
        <f t="shared" ca="1" si="82"/>
        <v>0</v>
      </c>
      <c r="AT36" s="374">
        <f t="shared" ca="1" si="82"/>
        <v>0</v>
      </c>
      <c r="AU36" s="374">
        <f t="shared" ca="1" si="82"/>
        <v>0</v>
      </c>
      <c r="AV36" s="374">
        <f t="shared" ca="1" si="82"/>
        <v>0</v>
      </c>
      <c r="AW36" s="374">
        <f t="shared" ca="1" si="82"/>
        <v>0</v>
      </c>
      <c r="AX36" s="374">
        <f t="shared" ca="1" si="82"/>
        <v>0</v>
      </c>
      <c r="AY36" s="374">
        <f t="shared" ca="1" si="82"/>
        <v>0</v>
      </c>
      <c r="AZ36" s="374">
        <f t="shared" ca="1" si="82"/>
        <v>0</v>
      </c>
      <c r="BA36" s="374">
        <f t="shared" ca="1" si="82"/>
        <v>0</v>
      </c>
      <c r="BB36" s="374">
        <f t="shared" ca="1" si="82"/>
        <v>0</v>
      </c>
      <c r="BC36" s="374">
        <f t="shared" ca="1" si="82"/>
        <v>0</v>
      </c>
      <c r="BD36" s="374">
        <f t="shared" ca="1" si="82"/>
        <v>0</v>
      </c>
      <c r="BE36" s="374">
        <f t="shared" ca="1" si="82"/>
        <v>0</v>
      </c>
      <c r="BF36" s="374">
        <f t="shared" ca="1" si="82"/>
        <v>0</v>
      </c>
      <c r="BG36" s="374">
        <f t="shared" ca="1" si="82"/>
        <v>0</v>
      </c>
      <c r="BH36" s="374">
        <f t="shared" ca="1" si="82"/>
        <v>0</v>
      </c>
      <c r="BI36" s="374">
        <f t="shared" ref="BI36:CN36" ca="1" si="83">IF(BI$11&lt;$D$1+$A36,$C36/$D$1,IF(BI$11=$D$1+$A36,($C36/$D$1)/2,0))</f>
        <v>0</v>
      </c>
      <c r="BJ36" s="374">
        <f t="shared" ca="1" si="83"/>
        <v>0</v>
      </c>
      <c r="BK36" s="374">
        <f t="shared" ca="1" si="83"/>
        <v>0</v>
      </c>
      <c r="BL36" s="374">
        <f t="shared" ca="1" si="83"/>
        <v>0</v>
      </c>
      <c r="BM36" s="374">
        <f t="shared" ca="1" si="83"/>
        <v>0</v>
      </c>
      <c r="BN36" s="374">
        <f t="shared" ca="1" si="83"/>
        <v>0</v>
      </c>
      <c r="BO36" s="374">
        <f t="shared" ca="1" si="83"/>
        <v>0</v>
      </c>
      <c r="BP36" s="374">
        <f t="shared" ca="1" si="83"/>
        <v>0</v>
      </c>
      <c r="BQ36" s="374">
        <f t="shared" ca="1" si="83"/>
        <v>0</v>
      </c>
      <c r="BR36" s="374">
        <f t="shared" ca="1" si="83"/>
        <v>0</v>
      </c>
      <c r="BS36" s="374">
        <f t="shared" ca="1" si="83"/>
        <v>0</v>
      </c>
      <c r="BT36" s="374">
        <f t="shared" ca="1" si="83"/>
        <v>0</v>
      </c>
      <c r="BU36" s="374">
        <f t="shared" ca="1" si="83"/>
        <v>0</v>
      </c>
      <c r="BV36" s="374">
        <f t="shared" ca="1" si="83"/>
        <v>0</v>
      </c>
      <c r="BW36" s="374">
        <f t="shared" ca="1" si="83"/>
        <v>0</v>
      </c>
      <c r="BX36" s="374">
        <f t="shared" ca="1" si="83"/>
        <v>0</v>
      </c>
      <c r="BY36" s="374">
        <f t="shared" ca="1" si="83"/>
        <v>0</v>
      </c>
      <c r="BZ36" s="374">
        <f t="shared" ca="1" si="83"/>
        <v>0</v>
      </c>
      <c r="CA36" s="374">
        <f t="shared" ca="1" si="83"/>
        <v>0</v>
      </c>
      <c r="CB36" s="374">
        <f t="shared" ca="1" si="83"/>
        <v>0</v>
      </c>
      <c r="CC36" s="374">
        <f t="shared" ca="1" si="83"/>
        <v>0</v>
      </c>
      <c r="CD36" s="374">
        <f t="shared" ca="1" si="83"/>
        <v>0</v>
      </c>
      <c r="CE36" s="374">
        <f t="shared" ca="1" si="83"/>
        <v>0</v>
      </c>
      <c r="CF36" s="374">
        <f t="shared" ca="1" si="83"/>
        <v>0</v>
      </c>
      <c r="CG36" s="374">
        <f t="shared" ca="1" si="83"/>
        <v>0</v>
      </c>
      <c r="CH36" s="374">
        <f t="shared" ca="1" si="83"/>
        <v>0</v>
      </c>
      <c r="CI36" s="374">
        <f t="shared" ca="1" si="83"/>
        <v>0</v>
      </c>
      <c r="CJ36" s="374">
        <f t="shared" ca="1" si="83"/>
        <v>0</v>
      </c>
      <c r="CK36" s="374">
        <f t="shared" ca="1" si="83"/>
        <v>0</v>
      </c>
      <c r="CL36" s="374">
        <f t="shared" ca="1" si="83"/>
        <v>0</v>
      </c>
      <c r="CM36" s="374">
        <f t="shared" ca="1" si="83"/>
        <v>0</v>
      </c>
      <c r="CN36" s="374">
        <f t="shared" ca="1" si="83"/>
        <v>0</v>
      </c>
      <c r="CO36" s="374">
        <f t="shared" ref="CO36:CZ36" ca="1" si="84">IF(CO$11&lt;$D$1+$A36,$C36/$D$1,IF(CO$11=$D$1+$A36,($C36/$D$1)/2,0))</f>
        <v>0</v>
      </c>
      <c r="CP36" s="374">
        <f t="shared" ca="1" si="84"/>
        <v>0</v>
      </c>
      <c r="CQ36" s="374">
        <f t="shared" ca="1" si="84"/>
        <v>0</v>
      </c>
      <c r="CR36" s="374">
        <f t="shared" ca="1" si="84"/>
        <v>0</v>
      </c>
      <c r="CS36" s="374">
        <f t="shared" ca="1" si="84"/>
        <v>0</v>
      </c>
      <c r="CT36" s="374">
        <f t="shared" ca="1" si="84"/>
        <v>0</v>
      </c>
      <c r="CU36" s="374">
        <f t="shared" ca="1" si="84"/>
        <v>0</v>
      </c>
      <c r="CV36" s="374">
        <f t="shared" ca="1" si="84"/>
        <v>0</v>
      </c>
      <c r="CW36" s="374">
        <f t="shared" ca="1" si="84"/>
        <v>0</v>
      </c>
      <c r="CX36" s="374">
        <f t="shared" ca="1" si="84"/>
        <v>0</v>
      </c>
      <c r="CY36" s="374">
        <f t="shared" ca="1" si="84"/>
        <v>0</v>
      </c>
      <c r="CZ36" s="374">
        <f t="shared" ca="1" si="84"/>
        <v>0</v>
      </c>
      <c r="DA36" s="374" t="s">
        <v>233</v>
      </c>
      <c r="DB36" s="373">
        <f t="shared" si="18"/>
        <v>2043</v>
      </c>
      <c r="DC36" s="374"/>
      <c r="DD36" s="374"/>
      <c r="DE36" s="374"/>
    </row>
    <row r="37" spans="1:121" s="373" customFormat="1">
      <c r="A37" s="138">
        <f t="shared" si="10"/>
        <v>26</v>
      </c>
      <c r="B37" s="138">
        <f t="shared" si="10"/>
        <v>2044</v>
      </c>
      <c r="C37" s="130">
        <f ca="1">IF(INDIRECT(DA37&amp;5)=$H$2,SUM($D$6:INDIRECT(DA37&amp;6)),IF(INDIRECT(DA37&amp;5)&gt;$H$2,INDIRECT(DA37&amp;6),0))</f>
        <v>0</v>
      </c>
      <c r="D37" s="374"/>
      <c r="E37" s="374"/>
      <c r="F37" s="374"/>
      <c r="G37" s="374"/>
      <c r="H37" s="374"/>
      <c r="I37" s="374"/>
      <c r="J37" s="374"/>
      <c r="K37" s="374"/>
      <c r="L37" s="374"/>
      <c r="M37" s="374"/>
      <c r="N37" s="374"/>
      <c r="O37" s="374"/>
      <c r="P37" s="374"/>
      <c r="Q37" s="374"/>
      <c r="R37" s="374"/>
      <c r="S37" s="374"/>
      <c r="T37" s="375"/>
      <c r="U37" s="375"/>
      <c r="V37" s="374"/>
      <c r="W37" s="374"/>
      <c r="X37" s="374"/>
      <c r="Y37" s="374"/>
      <c r="Z37" s="374"/>
      <c r="AA37" s="374"/>
      <c r="AB37" s="374"/>
      <c r="AC37" s="374">
        <f ca="1">($C37/$D$1)/2</f>
        <v>0</v>
      </c>
      <c r="AD37" s="374">
        <f t="shared" ref="AD37:BI37" ca="1" si="85">IF(AD$11&lt;$D$1+$A37,$C37/$D$1,IF(AD$11=$D$1+$A37,($C37/$D$1)/2,0))</f>
        <v>0</v>
      </c>
      <c r="AE37" s="374">
        <f t="shared" ca="1" si="85"/>
        <v>0</v>
      </c>
      <c r="AF37" s="374">
        <f t="shared" ca="1" si="85"/>
        <v>0</v>
      </c>
      <c r="AG37" s="374">
        <f t="shared" ca="1" si="85"/>
        <v>0</v>
      </c>
      <c r="AH37" s="374">
        <f t="shared" ca="1" si="85"/>
        <v>0</v>
      </c>
      <c r="AI37" s="374">
        <f t="shared" ca="1" si="85"/>
        <v>0</v>
      </c>
      <c r="AJ37" s="374">
        <f t="shared" ca="1" si="85"/>
        <v>0</v>
      </c>
      <c r="AK37" s="374">
        <f t="shared" ca="1" si="85"/>
        <v>0</v>
      </c>
      <c r="AL37" s="374">
        <f t="shared" ca="1" si="85"/>
        <v>0</v>
      </c>
      <c r="AM37" s="374">
        <f t="shared" ca="1" si="85"/>
        <v>0</v>
      </c>
      <c r="AN37" s="374">
        <f t="shared" ca="1" si="85"/>
        <v>0</v>
      </c>
      <c r="AO37" s="374">
        <f t="shared" ca="1" si="85"/>
        <v>0</v>
      </c>
      <c r="AP37" s="374">
        <f t="shared" ca="1" si="85"/>
        <v>0</v>
      </c>
      <c r="AQ37" s="374">
        <f t="shared" ca="1" si="85"/>
        <v>0</v>
      </c>
      <c r="AR37" s="374">
        <f t="shared" ca="1" si="85"/>
        <v>0</v>
      </c>
      <c r="AS37" s="374">
        <f t="shared" ca="1" si="85"/>
        <v>0</v>
      </c>
      <c r="AT37" s="374">
        <f t="shared" ca="1" si="85"/>
        <v>0</v>
      </c>
      <c r="AU37" s="374">
        <f t="shared" ca="1" si="85"/>
        <v>0</v>
      </c>
      <c r="AV37" s="374">
        <f t="shared" ca="1" si="85"/>
        <v>0</v>
      </c>
      <c r="AW37" s="374">
        <f t="shared" ca="1" si="85"/>
        <v>0</v>
      </c>
      <c r="AX37" s="374">
        <f t="shared" ca="1" si="85"/>
        <v>0</v>
      </c>
      <c r="AY37" s="374">
        <f t="shared" ca="1" si="85"/>
        <v>0</v>
      </c>
      <c r="AZ37" s="374">
        <f t="shared" ca="1" si="85"/>
        <v>0</v>
      </c>
      <c r="BA37" s="374">
        <f t="shared" ca="1" si="85"/>
        <v>0</v>
      </c>
      <c r="BB37" s="374">
        <f t="shared" ca="1" si="85"/>
        <v>0</v>
      </c>
      <c r="BC37" s="374">
        <f t="shared" ca="1" si="85"/>
        <v>0</v>
      </c>
      <c r="BD37" s="374">
        <f t="shared" ca="1" si="85"/>
        <v>0</v>
      </c>
      <c r="BE37" s="374">
        <f t="shared" ca="1" si="85"/>
        <v>0</v>
      </c>
      <c r="BF37" s="374">
        <f t="shared" ca="1" si="85"/>
        <v>0</v>
      </c>
      <c r="BG37" s="374">
        <f t="shared" ca="1" si="85"/>
        <v>0</v>
      </c>
      <c r="BH37" s="374">
        <f t="shared" ca="1" si="85"/>
        <v>0</v>
      </c>
      <c r="BI37" s="374">
        <f t="shared" ca="1" si="85"/>
        <v>0</v>
      </c>
      <c r="BJ37" s="374">
        <f t="shared" ref="BJ37:CO37" ca="1" si="86">IF(BJ$11&lt;$D$1+$A37,$C37/$D$1,IF(BJ$11=$D$1+$A37,($C37/$D$1)/2,0))</f>
        <v>0</v>
      </c>
      <c r="BK37" s="374">
        <f t="shared" ca="1" si="86"/>
        <v>0</v>
      </c>
      <c r="BL37" s="374">
        <f t="shared" ca="1" si="86"/>
        <v>0</v>
      </c>
      <c r="BM37" s="374">
        <f t="shared" ca="1" si="86"/>
        <v>0</v>
      </c>
      <c r="BN37" s="374">
        <f t="shared" ca="1" si="86"/>
        <v>0</v>
      </c>
      <c r="BO37" s="374">
        <f t="shared" ca="1" si="86"/>
        <v>0</v>
      </c>
      <c r="BP37" s="374">
        <f t="shared" ca="1" si="86"/>
        <v>0</v>
      </c>
      <c r="BQ37" s="374">
        <f t="shared" ca="1" si="86"/>
        <v>0</v>
      </c>
      <c r="BR37" s="374">
        <f t="shared" ca="1" si="86"/>
        <v>0</v>
      </c>
      <c r="BS37" s="374">
        <f t="shared" ca="1" si="86"/>
        <v>0</v>
      </c>
      <c r="BT37" s="374">
        <f t="shared" ca="1" si="86"/>
        <v>0</v>
      </c>
      <c r="BU37" s="374">
        <f t="shared" ca="1" si="86"/>
        <v>0</v>
      </c>
      <c r="BV37" s="374">
        <f t="shared" ca="1" si="86"/>
        <v>0</v>
      </c>
      <c r="BW37" s="374">
        <f t="shared" ca="1" si="86"/>
        <v>0</v>
      </c>
      <c r="BX37" s="374">
        <f t="shared" ca="1" si="86"/>
        <v>0</v>
      </c>
      <c r="BY37" s="374">
        <f t="shared" ca="1" si="86"/>
        <v>0</v>
      </c>
      <c r="BZ37" s="374">
        <f t="shared" ca="1" si="86"/>
        <v>0</v>
      </c>
      <c r="CA37" s="374">
        <f t="shared" ca="1" si="86"/>
        <v>0</v>
      </c>
      <c r="CB37" s="374">
        <f t="shared" ca="1" si="86"/>
        <v>0</v>
      </c>
      <c r="CC37" s="374">
        <f t="shared" ca="1" si="86"/>
        <v>0</v>
      </c>
      <c r="CD37" s="374">
        <f t="shared" ca="1" si="86"/>
        <v>0</v>
      </c>
      <c r="CE37" s="374">
        <f t="shared" ca="1" si="86"/>
        <v>0</v>
      </c>
      <c r="CF37" s="374">
        <f t="shared" ca="1" si="86"/>
        <v>0</v>
      </c>
      <c r="CG37" s="374">
        <f t="shared" ca="1" si="86"/>
        <v>0</v>
      </c>
      <c r="CH37" s="374">
        <f t="shared" ca="1" si="86"/>
        <v>0</v>
      </c>
      <c r="CI37" s="374">
        <f t="shared" ca="1" si="86"/>
        <v>0</v>
      </c>
      <c r="CJ37" s="374">
        <f t="shared" ca="1" si="86"/>
        <v>0</v>
      </c>
      <c r="CK37" s="374">
        <f t="shared" ca="1" si="86"/>
        <v>0</v>
      </c>
      <c r="CL37" s="374">
        <f t="shared" ca="1" si="86"/>
        <v>0</v>
      </c>
      <c r="CM37" s="374">
        <f t="shared" ca="1" si="86"/>
        <v>0</v>
      </c>
      <c r="CN37" s="374">
        <f t="shared" ca="1" si="86"/>
        <v>0</v>
      </c>
      <c r="CO37" s="374">
        <f t="shared" ca="1" si="86"/>
        <v>0</v>
      </c>
      <c r="CP37" s="374">
        <f t="shared" ref="CP37:CZ37" ca="1" si="87">IF(CP$11&lt;$D$1+$A37,$C37/$D$1,IF(CP$11=$D$1+$A37,($C37/$D$1)/2,0))</f>
        <v>0</v>
      </c>
      <c r="CQ37" s="374">
        <f t="shared" ca="1" si="87"/>
        <v>0</v>
      </c>
      <c r="CR37" s="374">
        <f t="shared" ca="1" si="87"/>
        <v>0</v>
      </c>
      <c r="CS37" s="374">
        <f t="shared" ca="1" si="87"/>
        <v>0</v>
      </c>
      <c r="CT37" s="374">
        <f t="shared" ca="1" si="87"/>
        <v>0</v>
      </c>
      <c r="CU37" s="374">
        <f t="shared" ca="1" si="87"/>
        <v>0</v>
      </c>
      <c r="CV37" s="374">
        <f t="shared" ca="1" si="87"/>
        <v>0</v>
      </c>
      <c r="CW37" s="374">
        <f t="shared" ca="1" si="87"/>
        <v>0</v>
      </c>
      <c r="CX37" s="374">
        <f t="shared" ca="1" si="87"/>
        <v>0</v>
      </c>
      <c r="CY37" s="374">
        <f t="shared" ca="1" si="87"/>
        <v>0</v>
      </c>
      <c r="CZ37" s="374">
        <f t="shared" ca="1" si="87"/>
        <v>0</v>
      </c>
      <c r="DA37" s="374" t="s">
        <v>234</v>
      </c>
      <c r="DB37" s="373">
        <f t="shared" si="18"/>
        <v>2044</v>
      </c>
      <c r="DC37" s="374"/>
      <c r="DD37" s="374"/>
      <c r="DE37" s="374"/>
      <c r="DF37" s="374"/>
    </row>
    <row r="38" spans="1:121" s="373" customFormat="1">
      <c r="A38" s="138">
        <f t="shared" si="10"/>
        <v>27</v>
      </c>
      <c r="B38" s="138">
        <f t="shared" si="10"/>
        <v>2045</v>
      </c>
      <c r="C38" s="130">
        <f ca="1">IF(INDIRECT(DA38&amp;5)=$H$2,SUM($D$6:INDIRECT(DA38&amp;6)),IF(INDIRECT(DA38&amp;5)&gt;$H$2,INDIRECT(DA38&amp;6),0))</f>
        <v>0</v>
      </c>
      <c r="D38" s="374"/>
      <c r="E38" s="374"/>
      <c r="F38" s="374"/>
      <c r="G38" s="374"/>
      <c r="H38" s="374"/>
      <c r="I38" s="374"/>
      <c r="J38" s="374"/>
      <c r="K38" s="374"/>
      <c r="L38" s="374"/>
      <c r="M38" s="374"/>
      <c r="N38" s="374"/>
      <c r="O38" s="374"/>
      <c r="P38" s="374"/>
      <c r="Q38" s="374"/>
      <c r="R38" s="374"/>
      <c r="S38" s="374"/>
      <c r="T38" s="375"/>
      <c r="U38" s="375"/>
      <c r="V38" s="374"/>
      <c r="W38" s="374"/>
      <c r="X38" s="374"/>
      <c r="Y38" s="374"/>
      <c r="Z38" s="374"/>
      <c r="AA38" s="374"/>
      <c r="AB38" s="374"/>
      <c r="AC38" s="374"/>
      <c r="AD38" s="374">
        <f ca="1">($C38/$D$1)/2</f>
        <v>0</v>
      </c>
      <c r="AE38" s="374">
        <f t="shared" ref="AE38:BJ38" ca="1" si="88">IF(AE$11&lt;$D$1+$A38,$C38/$D$1,IF(AE$11=$D$1+$A38,($C38/$D$1)/2,0))</f>
        <v>0</v>
      </c>
      <c r="AF38" s="374">
        <f t="shared" ca="1" si="88"/>
        <v>0</v>
      </c>
      <c r="AG38" s="374">
        <f t="shared" ca="1" si="88"/>
        <v>0</v>
      </c>
      <c r="AH38" s="374">
        <f t="shared" ca="1" si="88"/>
        <v>0</v>
      </c>
      <c r="AI38" s="374">
        <f t="shared" ca="1" si="88"/>
        <v>0</v>
      </c>
      <c r="AJ38" s="374">
        <f t="shared" ca="1" si="88"/>
        <v>0</v>
      </c>
      <c r="AK38" s="374">
        <f t="shared" ca="1" si="88"/>
        <v>0</v>
      </c>
      <c r="AL38" s="374">
        <f t="shared" ca="1" si="88"/>
        <v>0</v>
      </c>
      <c r="AM38" s="374">
        <f t="shared" ca="1" si="88"/>
        <v>0</v>
      </c>
      <c r="AN38" s="374">
        <f t="shared" ca="1" si="88"/>
        <v>0</v>
      </c>
      <c r="AO38" s="374">
        <f t="shared" ca="1" si="88"/>
        <v>0</v>
      </c>
      <c r="AP38" s="374">
        <f t="shared" ca="1" si="88"/>
        <v>0</v>
      </c>
      <c r="AQ38" s="374">
        <f t="shared" ca="1" si="88"/>
        <v>0</v>
      </c>
      <c r="AR38" s="374">
        <f t="shared" ca="1" si="88"/>
        <v>0</v>
      </c>
      <c r="AS38" s="374">
        <f t="shared" ca="1" si="88"/>
        <v>0</v>
      </c>
      <c r="AT38" s="374">
        <f t="shared" ca="1" si="88"/>
        <v>0</v>
      </c>
      <c r="AU38" s="374">
        <f t="shared" ca="1" si="88"/>
        <v>0</v>
      </c>
      <c r="AV38" s="374">
        <f t="shared" ca="1" si="88"/>
        <v>0</v>
      </c>
      <c r="AW38" s="374">
        <f t="shared" ca="1" si="88"/>
        <v>0</v>
      </c>
      <c r="AX38" s="374">
        <f t="shared" ca="1" si="88"/>
        <v>0</v>
      </c>
      <c r="AY38" s="374">
        <f t="shared" ca="1" si="88"/>
        <v>0</v>
      </c>
      <c r="AZ38" s="374">
        <f t="shared" ca="1" si="88"/>
        <v>0</v>
      </c>
      <c r="BA38" s="374">
        <f t="shared" ca="1" si="88"/>
        <v>0</v>
      </c>
      <c r="BB38" s="374">
        <f t="shared" ca="1" si="88"/>
        <v>0</v>
      </c>
      <c r="BC38" s="374">
        <f t="shared" ca="1" si="88"/>
        <v>0</v>
      </c>
      <c r="BD38" s="374">
        <f t="shared" ca="1" si="88"/>
        <v>0</v>
      </c>
      <c r="BE38" s="374">
        <f t="shared" ca="1" si="88"/>
        <v>0</v>
      </c>
      <c r="BF38" s="374">
        <f t="shared" ca="1" si="88"/>
        <v>0</v>
      </c>
      <c r="BG38" s="374">
        <f t="shared" ca="1" si="88"/>
        <v>0</v>
      </c>
      <c r="BH38" s="374">
        <f t="shared" ca="1" si="88"/>
        <v>0</v>
      </c>
      <c r="BI38" s="374">
        <f t="shared" ca="1" si="88"/>
        <v>0</v>
      </c>
      <c r="BJ38" s="374">
        <f t="shared" ca="1" si="88"/>
        <v>0</v>
      </c>
      <c r="BK38" s="374">
        <f t="shared" ref="BK38:CP38" ca="1" si="89">IF(BK$11&lt;$D$1+$A38,$C38/$D$1,IF(BK$11=$D$1+$A38,($C38/$D$1)/2,0))</f>
        <v>0</v>
      </c>
      <c r="BL38" s="374">
        <f t="shared" ca="1" si="89"/>
        <v>0</v>
      </c>
      <c r="BM38" s="374">
        <f t="shared" ca="1" si="89"/>
        <v>0</v>
      </c>
      <c r="BN38" s="374">
        <f t="shared" ca="1" si="89"/>
        <v>0</v>
      </c>
      <c r="BO38" s="374">
        <f t="shared" ca="1" si="89"/>
        <v>0</v>
      </c>
      <c r="BP38" s="374">
        <f t="shared" ca="1" si="89"/>
        <v>0</v>
      </c>
      <c r="BQ38" s="374">
        <f t="shared" ca="1" si="89"/>
        <v>0</v>
      </c>
      <c r="BR38" s="374">
        <f t="shared" ca="1" si="89"/>
        <v>0</v>
      </c>
      <c r="BS38" s="374">
        <f t="shared" ca="1" si="89"/>
        <v>0</v>
      </c>
      <c r="BT38" s="374">
        <f t="shared" ca="1" si="89"/>
        <v>0</v>
      </c>
      <c r="BU38" s="374">
        <f t="shared" ca="1" si="89"/>
        <v>0</v>
      </c>
      <c r="BV38" s="374">
        <f t="shared" ca="1" si="89"/>
        <v>0</v>
      </c>
      <c r="BW38" s="374">
        <f t="shared" ca="1" si="89"/>
        <v>0</v>
      </c>
      <c r="BX38" s="374">
        <f t="shared" ca="1" si="89"/>
        <v>0</v>
      </c>
      <c r="BY38" s="374">
        <f t="shared" ca="1" si="89"/>
        <v>0</v>
      </c>
      <c r="BZ38" s="374">
        <f t="shared" ca="1" si="89"/>
        <v>0</v>
      </c>
      <c r="CA38" s="374">
        <f t="shared" ca="1" si="89"/>
        <v>0</v>
      </c>
      <c r="CB38" s="374">
        <f t="shared" ca="1" si="89"/>
        <v>0</v>
      </c>
      <c r="CC38" s="374">
        <f t="shared" ca="1" si="89"/>
        <v>0</v>
      </c>
      <c r="CD38" s="374">
        <f t="shared" ca="1" si="89"/>
        <v>0</v>
      </c>
      <c r="CE38" s="374">
        <f t="shared" ca="1" si="89"/>
        <v>0</v>
      </c>
      <c r="CF38" s="374">
        <f t="shared" ca="1" si="89"/>
        <v>0</v>
      </c>
      <c r="CG38" s="374">
        <f t="shared" ca="1" si="89"/>
        <v>0</v>
      </c>
      <c r="CH38" s="374">
        <f t="shared" ca="1" si="89"/>
        <v>0</v>
      </c>
      <c r="CI38" s="374">
        <f t="shared" ca="1" si="89"/>
        <v>0</v>
      </c>
      <c r="CJ38" s="374">
        <f t="shared" ca="1" si="89"/>
        <v>0</v>
      </c>
      <c r="CK38" s="374">
        <f t="shared" ca="1" si="89"/>
        <v>0</v>
      </c>
      <c r="CL38" s="374">
        <f t="shared" ca="1" si="89"/>
        <v>0</v>
      </c>
      <c r="CM38" s="374">
        <f t="shared" ca="1" si="89"/>
        <v>0</v>
      </c>
      <c r="CN38" s="374">
        <f t="shared" ca="1" si="89"/>
        <v>0</v>
      </c>
      <c r="CO38" s="374">
        <f t="shared" ca="1" si="89"/>
        <v>0</v>
      </c>
      <c r="CP38" s="374">
        <f t="shared" ca="1" si="89"/>
        <v>0</v>
      </c>
      <c r="CQ38" s="374">
        <f t="shared" ref="CQ38:CZ38" ca="1" si="90">IF(CQ$11&lt;$D$1+$A38,$C38/$D$1,IF(CQ$11=$D$1+$A38,($C38/$D$1)/2,0))</f>
        <v>0</v>
      </c>
      <c r="CR38" s="374">
        <f t="shared" ca="1" si="90"/>
        <v>0</v>
      </c>
      <c r="CS38" s="374">
        <f t="shared" ca="1" si="90"/>
        <v>0</v>
      </c>
      <c r="CT38" s="374">
        <f t="shared" ca="1" si="90"/>
        <v>0</v>
      </c>
      <c r="CU38" s="374">
        <f t="shared" ca="1" si="90"/>
        <v>0</v>
      </c>
      <c r="CV38" s="374">
        <f t="shared" ca="1" si="90"/>
        <v>0</v>
      </c>
      <c r="CW38" s="374">
        <f t="shared" ca="1" si="90"/>
        <v>0</v>
      </c>
      <c r="CX38" s="374">
        <f t="shared" ca="1" si="90"/>
        <v>0</v>
      </c>
      <c r="CY38" s="374">
        <f t="shared" ca="1" si="90"/>
        <v>0</v>
      </c>
      <c r="CZ38" s="374">
        <f t="shared" ca="1" si="90"/>
        <v>0</v>
      </c>
      <c r="DA38" s="374" t="s">
        <v>235</v>
      </c>
      <c r="DB38" s="373">
        <f t="shared" si="18"/>
        <v>2045</v>
      </c>
      <c r="DC38" s="374"/>
      <c r="DD38" s="374"/>
      <c r="DE38" s="374"/>
      <c r="DF38" s="374"/>
      <c r="DG38" s="374"/>
    </row>
    <row r="39" spans="1:121" s="373" customFormat="1">
      <c r="A39" s="138">
        <f t="shared" si="10"/>
        <v>28</v>
      </c>
      <c r="B39" s="138">
        <f t="shared" si="10"/>
        <v>2046</v>
      </c>
      <c r="C39" s="130">
        <f ca="1">IF(INDIRECT(DA39&amp;5)=$H$2,SUM($D$6:INDIRECT(DA39&amp;6)),IF(INDIRECT(DA39&amp;5)&gt;$H$2,INDIRECT(DA39&amp;6),0))</f>
        <v>0</v>
      </c>
      <c r="D39" s="374"/>
      <c r="E39" s="374"/>
      <c r="F39" s="374"/>
      <c r="G39" s="374"/>
      <c r="H39" s="374"/>
      <c r="I39" s="374"/>
      <c r="J39" s="374"/>
      <c r="K39" s="374"/>
      <c r="L39" s="374"/>
      <c r="M39" s="374"/>
      <c r="N39" s="374"/>
      <c r="O39" s="374"/>
      <c r="P39" s="374"/>
      <c r="Q39" s="374"/>
      <c r="R39" s="374"/>
      <c r="S39" s="374"/>
      <c r="T39" s="375"/>
      <c r="U39" s="375"/>
      <c r="V39" s="374"/>
      <c r="W39" s="374"/>
      <c r="X39" s="374"/>
      <c r="Y39" s="374"/>
      <c r="Z39" s="374"/>
      <c r="AA39" s="374"/>
      <c r="AB39" s="374"/>
      <c r="AC39" s="374"/>
      <c r="AD39" s="374"/>
      <c r="AE39" s="374">
        <f ca="1">($C39/$D$1)/2</f>
        <v>0</v>
      </c>
      <c r="AF39" s="374">
        <f t="shared" ref="AF39:BK39" ca="1" si="91">IF(AF$11&lt;$D$1+$A39,$C39/$D$1,IF(AF$11=$D$1+$A39,($C39/$D$1)/2,0))</f>
        <v>0</v>
      </c>
      <c r="AG39" s="374">
        <f t="shared" ca="1" si="91"/>
        <v>0</v>
      </c>
      <c r="AH39" s="374">
        <f t="shared" ca="1" si="91"/>
        <v>0</v>
      </c>
      <c r="AI39" s="374">
        <f t="shared" ca="1" si="91"/>
        <v>0</v>
      </c>
      <c r="AJ39" s="374">
        <f t="shared" ca="1" si="91"/>
        <v>0</v>
      </c>
      <c r="AK39" s="374">
        <f t="shared" ca="1" si="91"/>
        <v>0</v>
      </c>
      <c r="AL39" s="374">
        <f t="shared" ca="1" si="91"/>
        <v>0</v>
      </c>
      <c r="AM39" s="374">
        <f t="shared" ca="1" si="91"/>
        <v>0</v>
      </c>
      <c r="AN39" s="374">
        <f t="shared" ca="1" si="91"/>
        <v>0</v>
      </c>
      <c r="AO39" s="374">
        <f t="shared" ca="1" si="91"/>
        <v>0</v>
      </c>
      <c r="AP39" s="374">
        <f t="shared" ca="1" si="91"/>
        <v>0</v>
      </c>
      <c r="AQ39" s="374">
        <f t="shared" ca="1" si="91"/>
        <v>0</v>
      </c>
      <c r="AR39" s="374">
        <f t="shared" ca="1" si="91"/>
        <v>0</v>
      </c>
      <c r="AS39" s="374">
        <f t="shared" ca="1" si="91"/>
        <v>0</v>
      </c>
      <c r="AT39" s="374">
        <f t="shared" ca="1" si="91"/>
        <v>0</v>
      </c>
      <c r="AU39" s="374">
        <f t="shared" ca="1" si="91"/>
        <v>0</v>
      </c>
      <c r="AV39" s="374">
        <f t="shared" ca="1" si="91"/>
        <v>0</v>
      </c>
      <c r="AW39" s="374">
        <f t="shared" ca="1" si="91"/>
        <v>0</v>
      </c>
      <c r="AX39" s="374">
        <f t="shared" ca="1" si="91"/>
        <v>0</v>
      </c>
      <c r="AY39" s="374">
        <f t="shared" ca="1" si="91"/>
        <v>0</v>
      </c>
      <c r="AZ39" s="374">
        <f t="shared" ca="1" si="91"/>
        <v>0</v>
      </c>
      <c r="BA39" s="374">
        <f t="shared" ca="1" si="91"/>
        <v>0</v>
      </c>
      <c r="BB39" s="374">
        <f t="shared" ca="1" si="91"/>
        <v>0</v>
      </c>
      <c r="BC39" s="374">
        <f t="shared" ca="1" si="91"/>
        <v>0</v>
      </c>
      <c r="BD39" s="374">
        <f t="shared" ca="1" si="91"/>
        <v>0</v>
      </c>
      <c r="BE39" s="374">
        <f t="shared" ca="1" si="91"/>
        <v>0</v>
      </c>
      <c r="BF39" s="374">
        <f t="shared" ca="1" si="91"/>
        <v>0</v>
      </c>
      <c r="BG39" s="374">
        <f t="shared" ca="1" si="91"/>
        <v>0</v>
      </c>
      <c r="BH39" s="374">
        <f t="shared" ca="1" si="91"/>
        <v>0</v>
      </c>
      <c r="BI39" s="374">
        <f t="shared" ca="1" si="91"/>
        <v>0</v>
      </c>
      <c r="BJ39" s="374">
        <f t="shared" ca="1" si="91"/>
        <v>0</v>
      </c>
      <c r="BK39" s="374">
        <f t="shared" ca="1" si="91"/>
        <v>0</v>
      </c>
      <c r="BL39" s="374">
        <f t="shared" ref="BL39:CQ39" ca="1" si="92">IF(BL$11&lt;$D$1+$A39,$C39/$D$1,IF(BL$11=$D$1+$A39,($C39/$D$1)/2,0))</f>
        <v>0</v>
      </c>
      <c r="BM39" s="374">
        <f t="shared" ca="1" si="92"/>
        <v>0</v>
      </c>
      <c r="BN39" s="374">
        <f t="shared" ca="1" si="92"/>
        <v>0</v>
      </c>
      <c r="BO39" s="374">
        <f t="shared" ca="1" si="92"/>
        <v>0</v>
      </c>
      <c r="BP39" s="374">
        <f t="shared" ca="1" si="92"/>
        <v>0</v>
      </c>
      <c r="BQ39" s="374">
        <f t="shared" ca="1" si="92"/>
        <v>0</v>
      </c>
      <c r="BR39" s="374">
        <f t="shared" ca="1" si="92"/>
        <v>0</v>
      </c>
      <c r="BS39" s="374">
        <f t="shared" ca="1" si="92"/>
        <v>0</v>
      </c>
      <c r="BT39" s="374">
        <f t="shared" ca="1" si="92"/>
        <v>0</v>
      </c>
      <c r="BU39" s="374">
        <f t="shared" ca="1" si="92"/>
        <v>0</v>
      </c>
      <c r="BV39" s="374">
        <f t="shared" ca="1" si="92"/>
        <v>0</v>
      </c>
      <c r="BW39" s="374">
        <f t="shared" ca="1" si="92"/>
        <v>0</v>
      </c>
      <c r="BX39" s="374">
        <f t="shared" ca="1" si="92"/>
        <v>0</v>
      </c>
      <c r="BY39" s="374">
        <f t="shared" ca="1" si="92"/>
        <v>0</v>
      </c>
      <c r="BZ39" s="374">
        <f t="shared" ca="1" si="92"/>
        <v>0</v>
      </c>
      <c r="CA39" s="374">
        <f t="shared" ca="1" si="92"/>
        <v>0</v>
      </c>
      <c r="CB39" s="374">
        <f t="shared" ca="1" si="92"/>
        <v>0</v>
      </c>
      <c r="CC39" s="374">
        <f t="shared" ca="1" si="92"/>
        <v>0</v>
      </c>
      <c r="CD39" s="374">
        <f t="shared" ca="1" si="92"/>
        <v>0</v>
      </c>
      <c r="CE39" s="374">
        <f t="shared" ca="1" si="92"/>
        <v>0</v>
      </c>
      <c r="CF39" s="374">
        <f t="shared" ca="1" si="92"/>
        <v>0</v>
      </c>
      <c r="CG39" s="374">
        <f t="shared" ca="1" si="92"/>
        <v>0</v>
      </c>
      <c r="CH39" s="374">
        <f t="shared" ca="1" si="92"/>
        <v>0</v>
      </c>
      <c r="CI39" s="374">
        <f t="shared" ca="1" si="92"/>
        <v>0</v>
      </c>
      <c r="CJ39" s="374">
        <f t="shared" ca="1" si="92"/>
        <v>0</v>
      </c>
      <c r="CK39" s="374">
        <f t="shared" ca="1" si="92"/>
        <v>0</v>
      </c>
      <c r="CL39" s="374">
        <f t="shared" ca="1" si="92"/>
        <v>0</v>
      </c>
      <c r="CM39" s="374">
        <f t="shared" ca="1" si="92"/>
        <v>0</v>
      </c>
      <c r="CN39" s="374">
        <f t="shared" ca="1" si="92"/>
        <v>0</v>
      </c>
      <c r="CO39" s="374">
        <f t="shared" ca="1" si="92"/>
        <v>0</v>
      </c>
      <c r="CP39" s="374">
        <f t="shared" ca="1" si="92"/>
        <v>0</v>
      </c>
      <c r="CQ39" s="374">
        <f t="shared" ca="1" si="92"/>
        <v>0</v>
      </c>
      <c r="CR39" s="374">
        <f t="shared" ref="CR39:CZ39" ca="1" si="93">IF(CR$11&lt;$D$1+$A39,$C39/$D$1,IF(CR$11=$D$1+$A39,($C39/$D$1)/2,0))</f>
        <v>0</v>
      </c>
      <c r="CS39" s="374">
        <f t="shared" ca="1" si="93"/>
        <v>0</v>
      </c>
      <c r="CT39" s="374">
        <f t="shared" ca="1" si="93"/>
        <v>0</v>
      </c>
      <c r="CU39" s="374">
        <f t="shared" ca="1" si="93"/>
        <v>0</v>
      </c>
      <c r="CV39" s="374">
        <f t="shared" ca="1" si="93"/>
        <v>0</v>
      </c>
      <c r="CW39" s="374">
        <f t="shared" ca="1" si="93"/>
        <v>0</v>
      </c>
      <c r="CX39" s="374">
        <f t="shared" ca="1" si="93"/>
        <v>0</v>
      </c>
      <c r="CY39" s="374">
        <f t="shared" ca="1" si="93"/>
        <v>0</v>
      </c>
      <c r="CZ39" s="374">
        <f t="shared" ca="1" si="93"/>
        <v>0</v>
      </c>
      <c r="DA39" s="374" t="s">
        <v>236</v>
      </c>
      <c r="DB39" s="373">
        <f t="shared" si="18"/>
        <v>2046</v>
      </c>
      <c r="DC39" s="374"/>
      <c r="DD39" s="374"/>
      <c r="DE39" s="374"/>
      <c r="DF39" s="374"/>
      <c r="DG39" s="374"/>
      <c r="DH39" s="374"/>
    </row>
    <row r="40" spans="1:121" s="373" customFormat="1">
      <c r="A40" s="138">
        <f t="shared" si="10"/>
        <v>29</v>
      </c>
      <c r="B40" s="138">
        <f t="shared" si="10"/>
        <v>2047</v>
      </c>
      <c r="C40" s="130">
        <f ca="1">IF(INDIRECT(DA40&amp;5)=$H$2,SUM($D$6:INDIRECT(DA40&amp;6)),IF(INDIRECT(DA40&amp;5)&gt;$H$2,INDIRECT(DA40&amp;6),0))</f>
        <v>0</v>
      </c>
      <c r="D40" s="374"/>
      <c r="E40" s="374"/>
      <c r="F40" s="374"/>
      <c r="G40" s="374"/>
      <c r="H40" s="374"/>
      <c r="I40" s="374"/>
      <c r="J40" s="374"/>
      <c r="K40" s="374"/>
      <c r="L40" s="374"/>
      <c r="M40" s="374"/>
      <c r="N40" s="374"/>
      <c r="O40" s="374"/>
      <c r="P40" s="374"/>
      <c r="Q40" s="374"/>
      <c r="R40" s="374"/>
      <c r="S40" s="374"/>
      <c r="T40" s="375"/>
      <c r="U40" s="375"/>
      <c r="V40" s="374"/>
      <c r="W40" s="374"/>
      <c r="X40" s="374"/>
      <c r="Y40" s="374"/>
      <c r="Z40" s="374"/>
      <c r="AA40" s="374"/>
      <c r="AB40" s="374"/>
      <c r="AC40" s="374"/>
      <c r="AD40" s="374"/>
      <c r="AE40" s="374"/>
      <c r="AF40" s="374">
        <f ca="1">($C40/$D$1)/2</f>
        <v>0</v>
      </c>
      <c r="AG40" s="374">
        <f t="shared" ref="AG40:BL40" ca="1" si="94">IF(AG$11&lt;$D$1+$A40,$C40/$D$1,IF(AG$11=$D$1+$A40,($C40/$D$1)/2,0))</f>
        <v>0</v>
      </c>
      <c r="AH40" s="374">
        <f t="shared" ca="1" si="94"/>
        <v>0</v>
      </c>
      <c r="AI40" s="374">
        <f t="shared" ca="1" si="94"/>
        <v>0</v>
      </c>
      <c r="AJ40" s="374">
        <f t="shared" ca="1" si="94"/>
        <v>0</v>
      </c>
      <c r="AK40" s="374">
        <f t="shared" ca="1" si="94"/>
        <v>0</v>
      </c>
      <c r="AL40" s="374">
        <f t="shared" ca="1" si="94"/>
        <v>0</v>
      </c>
      <c r="AM40" s="374">
        <f t="shared" ca="1" si="94"/>
        <v>0</v>
      </c>
      <c r="AN40" s="374">
        <f t="shared" ca="1" si="94"/>
        <v>0</v>
      </c>
      <c r="AO40" s="374">
        <f t="shared" ca="1" si="94"/>
        <v>0</v>
      </c>
      <c r="AP40" s="374">
        <f t="shared" ca="1" si="94"/>
        <v>0</v>
      </c>
      <c r="AQ40" s="374">
        <f t="shared" ca="1" si="94"/>
        <v>0</v>
      </c>
      <c r="AR40" s="374">
        <f t="shared" ca="1" si="94"/>
        <v>0</v>
      </c>
      <c r="AS40" s="374">
        <f t="shared" ca="1" si="94"/>
        <v>0</v>
      </c>
      <c r="AT40" s="374">
        <f t="shared" ca="1" si="94"/>
        <v>0</v>
      </c>
      <c r="AU40" s="374">
        <f t="shared" ca="1" si="94"/>
        <v>0</v>
      </c>
      <c r="AV40" s="374">
        <f t="shared" ca="1" si="94"/>
        <v>0</v>
      </c>
      <c r="AW40" s="374">
        <f t="shared" ca="1" si="94"/>
        <v>0</v>
      </c>
      <c r="AX40" s="374">
        <f t="shared" ca="1" si="94"/>
        <v>0</v>
      </c>
      <c r="AY40" s="374">
        <f t="shared" ca="1" si="94"/>
        <v>0</v>
      </c>
      <c r="AZ40" s="374">
        <f t="shared" ca="1" si="94"/>
        <v>0</v>
      </c>
      <c r="BA40" s="374">
        <f t="shared" ca="1" si="94"/>
        <v>0</v>
      </c>
      <c r="BB40" s="374">
        <f t="shared" ca="1" si="94"/>
        <v>0</v>
      </c>
      <c r="BC40" s="374">
        <f t="shared" ca="1" si="94"/>
        <v>0</v>
      </c>
      <c r="BD40" s="374">
        <f t="shared" ca="1" si="94"/>
        <v>0</v>
      </c>
      <c r="BE40" s="374">
        <f t="shared" ca="1" si="94"/>
        <v>0</v>
      </c>
      <c r="BF40" s="374">
        <f t="shared" ca="1" si="94"/>
        <v>0</v>
      </c>
      <c r="BG40" s="374">
        <f t="shared" ca="1" si="94"/>
        <v>0</v>
      </c>
      <c r="BH40" s="374">
        <f t="shared" ca="1" si="94"/>
        <v>0</v>
      </c>
      <c r="BI40" s="374">
        <f t="shared" ca="1" si="94"/>
        <v>0</v>
      </c>
      <c r="BJ40" s="374">
        <f t="shared" ca="1" si="94"/>
        <v>0</v>
      </c>
      <c r="BK40" s="374">
        <f t="shared" ca="1" si="94"/>
        <v>0</v>
      </c>
      <c r="BL40" s="374">
        <f t="shared" ca="1" si="94"/>
        <v>0</v>
      </c>
      <c r="BM40" s="374">
        <f t="shared" ref="BM40:CR40" ca="1" si="95">IF(BM$11&lt;$D$1+$A40,$C40/$D$1,IF(BM$11=$D$1+$A40,($C40/$D$1)/2,0))</f>
        <v>0</v>
      </c>
      <c r="BN40" s="374">
        <f t="shared" ca="1" si="95"/>
        <v>0</v>
      </c>
      <c r="BO40" s="374">
        <f t="shared" ca="1" si="95"/>
        <v>0</v>
      </c>
      <c r="BP40" s="374">
        <f t="shared" ca="1" si="95"/>
        <v>0</v>
      </c>
      <c r="BQ40" s="374">
        <f t="shared" ca="1" si="95"/>
        <v>0</v>
      </c>
      <c r="BR40" s="374">
        <f t="shared" ca="1" si="95"/>
        <v>0</v>
      </c>
      <c r="BS40" s="374">
        <f t="shared" ca="1" si="95"/>
        <v>0</v>
      </c>
      <c r="BT40" s="374">
        <f t="shared" ca="1" si="95"/>
        <v>0</v>
      </c>
      <c r="BU40" s="374">
        <f t="shared" ca="1" si="95"/>
        <v>0</v>
      </c>
      <c r="BV40" s="374">
        <f t="shared" ca="1" si="95"/>
        <v>0</v>
      </c>
      <c r="BW40" s="374">
        <f t="shared" ca="1" si="95"/>
        <v>0</v>
      </c>
      <c r="BX40" s="374">
        <f t="shared" ca="1" si="95"/>
        <v>0</v>
      </c>
      <c r="BY40" s="374">
        <f t="shared" ca="1" si="95"/>
        <v>0</v>
      </c>
      <c r="BZ40" s="374">
        <f t="shared" ca="1" si="95"/>
        <v>0</v>
      </c>
      <c r="CA40" s="374">
        <f t="shared" ca="1" si="95"/>
        <v>0</v>
      </c>
      <c r="CB40" s="374">
        <f t="shared" ca="1" si="95"/>
        <v>0</v>
      </c>
      <c r="CC40" s="374">
        <f t="shared" ca="1" si="95"/>
        <v>0</v>
      </c>
      <c r="CD40" s="374">
        <f t="shared" ca="1" si="95"/>
        <v>0</v>
      </c>
      <c r="CE40" s="374">
        <f t="shared" ca="1" si="95"/>
        <v>0</v>
      </c>
      <c r="CF40" s="374">
        <f t="shared" ca="1" si="95"/>
        <v>0</v>
      </c>
      <c r="CG40" s="374">
        <f t="shared" ca="1" si="95"/>
        <v>0</v>
      </c>
      <c r="CH40" s="374">
        <f t="shared" ca="1" si="95"/>
        <v>0</v>
      </c>
      <c r="CI40" s="374">
        <f t="shared" ca="1" si="95"/>
        <v>0</v>
      </c>
      <c r="CJ40" s="374">
        <f t="shared" ca="1" si="95"/>
        <v>0</v>
      </c>
      <c r="CK40" s="374">
        <f t="shared" ca="1" si="95"/>
        <v>0</v>
      </c>
      <c r="CL40" s="374">
        <f t="shared" ca="1" si="95"/>
        <v>0</v>
      </c>
      <c r="CM40" s="374">
        <f t="shared" ca="1" si="95"/>
        <v>0</v>
      </c>
      <c r="CN40" s="374">
        <f t="shared" ca="1" si="95"/>
        <v>0</v>
      </c>
      <c r="CO40" s="374">
        <f t="shared" ca="1" si="95"/>
        <v>0</v>
      </c>
      <c r="CP40" s="374">
        <f t="shared" ca="1" si="95"/>
        <v>0</v>
      </c>
      <c r="CQ40" s="374">
        <f t="shared" ca="1" si="95"/>
        <v>0</v>
      </c>
      <c r="CR40" s="374">
        <f t="shared" ca="1" si="95"/>
        <v>0</v>
      </c>
      <c r="CS40" s="374">
        <f t="shared" ref="CS40:CZ40" ca="1" si="96">IF(CS$11&lt;$D$1+$A40,$C40/$D$1,IF(CS$11=$D$1+$A40,($C40/$D$1)/2,0))</f>
        <v>0</v>
      </c>
      <c r="CT40" s="374">
        <f t="shared" ca="1" si="96"/>
        <v>0</v>
      </c>
      <c r="CU40" s="374">
        <f t="shared" ca="1" si="96"/>
        <v>0</v>
      </c>
      <c r="CV40" s="374">
        <f t="shared" ca="1" si="96"/>
        <v>0</v>
      </c>
      <c r="CW40" s="374">
        <f t="shared" ca="1" si="96"/>
        <v>0</v>
      </c>
      <c r="CX40" s="374">
        <f t="shared" ca="1" si="96"/>
        <v>0</v>
      </c>
      <c r="CY40" s="374">
        <f t="shared" ca="1" si="96"/>
        <v>0</v>
      </c>
      <c r="CZ40" s="374">
        <f t="shared" ca="1" si="96"/>
        <v>0</v>
      </c>
      <c r="DA40" s="374" t="s">
        <v>237</v>
      </c>
      <c r="DB40" s="373">
        <f t="shared" si="18"/>
        <v>2047</v>
      </c>
      <c r="DC40" s="374"/>
      <c r="DD40" s="374"/>
      <c r="DE40" s="374"/>
      <c r="DF40" s="374"/>
      <c r="DG40" s="374"/>
      <c r="DH40" s="374"/>
      <c r="DI40" s="374"/>
    </row>
    <row r="41" spans="1:121" s="373" customFormat="1">
      <c r="A41" s="138">
        <f t="shared" si="10"/>
        <v>30</v>
      </c>
      <c r="B41" s="138">
        <f t="shared" si="10"/>
        <v>2048</v>
      </c>
      <c r="C41" s="130">
        <f ca="1">IF(INDIRECT(DA41&amp;5)=$H$2,SUM($D$6:INDIRECT(DA41&amp;6)),IF(INDIRECT(DA41&amp;5)&gt;$H$2,INDIRECT(DA41&amp;6),0))</f>
        <v>0</v>
      </c>
      <c r="D41" s="374"/>
      <c r="E41" s="374"/>
      <c r="F41" s="374"/>
      <c r="G41" s="374"/>
      <c r="H41" s="374"/>
      <c r="I41" s="374"/>
      <c r="J41" s="374"/>
      <c r="K41" s="374"/>
      <c r="L41" s="374"/>
      <c r="M41" s="374"/>
      <c r="N41" s="374"/>
      <c r="O41" s="374"/>
      <c r="P41" s="374"/>
      <c r="Q41" s="374"/>
      <c r="R41" s="374"/>
      <c r="S41" s="374"/>
      <c r="T41" s="375"/>
      <c r="U41" s="375"/>
      <c r="V41" s="374"/>
      <c r="W41" s="374"/>
      <c r="X41" s="374"/>
      <c r="Y41" s="374"/>
      <c r="Z41" s="374"/>
      <c r="AA41" s="374"/>
      <c r="AB41" s="374"/>
      <c r="AC41" s="374"/>
      <c r="AD41" s="374"/>
      <c r="AE41" s="374"/>
      <c r="AF41" s="374"/>
      <c r="AG41" s="374">
        <f ca="1">($C41/$D$1)/2</f>
        <v>0</v>
      </c>
      <c r="AH41" s="374">
        <f t="shared" ref="AH41:BM41" ca="1" si="97">IF(AH$11&lt;$D$1+$A41,$C41/$D$1,IF(AH$11=$D$1+$A41,($C41/$D$1)/2,0))</f>
        <v>0</v>
      </c>
      <c r="AI41" s="374">
        <f t="shared" ca="1" si="97"/>
        <v>0</v>
      </c>
      <c r="AJ41" s="374">
        <f t="shared" ca="1" si="97"/>
        <v>0</v>
      </c>
      <c r="AK41" s="374">
        <f t="shared" ca="1" si="97"/>
        <v>0</v>
      </c>
      <c r="AL41" s="374">
        <f t="shared" ca="1" si="97"/>
        <v>0</v>
      </c>
      <c r="AM41" s="374">
        <f t="shared" ca="1" si="97"/>
        <v>0</v>
      </c>
      <c r="AN41" s="374">
        <f t="shared" ca="1" si="97"/>
        <v>0</v>
      </c>
      <c r="AO41" s="374">
        <f t="shared" ca="1" si="97"/>
        <v>0</v>
      </c>
      <c r="AP41" s="374">
        <f t="shared" ca="1" si="97"/>
        <v>0</v>
      </c>
      <c r="AQ41" s="374">
        <f t="shared" ca="1" si="97"/>
        <v>0</v>
      </c>
      <c r="AR41" s="374">
        <f t="shared" ca="1" si="97"/>
        <v>0</v>
      </c>
      <c r="AS41" s="374">
        <f t="shared" ca="1" si="97"/>
        <v>0</v>
      </c>
      <c r="AT41" s="374">
        <f t="shared" ca="1" si="97"/>
        <v>0</v>
      </c>
      <c r="AU41" s="374">
        <f t="shared" ca="1" si="97"/>
        <v>0</v>
      </c>
      <c r="AV41" s="374">
        <f t="shared" ca="1" si="97"/>
        <v>0</v>
      </c>
      <c r="AW41" s="374">
        <f t="shared" ca="1" si="97"/>
        <v>0</v>
      </c>
      <c r="AX41" s="374">
        <f t="shared" ca="1" si="97"/>
        <v>0</v>
      </c>
      <c r="AY41" s="374">
        <f t="shared" ca="1" si="97"/>
        <v>0</v>
      </c>
      <c r="AZ41" s="374">
        <f t="shared" ca="1" si="97"/>
        <v>0</v>
      </c>
      <c r="BA41" s="374">
        <f t="shared" ca="1" si="97"/>
        <v>0</v>
      </c>
      <c r="BB41" s="374">
        <f t="shared" ca="1" si="97"/>
        <v>0</v>
      </c>
      <c r="BC41" s="374">
        <f t="shared" ca="1" si="97"/>
        <v>0</v>
      </c>
      <c r="BD41" s="374">
        <f t="shared" ca="1" si="97"/>
        <v>0</v>
      </c>
      <c r="BE41" s="374">
        <f t="shared" ca="1" si="97"/>
        <v>0</v>
      </c>
      <c r="BF41" s="374">
        <f t="shared" ca="1" si="97"/>
        <v>0</v>
      </c>
      <c r="BG41" s="374">
        <f t="shared" ca="1" si="97"/>
        <v>0</v>
      </c>
      <c r="BH41" s="374">
        <f t="shared" ca="1" si="97"/>
        <v>0</v>
      </c>
      <c r="BI41" s="374">
        <f t="shared" ca="1" si="97"/>
        <v>0</v>
      </c>
      <c r="BJ41" s="374">
        <f t="shared" ca="1" si="97"/>
        <v>0</v>
      </c>
      <c r="BK41" s="374">
        <f t="shared" ca="1" si="97"/>
        <v>0</v>
      </c>
      <c r="BL41" s="374">
        <f t="shared" ca="1" si="97"/>
        <v>0</v>
      </c>
      <c r="BM41" s="374">
        <f t="shared" ca="1" si="97"/>
        <v>0</v>
      </c>
      <c r="BN41" s="374">
        <f t="shared" ref="BN41:CS41" ca="1" si="98">IF(BN$11&lt;$D$1+$A41,$C41/$D$1,IF(BN$11=$D$1+$A41,($C41/$D$1)/2,0))</f>
        <v>0</v>
      </c>
      <c r="BO41" s="374">
        <f t="shared" ca="1" si="98"/>
        <v>0</v>
      </c>
      <c r="BP41" s="374">
        <f t="shared" ca="1" si="98"/>
        <v>0</v>
      </c>
      <c r="BQ41" s="374">
        <f t="shared" ca="1" si="98"/>
        <v>0</v>
      </c>
      <c r="BR41" s="374">
        <f t="shared" ca="1" si="98"/>
        <v>0</v>
      </c>
      <c r="BS41" s="374">
        <f t="shared" ca="1" si="98"/>
        <v>0</v>
      </c>
      <c r="BT41" s="374">
        <f t="shared" ca="1" si="98"/>
        <v>0</v>
      </c>
      <c r="BU41" s="374">
        <f t="shared" ca="1" si="98"/>
        <v>0</v>
      </c>
      <c r="BV41" s="374">
        <f t="shared" ca="1" si="98"/>
        <v>0</v>
      </c>
      <c r="BW41" s="374">
        <f t="shared" ca="1" si="98"/>
        <v>0</v>
      </c>
      <c r="BX41" s="374">
        <f t="shared" ca="1" si="98"/>
        <v>0</v>
      </c>
      <c r="BY41" s="374">
        <f t="shared" ca="1" si="98"/>
        <v>0</v>
      </c>
      <c r="BZ41" s="374">
        <f t="shared" ca="1" si="98"/>
        <v>0</v>
      </c>
      <c r="CA41" s="374">
        <f t="shared" ca="1" si="98"/>
        <v>0</v>
      </c>
      <c r="CB41" s="374">
        <f t="shared" ca="1" si="98"/>
        <v>0</v>
      </c>
      <c r="CC41" s="374">
        <f t="shared" ca="1" si="98"/>
        <v>0</v>
      </c>
      <c r="CD41" s="374">
        <f t="shared" ca="1" si="98"/>
        <v>0</v>
      </c>
      <c r="CE41" s="374">
        <f t="shared" ca="1" si="98"/>
        <v>0</v>
      </c>
      <c r="CF41" s="374">
        <f t="shared" ca="1" si="98"/>
        <v>0</v>
      </c>
      <c r="CG41" s="374">
        <f t="shared" ca="1" si="98"/>
        <v>0</v>
      </c>
      <c r="CH41" s="374">
        <f t="shared" ca="1" si="98"/>
        <v>0</v>
      </c>
      <c r="CI41" s="374">
        <f t="shared" ca="1" si="98"/>
        <v>0</v>
      </c>
      <c r="CJ41" s="374">
        <f t="shared" ca="1" si="98"/>
        <v>0</v>
      </c>
      <c r="CK41" s="374">
        <f t="shared" ca="1" si="98"/>
        <v>0</v>
      </c>
      <c r="CL41" s="374">
        <f t="shared" ca="1" si="98"/>
        <v>0</v>
      </c>
      <c r="CM41" s="374">
        <f t="shared" ca="1" si="98"/>
        <v>0</v>
      </c>
      <c r="CN41" s="374">
        <f t="shared" ca="1" si="98"/>
        <v>0</v>
      </c>
      <c r="CO41" s="374">
        <f t="shared" ca="1" si="98"/>
        <v>0</v>
      </c>
      <c r="CP41" s="374">
        <f t="shared" ca="1" si="98"/>
        <v>0</v>
      </c>
      <c r="CQ41" s="374">
        <f t="shared" ca="1" si="98"/>
        <v>0</v>
      </c>
      <c r="CR41" s="374">
        <f t="shared" ca="1" si="98"/>
        <v>0</v>
      </c>
      <c r="CS41" s="374">
        <f t="shared" ca="1" si="98"/>
        <v>0</v>
      </c>
      <c r="CT41" s="374">
        <f t="shared" ref="CT41:CZ41" ca="1" si="99">IF(CT$11&lt;$D$1+$A41,$C41/$D$1,IF(CT$11=$D$1+$A41,($C41/$D$1)/2,0))</f>
        <v>0</v>
      </c>
      <c r="CU41" s="374">
        <f t="shared" ca="1" si="99"/>
        <v>0</v>
      </c>
      <c r="CV41" s="374">
        <f t="shared" ca="1" si="99"/>
        <v>0</v>
      </c>
      <c r="CW41" s="374">
        <f t="shared" ca="1" si="99"/>
        <v>0</v>
      </c>
      <c r="CX41" s="374">
        <f t="shared" ca="1" si="99"/>
        <v>0</v>
      </c>
      <c r="CY41" s="374">
        <f t="shared" ca="1" si="99"/>
        <v>0</v>
      </c>
      <c r="CZ41" s="374">
        <f t="shared" ca="1" si="99"/>
        <v>0</v>
      </c>
      <c r="DA41" s="374" t="s">
        <v>238</v>
      </c>
      <c r="DB41" s="373">
        <f t="shared" si="18"/>
        <v>2048</v>
      </c>
      <c r="DC41" s="374"/>
      <c r="DD41" s="374"/>
      <c r="DE41" s="374"/>
      <c r="DF41" s="374"/>
      <c r="DG41" s="374"/>
      <c r="DH41" s="374"/>
      <c r="DI41" s="374"/>
      <c r="DJ41" s="374"/>
    </row>
    <row r="42" spans="1:121" s="373" customFormat="1">
      <c r="A42" s="138">
        <f t="shared" si="10"/>
        <v>31</v>
      </c>
      <c r="B42" s="138">
        <f t="shared" si="10"/>
        <v>2049</v>
      </c>
      <c r="C42" s="130">
        <f ca="1">IF(INDIRECT(DA42&amp;5)=$H$2,SUM($D$6:INDIRECT(DA42&amp;6)),IF(INDIRECT(DA42&amp;5)&gt;$H$2,INDIRECT(DA42&amp;6),0))</f>
        <v>0</v>
      </c>
      <c r="D42" s="374"/>
      <c r="E42" s="374"/>
      <c r="F42" s="374"/>
      <c r="G42" s="374"/>
      <c r="H42" s="374"/>
      <c r="I42" s="374"/>
      <c r="J42" s="374"/>
      <c r="K42" s="374"/>
      <c r="L42" s="374"/>
      <c r="M42" s="374"/>
      <c r="N42" s="374"/>
      <c r="O42" s="374"/>
      <c r="P42" s="374"/>
      <c r="Q42" s="374"/>
      <c r="R42" s="374"/>
      <c r="S42" s="374"/>
      <c r="T42" s="375"/>
      <c r="U42" s="375"/>
      <c r="V42" s="374"/>
      <c r="W42" s="374"/>
      <c r="X42" s="374"/>
      <c r="Y42" s="374"/>
      <c r="Z42" s="374"/>
      <c r="AA42" s="374"/>
      <c r="AB42" s="374"/>
      <c r="AC42" s="374"/>
      <c r="AD42" s="374"/>
      <c r="AE42" s="374"/>
      <c r="AF42" s="374"/>
      <c r="AG42" s="374"/>
      <c r="AH42" s="374">
        <f ca="1">($C42/$D$1)/2</f>
        <v>0</v>
      </c>
      <c r="AI42" s="374">
        <f t="shared" ref="AI42:BN42" ca="1" si="100">IF(AI$11&lt;$D$1+$A42,$C42/$D$1,IF(AI$11=$D$1+$A42,($C42/$D$1)/2,0))</f>
        <v>0</v>
      </c>
      <c r="AJ42" s="374">
        <f t="shared" ca="1" si="100"/>
        <v>0</v>
      </c>
      <c r="AK42" s="374">
        <f t="shared" ca="1" si="100"/>
        <v>0</v>
      </c>
      <c r="AL42" s="374">
        <f t="shared" ca="1" si="100"/>
        <v>0</v>
      </c>
      <c r="AM42" s="374">
        <f t="shared" ca="1" si="100"/>
        <v>0</v>
      </c>
      <c r="AN42" s="374">
        <f t="shared" ca="1" si="100"/>
        <v>0</v>
      </c>
      <c r="AO42" s="374">
        <f t="shared" ca="1" si="100"/>
        <v>0</v>
      </c>
      <c r="AP42" s="374">
        <f t="shared" ca="1" si="100"/>
        <v>0</v>
      </c>
      <c r="AQ42" s="374">
        <f t="shared" ca="1" si="100"/>
        <v>0</v>
      </c>
      <c r="AR42" s="374">
        <f t="shared" ca="1" si="100"/>
        <v>0</v>
      </c>
      <c r="AS42" s="374">
        <f t="shared" ca="1" si="100"/>
        <v>0</v>
      </c>
      <c r="AT42" s="374">
        <f t="shared" ca="1" si="100"/>
        <v>0</v>
      </c>
      <c r="AU42" s="374">
        <f t="shared" ca="1" si="100"/>
        <v>0</v>
      </c>
      <c r="AV42" s="374">
        <f t="shared" ca="1" si="100"/>
        <v>0</v>
      </c>
      <c r="AW42" s="374">
        <f t="shared" ca="1" si="100"/>
        <v>0</v>
      </c>
      <c r="AX42" s="374">
        <f t="shared" ca="1" si="100"/>
        <v>0</v>
      </c>
      <c r="AY42" s="374">
        <f t="shared" ca="1" si="100"/>
        <v>0</v>
      </c>
      <c r="AZ42" s="374">
        <f t="shared" ca="1" si="100"/>
        <v>0</v>
      </c>
      <c r="BA42" s="374">
        <f t="shared" ca="1" si="100"/>
        <v>0</v>
      </c>
      <c r="BB42" s="374">
        <f t="shared" ca="1" si="100"/>
        <v>0</v>
      </c>
      <c r="BC42" s="374">
        <f t="shared" ca="1" si="100"/>
        <v>0</v>
      </c>
      <c r="BD42" s="374">
        <f t="shared" ca="1" si="100"/>
        <v>0</v>
      </c>
      <c r="BE42" s="374">
        <f t="shared" ca="1" si="100"/>
        <v>0</v>
      </c>
      <c r="BF42" s="374">
        <f t="shared" ca="1" si="100"/>
        <v>0</v>
      </c>
      <c r="BG42" s="374">
        <f t="shared" ca="1" si="100"/>
        <v>0</v>
      </c>
      <c r="BH42" s="374">
        <f t="shared" ca="1" si="100"/>
        <v>0</v>
      </c>
      <c r="BI42" s="374">
        <f t="shared" ca="1" si="100"/>
        <v>0</v>
      </c>
      <c r="BJ42" s="374">
        <f t="shared" ca="1" si="100"/>
        <v>0</v>
      </c>
      <c r="BK42" s="374">
        <f t="shared" ca="1" si="100"/>
        <v>0</v>
      </c>
      <c r="BL42" s="374">
        <f t="shared" ca="1" si="100"/>
        <v>0</v>
      </c>
      <c r="BM42" s="374">
        <f t="shared" ca="1" si="100"/>
        <v>0</v>
      </c>
      <c r="BN42" s="374">
        <f t="shared" ca="1" si="100"/>
        <v>0</v>
      </c>
      <c r="BO42" s="374">
        <f t="shared" ref="BO42:CT42" ca="1" si="101">IF(BO$11&lt;$D$1+$A42,$C42/$D$1,IF(BO$11=$D$1+$A42,($C42/$D$1)/2,0))</f>
        <v>0</v>
      </c>
      <c r="BP42" s="374">
        <f t="shared" ca="1" si="101"/>
        <v>0</v>
      </c>
      <c r="BQ42" s="374">
        <f t="shared" ca="1" si="101"/>
        <v>0</v>
      </c>
      <c r="BR42" s="374">
        <f t="shared" ca="1" si="101"/>
        <v>0</v>
      </c>
      <c r="BS42" s="374">
        <f t="shared" ca="1" si="101"/>
        <v>0</v>
      </c>
      <c r="BT42" s="374">
        <f t="shared" ca="1" si="101"/>
        <v>0</v>
      </c>
      <c r="BU42" s="374">
        <f t="shared" ca="1" si="101"/>
        <v>0</v>
      </c>
      <c r="BV42" s="374">
        <f t="shared" ca="1" si="101"/>
        <v>0</v>
      </c>
      <c r="BW42" s="374">
        <f t="shared" ca="1" si="101"/>
        <v>0</v>
      </c>
      <c r="BX42" s="374">
        <f t="shared" ca="1" si="101"/>
        <v>0</v>
      </c>
      <c r="BY42" s="374">
        <f t="shared" ca="1" si="101"/>
        <v>0</v>
      </c>
      <c r="BZ42" s="374">
        <f t="shared" ca="1" si="101"/>
        <v>0</v>
      </c>
      <c r="CA42" s="374">
        <f t="shared" ca="1" si="101"/>
        <v>0</v>
      </c>
      <c r="CB42" s="374">
        <f t="shared" ca="1" si="101"/>
        <v>0</v>
      </c>
      <c r="CC42" s="374">
        <f t="shared" ca="1" si="101"/>
        <v>0</v>
      </c>
      <c r="CD42" s="374">
        <f t="shared" ca="1" si="101"/>
        <v>0</v>
      </c>
      <c r="CE42" s="374">
        <f t="shared" ca="1" si="101"/>
        <v>0</v>
      </c>
      <c r="CF42" s="374">
        <f t="shared" ca="1" si="101"/>
        <v>0</v>
      </c>
      <c r="CG42" s="374">
        <f t="shared" ca="1" si="101"/>
        <v>0</v>
      </c>
      <c r="CH42" s="374">
        <f t="shared" ca="1" si="101"/>
        <v>0</v>
      </c>
      <c r="CI42" s="374">
        <f t="shared" ca="1" si="101"/>
        <v>0</v>
      </c>
      <c r="CJ42" s="374">
        <f t="shared" ca="1" si="101"/>
        <v>0</v>
      </c>
      <c r="CK42" s="374">
        <f t="shared" ca="1" si="101"/>
        <v>0</v>
      </c>
      <c r="CL42" s="374">
        <f t="shared" ca="1" si="101"/>
        <v>0</v>
      </c>
      <c r="CM42" s="374">
        <f t="shared" ca="1" si="101"/>
        <v>0</v>
      </c>
      <c r="CN42" s="374">
        <f t="shared" ca="1" si="101"/>
        <v>0</v>
      </c>
      <c r="CO42" s="374">
        <f t="shared" ca="1" si="101"/>
        <v>0</v>
      </c>
      <c r="CP42" s="374">
        <f t="shared" ca="1" si="101"/>
        <v>0</v>
      </c>
      <c r="CQ42" s="374">
        <f t="shared" ca="1" si="101"/>
        <v>0</v>
      </c>
      <c r="CR42" s="374">
        <f t="shared" ca="1" si="101"/>
        <v>0</v>
      </c>
      <c r="CS42" s="374">
        <f t="shared" ca="1" si="101"/>
        <v>0</v>
      </c>
      <c r="CT42" s="374">
        <f t="shared" ca="1" si="101"/>
        <v>0</v>
      </c>
      <c r="CU42" s="374">
        <f t="shared" ref="CU42:CZ42" ca="1" si="102">IF(CU$11&lt;$D$1+$A42,$C42/$D$1,IF(CU$11=$D$1+$A42,($C42/$D$1)/2,0))</f>
        <v>0</v>
      </c>
      <c r="CV42" s="374">
        <f t="shared" ca="1" si="102"/>
        <v>0</v>
      </c>
      <c r="CW42" s="374">
        <f t="shared" ca="1" si="102"/>
        <v>0</v>
      </c>
      <c r="CX42" s="374">
        <f t="shared" ca="1" si="102"/>
        <v>0</v>
      </c>
      <c r="CY42" s="374">
        <f t="shared" ca="1" si="102"/>
        <v>0</v>
      </c>
      <c r="CZ42" s="374">
        <f t="shared" ca="1" si="102"/>
        <v>0</v>
      </c>
      <c r="DA42" s="374" t="s">
        <v>239</v>
      </c>
      <c r="DB42" s="373">
        <f t="shared" si="18"/>
        <v>2049</v>
      </c>
      <c r="DC42" s="374"/>
      <c r="DD42" s="374"/>
      <c r="DE42" s="374"/>
      <c r="DF42" s="374"/>
      <c r="DG42" s="374"/>
      <c r="DH42" s="374"/>
      <c r="DI42" s="374"/>
      <c r="DJ42" s="374"/>
      <c r="DK42" s="374"/>
    </row>
    <row r="43" spans="1:121" s="373" customFormat="1">
      <c r="A43" s="138">
        <f t="shared" si="10"/>
        <v>32</v>
      </c>
      <c r="B43" s="138">
        <f t="shared" si="10"/>
        <v>2050</v>
      </c>
      <c r="C43" s="130">
        <f ca="1">IF(INDIRECT(DA43&amp;5)=$H$2,SUM($D$6:INDIRECT(DA43&amp;6)),IF(INDIRECT(DA43&amp;5)&gt;$H$2,INDIRECT(DA43&amp;6),0))</f>
        <v>0</v>
      </c>
      <c r="D43" s="374"/>
      <c r="E43" s="374"/>
      <c r="F43" s="374"/>
      <c r="G43" s="374"/>
      <c r="H43" s="374"/>
      <c r="I43" s="374"/>
      <c r="J43" s="374"/>
      <c r="K43" s="374"/>
      <c r="L43" s="374"/>
      <c r="M43" s="374"/>
      <c r="N43" s="374"/>
      <c r="O43" s="374"/>
      <c r="P43" s="374"/>
      <c r="Q43" s="374"/>
      <c r="R43" s="374"/>
      <c r="S43" s="374"/>
      <c r="T43" s="375"/>
      <c r="U43" s="375"/>
      <c r="V43" s="374"/>
      <c r="W43" s="374"/>
      <c r="X43" s="374"/>
      <c r="Y43" s="374"/>
      <c r="Z43" s="374"/>
      <c r="AA43" s="374"/>
      <c r="AB43" s="374"/>
      <c r="AC43" s="374"/>
      <c r="AD43" s="374"/>
      <c r="AE43" s="374"/>
      <c r="AF43" s="374"/>
      <c r="AG43" s="374"/>
      <c r="AH43" s="374"/>
      <c r="AI43" s="374">
        <f ca="1">($C43/$D$1)/2</f>
        <v>0</v>
      </c>
      <c r="AJ43" s="374">
        <f t="shared" ref="AJ43:BO43" ca="1" si="103">IF(AJ$11&lt;$D$1+$A43,$C43/$D$1,IF(AJ$11=$D$1+$A43,($C43/$D$1)/2,0))</f>
        <v>0</v>
      </c>
      <c r="AK43" s="374">
        <f t="shared" ca="1" si="103"/>
        <v>0</v>
      </c>
      <c r="AL43" s="374">
        <f t="shared" ca="1" si="103"/>
        <v>0</v>
      </c>
      <c r="AM43" s="374">
        <f t="shared" ca="1" si="103"/>
        <v>0</v>
      </c>
      <c r="AN43" s="374">
        <f t="shared" ca="1" si="103"/>
        <v>0</v>
      </c>
      <c r="AO43" s="374">
        <f t="shared" ca="1" si="103"/>
        <v>0</v>
      </c>
      <c r="AP43" s="374">
        <f t="shared" ca="1" si="103"/>
        <v>0</v>
      </c>
      <c r="AQ43" s="374">
        <f t="shared" ca="1" si="103"/>
        <v>0</v>
      </c>
      <c r="AR43" s="374">
        <f t="shared" ca="1" si="103"/>
        <v>0</v>
      </c>
      <c r="AS43" s="374">
        <f t="shared" ca="1" si="103"/>
        <v>0</v>
      </c>
      <c r="AT43" s="374">
        <f t="shared" ca="1" si="103"/>
        <v>0</v>
      </c>
      <c r="AU43" s="374">
        <f t="shared" ca="1" si="103"/>
        <v>0</v>
      </c>
      <c r="AV43" s="374">
        <f t="shared" ca="1" si="103"/>
        <v>0</v>
      </c>
      <c r="AW43" s="374">
        <f t="shared" ca="1" si="103"/>
        <v>0</v>
      </c>
      <c r="AX43" s="374">
        <f t="shared" ca="1" si="103"/>
        <v>0</v>
      </c>
      <c r="AY43" s="374">
        <f t="shared" ca="1" si="103"/>
        <v>0</v>
      </c>
      <c r="AZ43" s="374">
        <f t="shared" ca="1" si="103"/>
        <v>0</v>
      </c>
      <c r="BA43" s="374">
        <f t="shared" ca="1" si="103"/>
        <v>0</v>
      </c>
      <c r="BB43" s="374">
        <f t="shared" ca="1" si="103"/>
        <v>0</v>
      </c>
      <c r="BC43" s="374">
        <f t="shared" ca="1" si="103"/>
        <v>0</v>
      </c>
      <c r="BD43" s="374">
        <f t="shared" ca="1" si="103"/>
        <v>0</v>
      </c>
      <c r="BE43" s="374">
        <f t="shared" ca="1" si="103"/>
        <v>0</v>
      </c>
      <c r="BF43" s="374">
        <f t="shared" ca="1" si="103"/>
        <v>0</v>
      </c>
      <c r="BG43" s="374">
        <f t="shared" ca="1" si="103"/>
        <v>0</v>
      </c>
      <c r="BH43" s="374">
        <f t="shared" ca="1" si="103"/>
        <v>0</v>
      </c>
      <c r="BI43" s="374">
        <f t="shared" ca="1" si="103"/>
        <v>0</v>
      </c>
      <c r="BJ43" s="374">
        <f t="shared" ca="1" si="103"/>
        <v>0</v>
      </c>
      <c r="BK43" s="374">
        <f t="shared" ca="1" si="103"/>
        <v>0</v>
      </c>
      <c r="BL43" s="374">
        <f t="shared" ca="1" si="103"/>
        <v>0</v>
      </c>
      <c r="BM43" s="374">
        <f t="shared" ca="1" si="103"/>
        <v>0</v>
      </c>
      <c r="BN43" s="374">
        <f t="shared" ca="1" si="103"/>
        <v>0</v>
      </c>
      <c r="BO43" s="374">
        <f t="shared" ca="1" si="103"/>
        <v>0</v>
      </c>
      <c r="BP43" s="374">
        <f t="shared" ref="BP43:CZ43" ca="1" si="104">IF(BP$11&lt;$D$1+$A43,$C43/$D$1,IF(BP$11=$D$1+$A43,($C43/$D$1)/2,0))</f>
        <v>0</v>
      </c>
      <c r="BQ43" s="374">
        <f t="shared" ca="1" si="104"/>
        <v>0</v>
      </c>
      <c r="BR43" s="374">
        <f t="shared" ca="1" si="104"/>
        <v>0</v>
      </c>
      <c r="BS43" s="374">
        <f t="shared" ca="1" si="104"/>
        <v>0</v>
      </c>
      <c r="BT43" s="374">
        <f t="shared" ca="1" si="104"/>
        <v>0</v>
      </c>
      <c r="BU43" s="374">
        <f t="shared" ca="1" si="104"/>
        <v>0</v>
      </c>
      <c r="BV43" s="374">
        <f t="shared" ca="1" si="104"/>
        <v>0</v>
      </c>
      <c r="BW43" s="374">
        <f t="shared" ca="1" si="104"/>
        <v>0</v>
      </c>
      <c r="BX43" s="374">
        <f t="shared" ca="1" si="104"/>
        <v>0</v>
      </c>
      <c r="BY43" s="374">
        <f t="shared" ca="1" si="104"/>
        <v>0</v>
      </c>
      <c r="BZ43" s="374">
        <f t="shared" ca="1" si="104"/>
        <v>0</v>
      </c>
      <c r="CA43" s="374">
        <f t="shared" ca="1" si="104"/>
        <v>0</v>
      </c>
      <c r="CB43" s="374">
        <f t="shared" ca="1" si="104"/>
        <v>0</v>
      </c>
      <c r="CC43" s="374">
        <f t="shared" ca="1" si="104"/>
        <v>0</v>
      </c>
      <c r="CD43" s="374">
        <f t="shared" ca="1" si="104"/>
        <v>0</v>
      </c>
      <c r="CE43" s="374">
        <f t="shared" ca="1" si="104"/>
        <v>0</v>
      </c>
      <c r="CF43" s="374">
        <f t="shared" ca="1" si="104"/>
        <v>0</v>
      </c>
      <c r="CG43" s="374">
        <f t="shared" ca="1" si="104"/>
        <v>0</v>
      </c>
      <c r="CH43" s="374">
        <f t="shared" ca="1" si="104"/>
        <v>0</v>
      </c>
      <c r="CI43" s="374">
        <f t="shared" ca="1" si="104"/>
        <v>0</v>
      </c>
      <c r="CJ43" s="374">
        <f t="shared" ca="1" si="104"/>
        <v>0</v>
      </c>
      <c r="CK43" s="374">
        <f t="shared" ca="1" si="104"/>
        <v>0</v>
      </c>
      <c r="CL43" s="374">
        <f t="shared" ca="1" si="104"/>
        <v>0</v>
      </c>
      <c r="CM43" s="374">
        <f t="shared" ca="1" si="104"/>
        <v>0</v>
      </c>
      <c r="CN43" s="374">
        <f t="shared" ca="1" si="104"/>
        <v>0</v>
      </c>
      <c r="CO43" s="374">
        <f t="shared" ca="1" si="104"/>
        <v>0</v>
      </c>
      <c r="CP43" s="374">
        <f t="shared" ca="1" si="104"/>
        <v>0</v>
      </c>
      <c r="CQ43" s="374">
        <f t="shared" ca="1" si="104"/>
        <v>0</v>
      </c>
      <c r="CR43" s="374">
        <f t="shared" ca="1" si="104"/>
        <v>0</v>
      </c>
      <c r="CS43" s="374">
        <f t="shared" ca="1" si="104"/>
        <v>0</v>
      </c>
      <c r="CT43" s="374">
        <f t="shared" ca="1" si="104"/>
        <v>0</v>
      </c>
      <c r="CU43" s="374">
        <f t="shared" ca="1" si="104"/>
        <v>0</v>
      </c>
      <c r="CV43" s="374">
        <f t="shared" ca="1" si="104"/>
        <v>0</v>
      </c>
      <c r="CW43" s="374">
        <f t="shared" ca="1" si="104"/>
        <v>0</v>
      </c>
      <c r="CX43" s="374">
        <f t="shared" ca="1" si="104"/>
        <v>0</v>
      </c>
      <c r="CY43" s="374">
        <f t="shared" ca="1" si="104"/>
        <v>0</v>
      </c>
      <c r="CZ43" s="374">
        <f t="shared" ca="1" si="104"/>
        <v>0</v>
      </c>
      <c r="DA43" s="374" t="s">
        <v>240</v>
      </c>
      <c r="DB43" s="373">
        <f t="shared" si="18"/>
        <v>2050</v>
      </c>
      <c r="DC43" s="374"/>
      <c r="DD43" s="374"/>
      <c r="DE43" s="374"/>
      <c r="DF43" s="374"/>
      <c r="DG43" s="374"/>
      <c r="DH43" s="374"/>
      <c r="DI43" s="374"/>
      <c r="DJ43" s="374"/>
      <c r="DK43" s="374"/>
      <c r="DL43" s="374"/>
    </row>
    <row r="44" spans="1:121" s="373" customFormat="1">
      <c r="A44" s="138">
        <f t="shared" si="10"/>
        <v>33</v>
      </c>
      <c r="B44" s="138">
        <f t="shared" si="10"/>
        <v>2051</v>
      </c>
      <c r="C44" s="130">
        <f ca="1">IF(INDIRECT(DA44&amp;5)=$H$2,SUM($D$6:INDIRECT(DA44&amp;6)),IF(INDIRECT(DA44&amp;5)&gt;$H$2,INDIRECT(DA44&amp;6),0))</f>
        <v>0</v>
      </c>
      <c r="D44" s="374"/>
      <c r="E44" s="374"/>
      <c r="F44" s="374"/>
      <c r="G44" s="374"/>
      <c r="H44" s="374"/>
      <c r="I44" s="374"/>
      <c r="J44" s="374"/>
      <c r="K44" s="374"/>
      <c r="L44" s="374"/>
      <c r="M44" s="374"/>
      <c r="N44" s="374"/>
      <c r="O44" s="374"/>
      <c r="P44" s="374"/>
      <c r="Q44" s="374"/>
      <c r="R44" s="374"/>
      <c r="S44" s="374"/>
      <c r="T44" s="375"/>
      <c r="U44" s="375"/>
      <c r="V44" s="374"/>
      <c r="W44" s="374"/>
      <c r="X44" s="374"/>
      <c r="Y44" s="374"/>
      <c r="Z44" s="374"/>
      <c r="AA44" s="374"/>
      <c r="AB44" s="374"/>
      <c r="AC44" s="374"/>
      <c r="AD44" s="374"/>
      <c r="AE44" s="374"/>
      <c r="AF44" s="374"/>
      <c r="AG44" s="374"/>
      <c r="AH44" s="374"/>
      <c r="AI44" s="374"/>
      <c r="AJ44" s="374">
        <f ca="1">($C44/$D$1)/2</f>
        <v>0</v>
      </c>
      <c r="AK44" s="374">
        <f t="shared" ref="AK44:BP44" ca="1" si="105">IF(AK$11&lt;$D$1+$A44,$C44/$D$1,IF(AK$11=$D$1+$A44,($C44/$D$1)/2,0))</f>
        <v>0</v>
      </c>
      <c r="AL44" s="374">
        <f t="shared" ca="1" si="105"/>
        <v>0</v>
      </c>
      <c r="AM44" s="374">
        <f t="shared" ca="1" si="105"/>
        <v>0</v>
      </c>
      <c r="AN44" s="374">
        <f t="shared" ca="1" si="105"/>
        <v>0</v>
      </c>
      <c r="AO44" s="374">
        <f t="shared" ca="1" si="105"/>
        <v>0</v>
      </c>
      <c r="AP44" s="374">
        <f t="shared" ca="1" si="105"/>
        <v>0</v>
      </c>
      <c r="AQ44" s="374">
        <f t="shared" ca="1" si="105"/>
        <v>0</v>
      </c>
      <c r="AR44" s="374">
        <f t="shared" ca="1" si="105"/>
        <v>0</v>
      </c>
      <c r="AS44" s="374">
        <f t="shared" ca="1" si="105"/>
        <v>0</v>
      </c>
      <c r="AT44" s="374">
        <f t="shared" ca="1" si="105"/>
        <v>0</v>
      </c>
      <c r="AU44" s="374">
        <f t="shared" ca="1" si="105"/>
        <v>0</v>
      </c>
      <c r="AV44" s="374">
        <f t="shared" ca="1" si="105"/>
        <v>0</v>
      </c>
      <c r="AW44" s="374">
        <f t="shared" ca="1" si="105"/>
        <v>0</v>
      </c>
      <c r="AX44" s="374">
        <f t="shared" ca="1" si="105"/>
        <v>0</v>
      </c>
      <c r="AY44" s="374">
        <f t="shared" ca="1" si="105"/>
        <v>0</v>
      </c>
      <c r="AZ44" s="374">
        <f t="shared" ca="1" si="105"/>
        <v>0</v>
      </c>
      <c r="BA44" s="374">
        <f t="shared" ca="1" si="105"/>
        <v>0</v>
      </c>
      <c r="BB44" s="374">
        <f t="shared" ca="1" si="105"/>
        <v>0</v>
      </c>
      <c r="BC44" s="374">
        <f t="shared" ca="1" si="105"/>
        <v>0</v>
      </c>
      <c r="BD44" s="374">
        <f t="shared" ca="1" si="105"/>
        <v>0</v>
      </c>
      <c r="BE44" s="374">
        <f t="shared" ca="1" si="105"/>
        <v>0</v>
      </c>
      <c r="BF44" s="374">
        <f t="shared" ca="1" si="105"/>
        <v>0</v>
      </c>
      <c r="BG44" s="374">
        <f t="shared" ca="1" si="105"/>
        <v>0</v>
      </c>
      <c r="BH44" s="374">
        <f t="shared" ca="1" si="105"/>
        <v>0</v>
      </c>
      <c r="BI44" s="374">
        <f t="shared" ca="1" si="105"/>
        <v>0</v>
      </c>
      <c r="BJ44" s="374">
        <f t="shared" ca="1" si="105"/>
        <v>0</v>
      </c>
      <c r="BK44" s="374">
        <f t="shared" ca="1" si="105"/>
        <v>0</v>
      </c>
      <c r="BL44" s="374">
        <f t="shared" ca="1" si="105"/>
        <v>0</v>
      </c>
      <c r="BM44" s="374">
        <f t="shared" ca="1" si="105"/>
        <v>0</v>
      </c>
      <c r="BN44" s="374">
        <f t="shared" ca="1" si="105"/>
        <v>0</v>
      </c>
      <c r="BO44" s="374">
        <f t="shared" ca="1" si="105"/>
        <v>0</v>
      </c>
      <c r="BP44" s="374">
        <f t="shared" ca="1" si="105"/>
        <v>0</v>
      </c>
      <c r="BQ44" s="374">
        <f t="shared" ref="BQ44:CZ44" ca="1" si="106">IF(BQ$11&lt;$D$1+$A44,$C44/$D$1,IF(BQ$11=$D$1+$A44,($C44/$D$1)/2,0))</f>
        <v>0</v>
      </c>
      <c r="BR44" s="374">
        <f t="shared" ca="1" si="106"/>
        <v>0</v>
      </c>
      <c r="BS44" s="374">
        <f t="shared" ca="1" si="106"/>
        <v>0</v>
      </c>
      <c r="BT44" s="374">
        <f t="shared" ca="1" si="106"/>
        <v>0</v>
      </c>
      <c r="BU44" s="374">
        <f t="shared" ca="1" si="106"/>
        <v>0</v>
      </c>
      <c r="BV44" s="374">
        <f t="shared" ca="1" si="106"/>
        <v>0</v>
      </c>
      <c r="BW44" s="374">
        <f t="shared" ca="1" si="106"/>
        <v>0</v>
      </c>
      <c r="BX44" s="374">
        <f t="shared" ca="1" si="106"/>
        <v>0</v>
      </c>
      <c r="BY44" s="374">
        <f t="shared" ca="1" si="106"/>
        <v>0</v>
      </c>
      <c r="BZ44" s="374">
        <f t="shared" ca="1" si="106"/>
        <v>0</v>
      </c>
      <c r="CA44" s="374">
        <f t="shared" ca="1" si="106"/>
        <v>0</v>
      </c>
      <c r="CB44" s="374">
        <f t="shared" ca="1" si="106"/>
        <v>0</v>
      </c>
      <c r="CC44" s="374">
        <f t="shared" ca="1" si="106"/>
        <v>0</v>
      </c>
      <c r="CD44" s="374">
        <f t="shared" ca="1" si="106"/>
        <v>0</v>
      </c>
      <c r="CE44" s="374">
        <f t="shared" ca="1" si="106"/>
        <v>0</v>
      </c>
      <c r="CF44" s="374">
        <f t="shared" ca="1" si="106"/>
        <v>0</v>
      </c>
      <c r="CG44" s="374">
        <f t="shared" ca="1" si="106"/>
        <v>0</v>
      </c>
      <c r="CH44" s="374">
        <f t="shared" ca="1" si="106"/>
        <v>0</v>
      </c>
      <c r="CI44" s="374">
        <f t="shared" ca="1" si="106"/>
        <v>0</v>
      </c>
      <c r="CJ44" s="374">
        <f t="shared" ca="1" si="106"/>
        <v>0</v>
      </c>
      <c r="CK44" s="374">
        <f t="shared" ca="1" si="106"/>
        <v>0</v>
      </c>
      <c r="CL44" s="374">
        <f t="shared" ca="1" si="106"/>
        <v>0</v>
      </c>
      <c r="CM44" s="374">
        <f t="shared" ca="1" si="106"/>
        <v>0</v>
      </c>
      <c r="CN44" s="374">
        <f t="shared" ca="1" si="106"/>
        <v>0</v>
      </c>
      <c r="CO44" s="374">
        <f t="shared" ca="1" si="106"/>
        <v>0</v>
      </c>
      <c r="CP44" s="374">
        <f t="shared" ca="1" si="106"/>
        <v>0</v>
      </c>
      <c r="CQ44" s="374">
        <f t="shared" ca="1" si="106"/>
        <v>0</v>
      </c>
      <c r="CR44" s="374">
        <f t="shared" ca="1" si="106"/>
        <v>0</v>
      </c>
      <c r="CS44" s="374">
        <f t="shared" ca="1" si="106"/>
        <v>0</v>
      </c>
      <c r="CT44" s="374">
        <f t="shared" ca="1" si="106"/>
        <v>0</v>
      </c>
      <c r="CU44" s="374">
        <f t="shared" ca="1" si="106"/>
        <v>0</v>
      </c>
      <c r="CV44" s="374">
        <f t="shared" ca="1" si="106"/>
        <v>0</v>
      </c>
      <c r="CW44" s="374">
        <f t="shared" ca="1" si="106"/>
        <v>0</v>
      </c>
      <c r="CX44" s="374">
        <f t="shared" ca="1" si="106"/>
        <v>0</v>
      </c>
      <c r="CY44" s="374">
        <f t="shared" ca="1" si="106"/>
        <v>0</v>
      </c>
      <c r="CZ44" s="374">
        <f t="shared" ca="1" si="106"/>
        <v>0</v>
      </c>
      <c r="DA44" s="374" t="s">
        <v>241</v>
      </c>
      <c r="DB44" s="373">
        <f t="shared" si="18"/>
        <v>2051</v>
      </c>
      <c r="DC44" s="374"/>
      <c r="DD44" s="374"/>
      <c r="DE44" s="374"/>
      <c r="DF44" s="374"/>
      <c r="DG44" s="374"/>
      <c r="DH44" s="374"/>
      <c r="DI44" s="374"/>
      <c r="DJ44" s="374"/>
      <c r="DK44" s="374"/>
      <c r="DL44" s="374"/>
      <c r="DM44" s="374"/>
    </row>
    <row r="45" spans="1:121" s="373" customFormat="1">
      <c r="A45" s="138">
        <f t="shared" si="10"/>
        <v>34</v>
      </c>
      <c r="B45" s="138">
        <f t="shared" si="10"/>
        <v>2052</v>
      </c>
      <c r="C45" s="130">
        <f ca="1">IF(INDIRECT(DA45&amp;5)=$H$2,SUM($D$6:INDIRECT(DA45&amp;6)),IF(INDIRECT(DA45&amp;5)&gt;$H$2,INDIRECT(DA45&amp;6),0))</f>
        <v>0</v>
      </c>
      <c r="D45" s="374"/>
      <c r="E45" s="374"/>
      <c r="F45" s="374"/>
      <c r="G45" s="374"/>
      <c r="H45" s="374"/>
      <c r="I45" s="374"/>
      <c r="J45" s="374"/>
      <c r="K45" s="374"/>
      <c r="L45" s="374"/>
      <c r="M45" s="374"/>
      <c r="N45" s="374"/>
      <c r="O45" s="374"/>
      <c r="P45" s="374"/>
      <c r="Q45" s="374"/>
      <c r="R45" s="374"/>
      <c r="S45" s="374"/>
      <c r="T45" s="375"/>
      <c r="U45" s="375"/>
      <c r="V45" s="374"/>
      <c r="W45" s="374"/>
      <c r="X45" s="374"/>
      <c r="Y45" s="374"/>
      <c r="Z45" s="374"/>
      <c r="AA45" s="374"/>
      <c r="AB45" s="374"/>
      <c r="AC45" s="374"/>
      <c r="AD45" s="374"/>
      <c r="AE45" s="374"/>
      <c r="AF45" s="374"/>
      <c r="AG45" s="374"/>
      <c r="AH45" s="374"/>
      <c r="AI45" s="374"/>
      <c r="AJ45" s="374"/>
      <c r="AK45" s="374">
        <f ca="1">($C45/$D$1)/2</f>
        <v>0</v>
      </c>
      <c r="AL45" s="374">
        <f t="shared" ref="AL45:BQ45" ca="1" si="107">IF(AL$11&lt;$D$1+$A45,$C45/$D$1,IF(AL$11=$D$1+$A45,($C45/$D$1)/2,0))</f>
        <v>0</v>
      </c>
      <c r="AM45" s="374">
        <f t="shared" ca="1" si="107"/>
        <v>0</v>
      </c>
      <c r="AN45" s="374">
        <f t="shared" ca="1" si="107"/>
        <v>0</v>
      </c>
      <c r="AO45" s="374">
        <f t="shared" ca="1" si="107"/>
        <v>0</v>
      </c>
      <c r="AP45" s="374">
        <f t="shared" ca="1" si="107"/>
        <v>0</v>
      </c>
      <c r="AQ45" s="374">
        <f t="shared" ca="1" si="107"/>
        <v>0</v>
      </c>
      <c r="AR45" s="374">
        <f t="shared" ca="1" si="107"/>
        <v>0</v>
      </c>
      <c r="AS45" s="374">
        <f t="shared" ca="1" si="107"/>
        <v>0</v>
      </c>
      <c r="AT45" s="374">
        <f t="shared" ca="1" si="107"/>
        <v>0</v>
      </c>
      <c r="AU45" s="374">
        <f t="shared" ca="1" si="107"/>
        <v>0</v>
      </c>
      <c r="AV45" s="374">
        <f t="shared" ca="1" si="107"/>
        <v>0</v>
      </c>
      <c r="AW45" s="374">
        <f t="shared" ca="1" si="107"/>
        <v>0</v>
      </c>
      <c r="AX45" s="374">
        <f t="shared" ca="1" si="107"/>
        <v>0</v>
      </c>
      <c r="AY45" s="374">
        <f t="shared" ca="1" si="107"/>
        <v>0</v>
      </c>
      <c r="AZ45" s="374">
        <f t="shared" ca="1" si="107"/>
        <v>0</v>
      </c>
      <c r="BA45" s="374">
        <f t="shared" ca="1" si="107"/>
        <v>0</v>
      </c>
      <c r="BB45" s="374">
        <f t="shared" ca="1" si="107"/>
        <v>0</v>
      </c>
      <c r="BC45" s="374">
        <f t="shared" ca="1" si="107"/>
        <v>0</v>
      </c>
      <c r="BD45" s="374">
        <f t="shared" ca="1" si="107"/>
        <v>0</v>
      </c>
      <c r="BE45" s="374">
        <f t="shared" ca="1" si="107"/>
        <v>0</v>
      </c>
      <c r="BF45" s="374">
        <f t="shared" ca="1" si="107"/>
        <v>0</v>
      </c>
      <c r="BG45" s="374">
        <f t="shared" ca="1" si="107"/>
        <v>0</v>
      </c>
      <c r="BH45" s="374">
        <f t="shared" ca="1" si="107"/>
        <v>0</v>
      </c>
      <c r="BI45" s="374">
        <f t="shared" ca="1" si="107"/>
        <v>0</v>
      </c>
      <c r="BJ45" s="374">
        <f t="shared" ca="1" si="107"/>
        <v>0</v>
      </c>
      <c r="BK45" s="374">
        <f t="shared" ca="1" si="107"/>
        <v>0</v>
      </c>
      <c r="BL45" s="374">
        <f t="shared" ca="1" si="107"/>
        <v>0</v>
      </c>
      <c r="BM45" s="374">
        <f t="shared" ca="1" si="107"/>
        <v>0</v>
      </c>
      <c r="BN45" s="374">
        <f t="shared" ca="1" si="107"/>
        <v>0</v>
      </c>
      <c r="BO45" s="374">
        <f t="shared" ca="1" si="107"/>
        <v>0</v>
      </c>
      <c r="BP45" s="374">
        <f t="shared" ca="1" si="107"/>
        <v>0</v>
      </c>
      <c r="BQ45" s="374">
        <f t="shared" ca="1" si="107"/>
        <v>0</v>
      </c>
      <c r="BR45" s="374">
        <f t="shared" ref="BR45:CZ45" ca="1" si="108">IF(BR$11&lt;$D$1+$A45,$C45/$D$1,IF(BR$11=$D$1+$A45,($C45/$D$1)/2,0))</f>
        <v>0</v>
      </c>
      <c r="BS45" s="374">
        <f t="shared" ca="1" si="108"/>
        <v>0</v>
      </c>
      <c r="BT45" s="374">
        <f t="shared" ca="1" si="108"/>
        <v>0</v>
      </c>
      <c r="BU45" s="374">
        <f t="shared" ca="1" si="108"/>
        <v>0</v>
      </c>
      <c r="BV45" s="374">
        <f t="shared" ca="1" si="108"/>
        <v>0</v>
      </c>
      <c r="BW45" s="374">
        <f t="shared" ca="1" si="108"/>
        <v>0</v>
      </c>
      <c r="BX45" s="374">
        <f t="shared" ca="1" si="108"/>
        <v>0</v>
      </c>
      <c r="BY45" s="374">
        <f t="shared" ca="1" si="108"/>
        <v>0</v>
      </c>
      <c r="BZ45" s="374">
        <f t="shared" ca="1" si="108"/>
        <v>0</v>
      </c>
      <c r="CA45" s="374">
        <f t="shared" ca="1" si="108"/>
        <v>0</v>
      </c>
      <c r="CB45" s="374">
        <f t="shared" ca="1" si="108"/>
        <v>0</v>
      </c>
      <c r="CC45" s="374">
        <f t="shared" ca="1" si="108"/>
        <v>0</v>
      </c>
      <c r="CD45" s="374">
        <f t="shared" ca="1" si="108"/>
        <v>0</v>
      </c>
      <c r="CE45" s="374">
        <f t="shared" ca="1" si="108"/>
        <v>0</v>
      </c>
      <c r="CF45" s="374">
        <f t="shared" ca="1" si="108"/>
        <v>0</v>
      </c>
      <c r="CG45" s="374">
        <f t="shared" ca="1" si="108"/>
        <v>0</v>
      </c>
      <c r="CH45" s="374">
        <f t="shared" ca="1" si="108"/>
        <v>0</v>
      </c>
      <c r="CI45" s="374">
        <f t="shared" ca="1" si="108"/>
        <v>0</v>
      </c>
      <c r="CJ45" s="374">
        <f t="shared" ca="1" si="108"/>
        <v>0</v>
      </c>
      <c r="CK45" s="374">
        <f t="shared" ca="1" si="108"/>
        <v>0</v>
      </c>
      <c r="CL45" s="374">
        <f t="shared" ca="1" si="108"/>
        <v>0</v>
      </c>
      <c r="CM45" s="374">
        <f t="shared" ca="1" si="108"/>
        <v>0</v>
      </c>
      <c r="CN45" s="374">
        <f t="shared" ca="1" si="108"/>
        <v>0</v>
      </c>
      <c r="CO45" s="374">
        <f t="shared" ca="1" si="108"/>
        <v>0</v>
      </c>
      <c r="CP45" s="374">
        <f t="shared" ca="1" si="108"/>
        <v>0</v>
      </c>
      <c r="CQ45" s="374">
        <f t="shared" ca="1" si="108"/>
        <v>0</v>
      </c>
      <c r="CR45" s="374">
        <f t="shared" ca="1" si="108"/>
        <v>0</v>
      </c>
      <c r="CS45" s="374">
        <f t="shared" ca="1" si="108"/>
        <v>0</v>
      </c>
      <c r="CT45" s="374">
        <f t="shared" ca="1" si="108"/>
        <v>0</v>
      </c>
      <c r="CU45" s="374">
        <f t="shared" ca="1" si="108"/>
        <v>0</v>
      </c>
      <c r="CV45" s="374">
        <f t="shared" ca="1" si="108"/>
        <v>0</v>
      </c>
      <c r="CW45" s="374">
        <f t="shared" ca="1" si="108"/>
        <v>0</v>
      </c>
      <c r="CX45" s="374">
        <f t="shared" ca="1" si="108"/>
        <v>0</v>
      </c>
      <c r="CY45" s="374">
        <f t="shared" ca="1" si="108"/>
        <v>0</v>
      </c>
      <c r="CZ45" s="374">
        <f t="shared" ca="1" si="108"/>
        <v>0</v>
      </c>
      <c r="DA45" s="374" t="s">
        <v>242</v>
      </c>
      <c r="DB45" s="373">
        <f t="shared" si="18"/>
        <v>2052</v>
      </c>
      <c r="DC45" s="374"/>
      <c r="DD45" s="374"/>
      <c r="DE45" s="374"/>
      <c r="DF45" s="374"/>
      <c r="DG45" s="374"/>
      <c r="DH45" s="374"/>
      <c r="DI45" s="374"/>
      <c r="DJ45" s="374"/>
      <c r="DK45" s="374"/>
      <c r="DL45" s="374"/>
      <c r="DM45" s="374"/>
      <c r="DN45" s="374"/>
    </row>
    <row r="46" spans="1:121" s="373" customFormat="1">
      <c r="A46" s="138">
        <f t="shared" si="10"/>
        <v>35</v>
      </c>
      <c r="B46" s="138">
        <f t="shared" si="10"/>
        <v>2053</v>
      </c>
      <c r="C46" s="130">
        <f ca="1">IF(INDIRECT(DA46&amp;5)=$H$2,SUM($D$6:INDIRECT(DA46&amp;6)),IF(INDIRECT(DA46&amp;5)&gt;$H$2,INDIRECT(DA46&amp;6),0))</f>
        <v>0</v>
      </c>
      <c r="D46" s="374"/>
      <c r="E46" s="374"/>
      <c r="F46" s="374"/>
      <c r="G46" s="374"/>
      <c r="H46" s="374"/>
      <c r="I46" s="374"/>
      <c r="J46" s="374"/>
      <c r="K46" s="374"/>
      <c r="L46" s="374"/>
      <c r="M46" s="374"/>
      <c r="N46" s="374"/>
      <c r="O46" s="374"/>
      <c r="P46" s="374"/>
      <c r="Q46" s="374"/>
      <c r="R46" s="374"/>
      <c r="S46" s="374"/>
      <c r="T46" s="375"/>
      <c r="U46" s="375"/>
      <c r="V46" s="374"/>
      <c r="W46" s="374"/>
      <c r="X46" s="374"/>
      <c r="Y46" s="374"/>
      <c r="Z46" s="374"/>
      <c r="AA46" s="374"/>
      <c r="AB46" s="374"/>
      <c r="AC46" s="374"/>
      <c r="AD46" s="374"/>
      <c r="AE46" s="374"/>
      <c r="AF46" s="374"/>
      <c r="AG46" s="374"/>
      <c r="AH46" s="374"/>
      <c r="AI46" s="374"/>
      <c r="AJ46" s="374"/>
      <c r="AK46" s="374"/>
      <c r="AL46" s="374">
        <f ca="1">($C46/$D$1)/2</f>
        <v>0</v>
      </c>
      <c r="AM46" s="374">
        <f t="shared" ref="AM46:BR46" ca="1" si="109">IF(AM$11&lt;$D$1+$A46,$C46/$D$1,IF(AM$11=$D$1+$A46,($C46/$D$1)/2,0))</f>
        <v>0</v>
      </c>
      <c r="AN46" s="374">
        <f t="shared" ca="1" si="109"/>
        <v>0</v>
      </c>
      <c r="AO46" s="374">
        <f t="shared" ca="1" si="109"/>
        <v>0</v>
      </c>
      <c r="AP46" s="374">
        <f t="shared" ca="1" si="109"/>
        <v>0</v>
      </c>
      <c r="AQ46" s="374">
        <f t="shared" ca="1" si="109"/>
        <v>0</v>
      </c>
      <c r="AR46" s="374">
        <f t="shared" ca="1" si="109"/>
        <v>0</v>
      </c>
      <c r="AS46" s="374">
        <f t="shared" ca="1" si="109"/>
        <v>0</v>
      </c>
      <c r="AT46" s="374">
        <f t="shared" ca="1" si="109"/>
        <v>0</v>
      </c>
      <c r="AU46" s="374">
        <f t="shared" ca="1" si="109"/>
        <v>0</v>
      </c>
      <c r="AV46" s="374">
        <f t="shared" ca="1" si="109"/>
        <v>0</v>
      </c>
      <c r="AW46" s="374">
        <f t="shared" ca="1" si="109"/>
        <v>0</v>
      </c>
      <c r="AX46" s="374">
        <f t="shared" ca="1" si="109"/>
        <v>0</v>
      </c>
      <c r="AY46" s="374">
        <f t="shared" ca="1" si="109"/>
        <v>0</v>
      </c>
      <c r="AZ46" s="374">
        <f t="shared" ca="1" si="109"/>
        <v>0</v>
      </c>
      <c r="BA46" s="374">
        <f t="shared" ca="1" si="109"/>
        <v>0</v>
      </c>
      <c r="BB46" s="374">
        <f t="shared" ca="1" si="109"/>
        <v>0</v>
      </c>
      <c r="BC46" s="374">
        <f t="shared" ca="1" si="109"/>
        <v>0</v>
      </c>
      <c r="BD46" s="374">
        <f t="shared" ca="1" si="109"/>
        <v>0</v>
      </c>
      <c r="BE46" s="374">
        <f t="shared" ca="1" si="109"/>
        <v>0</v>
      </c>
      <c r="BF46" s="374">
        <f t="shared" ca="1" si="109"/>
        <v>0</v>
      </c>
      <c r="BG46" s="374">
        <f t="shared" ca="1" si="109"/>
        <v>0</v>
      </c>
      <c r="BH46" s="374">
        <f t="shared" ca="1" si="109"/>
        <v>0</v>
      </c>
      <c r="BI46" s="374">
        <f t="shared" ca="1" si="109"/>
        <v>0</v>
      </c>
      <c r="BJ46" s="374">
        <f t="shared" ca="1" si="109"/>
        <v>0</v>
      </c>
      <c r="BK46" s="374">
        <f t="shared" ca="1" si="109"/>
        <v>0</v>
      </c>
      <c r="BL46" s="374">
        <f t="shared" ca="1" si="109"/>
        <v>0</v>
      </c>
      <c r="BM46" s="374">
        <f t="shared" ca="1" si="109"/>
        <v>0</v>
      </c>
      <c r="BN46" s="374">
        <f t="shared" ca="1" si="109"/>
        <v>0</v>
      </c>
      <c r="BO46" s="374">
        <f t="shared" ca="1" si="109"/>
        <v>0</v>
      </c>
      <c r="BP46" s="374">
        <f t="shared" ca="1" si="109"/>
        <v>0</v>
      </c>
      <c r="BQ46" s="374">
        <f t="shared" ca="1" si="109"/>
        <v>0</v>
      </c>
      <c r="BR46" s="374">
        <f t="shared" ca="1" si="109"/>
        <v>0</v>
      </c>
      <c r="BS46" s="374">
        <f t="shared" ref="BS46:CZ46" ca="1" si="110">IF(BS$11&lt;$D$1+$A46,$C46/$D$1,IF(BS$11=$D$1+$A46,($C46/$D$1)/2,0))</f>
        <v>0</v>
      </c>
      <c r="BT46" s="374">
        <f t="shared" ca="1" si="110"/>
        <v>0</v>
      </c>
      <c r="BU46" s="374">
        <f t="shared" ca="1" si="110"/>
        <v>0</v>
      </c>
      <c r="BV46" s="374">
        <f t="shared" ca="1" si="110"/>
        <v>0</v>
      </c>
      <c r="BW46" s="374">
        <f t="shared" ca="1" si="110"/>
        <v>0</v>
      </c>
      <c r="BX46" s="374">
        <f t="shared" ca="1" si="110"/>
        <v>0</v>
      </c>
      <c r="BY46" s="374">
        <f t="shared" ca="1" si="110"/>
        <v>0</v>
      </c>
      <c r="BZ46" s="374">
        <f t="shared" ca="1" si="110"/>
        <v>0</v>
      </c>
      <c r="CA46" s="374">
        <f t="shared" ca="1" si="110"/>
        <v>0</v>
      </c>
      <c r="CB46" s="374">
        <f t="shared" ca="1" si="110"/>
        <v>0</v>
      </c>
      <c r="CC46" s="374">
        <f t="shared" ca="1" si="110"/>
        <v>0</v>
      </c>
      <c r="CD46" s="374">
        <f t="shared" ca="1" si="110"/>
        <v>0</v>
      </c>
      <c r="CE46" s="374">
        <f t="shared" ca="1" si="110"/>
        <v>0</v>
      </c>
      <c r="CF46" s="374">
        <f t="shared" ca="1" si="110"/>
        <v>0</v>
      </c>
      <c r="CG46" s="374">
        <f t="shared" ca="1" si="110"/>
        <v>0</v>
      </c>
      <c r="CH46" s="374">
        <f t="shared" ca="1" si="110"/>
        <v>0</v>
      </c>
      <c r="CI46" s="374">
        <f t="shared" ca="1" si="110"/>
        <v>0</v>
      </c>
      <c r="CJ46" s="374">
        <f t="shared" ca="1" si="110"/>
        <v>0</v>
      </c>
      <c r="CK46" s="374">
        <f t="shared" ca="1" si="110"/>
        <v>0</v>
      </c>
      <c r="CL46" s="374">
        <f t="shared" ca="1" si="110"/>
        <v>0</v>
      </c>
      <c r="CM46" s="374">
        <f t="shared" ca="1" si="110"/>
        <v>0</v>
      </c>
      <c r="CN46" s="374">
        <f t="shared" ca="1" si="110"/>
        <v>0</v>
      </c>
      <c r="CO46" s="374">
        <f t="shared" ca="1" si="110"/>
        <v>0</v>
      </c>
      <c r="CP46" s="374">
        <f t="shared" ca="1" si="110"/>
        <v>0</v>
      </c>
      <c r="CQ46" s="374">
        <f t="shared" ca="1" si="110"/>
        <v>0</v>
      </c>
      <c r="CR46" s="374">
        <f t="shared" ca="1" si="110"/>
        <v>0</v>
      </c>
      <c r="CS46" s="374">
        <f t="shared" ca="1" si="110"/>
        <v>0</v>
      </c>
      <c r="CT46" s="374">
        <f t="shared" ca="1" si="110"/>
        <v>0</v>
      </c>
      <c r="CU46" s="374">
        <f t="shared" ca="1" si="110"/>
        <v>0</v>
      </c>
      <c r="CV46" s="374">
        <f t="shared" ca="1" si="110"/>
        <v>0</v>
      </c>
      <c r="CW46" s="374">
        <f t="shared" ca="1" si="110"/>
        <v>0</v>
      </c>
      <c r="CX46" s="374">
        <f t="shared" ca="1" si="110"/>
        <v>0</v>
      </c>
      <c r="CY46" s="374">
        <f t="shared" ca="1" si="110"/>
        <v>0</v>
      </c>
      <c r="CZ46" s="374">
        <f t="shared" ca="1" si="110"/>
        <v>0</v>
      </c>
      <c r="DA46" s="374" t="s">
        <v>243</v>
      </c>
      <c r="DB46" s="373">
        <f t="shared" si="18"/>
        <v>2053</v>
      </c>
      <c r="DC46" s="374"/>
      <c r="DD46" s="374"/>
      <c r="DE46" s="374"/>
      <c r="DF46" s="374"/>
      <c r="DG46" s="374"/>
      <c r="DH46" s="374"/>
      <c r="DI46" s="374"/>
      <c r="DJ46" s="374"/>
      <c r="DK46" s="374"/>
      <c r="DL46" s="374"/>
      <c r="DM46" s="374"/>
      <c r="DN46" s="374"/>
      <c r="DO46" s="374"/>
    </row>
    <row r="47" spans="1:121" s="373" customFormat="1">
      <c r="A47" s="138">
        <f t="shared" si="10"/>
        <v>36</v>
      </c>
      <c r="B47" s="138">
        <f t="shared" si="10"/>
        <v>2054</v>
      </c>
      <c r="C47" s="130">
        <f ca="1">IF(INDIRECT(DA47&amp;5)=$H$2,SUM($D$6:INDIRECT(DA47&amp;6)),IF(INDIRECT(DA47&amp;5)&gt;$H$2,INDIRECT(DA47&amp;6),0))</f>
        <v>0</v>
      </c>
      <c r="D47" s="374"/>
      <c r="E47" s="374"/>
      <c r="F47" s="374"/>
      <c r="G47" s="374"/>
      <c r="H47" s="374"/>
      <c r="I47" s="374"/>
      <c r="J47" s="374"/>
      <c r="K47" s="374"/>
      <c r="L47" s="374"/>
      <c r="M47" s="374"/>
      <c r="N47" s="374"/>
      <c r="O47" s="374"/>
      <c r="P47" s="374"/>
      <c r="Q47" s="374"/>
      <c r="R47" s="374"/>
      <c r="S47" s="374"/>
      <c r="T47" s="375"/>
      <c r="U47" s="375"/>
      <c r="V47" s="374"/>
      <c r="W47" s="374"/>
      <c r="X47" s="374"/>
      <c r="Y47" s="374"/>
      <c r="Z47" s="374"/>
      <c r="AA47" s="374"/>
      <c r="AB47" s="374"/>
      <c r="AC47" s="374"/>
      <c r="AD47" s="374"/>
      <c r="AE47" s="374"/>
      <c r="AF47" s="374"/>
      <c r="AG47" s="374"/>
      <c r="AH47" s="374"/>
      <c r="AI47" s="374"/>
      <c r="AJ47" s="374"/>
      <c r="AK47" s="374"/>
      <c r="AL47" s="374"/>
      <c r="AM47" s="374">
        <f ca="1">($C47/$D$1)/2</f>
        <v>0</v>
      </c>
      <c r="AN47" s="374">
        <f t="shared" ref="AN47:BS47" ca="1" si="111">IF(AN$11&lt;$D$1+$A47,$C47/$D$1,IF(AN$11=$D$1+$A47,($C47/$D$1)/2,0))</f>
        <v>0</v>
      </c>
      <c r="AO47" s="374">
        <f t="shared" ca="1" si="111"/>
        <v>0</v>
      </c>
      <c r="AP47" s="374">
        <f t="shared" ca="1" si="111"/>
        <v>0</v>
      </c>
      <c r="AQ47" s="374">
        <f t="shared" ca="1" si="111"/>
        <v>0</v>
      </c>
      <c r="AR47" s="374">
        <f t="shared" ca="1" si="111"/>
        <v>0</v>
      </c>
      <c r="AS47" s="374">
        <f t="shared" ca="1" si="111"/>
        <v>0</v>
      </c>
      <c r="AT47" s="374">
        <f t="shared" ca="1" si="111"/>
        <v>0</v>
      </c>
      <c r="AU47" s="374">
        <f t="shared" ca="1" si="111"/>
        <v>0</v>
      </c>
      <c r="AV47" s="374">
        <f t="shared" ca="1" si="111"/>
        <v>0</v>
      </c>
      <c r="AW47" s="374">
        <f t="shared" ca="1" si="111"/>
        <v>0</v>
      </c>
      <c r="AX47" s="374">
        <f t="shared" ca="1" si="111"/>
        <v>0</v>
      </c>
      <c r="AY47" s="374">
        <f t="shared" ca="1" si="111"/>
        <v>0</v>
      </c>
      <c r="AZ47" s="374">
        <f t="shared" ca="1" si="111"/>
        <v>0</v>
      </c>
      <c r="BA47" s="374">
        <f t="shared" ca="1" si="111"/>
        <v>0</v>
      </c>
      <c r="BB47" s="374">
        <f t="shared" ca="1" si="111"/>
        <v>0</v>
      </c>
      <c r="BC47" s="374">
        <f t="shared" ca="1" si="111"/>
        <v>0</v>
      </c>
      <c r="BD47" s="374">
        <f t="shared" ca="1" si="111"/>
        <v>0</v>
      </c>
      <c r="BE47" s="374">
        <f t="shared" ca="1" si="111"/>
        <v>0</v>
      </c>
      <c r="BF47" s="374">
        <f t="shared" ca="1" si="111"/>
        <v>0</v>
      </c>
      <c r="BG47" s="374">
        <f t="shared" ca="1" si="111"/>
        <v>0</v>
      </c>
      <c r="BH47" s="374">
        <f t="shared" ca="1" si="111"/>
        <v>0</v>
      </c>
      <c r="BI47" s="374">
        <f t="shared" ca="1" si="111"/>
        <v>0</v>
      </c>
      <c r="BJ47" s="374">
        <f t="shared" ca="1" si="111"/>
        <v>0</v>
      </c>
      <c r="BK47" s="374">
        <f t="shared" ca="1" si="111"/>
        <v>0</v>
      </c>
      <c r="BL47" s="374">
        <f t="shared" ca="1" si="111"/>
        <v>0</v>
      </c>
      <c r="BM47" s="374">
        <f t="shared" ca="1" si="111"/>
        <v>0</v>
      </c>
      <c r="BN47" s="374">
        <f t="shared" ca="1" si="111"/>
        <v>0</v>
      </c>
      <c r="BO47" s="374">
        <f t="shared" ca="1" si="111"/>
        <v>0</v>
      </c>
      <c r="BP47" s="374">
        <f t="shared" ca="1" si="111"/>
        <v>0</v>
      </c>
      <c r="BQ47" s="374">
        <f t="shared" ca="1" si="111"/>
        <v>0</v>
      </c>
      <c r="BR47" s="374">
        <f t="shared" ca="1" si="111"/>
        <v>0</v>
      </c>
      <c r="BS47" s="374">
        <f t="shared" ca="1" si="111"/>
        <v>0</v>
      </c>
      <c r="BT47" s="374">
        <f t="shared" ref="BT47:CZ47" ca="1" si="112">IF(BT$11&lt;$D$1+$A47,$C47/$D$1,IF(BT$11=$D$1+$A47,($C47/$D$1)/2,0))</f>
        <v>0</v>
      </c>
      <c r="BU47" s="374">
        <f t="shared" ca="1" si="112"/>
        <v>0</v>
      </c>
      <c r="BV47" s="374">
        <f t="shared" ca="1" si="112"/>
        <v>0</v>
      </c>
      <c r="BW47" s="374">
        <f t="shared" ca="1" si="112"/>
        <v>0</v>
      </c>
      <c r="BX47" s="374">
        <f t="shared" ca="1" si="112"/>
        <v>0</v>
      </c>
      <c r="BY47" s="374">
        <f t="shared" ca="1" si="112"/>
        <v>0</v>
      </c>
      <c r="BZ47" s="374">
        <f t="shared" ca="1" si="112"/>
        <v>0</v>
      </c>
      <c r="CA47" s="374">
        <f t="shared" ca="1" si="112"/>
        <v>0</v>
      </c>
      <c r="CB47" s="374">
        <f t="shared" ca="1" si="112"/>
        <v>0</v>
      </c>
      <c r="CC47" s="374">
        <f t="shared" ca="1" si="112"/>
        <v>0</v>
      </c>
      <c r="CD47" s="374">
        <f t="shared" ca="1" si="112"/>
        <v>0</v>
      </c>
      <c r="CE47" s="374">
        <f t="shared" ca="1" si="112"/>
        <v>0</v>
      </c>
      <c r="CF47" s="374">
        <f t="shared" ca="1" si="112"/>
        <v>0</v>
      </c>
      <c r="CG47" s="374">
        <f t="shared" ca="1" si="112"/>
        <v>0</v>
      </c>
      <c r="CH47" s="374">
        <f t="shared" ca="1" si="112"/>
        <v>0</v>
      </c>
      <c r="CI47" s="374">
        <f t="shared" ca="1" si="112"/>
        <v>0</v>
      </c>
      <c r="CJ47" s="374">
        <f t="shared" ca="1" si="112"/>
        <v>0</v>
      </c>
      <c r="CK47" s="374">
        <f t="shared" ca="1" si="112"/>
        <v>0</v>
      </c>
      <c r="CL47" s="374">
        <f t="shared" ca="1" si="112"/>
        <v>0</v>
      </c>
      <c r="CM47" s="374">
        <f t="shared" ca="1" si="112"/>
        <v>0</v>
      </c>
      <c r="CN47" s="374">
        <f t="shared" ca="1" si="112"/>
        <v>0</v>
      </c>
      <c r="CO47" s="374">
        <f t="shared" ca="1" si="112"/>
        <v>0</v>
      </c>
      <c r="CP47" s="374">
        <f t="shared" ca="1" si="112"/>
        <v>0</v>
      </c>
      <c r="CQ47" s="374">
        <f t="shared" ca="1" si="112"/>
        <v>0</v>
      </c>
      <c r="CR47" s="374">
        <f t="shared" ca="1" si="112"/>
        <v>0</v>
      </c>
      <c r="CS47" s="374">
        <f t="shared" ca="1" si="112"/>
        <v>0</v>
      </c>
      <c r="CT47" s="374">
        <f t="shared" ca="1" si="112"/>
        <v>0</v>
      </c>
      <c r="CU47" s="374">
        <f t="shared" ca="1" si="112"/>
        <v>0</v>
      </c>
      <c r="CV47" s="374">
        <f t="shared" ca="1" si="112"/>
        <v>0</v>
      </c>
      <c r="CW47" s="374">
        <f t="shared" ca="1" si="112"/>
        <v>0</v>
      </c>
      <c r="CX47" s="374">
        <f t="shared" ca="1" si="112"/>
        <v>0</v>
      </c>
      <c r="CY47" s="374">
        <f t="shared" ca="1" si="112"/>
        <v>0</v>
      </c>
      <c r="CZ47" s="374">
        <f t="shared" ca="1" si="112"/>
        <v>0</v>
      </c>
      <c r="DA47" s="374" t="s">
        <v>244</v>
      </c>
      <c r="DB47" s="373">
        <f t="shared" si="18"/>
        <v>2054</v>
      </c>
      <c r="DC47" s="374"/>
      <c r="DD47" s="374"/>
      <c r="DE47" s="374"/>
      <c r="DF47" s="374"/>
      <c r="DG47" s="374"/>
      <c r="DH47" s="374"/>
      <c r="DI47" s="374"/>
      <c r="DJ47" s="374"/>
      <c r="DK47" s="374"/>
      <c r="DL47" s="374"/>
      <c r="DM47" s="374"/>
      <c r="DN47" s="374"/>
      <c r="DO47" s="374"/>
      <c r="DP47" s="374"/>
    </row>
    <row r="48" spans="1:121" s="373" customFormat="1">
      <c r="A48" s="138">
        <f t="shared" si="10"/>
        <v>37</v>
      </c>
      <c r="B48" s="138">
        <f t="shared" si="10"/>
        <v>2055</v>
      </c>
      <c r="C48" s="130">
        <f ca="1">IF(INDIRECT(DA48&amp;5)=$H$2,SUM($D$6:INDIRECT(DA48&amp;6)),IF(INDIRECT(DA48&amp;5)&gt;$H$2,INDIRECT(DA48&amp;6),0))</f>
        <v>0</v>
      </c>
      <c r="D48" s="374"/>
      <c r="E48" s="374"/>
      <c r="F48" s="374"/>
      <c r="G48" s="374"/>
      <c r="H48" s="374"/>
      <c r="I48" s="374"/>
      <c r="J48" s="374"/>
      <c r="K48" s="374"/>
      <c r="L48" s="374"/>
      <c r="M48" s="374"/>
      <c r="N48" s="374"/>
      <c r="O48" s="374"/>
      <c r="P48" s="374"/>
      <c r="Q48" s="374"/>
      <c r="R48" s="374"/>
      <c r="S48" s="374"/>
      <c r="T48" s="375"/>
      <c r="U48" s="375"/>
      <c r="V48" s="374"/>
      <c r="W48" s="374"/>
      <c r="X48" s="374"/>
      <c r="Y48" s="374"/>
      <c r="Z48" s="374"/>
      <c r="AA48" s="374"/>
      <c r="AB48" s="374"/>
      <c r="AC48" s="374"/>
      <c r="AD48" s="374"/>
      <c r="AE48" s="374"/>
      <c r="AF48" s="374"/>
      <c r="AG48" s="374"/>
      <c r="AH48" s="374"/>
      <c r="AI48" s="374"/>
      <c r="AJ48" s="374"/>
      <c r="AK48" s="374"/>
      <c r="AL48" s="374"/>
      <c r="AM48" s="374"/>
      <c r="AN48" s="374">
        <f ca="1">($C48/$D$1)/2</f>
        <v>0</v>
      </c>
      <c r="AO48" s="374">
        <f t="shared" ref="AO48:BT48" ca="1" si="113">IF(AO$11&lt;$D$1+$A48,$C48/$D$1,IF(AO$11=$D$1+$A48,($C48/$D$1)/2,0))</f>
        <v>0</v>
      </c>
      <c r="AP48" s="374">
        <f t="shared" ca="1" si="113"/>
        <v>0</v>
      </c>
      <c r="AQ48" s="374">
        <f t="shared" ca="1" si="113"/>
        <v>0</v>
      </c>
      <c r="AR48" s="374">
        <f t="shared" ca="1" si="113"/>
        <v>0</v>
      </c>
      <c r="AS48" s="374">
        <f t="shared" ca="1" si="113"/>
        <v>0</v>
      </c>
      <c r="AT48" s="374">
        <f t="shared" ca="1" si="113"/>
        <v>0</v>
      </c>
      <c r="AU48" s="374">
        <f t="shared" ca="1" si="113"/>
        <v>0</v>
      </c>
      <c r="AV48" s="374">
        <f t="shared" ca="1" si="113"/>
        <v>0</v>
      </c>
      <c r="AW48" s="374">
        <f t="shared" ca="1" si="113"/>
        <v>0</v>
      </c>
      <c r="AX48" s="374">
        <f t="shared" ca="1" si="113"/>
        <v>0</v>
      </c>
      <c r="AY48" s="374">
        <f t="shared" ca="1" si="113"/>
        <v>0</v>
      </c>
      <c r="AZ48" s="374">
        <f t="shared" ca="1" si="113"/>
        <v>0</v>
      </c>
      <c r="BA48" s="374">
        <f t="shared" ca="1" si="113"/>
        <v>0</v>
      </c>
      <c r="BB48" s="374">
        <f t="shared" ca="1" si="113"/>
        <v>0</v>
      </c>
      <c r="BC48" s="374">
        <f t="shared" ca="1" si="113"/>
        <v>0</v>
      </c>
      <c r="BD48" s="374">
        <f t="shared" ca="1" si="113"/>
        <v>0</v>
      </c>
      <c r="BE48" s="374">
        <f t="shared" ca="1" si="113"/>
        <v>0</v>
      </c>
      <c r="BF48" s="374">
        <f t="shared" ca="1" si="113"/>
        <v>0</v>
      </c>
      <c r="BG48" s="374">
        <f t="shared" ca="1" si="113"/>
        <v>0</v>
      </c>
      <c r="BH48" s="374">
        <f t="shared" ca="1" si="113"/>
        <v>0</v>
      </c>
      <c r="BI48" s="374">
        <f t="shared" ca="1" si="113"/>
        <v>0</v>
      </c>
      <c r="BJ48" s="374">
        <f t="shared" ca="1" si="113"/>
        <v>0</v>
      </c>
      <c r="BK48" s="374">
        <f t="shared" ca="1" si="113"/>
        <v>0</v>
      </c>
      <c r="BL48" s="374">
        <f t="shared" ca="1" si="113"/>
        <v>0</v>
      </c>
      <c r="BM48" s="374">
        <f t="shared" ca="1" si="113"/>
        <v>0</v>
      </c>
      <c r="BN48" s="374">
        <f t="shared" ca="1" si="113"/>
        <v>0</v>
      </c>
      <c r="BO48" s="374">
        <f t="shared" ca="1" si="113"/>
        <v>0</v>
      </c>
      <c r="BP48" s="374">
        <f t="shared" ca="1" si="113"/>
        <v>0</v>
      </c>
      <c r="BQ48" s="374">
        <f t="shared" ca="1" si="113"/>
        <v>0</v>
      </c>
      <c r="BR48" s="374">
        <f t="shared" ca="1" si="113"/>
        <v>0</v>
      </c>
      <c r="BS48" s="374">
        <f t="shared" ca="1" si="113"/>
        <v>0</v>
      </c>
      <c r="BT48" s="374">
        <f t="shared" ca="1" si="113"/>
        <v>0</v>
      </c>
      <c r="BU48" s="374">
        <f t="shared" ref="BU48:CZ48" ca="1" si="114">IF(BU$11&lt;$D$1+$A48,$C48/$D$1,IF(BU$11=$D$1+$A48,($C48/$D$1)/2,0))</f>
        <v>0</v>
      </c>
      <c r="BV48" s="374">
        <f t="shared" ca="1" si="114"/>
        <v>0</v>
      </c>
      <c r="BW48" s="374">
        <f t="shared" ca="1" si="114"/>
        <v>0</v>
      </c>
      <c r="BX48" s="374">
        <f t="shared" ca="1" si="114"/>
        <v>0</v>
      </c>
      <c r="BY48" s="374">
        <f t="shared" ca="1" si="114"/>
        <v>0</v>
      </c>
      <c r="BZ48" s="374">
        <f t="shared" ca="1" si="114"/>
        <v>0</v>
      </c>
      <c r="CA48" s="374">
        <f t="shared" ca="1" si="114"/>
        <v>0</v>
      </c>
      <c r="CB48" s="374">
        <f t="shared" ca="1" si="114"/>
        <v>0</v>
      </c>
      <c r="CC48" s="374">
        <f t="shared" ca="1" si="114"/>
        <v>0</v>
      </c>
      <c r="CD48" s="374">
        <f t="shared" ca="1" si="114"/>
        <v>0</v>
      </c>
      <c r="CE48" s="374">
        <f t="shared" ca="1" si="114"/>
        <v>0</v>
      </c>
      <c r="CF48" s="374">
        <f t="shared" ca="1" si="114"/>
        <v>0</v>
      </c>
      <c r="CG48" s="374">
        <f t="shared" ca="1" si="114"/>
        <v>0</v>
      </c>
      <c r="CH48" s="374">
        <f t="shared" ca="1" si="114"/>
        <v>0</v>
      </c>
      <c r="CI48" s="374">
        <f t="shared" ca="1" si="114"/>
        <v>0</v>
      </c>
      <c r="CJ48" s="374">
        <f t="shared" ca="1" si="114"/>
        <v>0</v>
      </c>
      <c r="CK48" s="374">
        <f t="shared" ca="1" si="114"/>
        <v>0</v>
      </c>
      <c r="CL48" s="374">
        <f t="shared" ca="1" si="114"/>
        <v>0</v>
      </c>
      <c r="CM48" s="374">
        <f t="shared" ca="1" si="114"/>
        <v>0</v>
      </c>
      <c r="CN48" s="374">
        <f t="shared" ca="1" si="114"/>
        <v>0</v>
      </c>
      <c r="CO48" s="374">
        <f t="shared" ca="1" si="114"/>
        <v>0</v>
      </c>
      <c r="CP48" s="374">
        <f t="shared" ca="1" si="114"/>
        <v>0</v>
      </c>
      <c r="CQ48" s="374">
        <f t="shared" ca="1" si="114"/>
        <v>0</v>
      </c>
      <c r="CR48" s="374">
        <f t="shared" ca="1" si="114"/>
        <v>0</v>
      </c>
      <c r="CS48" s="374">
        <f t="shared" ca="1" si="114"/>
        <v>0</v>
      </c>
      <c r="CT48" s="374">
        <f t="shared" ca="1" si="114"/>
        <v>0</v>
      </c>
      <c r="CU48" s="374">
        <f t="shared" ca="1" si="114"/>
        <v>0</v>
      </c>
      <c r="CV48" s="374">
        <f t="shared" ca="1" si="114"/>
        <v>0</v>
      </c>
      <c r="CW48" s="374">
        <f t="shared" ca="1" si="114"/>
        <v>0</v>
      </c>
      <c r="CX48" s="374">
        <f t="shared" ca="1" si="114"/>
        <v>0</v>
      </c>
      <c r="CY48" s="374">
        <f t="shared" ca="1" si="114"/>
        <v>0</v>
      </c>
      <c r="CZ48" s="374">
        <f t="shared" ca="1" si="114"/>
        <v>0</v>
      </c>
      <c r="DA48" s="374" t="s">
        <v>245</v>
      </c>
      <c r="DB48" s="373">
        <f t="shared" si="18"/>
        <v>2055</v>
      </c>
      <c r="DC48" s="374"/>
      <c r="DD48" s="374"/>
      <c r="DE48" s="374"/>
      <c r="DF48" s="374"/>
      <c r="DG48" s="374"/>
      <c r="DH48" s="374"/>
      <c r="DI48" s="374"/>
      <c r="DJ48" s="374"/>
      <c r="DK48" s="374"/>
      <c r="DL48" s="374"/>
      <c r="DM48" s="374"/>
      <c r="DN48" s="374"/>
      <c r="DO48" s="374"/>
      <c r="DP48" s="374"/>
      <c r="DQ48" s="374"/>
    </row>
    <row r="49" spans="1:124" s="373" customFormat="1">
      <c r="A49" s="138">
        <f t="shared" si="10"/>
        <v>38</v>
      </c>
      <c r="B49" s="138">
        <f t="shared" si="10"/>
        <v>2056</v>
      </c>
      <c r="C49" s="130">
        <f ca="1">IF(INDIRECT(DA49&amp;5)=$H$2,SUM($D$6:INDIRECT(DA49&amp;6)),IF(INDIRECT(DA49&amp;5)&gt;$H$2,INDIRECT(DA49&amp;6),0))</f>
        <v>0</v>
      </c>
      <c r="D49" s="374"/>
      <c r="E49" s="374"/>
      <c r="F49" s="374"/>
      <c r="G49" s="374"/>
      <c r="H49" s="374"/>
      <c r="I49" s="374"/>
      <c r="J49" s="374"/>
      <c r="K49" s="374"/>
      <c r="L49" s="374"/>
      <c r="M49" s="374"/>
      <c r="N49" s="374"/>
      <c r="O49" s="374"/>
      <c r="P49" s="374"/>
      <c r="Q49" s="374"/>
      <c r="R49" s="374"/>
      <c r="S49" s="374"/>
      <c r="T49" s="375"/>
      <c r="U49" s="375"/>
      <c r="V49" s="374"/>
      <c r="W49" s="374"/>
      <c r="X49" s="374"/>
      <c r="Y49" s="374"/>
      <c r="Z49" s="374"/>
      <c r="AA49" s="374"/>
      <c r="AB49" s="374"/>
      <c r="AC49" s="374"/>
      <c r="AD49" s="374"/>
      <c r="AE49" s="374"/>
      <c r="AF49" s="374"/>
      <c r="AG49" s="374"/>
      <c r="AH49" s="374"/>
      <c r="AI49" s="374"/>
      <c r="AJ49" s="374"/>
      <c r="AK49" s="374"/>
      <c r="AL49" s="374"/>
      <c r="AM49" s="374"/>
      <c r="AN49" s="374"/>
      <c r="AO49" s="374">
        <f ca="1">($C49/$D$1)/2</f>
        <v>0</v>
      </c>
      <c r="AP49" s="374">
        <f t="shared" ref="AP49:BU49" ca="1" si="115">IF(AP$11&lt;$D$1+$A49,$C49/$D$1,IF(AP$11=$D$1+$A49,($C49/$D$1)/2,0))</f>
        <v>0</v>
      </c>
      <c r="AQ49" s="374">
        <f t="shared" ca="1" si="115"/>
        <v>0</v>
      </c>
      <c r="AR49" s="374">
        <f t="shared" ca="1" si="115"/>
        <v>0</v>
      </c>
      <c r="AS49" s="374">
        <f t="shared" ca="1" si="115"/>
        <v>0</v>
      </c>
      <c r="AT49" s="374">
        <f t="shared" ca="1" si="115"/>
        <v>0</v>
      </c>
      <c r="AU49" s="374">
        <f t="shared" ca="1" si="115"/>
        <v>0</v>
      </c>
      <c r="AV49" s="374">
        <f t="shared" ca="1" si="115"/>
        <v>0</v>
      </c>
      <c r="AW49" s="374">
        <f t="shared" ca="1" si="115"/>
        <v>0</v>
      </c>
      <c r="AX49" s="374">
        <f t="shared" ca="1" si="115"/>
        <v>0</v>
      </c>
      <c r="AY49" s="374">
        <f t="shared" ca="1" si="115"/>
        <v>0</v>
      </c>
      <c r="AZ49" s="374">
        <f t="shared" ca="1" si="115"/>
        <v>0</v>
      </c>
      <c r="BA49" s="374">
        <f t="shared" ca="1" si="115"/>
        <v>0</v>
      </c>
      <c r="BB49" s="374">
        <f t="shared" ca="1" si="115"/>
        <v>0</v>
      </c>
      <c r="BC49" s="374">
        <f t="shared" ca="1" si="115"/>
        <v>0</v>
      </c>
      <c r="BD49" s="374">
        <f t="shared" ca="1" si="115"/>
        <v>0</v>
      </c>
      <c r="BE49" s="374">
        <f t="shared" ca="1" si="115"/>
        <v>0</v>
      </c>
      <c r="BF49" s="374">
        <f t="shared" ca="1" si="115"/>
        <v>0</v>
      </c>
      <c r="BG49" s="374">
        <f t="shared" ca="1" si="115"/>
        <v>0</v>
      </c>
      <c r="BH49" s="374">
        <f t="shared" ca="1" si="115"/>
        <v>0</v>
      </c>
      <c r="BI49" s="374">
        <f t="shared" ca="1" si="115"/>
        <v>0</v>
      </c>
      <c r="BJ49" s="374">
        <f t="shared" ca="1" si="115"/>
        <v>0</v>
      </c>
      <c r="BK49" s="374">
        <f t="shared" ca="1" si="115"/>
        <v>0</v>
      </c>
      <c r="BL49" s="374">
        <f t="shared" ca="1" si="115"/>
        <v>0</v>
      </c>
      <c r="BM49" s="374">
        <f t="shared" ca="1" si="115"/>
        <v>0</v>
      </c>
      <c r="BN49" s="374">
        <f t="shared" ca="1" si="115"/>
        <v>0</v>
      </c>
      <c r="BO49" s="374">
        <f t="shared" ca="1" si="115"/>
        <v>0</v>
      </c>
      <c r="BP49" s="374">
        <f t="shared" ca="1" si="115"/>
        <v>0</v>
      </c>
      <c r="BQ49" s="374">
        <f t="shared" ca="1" si="115"/>
        <v>0</v>
      </c>
      <c r="BR49" s="374">
        <f t="shared" ca="1" si="115"/>
        <v>0</v>
      </c>
      <c r="BS49" s="374">
        <f t="shared" ca="1" si="115"/>
        <v>0</v>
      </c>
      <c r="BT49" s="374">
        <f t="shared" ca="1" si="115"/>
        <v>0</v>
      </c>
      <c r="BU49" s="374">
        <f t="shared" ca="1" si="115"/>
        <v>0</v>
      </c>
      <c r="BV49" s="374">
        <f t="shared" ref="BV49:CZ49" ca="1" si="116">IF(BV$11&lt;$D$1+$A49,$C49/$D$1,IF(BV$11=$D$1+$A49,($C49/$D$1)/2,0))</f>
        <v>0</v>
      </c>
      <c r="BW49" s="374">
        <f t="shared" ca="1" si="116"/>
        <v>0</v>
      </c>
      <c r="BX49" s="374">
        <f t="shared" ca="1" si="116"/>
        <v>0</v>
      </c>
      <c r="BY49" s="374">
        <f t="shared" ca="1" si="116"/>
        <v>0</v>
      </c>
      <c r="BZ49" s="374">
        <f t="shared" ca="1" si="116"/>
        <v>0</v>
      </c>
      <c r="CA49" s="374">
        <f t="shared" ca="1" si="116"/>
        <v>0</v>
      </c>
      <c r="CB49" s="374">
        <f t="shared" ca="1" si="116"/>
        <v>0</v>
      </c>
      <c r="CC49" s="374">
        <f t="shared" ca="1" si="116"/>
        <v>0</v>
      </c>
      <c r="CD49" s="374">
        <f t="shared" ca="1" si="116"/>
        <v>0</v>
      </c>
      <c r="CE49" s="374">
        <f t="shared" ca="1" si="116"/>
        <v>0</v>
      </c>
      <c r="CF49" s="374">
        <f t="shared" ca="1" si="116"/>
        <v>0</v>
      </c>
      <c r="CG49" s="374">
        <f t="shared" ca="1" si="116"/>
        <v>0</v>
      </c>
      <c r="CH49" s="374">
        <f t="shared" ca="1" si="116"/>
        <v>0</v>
      </c>
      <c r="CI49" s="374">
        <f t="shared" ca="1" si="116"/>
        <v>0</v>
      </c>
      <c r="CJ49" s="374">
        <f t="shared" ca="1" si="116"/>
        <v>0</v>
      </c>
      <c r="CK49" s="374">
        <f t="shared" ca="1" si="116"/>
        <v>0</v>
      </c>
      <c r="CL49" s="374">
        <f t="shared" ca="1" si="116"/>
        <v>0</v>
      </c>
      <c r="CM49" s="374">
        <f t="shared" ca="1" si="116"/>
        <v>0</v>
      </c>
      <c r="CN49" s="374">
        <f t="shared" ca="1" si="116"/>
        <v>0</v>
      </c>
      <c r="CO49" s="374">
        <f t="shared" ca="1" si="116"/>
        <v>0</v>
      </c>
      <c r="CP49" s="374">
        <f t="shared" ca="1" si="116"/>
        <v>0</v>
      </c>
      <c r="CQ49" s="374">
        <f t="shared" ca="1" si="116"/>
        <v>0</v>
      </c>
      <c r="CR49" s="374">
        <f t="shared" ca="1" si="116"/>
        <v>0</v>
      </c>
      <c r="CS49" s="374">
        <f t="shared" ca="1" si="116"/>
        <v>0</v>
      </c>
      <c r="CT49" s="374">
        <f t="shared" ca="1" si="116"/>
        <v>0</v>
      </c>
      <c r="CU49" s="374">
        <f t="shared" ca="1" si="116"/>
        <v>0</v>
      </c>
      <c r="CV49" s="374">
        <f t="shared" ca="1" si="116"/>
        <v>0</v>
      </c>
      <c r="CW49" s="374">
        <f t="shared" ca="1" si="116"/>
        <v>0</v>
      </c>
      <c r="CX49" s="374">
        <f t="shared" ca="1" si="116"/>
        <v>0</v>
      </c>
      <c r="CY49" s="374">
        <f t="shared" ca="1" si="116"/>
        <v>0</v>
      </c>
      <c r="CZ49" s="374">
        <f t="shared" ca="1" si="116"/>
        <v>0</v>
      </c>
      <c r="DA49" s="374" t="s">
        <v>246</v>
      </c>
      <c r="DB49" s="373">
        <f t="shared" si="18"/>
        <v>2056</v>
      </c>
      <c r="DC49" s="374"/>
      <c r="DD49" s="374"/>
      <c r="DE49" s="374"/>
      <c r="DF49" s="374"/>
      <c r="DG49" s="374"/>
      <c r="DH49" s="374"/>
      <c r="DI49" s="374"/>
      <c r="DJ49" s="374"/>
      <c r="DK49" s="374"/>
      <c r="DL49" s="374"/>
      <c r="DM49" s="374"/>
      <c r="DN49" s="374"/>
      <c r="DO49" s="374"/>
      <c r="DP49" s="374"/>
      <c r="DQ49" s="374"/>
      <c r="DR49" s="374"/>
    </row>
    <row r="50" spans="1:124" s="373" customFormat="1">
      <c r="A50" s="138">
        <f t="shared" si="10"/>
        <v>39</v>
      </c>
      <c r="B50" s="138">
        <f t="shared" si="10"/>
        <v>2057</v>
      </c>
      <c r="C50" s="130">
        <f ca="1">IF(INDIRECT(DA50&amp;5)=$H$2,SUM($D$6:INDIRECT(DA50&amp;6)),IF(INDIRECT(DA50&amp;5)&gt;$H$2,INDIRECT(DA50&amp;6),0))</f>
        <v>0</v>
      </c>
      <c r="D50" s="374"/>
      <c r="E50" s="374"/>
      <c r="F50" s="374"/>
      <c r="G50" s="374"/>
      <c r="H50" s="374"/>
      <c r="I50" s="374"/>
      <c r="J50" s="374"/>
      <c r="K50" s="374"/>
      <c r="L50" s="374"/>
      <c r="M50" s="374"/>
      <c r="N50" s="374"/>
      <c r="O50" s="374"/>
      <c r="P50" s="374"/>
      <c r="Q50" s="374"/>
      <c r="R50" s="374"/>
      <c r="S50" s="374"/>
      <c r="T50" s="375"/>
      <c r="U50" s="375"/>
      <c r="V50" s="374"/>
      <c r="W50" s="374"/>
      <c r="X50" s="374"/>
      <c r="Y50" s="374"/>
      <c r="Z50" s="374"/>
      <c r="AA50" s="374"/>
      <c r="AB50" s="374"/>
      <c r="AC50" s="374"/>
      <c r="AD50" s="374"/>
      <c r="AE50" s="374"/>
      <c r="AF50" s="374"/>
      <c r="AG50" s="374"/>
      <c r="AH50" s="374"/>
      <c r="AI50" s="374"/>
      <c r="AJ50" s="374"/>
      <c r="AK50" s="374"/>
      <c r="AL50" s="374"/>
      <c r="AM50" s="374"/>
      <c r="AN50" s="374"/>
      <c r="AO50" s="374"/>
      <c r="AP50" s="374">
        <f ca="1">($C50/$D$1)/2</f>
        <v>0</v>
      </c>
      <c r="AQ50" s="374">
        <f t="shared" ref="AQ50:BV50" ca="1" si="117">IF(AQ$11&lt;$D$1+$A50,$C50/$D$1,IF(AQ$11=$D$1+$A50,($C50/$D$1)/2,0))</f>
        <v>0</v>
      </c>
      <c r="AR50" s="374">
        <f t="shared" ca="1" si="117"/>
        <v>0</v>
      </c>
      <c r="AS50" s="374">
        <f t="shared" ca="1" si="117"/>
        <v>0</v>
      </c>
      <c r="AT50" s="374">
        <f t="shared" ca="1" si="117"/>
        <v>0</v>
      </c>
      <c r="AU50" s="374">
        <f t="shared" ca="1" si="117"/>
        <v>0</v>
      </c>
      <c r="AV50" s="374">
        <f t="shared" ca="1" si="117"/>
        <v>0</v>
      </c>
      <c r="AW50" s="374">
        <f t="shared" ca="1" si="117"/>
        <v>0</v>
      </c>
      <c r="AX50" s="374">
        <f t="shared" ca="1" si="117"/>
        <v>0</v>
      </c>
      <c r="AY50" s="374">
        <f t="shared" ca="1" si="117"/>
        <v>0</v>
      </c>
      <c r="AZ50" s="374">
        <f t="shared" ca="1" si="117"/>
        <v>0</v>
      </c>
      <c r="BA50" s="374">
        <f t="shared" ca="1" si="117"/>
        <v>0</v>
      </c>
      <c r="BB50" s="374">
        <f t="shared" ca="1" si="117"/>
        <v>0</v>
      </c>
      <c r="BC50" s="374">
        <f t="shared" ca="1" si="117"/>
        <v>0</v>
      </c>
      <c r="BD50" s="374">
        <f t="shared" ca="1" si="117"/>
        <v>0</v>
      </c>
      <c r="BE50" s="374">
        <f t="shared" ca="1" si="117"/>
        <v>0</v>
      </c>
      <c r="BF50" s="374">
        <f t="shared" ca="1" si="117"/>
        <v>0</v>
      </c>
      <c r="BG50" s="374">
        <f t="shared" ca="1" si="117"/>
        <v>0</v>
      </c>
      <c r="BH50" s="374">
        <f t="shared" ca="1" si="117"/>
        <v>0</v>
      </c>
      <c r="BI50" s="374">
        <f t="shared" ca="1" si="117"/>
        <v>0</v>
      </c>
      <c r="BJ50" s="374">
        <f t="shared" ca="1" si="117"/>
        <v>0</v>
      </c>
      <c r="BK50" s="374">
        <f t="shared" ca="1" si="117"/>
        <v>0</v>
      </c>
      <c r="BL50" s="374">
        <f t="shared" ca="1" si="117"/>
        <v>0</v>
      </c>
      <c r="BM50" s="374">
        <f t="shared" ca="1" si="117"/>
        <v>0</v>
      </c>
      <c r="BN50" s="374">
        <f t="shared" ca="1" si="117"/>
        <v>0</v>
      </c>
      <c r="BO50" s="374">
        <f t="shared" ca="1" si="117"/>
        <v>0</v>
      </c>
      <c r="BP50" s="374">
        <f t="shared" ca="1" si="117"/>
        <v>0</v>
      </c>
      <c r="BQ50" s="374">
        <f t="shared" ca="1" si="117"/>
        <v>0</v>
      </c>
      <c r="BR50" s="374">
        <f t="shared" ca="1" si="117"/>
        <v>0</v>
      </c>
      <c r="BS50" s="374">
        <f t="shared" ca="1" si="117"/>
        <v>0</v>
      </c>
      <c r="BT50" s="374">
        <f t="shared" ca="1" si="117"/>
        <v>0</v>
      </c>
      <c r="BU50" s="374">
        <f t="shared" ca="1" si="117"/>
        <v>0</v>
      </c>
      <c r="BV50" s="374">
        <f t="shared" ca="1" si="117"/>
        <v>0</v>
      </c>
      <c r="BW50" s="374">
        <f t="shared" ref="BW50:CZ50" ca="1" si="118">IF(BW$11&lt;$D$1+$A50,$C50/$D$1,IF(BW$11=$D$1+$A50,($C50/$D$1)/2,0))</f>
        <v>0</v>
      </c>
      <c r="BX50" s="374">
        <f t="shared" ca="1" si="118"/>
        <v>0</v>
      </c>
      <c r="BY50" s="374">
        <f t="shared" ca="1" si="118"/>
        <v>0</v>
      </c>
      <c r="BZ50" s="374">
        <f t="shared" ca="1" si="118"/>
        <v>0</v>
      </c>
      <c r="CA50" s="374">
        <f t="shared" ca="1" si="118"/>
        <v>0</v>
      </c>
      <c r="CB50" s="374">
        <f t="shared" ca="1" si="118"/>
        <v>0</v>
      </c>
      <c r="CC50" s="374">
        <f t="shared" ca="1" si="118"/>
        <v>0</v>
      </c>
      <c r="CD50" s="374">
        <f t="shared" ca="1" si="118"/>
        <v>0</v>
      </c>
      <c r="CE50" s="374">
        <f t="shared" ca="1" si="118"/>
        <v>0</v>
      </c>
      <c r="CF50" s="374">
        <f t="shared" ca="1" si="118"/>
        <v>0</v>
      </c>
      <c r="CG50" s="374">
        <f t="shared" ca="1" si="118"/>
        <v>0</v>
      </c>
      <c r="CH50" s="374">
        <f t="shared" ca="1" si="118"/>
        <v>0</v>
      </c>
      <c r="CI50" s="374">
        <f t="shared" ca="1" si="118"/>
        <v>0</v>
      </c>
      <c r="CJ50" s="374">
        <f t="shared" ca="1" si="118"/>
        <v>0</v>
      </c>
      <c r="CK50" s="374">
        <f t="shared" ca="1" si="118"/>
        <v>0</v>
      </c>
      <c r="CL50" s="374">
        <f t="shared" ca="1" si="118"/>
        <v>0</v>
      </c>
      <c r="CM50" s="374">
        <f t="shared" ca="1" si="118"/>
        <v>0</v>
      </c>
      <c r="CN50" s="374">
        <f t="shared" ca="1" si="118"/>
        <v>0</v>
      </c>
      <c r="CO50" s="374">
        <f t="shared" ca="1" si="118"/>
        <v>0</v>
      </c>
      <c r="CP50" s="374">
        <f t="shared" ca="1" si="118"/>
        <v>0</v>
      </c>
      <c r="CQ50" s="374">
        <f t="shared" ca="1" si="118"/>
        <v>0</v>
      </c>
      <c r="CR50" s="374">
        <f t="shared" ca="1" si="118"/>
        <v>0</v>
      </c>
      <c r="CS50" s="374">
        <f t="shared" ca="1" si="118"/>
        <v>0</v>
      </c>
      <c r="CT50" s="374">
        <f t="shared" ca="1" si="118"/>
        <v>0</v>
      </c>
      <c r="CU50" s="374">
        <f t="shared" ca="1" si="118"/>
        <v>0</v>
      </c>
      <c r="CV50" s="374">
        <f t="shared" ca="1" si="118"/>
        <v>0</v>
      </c>
      <c r="CW50" s="374">
        <f t="shared" ca="1" si="118"/>
        <v>0</v>
      </c>
      <c r="CX50" s="374">
        <f t="shared" ca="1" si="118"/>
        <v>0</v>
      </c>
      <c r="CY50" s="374">
        <f t="shared" ca="1" si="118"/>
        <v>0</v>
      </c>
      <c r="CZ50" s="374">
        <f t="shared" ca="1" si="118"/>
        <v>0</v>
      </c>
      <c r="DA50" s="374" t="s">
        <v>247</v>
      </c>
      <c r="DB50" s="373">
        <f t="shared" si="18"/>
        <v>2057</v>
      </c>
      <c r="DC50" s="374"/>
      <c r="DD50" s="374"/>
      <c r="DE50" s="374"/>
      <c r="DF50" s="374"/>
      <c r="DG50" s="374"/>
      <c r="DH50" s="374"/>
      <c r="DI50" s="374"/>
      <c r="DJ50" s="374"/>
      <c r="DK50" s="374"/>
      <c r="DL50" s="374"/>
      <c r="DM50" s="374"/>
      <c r="DN50" s="374"/>
      <c r="DO50" s="374"/>
      <c r="DP50" s="374"/>
      <c r="DQ50" s="374"/>
      <c r="DR50" s="374"/>
      <c r="DS50" s="374"/>
    </row>
    <row r="51" spans="1:124" s="373" customFormat="1">
      <c r="A51" s="138">
        <f t="shared" si="10"/>
        <v>40</v>
      </c>
      <c r="B51" s="138">
        <f t="shared" si="10"/>
        <v>2058</v>
      </c>
      <c r="C51" s="130">
        <f ca="1">IF(INDIRECT(DA51&amp;5)=$H$2,SUM($D$6:INDIRECT(DA51&amp;6)),IF(INDIRECT(DA51&amp;5)&gt;$H$2,INDIRECT(DA51&amp;6),0))</f>
        <v>0</v>
      </c>
      <c r="D51" s="374"/>
      <c r="E51" s="374"/>
      <c r="F51" s="374"/>
      <c r="G51" s="374"/>
      <c r="H51" s="374"/>
      <c r="I51" s="374"/>
      <c r="J51" s="374"/>
      <c r="K51" s="374"/>
      <c r="L51" s="374"/>
      <c r="M51" s="374"/>
      <c r="N51" s="374"/>
      <c r="O51" s="374"/>
      <c r="P51" s="374"/>
      <c r="Q51" s="374"/>
      <c r="R51" s="374"/>
      <c r="S51" s="374"/>
      <c r="T51" s="375"/>
      <c r="U51" s="375"/>
      <c r="V51" s="374"/>
      <c r="W51" s="374"/>
      <c r="X51" s="374"/>
      <c r="Y51" s="374"/>
      <c r="Z51" s="374"/>
      <c r="AA51" s="374"/>
      <c r="AB51" s="374"/>
      <c r="AC51" s="374"/>
      <c r="AD51" s="374"/>
      <c r="AE51" s="374"/>
      <c r="AF51" s="374"/>
      <c r="AG51" s="374"/>
      <c r="AH51" s="374"/>
      <c r="AI51" s="374"/>
      <c r="AJ51" s="374"/>
      <c r="AK51" s="374"/>
      <c r="AL51" s="374"/>
      <c r="AM51" s="374"/>
      <c r="AN51" s="374"/>
      <c r="AO51" s="374"/>
      <c r="AP51" s="374"/>
      <c r="AQ51" s="374">
        <f ca="1">($C51/$D$1)/2</f>
        <v>0</v>
      </c>
      <c r="AR51" s="374">
        <f t="shared" ref="AR51:BW51" ca="1" si="119">IF(AR$11&lt;$D$1+$A51,$C51/$D$1,IF(AR$11=$D$1+$A51,($C51/$D$1)/2,0))</f>
        <v>0</v>
      </c>
      <c r="AS51" s="374">
        <f t="shared" ca="1" si="119"/>
        <v>0</v>
      </c>
      <c r="AT51" s="374">
        <f t="shared" ca="1" si="119"/>
        <v>0</v>
      </c>
      <c r="AU51" s="374">
        <f t="shared" ca="1" si="119"/>
        <v>0</v>
      </c>
      <c r="AV51" s="374">
        <f t="shared" ca="1" si="119"/>
        <v>0</v>
      </c>
      <c r="AW51" s="374">
        <f t="shared" ca="1" si="119"/>
        <v>0</v>
      </c>
      <c r="AX51" s="374">
        <f t="shared" ca="1" si="119"/>
        <v>0</v>
      </c>
      <c r="AY51" s="374">
        <f t="shared" ca="1" si="119"/>
        <v>0</v>
      </c>
      <c r="AZ51" s="374">
        <f t="shared" ca="1" si="119"/>
        <v>0</v>
      </c>
      <c r="BA51" s="374">
        <f t="shared" ca="1" si="119"/>
        <v>0</v>
      </c>
      <c r="BB51" s="374">
        <f t="shared" ca="1" si="119"/>
        <v>0</v>
      </c>
      <c r="BC51" s="374">
        <f t="shared" ca="1" si="119"/>
        <v>0</v>
      </c>
      <c r="BD51" s="374">
        <f t="shared" ca="1" si="119"/>
        <v>0</v>
      </c>
      <c r="BE51" s="374">
        <f t="shared" ca="1" si="119"/>
        <v>0</v>
      </c>
      <c r="BF51" s="374">
        <f t="shared" ca="1" si="119"/>
        <v>0</v>
      </c>
      <c r="BG51" s="374">
        <f t="shared" ca="1" si="119"/>
        <v>0</v>
      </c>
      <c r="BH51" s="374">
        <f t="shared" ca="1" si="119"/>
        <v>0</v>
      </c>
      <c r="BI51" s="374">
        <f t="shared" ca="1" si="119"/>
        <v>0</v>
      </c>
      <c r="BJ51" s="374">
        <f t="shared" ca="1" si="119"/>
        <v>0</v>
      </c>
      <c r="BK51" s="374">
        <f t="shared" ca="1" si="119"/>
        <v>0</v>
      </c>
      <c r="BL51" s="374">
        <f t="shared" ca="1" si="119"/>
        <v>0</v>
      </c>
      <c r="BM51" s="374">
        <f t="shared" ca="1" si="119"/>
        <v>0</v>
      </c>
      <c r="BN51" s="374">
        <f t="shared" ca="1" si="119"/>
        <v>0</v>
      </c>
      <c r="BO51" s="374">
        <f t="shared" ca="1" si="119"/>
        <v>0</v>
      </c>
      <c r="BP51" s="374">
        <f t="shared" ca="1" si="119"/>
        <v>0</v>
      </c>
      <c r="BQ51" s="374">
        <f t="shared" ca="1" si="119"/>
        <v>0</v>
      </c>
      <c r="BR51" s="374">
        <f t="shared" ca="1" si="119"/>
        <v>0</v>
      </c>
      <c r="BS51" s="374">
        <f t="shared" ca="1" si="119"/>
        <v>0</v>
      </c>
      <c r="BT51" s="374">
        <f t="shared" ca="1" si="119"/>
        <v>0</v>
      </c>
      <c r="BU51" s="374">
        <f t="shared" ca="1" si="119"/>
        <v>0</v>
      </c>
      <c r="BV51" s="374">
        <f t="shared" ca="1" si="119"/>
        <v>0</v>
      </c>
      <c r="BW51" s="374">
        <f t="shared" ca="1" si="119"/>
        <v>0</v>
      </c>
      <c r="BX51" s="374">
        <f t="shared" ref="BX51:CZ51" ca="1" si="120">IF(BX$11&lt;$D$1+$A51,$C51/$D$1,IF(BX$11=$D$1+$A51,($C51/$D$1)/2,0))</f>
        <v>0</v>
      </c>
      <c r="BY51" s="374">
        <f t="shared" ca="1" si="120"/>
        <v>0</v>
      </c>
      <c r="BZ51" s="374">
        <f t="shared" ca="1" si="120"/>
        <v>0</v>
      </c>
      <c r="CA51" s="374">
        <f t="shared" ca="1" si="120"/>
        <v>0</v>
      </c>
      <c r="CB51" s="374">
        <f t="shared" ca="1" si="120"/>
        <v>0</v>
      </c>
      <c r="CC51" s="374">
        <f t="shared" ca="1" si="120"/>
        <v>0</v>
      </c>
      <c r="CD51" s="374">
        <f t="shared" ca="1" si="120"/>
        <v>0</v>
      </c>
      <c r="CE51" s="374">
        <f t="shared" ca="1" si="120"/>
        <v>0</v>
      </c>
      <c r="CF51" s="374">
        <f t="shared" ca="1" si="120"/>
        <v>0</v>
      </c>
      <c r="CG51" s="374">
        <f t="shared" ca="1" si="120"/>
        <v>0</v>
      </c>
      <c r="CH51" s="374">
        <f t="shared" ca="1" si="120"/>
        <v>0</v>
      </c>
      <c r="CI51" s="374">
        <f t="shared" ca="1" si="120"/>
        <v>0</v>
      </c>
      <c r="CJ51" s="374">
        <f t="shared" ca="1" si="120"/>
        <v>0</v>
      </c>
      <c r="CK51" s="374">
        <f t="shared" ca="1" si="120"/>
        <v>0</v>
      </c>
      <c r="CL51" s="374">
        <f t="shared" ca="1" si="120"/>
        <v>0</v>
      </c>
      <c r="CM51" s="374">
        <f t="shared" ca="1" si="120"/>
        <v>0</v>
      </c>
      <c r="CN51" s="374">
        <f t="shared" ca="1" si="120"/>
        <v>0</v>
      </c>
      <c r="CO51" s="374">
        <f t="shared" ca="1" si="120"/>
        <v>0</v>
      </c>
      <c r="CP51" s="374">
        <f t="shared" ca="1" si="120"/>
        <v>0</v>
      </c>
      <c r="CQ51" s="374">
        <f t="shared" ca="1" si="120"/>
        <v>0</v>
      </c>
      <c r="CR51" s="374">
        <f t="shared" ca="1" si="120"/>
        <v>0</v>
      </c>
      <c r="CS51" s="374">
        <f t="shared" ca="1" si="120"/>
        <v>0</v>
      </c>
      <c r="CT51" s="374">
        <f t="shared" ca="1" si="120"/>
        <v>0</v>
      </c>
      <c r="CU51" s="374">
        <f t="shared" ca="1" si="120"/>
        <v>0</v>
      </c>
      <c r="CV51" s="374">
        <f t="shared" ca="1" si="120"/>
        <v>0</v>
      </c>
      <c r="CW51" s="374">
        <f t="shared" ca="1" si="120"/>
        <v>0</v>
      </c>
      <c r="CX51" s="374">
        <f t="shared" ca="1" si="120"/>
        <v>0</v>
      </c>
      <c r="CY51" s="374">
        <f t="shared" ca="1" si="120"/>
        <v>0</v>
      </c>
      <c r="CZ51" s="374">
        <f t="shared" ca="1" si="120"/>
        <v>0</v>
      </c>
      <c r="DA51" s="374" t="s">
        <v>248</v>
      </c>
      <c r="DB51" s="373">
        <f t="shared" si="18"/>
        <v>2058</v>
      </c>
      <c r="DC51" s="374"/>
      <c r="DD51" s="374"/>
      <c r="DE51" s="374"/>
      <c r="DF51" s="374"/>
      <c r="DG51" s="374"/>
      <c r="DH51" s="374"/>
      <c r="DI51" s="374"/>
      <c r="DJ51" s="374"/>
      <c r="DK51" s="374"/>
      <c r="DL51" s="374"/>
      <c r="DM51" s="374"/>
      <c r="DN51" s="374"/>
      <c r="DO51" s="374"/>
      <c r="DP51" s="374"/>
      <c r="DQ51" s="374"/>
      <c r="DR51" s="374"/>
      <c r="DS51" s="374"/>
      <c r="DT51" s="374"/>
    </row>
    <row r="52" spans="1:124">
      <c r="D52" s="141"/>
      <c r="E52" s="141"/>
      <c r="F52" s="141"/>
      <c r="G52" s="141"/>
      <c r="H52" s="141"/>
      <c r="I52" s="141"/>
      <c r="J52" s="141"/>
      <c r="K52" s="141"/>
      <c r="L52" s="141"/>
      <c r="M52" s="141"/>
      <c r="N52" s="141"/>
      <c r="O52" s="141"/>
      <c r="P52" s="141"/>
      <c r="Q52" s="141"/>
      <c r="R52" s="141"/>
      <c r="S52" s="141"/>
      <c r="T52" s="141"/>
      <c r="U52" s="141"/>
      <c r="V52" s="141"/>
      <c r="W52" s="141"/>
      <c r="X52" s="141"/>
      <c r="Y52" s="141"/>
      <c r="Z52" s="141"/>
      <c r="AA52" s="141"/>
      <c r="AB52" s="141"/>
      <c r="AC52" s="141"/>
      <c r="AD52" s="141"/>
      <c r="AE52" s="141"/>
      <c r="AF52" s="141"/>
      <c r="AG52" s="141"/>
      <c r="AH52" s="141"/>
      <c r="AI52" s="141"/>
      <c r="AJ52" s="141"/>
      <c r="AK52" s="141"/>
      <c r="AL52" s="141"/>
      <c r="AM52" s="141"/>
      <c r="AN52" s="141"/>
      <c r="AO52" s="141"/>
      <c r="AP52" s="141"/>
      <c r="AQ52" s="141"/>
      <c r="AR52" s="141"/>
      <c r="AS52" s="141"/>
      <c r="AT52" s="141"/>
      <c r="AU52" s="141"/>
      <c r="AV52" s="141"/>
      <c r="AW52" s="141"/>
      <c r="AX52" s="141"/>
      <c r="AY52" s="141"/>
      <c r="AZ52" s="141"/>
      <c r="BA52" s="141"/>
      <c r="BB52" s="141"/>
      <c r="BC52" s="141"/>
      <c r="BD52" s="141"/>
      <c r="BE52" s="141"/>
      <c r="BF52" s="141"/>
      <c r="BG52" s="141"/>
      <c r="BH52" s="141"/>
      <c r="BI52" s="141"/>
      <c r="BJ52" s="141"/>
      <c r="BK52" s="141"/>
      <c r="BL52" s="141"/>
      <c r="BM52" s="141"/>
      <c r="BN52" s="141"/>
      <c r="BO52" s="141"/>
      <c r="BP52" s="141"/>
      <c r="BQ52" s="141"/>
      <c r="BR52" s="141"/>
      <c r="BS52" s="141"/>
      <c r="BT52" s="141"/>
      <c r="BU52" s="141"/>
      <c r="BV52" s="141"/>
      <c r="BW52" s="141"/>
      <c r="BX52" s="141"/>
      <c r="BY52" s="141"/>
      <c r="BZ52" s="141"/>
      <c r="CA52" s="141"/>
      <c r="CB52" s="141"/>
      <c r="CC52" s="141"/>
      <c r="CD52" s="141"/>
      <c r="CE52" s="141"/>
      <c r="CF52" s="141"/>
      <c r="CG52" s="141"/>
      <c r="CH52" s="141"/>
      <c r="CI52" s="141"/>
      <c r="CJ52" s="141"/>
      <c r="CK52" s="141"/>
      <c r="CL52" s="141"/>
      <c r="CM52" s="141"/>
      <c r="CN52" s="141"/>
      <c r="CO52" s="141"/>
      <c r="CP52" s="141"/>
      <c r="CQ52" s="141"/>
      <c r="CR52" s="141"/>
      <c r="CS52" s="141"/>
      <c r="CT52" s="141"/>
      <c r="CU52" s="141"/>
      <c r="CV52" s="141"/>
      <c r="CW52" s="141"/>
      <c r="CX52" s="141"/>
      <c r="CY52" s="141"/>
      <c r="CZ52" s="139"/>
    </row>
    <row r="53" spans="1:124" s="129" customFormat="1" ht="15" customHeight="1">
      <c r="A53" s="142" t="s">
        <v>68</v>
      </c>
      <c r="B53" s="142"/>
      <c r="C53" s="142"/>
      <c r="D53" s="143">
        <f t="shared" ref="D53:AI53" ca="1" si="121">SUM(D12:D52)</f>
        <v>0</v>
      </c>
      <c r="E53" s="143">
        <f t="shared" ca="1" si="121"/>
        <v>0</v>
      </c>
      <c r="F53" s="143">
        <f t="shared" ca="1" si="121"/>
        <v>-275.48979591836735</v>
      </c>
      <c r="G53" s="143">
        <f t="shared" ca="1" si="121"/>
        <v>-550.9795918367347</v>
      </c>
      <c r="H53" s="143">
        <f t="shared" ca="1" si="121"/>
        <v>-550.9795918367347</v>
      </c>
      <c r="I53" s="143">
        <f t="shared" ca="1" si="121"/>
        <v>-550.9795918367347</v>
      </c>
      <c r="J53" s="143">
        <f t="shared" ca="1" si="121"/>
        <v>-550.9795918367347</v>
      </c>
      <c r="K53" s="143">
        <f t="shared" ca="1" si="121"/>
        <v>-550.9795918367347</v>
      </c>
      <c r="L53" s="143">
        <f t="shared" ca="1" si="121"/>
        <v>-550.9795918367347</v>
      </c>
      <c r="M53" s="143">
        <f t="shared" ca="1" si="121"/>
        <v>-550.9795918367347</v>
      </c>
      <c r="N53" s="143">
        <f t="shared" ca="1" si="121"/>
        <v>-550.9795918367347</v>
      </c>
      <c r="O53" s="143">
        <f t="shared" ca="1" si="121"/>
        <v>-550.9795918367347</v>
      </c>
      <c r="P53" s="143">
        <f t="shared" ca="1" si="121"/>
        <v>-550.9795918367347</v>
      </c>
      <c r="Q53" s="143">
        <f t="shared" ca="1" si="121"/>
        <v>-550.9795918367347</v>
      </c>
      <c r="R53" s="143">
        <f t="shared" ca="1" si="121"/>
        <v>-550.9795918367347</v>
      </c>
      <c r="S53" s="143">
        <f t="shared" ca="1" si="121"/>
        <v>-550.9795918367347</v>
      </c>
      <c r="T53" s="143">
        <f t="shared" ca="1" si="121"/>
        <v>-550.9795918367347</v>
      </c>
      <c r="U53" s="143">
        <f t="shared" ca="1" si="121"/>
        <v>-550.9795918367347</v>
      </c>
      <c r="V53" s="143">
        <f t="shared" ca="1" si="121"/>
        <v>-550.9795918367347</v>
      </c>
      <c r="W53" s="143">
        <f t="shared" ca="1" si="121"/>
        <v>-550.9795918367347</v>
      </c>
      <c r="X53" s="143">
        <f t="shared" ca="1" si="121"/>
        <v>-550.9795918367347</v>
      </c>
      <c r="Y53" s="143">
        <f t="shared" ca="1" si="121"/>
        <v>-550.9795918367347</v>
      </c>
      <c r="Z53" s="143">
        <f t="shared" ca="1" si="121"/>
        <v>-550.9795918367347</v>
      </c>
      <c r="AA53" s="143">
        <f t="shared" ca="1" si="121"/>
        <v>-550.9795918367347</v>
      </c>
      <c r="AB53" s="143">
        <f t="shared" ca="1" si="121"/>
        <v>-550.9795918367347</v>
      </c>
      <c r="AC53" s="143">
        <f t="shared" ca="1" si="121"/>
        <v>-550.9795918367347</v>
      </c>
      <c r="AD53" s="143">
        <f t="shared" ca="1" si="121"/>
        <v>-550.9795918367347</v>
      </c>
      <c r="AE53" s="143">
        <f t="shared" ca="1" si="121"/>
        <v>-550.9795918367347</v>
      </c>
      <c r="AF53" s="143">
        <f t="shared" ca="1" si="121"/>
        <v>-550.9795918367347</v>
      </c>
      <c r="AG53" s="143">
        <f t="shared" ca="1" si="121"/>
        <v>-550.9795918367347</v>
      </c>
      <c r="AH53" s="143">
        <f t="shared" ca="1" si="121"/>
        <v>-550.9795918367347</v>
      </c>
      <c r="AI53" s="143">
        <f t="shared" ca="1" si="121"/>
        <v>-550.9795918367347</v>
      </c>
      <c r="AJ53" s="143">
        <f t="shared" ref="AJ53:BO53" ca="1" si="122">SUM(AJ12:AJ52)</f>
        <v>-550.9795918367347</v>
      </c>
      <c r="AK53" s="143">
        <f t="shared" ca="1" si="122"/>
        <v>-550.9795918367347</v>
      </c>
      <c r="AL53" s="143">
        <f t="shared" ca="1" si="122"/>
        <v>-550.9795918367347</v>
      </c>
      <c r="AM53" s="143">
        <f t="shared" ca="1" si="122"/>
        <v>-550.9795918367347</v>
      </c>
      <c r="AN53" s="143">
        <f t="shared" ca="1" si="122"/>
        <v>-550.9795918367347</v>
      </c>
      <c r="AO53" s="143">
        <f t="shared" ca="1" si="122"/>
        <v>-550.9795918367347</v>
      </c>
      <c r="AP53" s="143">
        <f t="shared" ca="1" si="122"/>
        <v>-550.9795918367347</v>
      </c>
      <c r="AQ53" s="143">
        <f t="shared" ca="1" si="122"/>
        <v>-550.9795918367347</v>
      </c>
      <c r="AR53" s="143">
        <f t="shared" ca="1" si="122"/>
        <v>-550.9795918367347</v>
      </c>
      <c r="AS53" s="143">
        <f t="shared" ca="1" si="122"/>
        <v>-550.9795918367347</v>
      </c>
      <c r="AT53" s="143">
        <f t="shared" ca="1" si="122"/>
        <v>-550.9795918367347</v>
      </c>
      <c r="AU53" s="143">
        <f t="shared" ca="1" si="122"/>
        <v>-550.9795918367347</v>
      </c>
      <c r="AV53" s="143">
        <f t="shared" ca="1" si="122"/>
        <v>-550.9795918367347</v>
      </c>
      <c r="AW53" s="143">
        <f t="shared" ca="1" si="122"/>
        <v>-550.9795918367347</v>
      </c>
      <c r="AX53" s="143">
        <f t="shared" ca="1" si="122"/>
        <v>-550.9795918367347</v>
      </c>
      <c r="AY53" s="143">
        <f t="shared" ca="1" si="122"/>
        <v>-550.9795918367347</v>
      </c>
      <c r="AZ53" s="143">
        <f t="shared" ca="1" si="122"/>
        <v>-550.9795918367347</v>
      </c>
      <c r="BA53" s="143">
        <f t="shared" ca="1" si="122"/>
        <v>-550.9795918367347</v>
      </c>
      <c r="BB53" s="143">
        <f t="shared" ca="1" si="122"/>
        <v>-550.9795918367347</v>
      </c>
      <c r="BC53" s="143">
        <f t="shared" ca="1" si="122"/>
        <v>-275.48979591836735</v>
      </c>
      <c r="BD53" s="143">
        <f t="shared" ca="1" si="122"/>
        <v>0</v>
      </c>
      <c r="BE53" s="143">
        <f t="shared" ca="1" si="122"/>
        <v>0</v>
      </c>
      <c r="BF53" s="143">
        <f t="shared" ca="1" si="122"/>
        <v>0</v>
      </c>
      <c r="BG53" s="143">
        <f t="shared" ca="1" si="122"/>
        <v>0</v>
      </c>
      <c r="BH53" s="143">
        <f t="shared" ca="1" si="122"/>
        <v>0</v>
      </c>
      <c r="BI53" s="143">
        <f t="shared" ca="1" si="122"/>
        <v>0</v>
      </c>
      <c r="BJ53" s="143">
        <f t="shared" ca="1" si="122"/>
        <v>0</v>
      </c>
      <c r="BK53" s="143">
        <f t="shared" ca="1" si="122"/>
        <v>0</v>
      </c>
      <c r="BL53" s="143">
        <f t="shared" ca="1" si="122"/>
        <v>0</v>
      </c>
      <c r="BM53" s="143">
        <f t="shared" ca="1" si="122"/>
        <v>0</v>
      </c>
      <c r="BN53" s="143">
        <f t="shared" ca="1" si="122"/>
        <v>0</v>
      </c>
      <c r="BO53" s="143">
        <f t="shared" ca="1" si="122"/>
        <v>0</v>
      </c>
      <c r="BP53" s="143">
        <f t="shared" ref="BP53:CU53" ca="1" si="123">SUM(BP12:BP52)</f>
        <v>0</v>
      </c>
      <c r="BQ53" s="143">
        <f t="shared" ca="1" si="123"/>
        <v>0</v>
      </c>
      <c r="BR53" s="143">
        <f t="shared" ca="1" si="123"/>
        <v>0</v>
      </c>
      <c r="BS53" s="143">
        <f t="shared" ca="1" si="123"/>
        <v>0</v>
      </c>
      <c r="BT53" s="143">
        <f t="shared" ca="1" si="123"/>
        <v>0</v>
      </c>
      <c r="BU53" s="143">
        <f t="shared" ca="1" si="123"/>
        <v>0</v>
      </c>
      <c r="BV53" s="143">
        <f t="shared" ca="1" si="123"/>
        <v>0</v>
      </c>
      <c r="BW53" s="143">
        <f t="shared" ca="1" si="123"/>
        <v>0</v>
      </c>
      <c r="BX53" s="143">
        <f t="shared" ca="1" si="123"/>
        <v>0</v>
      </c>
      <c r="BY53" s="143">
        <f t="shared" ca="1" si="123"/>
        <v>0</v>
      </c>
      <c r="BZ53" s="143">
        <f t="shared" ca="1" si="123"/>
        <v>0</v>
      </c>
      <c r="CA53" s="143">
        <f t="shared" ca="1" si="123"/>
        <v>0</v>
      </c>
      <c r="CB53" s="143">
        <f t="shared" ca="1" si="123"/>
        <v>0</v>
      </c>
      <c r="CC53" s="143">
        <f t="shared" ca="1" si="123"/>
        <v>0</v>
      </c>
      <c r="CD53" s="143">
        <f t="shared" ca="1" si="123"/>
        <v>0</v>
      </c>
      <c r="CE53" s="143">
        <f t="shared" ca="1" si="123"/>
        <v>0</v>
      </c>
      <c r="CF53" s="143">
        <f t="shared" ca="1" si="123"/>
        <v>0</v>
      </c>
      <c r="CG53" s="143">
        <f t="shared" ca="1" si="123"/>
        <v>0</v>
      </c>
      <c r="CH53" s="143">
        <f t="shared" ca="1" si="123"/>
        <v>0</v>
      </c>
      <c r="CI53" s="143">
        <f t="shared" ca="1" si="123"/>
        <v>0</v>
      </c>
      <c r="CJ53" s="143">
        <f t="shared" ca="1" si="123"/>
        <v>0</v>
      </c>
      <c r="CK53" s="143">
        <f t="shared" ca="1" si="123"/>
        <v>0</v>
      </c>
      <c r="CL53" s="143">
        <f t="shared" ca="1" si="123"/>
        <v>0</v>
      </c>
      <c r="CM53" s="143">
        <f t="shared" ca="1" si="123"/>
        <v>0</v>
      </c>
      <c r="CN53" s="143">
        <f t="shared" ca="1" si="123"/>
        <v>0</v>
      </c>
      <c r="CO53" s="143">
        <f t="shared" ca="1" si="123"/>
        <v>0</v>
      </c>
      <c r="CP53" s="143">
        <f t="shared" ca="1" si="123"/>
        <v>0</v>
      </c>
      <c r="CQ53" s="143">
        <f t="shared" ca="1" si="123"/>
        <v>0</v>
      </c>
      <c r="CR53" s="143">
        <f t="shared" ca="1" si="123"/>
        <v>0</v>
      </c>
      <c r="CS53" s="143">
        <f t="shared" ca="1" si="123"/>
        <v>0</v>
      </c>
      <c r="CT53" s="143">
        <f t="shared" ca="1" si="123"/>
        <v>0</v>
      </c>
      <c r="CU53" s="143">
        <f t="shared" ca="1" si="123"/>
        <v>0</v>
      </c>
      <c r="CV53" s="143">
        <f t="shared" ref="CV53:CZ53" ca="1" si="124">SUM(CV12:CV52)</f>
        <v>0</v>
      </c>
      <c r="CW53" s="143">
        <f t="shared" ca="1" si="124"/>
        <v>0</v>
      </c>
      <c r="CX53" s="143">
        <f t="shared" ca="1" si="124"/>
        <v>0</v>
      </c>
      <c r="CY53" s="143">
        <f t="shared" ca="1" si="124"/>
        <v>0</v>
      </c>
      <c r="CZ53" s="143">
        <f t="shared" ca="1" si="124"/>
        <v>-26997.999999999993</v>
      </c>
    </row>
    <row r="56" spans="1:124">
      <c r="A56" s="144" t="s">
        <v>71</v>
      </c>
      <c r="B56" s="144"/>
      <c r="C56" s="144"/>
      <c r="D56" s="144"/>
      <c r="E56" s="144"/>
      <c r="F56" s="144"/>
      <c r="G56" s="144"/>
      <c r="H56" s="144"/>
      <c r="I56" s="144"/>
      <c r="J56" s="144"/>
      <c r="S56" s="64"/>
    </row>
    <row r="57" spans="1:124" s="137" customFormat="1">
      <c r="A57" s="145" t="s">
        <v>70</v>
      </c>
      <c r="B57" s="145"/>
      <c r="C57" s="146"/>
      <c r="D57" s="135">
        <v>1</v>
      </c>
      <c r="E57" s="135">
        <f t="shared" ref="E57:BP57" si="125">D57+1</f>
        <v>2</v>
      </c>
      <c r="F57" s="135">
        <f t="shared" si="125"/>
        <v>3</v>
      </c>
      <c r="G57" s="135">
        <f t="shared" si="125"/>
        <v>4</v>
      </c>
      <c r="H57" s="135">
        <f t="shared" si="125"/>
        <v>5</v>
      </c>
      <c r="I57" s="135">
        <f t="shared" si="125"/>
        <v>6</v>
      </c>
      <c r="J57" s="135">
        <f t="shared" si="125"/>
        <v>7</v>
      </c>
      <c r="K57" s="135">
        <f t="shared" si="125"/>
        <v>8</v>
      </c>
      <c r="L57" s="135">
        <f t="shared" si="125"/>
        <v>9</v>
      </c>
      <c r="M57" s="135">
        <f t="shared" si="125"/>
        <v>10</v>
      </c>
      <c r="N57" s="135">
        <f t="shared" si="125"/>
        <v>11</v>
      </c>
      <c r="O57" s="135">
        <f t="shared" si="125"/>
        <v>12</v>
      </c>
      <c r="P57" s="135">
        <f t="shared" si="125"/>
        <v>13</v>
      </c>
      <c r="Q57" s="135">
        <f t="shared" si="125"/>
        <v>14</v>
      </c>
      <c r="R57" s="135">
        <f t="shared" si="125"/>
        <v>15</v>
      </c>
      <c r="S57" s="135">
        <f t="shared" si="125"/>
        <v>16</v>
      </c>
      <c r="T57" s="135">
        <f t="shared" si="125"/>
        <v>17</v>
      </c>
      <c r="U57" s="135">
        <f t="shared" si="125"/>
        <v>18</v>
      </c>
      <c r="V57" s="135">
        <f t="shared" si="125"/>
        <v>19</v>
      </c>
      <c r="W57" s="135">
        <f t="shared" si="125"/>
        <v>20</v>
      </c>
      <c r="X57" s="135">
        <f t="shared" si="125"/>
        <v>21</v>
      </c>
      <c r="Y57" s="135">
        <f t="shared" si="125"/>
        <v>22</v>
      </c>
      <c r="Z57" s="135">
        <f t="shared" si="125"/>
        <v>23</v>
      </c>
      <c r="AA57" s="135">
        <f t="shared" si="125"/>
        <v>24</v>
      </c>
      <c r="AB57" s="135">
        <f t="shared" si="125"/>
        <v>25</v>
      </c>
      <c r="AC57" s="135">
        <f t="shared" si="125"/>
        <v>26</v>
      </c>
      <c r="AD57" s="135">
        <f t="shared" si="125"/>
        <v>27</v>
      </c>
      <c r="AE57" s="135">
        <f t="shared" si="125"/>
        <v>28</v>
      </c>
      <c r="AF57" s="135">
        <f t="shared" si="125"/>
        <v>29</v>
      </c>
      <c r="AG57" s="135">
        <f t="shared" si="125"/>
        <v>30</v>
      </c>
      <c r="AH57" s="135">
        <f t="shared" si="125"/>
        <v>31</v>
      </c>
      <c r="AI57" s="135">
        <f t="shared" si="125"/>
        <v>32</v>
      </c>
      <c r="AJ57" s="135">
        <f t="shared" si="125"/>
        <v>33</v>
      </c>
      <c r="AK57" s="135">
        <f t="shared" si="125"/>
        <v>34</v>
      </c>
      <c r="AL57" s="135">
        <f t="shared" si="125"/>
        <v>35</v>
      </c>
      <c r="AM57" s="135">
        <f t="shared" si="125"/>
        <v>36</v>
      </c>
      <c r="AN57" s="135">
        <f t="shared" si="125"/>
        <v>37</v>
      </c>
      <c r="AO57" s="135">
        <f t="shared" si="125"/>
        <v>38</v>
      </c>
      <c r="AP57" s="135">
        <f t="shared" si="125"/>
        <v>39</v>
      </c>
      <c r="AQ57" s="135">
        <f t="shared" si="125"/>
        <v>40</v>
      </c>
      <c r="AR57" s="135">
        <f t="shared" si="125"/>
        <v>41</v>
      </c>
      <c r="AS57" s="135">
        <f t="shared" si="125"/>
        <v>42</v>
      </c>
      <c r="AT57" s="135">
        <f t="shared" si="125"/>
        <v>43</v>
      </c>
      <c r="AU57" s="135">
        <f t="shared" si="125"/>
        <v>44</v>
      </c>
      <c r="AV57" s="135">
        <f t="shared" si="125"/>
        <v>45</v>
      </c>
      <c r="AW57" s="135">
        <f t="shared" si="125"/>
        <v>46</v>
      </c>
      <c r="AX57" s="135">
        <f t="shared" si="125"/>
        <v>47</v>
      </c>
      <c r="AY57" s="135">
        <f t="shared" si="125"/>
        <v>48</v>
      </c>
      <c r="AZ57" s="135">
        <f t="shared" si="125"/>
        <v>49</v>
      </c>
      <c r="BA57" s="135">
        <f t="shared" si="125"/>
        <v>50</v>
      </c>
      <c r="BB57" s="135">
        <f t="shared" si="125"/>
        <v>51</v>
      </c>
      <c r="BC57" s="135">
        <f t="shared" si="125"/>
        <v>52</v>
      </c>
      <c r="BD57" s="135">
        <f t="shared" si="125"/>
        <v>53</v>
      </c>
      <c r="BE57" s="135">
        <f t="shared" si="125"/>
        <v>54</v>
      </c>
      <c r="BF57" s="135">
        <f t="shared" si="125"/>
        <v>55</v>
      </c>
      <c r="BG57" s="135">
        <f t="shared" si="125"/>
        <v>56</v>
      </c>
      <c r="BH57" s="135">
        <f t="shared" si="125"/>
        <v>57</v>
      </c>
      <c r="BI57" s="135">
        <f t="shared" si="125"/>
        <v>58</v>
      </c>
      <c r="BJ57" s="135">
        <f t="shared" si="125"/>
        <v>59</v>
      </c>
      <c r="BK57" s="135">
        <f t="shared" si="125"/>
        <v>60</v>
      </c>
      <c r="BL57" s="135">
        <f t="shared" si="125"/>
        <v>61</v>
      </c>
      <c r="BM57" s="135">
        <f t="shared" si="125"/>
        <v>62</v>
      </c>
      <c r="BN57" s="135">
        <f t="shared" si="125"/>
        <v>63</v>
      </c>
      <c r="BO57" s="135">
        <f t="shared" si="125"/>
        <v>64</v>
      </c>
      <c r="BP57" s="135">
        <f t="shared" si="125"/>
        <v>65</v>
      </c>
      <c r="BQ57" s="135">
        <f t="shared" ref="BQ57:CY57" si="126">BP57+1</f>
        <v>66</v>
      </c>
      <c r="BR57" s="135">
        <f t="shared" si="126"/>
        <v>67</v>
      </c>
      <c r="BS57" s="135">
        <f t="shared" si="126"/>
        <v>68</v>
      </c>
      <c r="BT57" s="135">
        <f t="shared" si="126"/>
        <v>69</v>
      </c>
      <c r="BU57" s="135">
        <f t="shared" si="126"/>
        <v>70</v>
      </c>
      <c r="BV57" s="135">
        <f t="shared" si="126"/>
        <v>71</v>
      </c>
      <c r="BW57" s="135">
        <f t="shared" si="126"/>
        <v>72</v>
      </c>
      <c r="BX57" s="135">
        <f t="shared" si="126"/>
        <v>73</v>
      </c>
      <c r="BY57" s="135">
        <f t="shared" si="126"/>
        <v>74</v>
      </c>
      <c r="BZ57" s="135">
        <f t="shared" si="126"/>
        <v>75</v>
      </c>
      <c r="CA57" s="135">
        <f t="shared" si="126"/>
        <v>76</v>
      </c>
      <c r="CB57" s="135">
        <f t="shared" si="126"/>
        <v>77</v>
      </c>
      <c r="CC57" s="135">
        <f t="shared" si="126"/>
        <v>78</v>
      </c>
      <c r="CD57" s="135">
        <f t="shared" si="126"/>
        <v>79</v>
      </c>
      <c r="CE57" s="135">
        <f t="shared" si="126"/>
        <v>80</v>
      </c>
      <c r="CF57" s="135">
        <f t="shared" si="126"/>
        <v>81</v>
      </c>
      <c r="CG57" s="135">
        <f t="shared" si="126"/>
        <v>82</v>
      </c>
      <c r="CH57" s="135">
        <f t="shared" si="126"/>
        <v>83</v>
      </c>
      <c r="CI57" s="135">
        <f t="shared" si="126"/>
        <v>84</v>
      </c>
      <c r="CJ57" s="135">
        <f t="shared" si="126"/>
        <v>85</v>
      </c>
      <c r="CK57" s="135">
        <f t="shared" si="126"/>
        <v>86</v>
      </c>
      <c r="CL57" s="135">
        <f t="shared" si="126"/>
        <v>87</v>
      </c>
      <c r="CM57" s="135">
        <f t="shared" si="126"/>
        <v>88</v>
      </c>
      <c r="CN57" s="135">
        <f t="shared" si="126"/>
        <v>89</v>
      </c>
      <c r="CO57" s="135">
        <f t="shared" si="126"/>
        <v>90</v>
      </c>
      <c r="CP57" s="135">
        <f t="shared" si="126"/>
        <v>91</v>
      </c>
      <c r="CQ57" s="135">
        <f t="shared" si="126"/>
        <v>92</v>
      </c>
      <c r="CR57" s="135">
        <f t="shared" si="126"/>
        <v>93</v>
      </c>
      <c r="CS57" s="135">
        <f t="shared" si="126"/>
        <v>94</v>
      </c>
      <c r="CT57" s="135">
        <f t="shared" si="126"/>
        <v>95</v>
      </c>
      <c r="CU57" s="135">
        <f t="shared" si="126"/>
        <v>96</v>
      </c>
      <c r="CV57" s="135">
        <f t="shared" si="126"/>
        <v>97</v>
      </c>
      <c r="CW57" s="135">
        <f t="shared" si="126"/>
        <v>98</v>
      </c>
      <c r="CX57" s="135">
        <f t="shared" si="126"/>
        <v>99</v>
      </c>
      <c r="CY57" s="135">
        <f t="shared" si="126"/>
        <v>100</v>
      </c>
      <c r="CZ57" s="136">
        <v>101</v>
      </c>
    </row>
    <row r="58" spans="1:124">
      <c r="A58" s="138">
        <v>1</v>
      </c>
      <c r="B58" s="138">
        <f>B12</f>
        <v>2019</v>
      </c>
      <c r="C58" s="130">
        <f t="shared" ref="C58:C77" si="127">C12</f>
        <v>0</v>
      </c>
      <c r="D58" s="376">
        <f ca="1">$C58*'LookUp Ranges'!B$71</f>
        <v>0</v>
      </c>
      <c r="E58" s="376">
        <f ca="1">$C58*'LookUp Ranges'!C$71</f>
        <v>0</v>
      </c>
      <c r="F58" s="376">
        <f ca="1">$C58*'LookUp Ranges'!D$71</f>
        <v>0</v>
      </c>
      <c r="G58" s="376">
        <f ca="1">$C58*'LookUp Ranges'!E$71</f>
        <v>0</v>
      </c>
      <c r="H58" s="376">
        <f ca="1">$C58*'LookUp Ranges'!F$71</f>
        <v>0</v>
      </c>
      <c r="I58" s="376">
        <f ca="1">$C58*'LookUp Ranges'!G$71</f>
        <v>0</v>
      </c>
      <c r="J58" s="376">
        <f ca="1">$C58*'LookUp Ranges'!H$71</f>
        <v>0</v>
      </c>
      <c r="K58" s="376">
        <f ca="1">$C58*'LookUp Ranges'!I$71</f>
        <v>0</v>
      </c>
      <c r="L58" s="376">
        <f ca="1">$C58*'LookUp Ranges'!J$71</f>
        <v>0</v>
      </c>
      <c r="M58" s="376">
        <f ca="1">$C58*'LookUp Ranges'!K$71</f>
        <v>0</v>
      </c>
      <c r="N58" s="376">
        <f ca="1">$C58*'LookUp Ranges'!L$71</f>
        <v>0</v>
      </c>
      <c r="O58" s="376">
        <f ca="1">$C58*'LookUp Ranges'!M$71</f>
        <v>0</v>
      </c>
      <c r="P58" s="376">
        <f ca="1">$C58*'LookUp Ranges'!N$71</f>
        <v>0</v>
      </c>
      <c r="Q58" s="376">
        <f ca="1">$C58*'LookUp Ranges'!O$71</f>
        <v>0</v>
      </c>
      <c r="R58" s="376">
        <f ca="1">$C58*'LookUp Ranges'!P$71</f>
        <v>0</v>
      </c>
      <c r="S58" s="376">
        <f ca="1">$C58*'LookUp Ranges'!Q$71</f>
        <v>0</v>
      </c>
      <c r="T58" s="376">
        <f ca="1">$C58*'LookUp Ranges'!R$71</f>
        <v>0</v>
      </c>
      <c r="U58" s="376">
        <f ca="1">$C58*'LookUp Ranges'!S$71</f>
        <v>0</v>
      </c>
      <c r="V58" s="376">
        <f ca="1">$C58*'LookUp Ranges'!T$71</f>
        <v>0</v>
      </c>
      <c r="W58" s="376">
        <f ca="1">$C58*'LookUp Ranges'!U$71</f>
        <v>0</v>
      </c>
      <c r="X58" s="376">
        <f ca="1">$C58*'LookUp Ranges'!V$71</f>
        <v>0</v>
      </c>
      <c r="Y58" s="376">
        <f ca="1">$C58*'LookUp Ranges'!W$71</f>
        <v>0</v>
      </c>
      <c r="Z58" s="376">
        <f ca="1">$C58*'LookUp Ranges'!X$71</f>
        <v>0</v>
      </c>
      <c r="AA58" s="376">
        <f ca="1">$C58*'LookUp Ranges'!Y$71</f>
        <v>0</v>
      </c>
      <c r="AB58" s="376">
        <f ca="1">$C58*'LookUp Ranges'!Z$71</f>
        <v>0</v>
      </c>
      <c r="AC58" s="376">
        <f ca="1">$C58*'LookUp Ranges'!AA$71</f>
        <v>0</v>
      </c>
      <c r="AD58" s="376">
        <f ca="1">$C58*'LookUp Ranges'!AB$71</f>
        <v>0</v>
      </c>
      <c r="AE58" s="376">
        <f ca="1">$C58*'LookUp Ranges'!AC$71</f>
        <v>0</v>
      </c>
      <c r="AF58" s="376">
        <f ca="1">$C58*'LookUp Ranges'!AD$71</f>
        <v>0</v>
      </c>
      <c r="AG58" s="376">
        <f ca="1">$C58*'LookUp Ranges'!AE$71</f>
        <v>0</v>
      </c>
      <c r="AH58" s="376">
        <f ca="1">$C58*'LookUp Ranges'!AF$71</f>
        <v>0</v>
      </c>
      <c r="AI58" s="376">
        <f ca="1">$C58*'LookUp Ranges'!AG$71</f>
        <v>0</v>
      </c>
      <c r="AJ58" s="376">
        <f ca="1">$C58*'LookUp Ranges'!AH$71</f>
        <v>0</v>
      </c>
      <c r="AK58" s="376">
        <f ca="1">$C58*'LookUp Ranges'!AI$71</f>
        <v>0</v>
      </c>
      <c r="AL58" s="376">
        <f ca="1">$C58*'LookUp Ranges'!AJ$71</f>
        <v>0</v>
      </c>
      <c r="AM58" s="376">
        <f ca="1">$C58*'LookUp Ranges'!AK$71</f>
        <v>0</v>
      </c>
      <c r="AN58" s="376">
        <f ca="1">$C58*'LookUp Ranges'!AL$71</f>
        <v>0</v>
      </c>
      <c r="AO58" s="376">
        <f ca="1">$C58*'LookUp Ranges'!AM$71</f>
        <v>0</v>
      </c>
      <c r="AP58" s="376">
        <f ca="1">$C58*'LookUp Ranges'!AN$71</f>
        <v>0</v>
      </c>
      <c r="AQ58" s="376">
        <f ca="1">$C58*'LookUp Ranges'!AO$71</f>
        <v>0</v>
      </c>
      <c r="AR58" s="376"/>
      <c r="AS58" s="376"/>
      <c r="AT58" s="376"/>
      <c r="AU58" s="376"/>
      <c r="AV58" s="376"/>
      <c r="AW58" s="376"/>
      <c r="AX58" s="376"/>
      <c r="AY58" s="376"/>
      <c r="AZ58" s="376"/>
      <c r="BA58" s="376"/>
      <c r="BB58" s="376"/>
      <c r="BC58" s="376"/>
      <c r="BD58" s="376"/>
      <c r="BE58" s="376"/>
      <c r="BF58" s="376"/>
      <c r="BG58" s="376"/>
      <c r="BH58" s="376"/>
      <c r="BI58" s="376"/>
      <c r="BJ58" s="376"/>
      <c r="BK58" s="376"/>
      <c r="BL58" s="374"/>
      <c r="BM58" s="374"/>
      <c r="BN58" s="374"/>
      <c r="BO58" s="374"/>
      <c r="BP58" s="374"/>
      <c r="BQ58" s="374"/>
      <c r="BR58" s="374"/>
      <c r="BS58" s="374"/>
      <c r="BT58" s="374"/>
      <c r="BU58" s="374"/>
      <c r="BV58" s="374"/>
      <c r="BW58" s="374"/>
      <c r="BX58" s="374"/>
      <c r="BY58" s="374"/>
      <c r="BZ58" s="374"/>
      <c r="CA58" s="374"/>
      <c r="CB58" s="374"/>
      <c r="CC58" s="374"/>
      <c r="CD58" s="374"/>
      <c r="CE58" s="374"/>
      <c r="CF58" s="374"/>
      <c r="CG58" s="376"/>
      <c r="CH58" s="376"/>
      <c r="CI58" s="376"/>
      <c r="CJ58" s="376"/>
      <c r="CK58" s="376"/>
      <c r="CL58" s="376"/>
      <c r="CM58" s="376"/>
      <c r="CN58" s="376"/>
      <c r="CO58" s="376"/>
      <c r="CP58" s="376"/>
      <c r="CQ58" s="376"/>
      <c r="CR58" s="376"/>
      <c r="CS58" s="376"/>
      <c r="CT58" s="376"/>
      <c r="CU58" s="376"/>
      <c r="CV58" s="376"/>
      <c r="CW58" s="376"/>
      <c r="CX58" s="376"/>
      <c r="CY58" s="376"/>
      <c r="CZ58" s="374">
        <f t="shared" ref="CZ58:CZ97" ca="1" si="128">SUM(D58:CY58)</f>
        <v>0</v>
      </c>
    </row>
    <row r="59" spans="1:124">
      <c r="A59" s="138">
        <f t="shared" ref="A59:A97" si="129">A58+1</f>
        <v>2</v>
      </c>
      <c r="B59" s="138">
        <f t="shared" ref="B59:B97" si="130">B13</f>
        <v>2020</v>
      </c>
      <c r="C59" s="130">
        <f t="shared" si="127"/>
        <v>0</v>
      </c>
      <c r="D59" s="375"/>
      <c r="E59" s="376">
        <f ca="1">$C59*'LookUp Ranges'!B$71</f>
        <v>0</v>
      </c>
      <c r="F59" s="376">
        <f ca="1">$C59*'LookUp Ranges'!C$71</f>
        <v>0</v>
      </c>
      <c r="G59" s="376">
        <f ca="1">$C59*'LookUp Ranges'!D$71</f>
        <v>0</v>
      </c>
      <c r="H59" s="376">
        <f ca="1">$C59*'LookUp Ranges'!E$71</f>
        <v>0</v>
      </c>
      <c r="I59" s="376">
        <f ca="1">$C59*'LookUp Ranges'!F$71</f>
        <v>0</v>
      </c>
      <c r="J59" s="376">
        <f ca="1">$C59*'LookUp Ranges'!G$71</f>
        <v>0</v>
      </c>
      <c r="K59" s="376">
        <f ca="1">$C59*'LookUp Ranges'!H$71</f>
        <v>0</v>
      </c>
      <c r="L59" s="376">
        <f ca="1">$C59*'LookUp Ranges'!I$71</f>
        <v>0</v>
      </c>
      <c r="M59" s="376">
        <f ca="1">$C59*'LookUp Ranges'!J$71</f>
        <v>0</v>
      </c>
      <c r="N59" s="376">
        <f ca="1">$C59*'LookUp Ranges'!K$71</f>
        <v>0</v>
      </c>
      <c r="O59" s="376">
        <f ca="1">$C59*'LookUp Ranges'!L$71</f>
        <v>0</v>
      </c>
      <c r="P59" s="376">
        <f ca="1">$C59*'LookUp Ranges'!M$71</f>
        <v>0</v>
      </c>
      <c r="Q59" s="376">
        <f ca="1">$C59*'LookUp Ranges'!N$71</f>
        <v>0</v>
      </c>
      <c r="R59" s="376">
        <f ca="1">$C59*'LookUp Ranges'!O$71</f>
        <v>0</v>
      </c>
      <c r="S59" s="376">
        <f ca="1">$C59*'LookUp Ranges'!P$71</f>
        <v>0</v>
      </c>
      <c r="T59" s="376">
        <f ca="1">$C59*'LookUp Ranges'!Q$71</f>
        <v>0</v>
      </c>
      <c r="U59" s="376">
        <f ca="1">$C59*'LookUp Ranges'!R$71</f>
        <v>0</v>
      </c>
      <c r="V59" s="376">
        <f ca="1">$C59*'LookUp Ranges'!S$71</f>
        <v>0</v>
      </c>
      <c r="W59" s="376">
        <f ca="1">$C59*'LookUp Ranges'!T$71</f>
        <v>0</v>
      </c>
      <c r="X59" s="376">
        <f ca="1">$C59*'LookUp Ranges'!U$71</f>
        <v>0</v>
      </c>
      <c r="Y59" s="376">
        <f ca="1">$C59*'LookUp Ranges'!V$71</f>
        <v>0</v>
      </c>
      <c r="Z59" s="376">
        <f ca="1">$C59*'LookUp Ranges'!W$71</f>
        <v>0</v>
      </c>
      <c r="AA59" s="376">
        <f ca="1">$C59*'LookUp Ranges'!X$71</f>
        <v>0</v>
      </c>
      <c r="AB59" s="376">
        <f ca="1">$C59*'LookUp Ranges'!Y$71</f>
        <v>0</v>
      </c>
      <c r="AC59" s="376">
        <f ca="1">$C59*'LookUp Ranges'!Z$71</f>
        <v>0</v>
      </c>
      <c r="AD59" s="376">
        <f ca="1">$C59*'LookUp Ranges'!AA$71</f>
        <v>0</v>
      </c>
      <c r="AE59" s="376">
        <f ca="1">$C59*'LookUp Ranges'!AB$71</f>
        <v>0</v>
      </c>
      <c r="AF59" s="376">
        <f ca="1">$C59*'LookUp Ranges'!AC$71</f>
        <v>0</v>
      </c>
      <c r="AG59" s="376">
        <f ca="1">$C59*'LookUp Ranges'!AD$71</f>
        <v>0</v>
      </c>
      <c r="AH59" s="376">
        <f ca="1">$C59*'LookUp Ranges'!AE$71</f>
        <v>0</v>
      </c>
      <c r="AI59" s="376">
        <f ca="1">$C59*'LookUp Ranges'!AF$71</f>
        <v>0</v>
      </c>
      <c r="AJ59" s="376">
        <f ca="1">$C59*'LookUp Ranges'!AG$71</f>
        <v>0</v>
      </c>
      <c r="AK59" s="376">
        <f ca="1">$C59*'LookUp Ranges'!AH$71</f>
        <v>0</v>
      </c>
      <c r="AL59" s="376">
        <f ca="1">$C59*'LookUp Ranges'!AI$71</f>
        <v>0</v>
      </c>
      <c r="AM59" s="376">
        <f ca="1">$C59*'LookUp Ranges'!AJ$71</f>
        <v>0</v>
      </c>
      <c r="AN59" s="376">
        <f ca="1">$C59*'LookUp Ranges'!AK$71</f>
        <v>0</v>
      </c>
      <c r="AO59" s="376">
        <f ca="1">$C59*'LookUp Ranges'!AL$71</f>
        <v>0</v>
      </c>
      <c r="AP59" s="376">
        <f ca="1">$C59*'LookUp Ranges'!AM$71</f>
        <v>0</v>
      </c>
      <c r="AQ59" s="376">
        <f ca="1">$C59*'LookUp Ranges'!AN$71</f>
        <v>0</v>
      </c>
      <c r="AR59" s="376">
        <f ca="1">$C59*'LookUp Ranges'!AO$71</f>
        <v>0</v>
      </c>
      <c r="AS59" s="376"/>
      <c r="AT59" s="376"/>
      <c r="AU59" s="376"/>
      <c r="AV59" s="376"/>
      <c r="AW59" s="376"/>
      <c r="AX59" s="376"/>
      <c r="AY59" s="376"/>
      <c r="AZ59" s="376"/>
      <c r="BA59" s="376"/>
      <c r="BB59" s="376"/>
      <c r="BC59" s="376"/>
      <c r="BD59" s="376"/>
      <c r="BE59" s="376"/>
      <c r="BF59" s="376"/>
      <c r="BG59" s="376"/>
      <c r="BH59" s="376"/>
      <c r="BI59" s="376"/>
      <c r="BJ59" s="376"/>
      <c r="BK59" s="376"/>
      <c r="BL59" s="377"/>
      <c r="BM59" s="377"/>
      <c r="BN59" s="377"/>
      <c r="BO59" s="377"/>
      <c r="BP59" s="377"/>
      <c r="BQ59" s="377"/>
      <c r="BR59" s="377"/>
      <c r="BS59" s="377"/>
      <c r="BT59" s="377"/>
      <c r="BU59" s="377"/>
      <c r="BV59" s="377"/>
      <c r="BW59" s="377"/>
      <c r="BX59" s="377"/>
      <c r="BY59" s="377"/>
      <c r="BZ59" s="377"/>
      <c r="CA59" s="377"/>
      <c r="CB59" s="377"/>
      <c r="CC59" s="377"/>
      <c r="CD59" s="377"/>
      <c r="CE59" s="377"/>
      <c r="CF59" s="377"/>
      <c r="CG59" s="376"/>
      <c r="CH59" s="376"/>
      <c r="CI59" s="376"/>
      <c r="CJ59" s="376"/>
      <c r="CK59" s="376"/>
      <c r="CL59" s="376"/>
      <c r="CM59" s="376"/>
      <c r="CN59" s="376"/>
      <c r="CO59" s="376"/>
      <c r="CP59" s="376"/>
      <c r="CQ59" s="376"/>
      <c r="CR59" s="376"/>
      <c r="CS59" s="376"/>
      <c r="CT59" s="376"/>
      <c r="CU59" s="376"/>
      <c r="CV59" s="376"/>
      <c r="CW59" s="376"/>
      <c r="CX59" s="376"/>
      <c r="CY59" s="376"/>
      <c r="CZ59" s="374">
        <f t="shared" ca="1" si="128"/>
        <v>0</v>
      </c>
    </row>
    <row r="60" spans="1:124">
      <c r="A60" s="138">
        <f t="shared" si="129"/>
        <v>3</v>
      </c>
      <c r="B60" s="138">
        <f t="shared" si="130"/>
        <v>2021</v>
      </c>
      <c r="C60" s="130">
        <f t="shared" si="127"/>
        <v>-26998</v>
      </c>
      <c r="D60" s="375"/>
      <c r="E60" s="375"/>
      <c r="F60" s="376">
        <f ca="1">$C60*'LookUp Ranges'!B$71</f>
        <v>-1349.9</v>
      </c>
      <c r="G60" s="376">
        <f ca="1">$C60*'LookUp Ranges'!C$71</f>
        <v>-2564.81</v>
      </c>
      <c r="H60" s="376">
        <f ca="1">$C60*'LookUp Ranges'!D$71</f>
        <v>-2308.3290000000002</v>
      </c>
      <c r="I60" s="376">
        <f ca="1">$C60*'LookUp Ranges'!E$71</f>
        <v>-2078.846</v>
      </c>
      <c r="J60" s="376">
        <f ca="1">$C60*'LookUp Ranges'!F$71</f>
        <v>-1870.9613999999999</v>
      </c>
      <c r="K60" s="376">
        <f ca="1">$C60*'LookUp Ranges'!G$71</f>
        <v>-1681.9754</v>
      </c>
      <c r="L60" s="376">
        <f ca="1">$C60*'LookUp Ranges'!H$71</f>
        <v>-1592.8820000000001</v>
      </c>
      <c r="M60" s="376">
        <f ca="1">$C60*'LookUp Ranges'!I$71</f>
        <v>-1592.8820000000001</v>
      </c>
      <c r="N60" s="376">
        <f ca="1">$C60*'LookUp Ranges'!J$71</f>
        <v>-1595.5817999999999</v>
      </c>
      <c r="O60" s="376">
        <f ca="1">$C60*'LookUp Ranges'!K$71</f>
        <v>-1592.8820000000001</v>
      </c>
      <c r="P60" s="376">
        <f ca="1">$C60*'LookUp Ranges'!L$71</f>
        <v>-1595.5817999999999</v>
      </c>
      <c r="Q60" s="376">
        <f ca="1">$C60*'LookUp Ranges'!M$71</f>
        <v>-1592.8820000000001</v>
      </c>
      <c r="R60" s="376">
        <f ca="1">$C60*'LookUp Ranges'!N$71</f>
        <v>-1595.5817999999999</v>
      </c>
      <c r="S60" s="376">
        <f ca="1">$C60*'LookUp Ranges'!O$71</f>
        <v>-1592.8820000000001</v>
      </c>
      <c r="T60" s="376">
        <f ca="1">$C60*'LookUp Ranges'!P$71</f>
        <v>-1595.5817999999999</v>
      </c>
      <c r="U60" s="376">
        <f ca="1">$C60*'LookUp Ranges'!Q$71</f>
        <v>-796.44100000000003</v>
      </c>
      <c r="V60" s="376">
        <f ca="1">$C60*'LookUp Ranges'!R$71</f>
        <v>0</v>
      </c>
      <c r="W60" s="376">
        <f ca="1">$C60*'LookUp Ranges'!S$71</f>
        <v>0</v>
      </c>
      <c r="X60" s="376">
        <f ca="1">$C60*'LookUp Ranges'!T$71</f>
        <v>0</v>
      </c>
      <c r="Y60" s="376">
        <f ca="1">$C60*'LookUp Ranges'!U$71</f>
        <v>0</v>
      </c>
      <c r="Z60" s="376">
        <f ca="1">$C60*'LookUp Ranges'!V$71</f>
        <v>0</v>
      </c>
      <c r="AA60" s="376">
        <f ca="1">$C60*'LookUp Ranges'!W$71</f>
        <v>0</v>
      </c>
      <c r="AB60" s="376">
        <f ca="1">$C60*'LookUp Ranges'!X$71</f>
        <v>0</v>
      </c>
      <c r="AC60" s="376">
        <f ca="1">$C60*'LookUp Ranges'!Y$71</f>
        <v>0</v>
      </c>
      <c r="AD60" s="376">
        <f ca="1">$C60*'LookUp Ranges'!Z$71</f>
        <v>0</v>
      </c>
      <c r="AE60" s="376">
        <f ca="1">$C60*'LookUp Ranges'!AA$71</f>
        <v>0</v>
      </c>
      <c r="AF60" s="376">
        <f ca="1">$C60*'LookUp Ranges'!AB$71</f>
        <v>0</v>
      </c>
      <c r="AG60" s="376">
        <f ca="1">$C60*'LookUp Ranges'!AC$71</f>
        <v>0</v>
      </c>
      <c r="AH60" s="376">
        <f ca="1">$C60*'LookUp Ranges'!AD$71</f>
        <v>0</v>
      </c>
      <c r="AI60" s="376">
        <f ca="1">$C60*'LookUp Ranges'!AE$71</f>
        <v>0</v>
      </c>
      <c r="AJ60" s="376">
        <f ca="1">$C60*'LookUp Ranges'!AF$71</f>
        <v>0</v>
      </c>
      <c r="AK60" s="376">
        <f ca="1">$C60*'LookUp Ranges'!AG$71</f>
        <v>0</v>
      </c>
      <c r="AL60" s="376">
        <f ca="1">$C60*'LookUp Ranges'!AH$71</f>
        <v>0</v>
      </c>
      <c r="AM60" s="376">
        <f ca="1">$C60*'LookUp Ranges'!AI$71</f>
        <v>0</v>
      </c>
      <c r="AN60" s="376">
        <f ca="1">$C60*'LookUp Ranges'!AJ$71</f>
        <v>0</v>
      </c>
      <c r="AO60" s="376">
        <f ca="1">$C60*'LookUp Ranges'!AK$71</f>
        <v>0</v>
      </c>
      <c r="AP60" s="376">
        <f ca="1">$C60*'LookUp Ranges'!AL$71</f>
        <v>0</v>
      </c>
      <c r="AQ60" s="376">
        <f ca="1">$C60*'LookUp Ranges'!AM$71</f>
        <v>0</v>
      </c>
      <c r="AR60" s="376">
        <f ca="1">$C60*'LookUp Ranges'!AN$71</f>
        <v>0</v>
      </c>
      <c r="AS60" s="376">
        <f ca="1">$C60*'LookUp Ranges'!AO$71</f>
        <v>0</v>
      </c>
      <c r="AT60" s="376"/>
      <c r="AU60" s="376"/>
      <c r="AV60" s="376"/>
      <c r="AW60" s="376"/>
      <c r="AX60" s="376"/>
      <c r="AY60" s="376"/>
      <c r="AZ60" s="376"/>
      <c r="BA60" s="376"/>
      <c r="BB60" s="376"/>
      <c r="BC60" s="376"/>
      <c r="BD60" s="376"/>
      <c r="BE60" s="376"/>
      <c r="BF60" s="376"/>
      <c r="BG60" s="376"/>
      <c r="BH60" s="376"/>
      <c r="BI60" s="376"/>
      <c r="BJ60" s="376"/>
      <c r="BK60" s="376"/>
      <c r="BL60" s="377"/>
      <c r="BM60" s="377"/>
      <c r="BN60" s="377"/>
      <c r="BO60" s="377"/>
      <c r="BP60" s="377"/>
      <c r="BQ60" s="377"/>
      <c r="BR60" s="377"/>
      <c r="BS60" s="377"/>
      <c r="BT60" s="377"/>
      <c r="BU60" s="377"/>
      <c r="BV60" s="377"/>
      <c r="BW60" s="377"/>
      <c r="BX60" s="377"/>
      <c r="BY60" s="377"/>
      <c r="BZ60" s="377"/>
      <c r="CA60" s="377"/>
      <c r="CB60" s="377"/>
      <c r="CC60" s="377"/>
      <c r="CD60" s="377"/>
      <c r="CE60" s="377"/>
      <c r="CF60" s="377"/>
      <c r="CG60" s="376"/>
      <c r="CH60" s="376"/>
      <c r="CI60" s="376"/>
      <c r="CJ60" s="376"/>
      <c r="CK60" s="376"/>
      <c r="CL60" s="376"/>
      <c r="CM60" s="376"/>
      <c r="CN60" s="376"/>
      <c r="CO60" s="376"/>
      <c r="CP60" s="376"/>
      <c r="CQ60" s="376"/>
      <c r="CR60" s="376"/>
      <c r="CS60" s="376"/>
      <c r="CT60" s="376"/>
      <c r="CU60" s="376"/>
      <c r="CV60" s="376"/>
      <c r="CW60" s="376"/>
      <c r="CX60" s="376"/>
      <c r="CY60" s="376"/>
      <c r="CZ60" s="374">
        <f t="shared" ca="1" si="128"/>
        <v>-26998.000000000004</v>
      </c>
    </row>
    <row r="61" spans="1:124">
      <c r="A61" s="138">
        <f t="shared" si="129"/>
        <v>4</v>
      </c>
      <c r="B61" s="138">
        <f t="shared" si="130"/>
        <v>2022</v>
      </c>
      <c r="C61" s="130">
        <f t="shared" si="127"/>
        <v>0</v>
      </c>
      <c r="D61" s="375"/>
      <c r="E61" s="375"/>
      <c r="F61" s="375"/>
      <c r="G61" s="376">
        <f ca="1">$C61*'LookUp Ranges'!B$71</f>
        <v>0</v>
      </c>
      <c r="H61" s="376">
        <f ca="1">$C61*'LookUp Ranges'!C$71</f>
        <v>0</v>
      </c>
      <c r="I61" s="376">
        <f ca="1">$C61*'LookUp Ranges'!D$71</f>
        <v>0</v>
      </c>
      <c r="J61" s="376">
        <f ca="1">$C61*'LookUp Ranges'!E$71</f>
        <v>0</v>
      </c>
      <c r="K61" s="376">
        <f ca="1">$C61*'LookUp Ranges'!F$71</f>
        <v>0</v>
      </c>
      <c r="L61" s="376">
        <f ca="1">$C61*'LookUp Ranges'!G$71</f>
        <v>0</v>
      </c>
      <c r="M61" s="376">
        <f ca="1">$C61*'LookUp Ranges'!H$71</f>
        <v>0</v>
      </c>
      <c r="N61" s="376">
        <f ca="1">$C61*'LookUp Ranges'!I$71</f>
        <v>0</v>
      </c>
      <c r="O61" s="376">
        <f ca="1">$C61*'LookUp Ranges'!J$71</f>
        <v>0</v>
      </c>
      <c r="P61" s="376">
        <f ca="1">$C61*'LookUp Ranges'!K$71</f>
        <v>0</v>
      </c>
      <c r="Q61" s="376">
        <f ca="1">$C61*'LookUp Ranges'!L$71</f>
        <v>0</v>
      </c>
      <c r="R61" s="376">
        <f ca="1">$C61*'LookUp Ranges'!M$71</f>
        <v>0</v>
      </c>
      <c r="S61" s="376">
        <f ca="1">$C61*'LookUp Ranges'!N$71</f>
        <v>0</v>
      </c>
      <c r="T61" s="376">
        <f ca="1">$C61*'LookUp Ranges'!O$71</f>
        <v>0</v>
      </c>
      <c r="U61" s="376">
        <f ca="1">$C61*'LookUp Ranges'!P$71</f>
        <v>0</v>
      </c>
      <c r="V61" s="376">
        <f ca="1">$C61*'LookUp Ranges'!Q$71</f>
        <v>0</v>
      </c>
      <c r="W61" s="376">
        <f ca="1">$C61*'LookUp Ranges'!R$71</f>
        <v>0</v>
      </c>
      <c r="X61" s="376">
        <f ca="1">$C61*'LookUp Ranges'!S$71</f>
        <v>0</v>
      </c>
      <c r="Y61" s="376">
        <f ca="1">$C61*'LookUp Ranges'!T$71</f>
        <v>0</v>
      </c>
      <c r="Z61" s="376">
        <f ca="1">$C61*'LookUp Ranges'!U$71</f>
        <v>0</v>
      </c>
      <c r="AA61" s="376">
        <f ca="1">$C61*'LookUp Ranges'!V$71</f>
        <v>0</v>
      </c>
      <c r="AB61" s="376">
        <f ca="1">$C61*'LookUp Ranges'!W$71</f>
        <v>0</v>
      </c>
      <c r="AC61" s="376">
        <f ca="1">$C61*'LookUp Ranges'!X$71</f>
        <v>0</v>
      </c>
      <c r="AD61" s="376">
        <f ca="1">$C61*'LookUp Ranges'!Y$71</f>
        <v>0</v>
      </c>
      <c r="AE61" s="376">
        <f ca="1">$C61*'LookUp Ranges'!Z$71</f>
        <v>0</v>
      </c>
      <c r="AF61" s="376">
        <f ca="1">$C61*'LookUp Ranges'!AA$71</f>
        <v>0</v>
      </c>
      <c r="AG61" s="376">
        <f ca="1">$C61*'LookUp Ranges'!AB$71</f>
        <v>0</v>
      </c>
      <c r="AH61" s="376">
        <f ca="1">$C61*'LookUp Ranges'!AC$71</f>
        <v>0</v>
      </c>
      <c r="AI61" s="376">
        <f ca="1">$C61*'LookUp Ranges'!AD$71</f>
        <v>0</v>
      </c>
      <c r="AJ61" s="376">
        <f ca="1">$C61*'LookUp Ranges'!AE$71</f>
        <v>0</v>
      </c>
      <c r="AK61" s="376">
        <f ca="1">$C61*'LookUp Ranges'!AF$71</f>
        <v>0</v>
      </c>
      <c r="AL61" s="376">
        <f ca="1">$C61*'LookUp Ranges'!AG$71</f>
        <v>0</v>
      </c>
      <c r="AM61" s="376">
        <f ca="1">$C61*'LookUp Ranges'!AH$71</f>
        <v>0</v>
      </c>
      <c r="AN61" s="376">
        <f ca="1">$C61*'LookUp Ranges'!AI$71</f>
        <v>0</v>
      </c>
      <c r="AO61" s="376">
        <f ca="1">$C61*'LookUp Ranges'!AJ$71</f>
        <v>0</v>
      </c>
      <c r="AP61" s="376">
        <f ca="1">$C61*'LookUp Ranges'!AK$71</f>
        <v>0</v>
      </c>
      <c r="AQ61" s="376">
        <f ca="1">$C61*'LookUp Ranges'!AL$71</f>
        <v>0</v>
      </c>
      <c r="AR61" s="376">
        <f ca="1">$C61*'LookUp Ranges'!AM$71</f>
        <v>0</v>
      </c>
      <c r="AS61" s="376">
        <f ca="1">$C61*'LookUp Ranges'!AN$71</f>
        <v>0</v>
      </c>
      <c r="AT61" s="376">
        <f ca="1">$C61*'LookUp Ranges'!AO$71</f>
        <v>0</v>
      </c>
      <c r="AU61" s="376"/>
      <c r="AV61" s="376"/>
      <c r="AW61" s="376"/>
      <c r="AX61" s="376"/>
      <c r="AY61" s="376"/>
      <c r="AZ61" s="376"/>
      <c r="BA61" s="376"/>
      <c r="BB61" s="376"/>
      <c r="BC61" s="376"/>
      <c r="BD61" s="376"/>
      <c r="BE61" s="376"/>
      <c r="BF61" s="376"/>
      <c r="BG61" s="376"/>
      <c r="BH61" s="376"/>
      <c r="BI61" s="376"/>
      <c r="BJ61" s="376"/>
      <c r="BK61" s="376"/>
      <c r="BL61" s="377"/>
      <c r="BM61" s="377"/>
      <c r="BN61" s="377"/>
      <c r="BO61" s="377"/>
      <c r="BP61" s="377"/>
      <c r="BQ61" s="377"/>
      <c r="BR61" s="377"/>
      <c r="BS61" s="377"/>
      <c r="BT61" s="377"/>
      <c r="BU61" s="377"/>
      <c r="BV61" s="377"/>
      <c r="BW61" s="377"/>
      <c r="BX61" s="377"/>
      <c r="BY61" s="377"/>
      <c r="BZ61" s="377"/>
      <c r="CA61" s="377"/>
      <c r="CB61" s="377"/>
      <c r="CC61" s="377"/>
      <c r="CD61" s="377"/>
      <c r="CE61" s="377"/>
      <c r="CF61" s="377"/>
      <c r="CG61" s="376"/>
      <c r="CH61" s="376"/>
      <c r="CI61" s="376"/>
      <c r="CJ61" s="376"/>
      <c r="CK61" s="376"/>
      <c r="CL61" s="376"/>
      <c r="CM61" s="376"/>
      <c r="CN61" s="376"/>
      <c r="CO61" s="376"/>
      <c r="CP61" s="376"/>
      <c r="CQ61" s="376"/>
      <c r="CR61" s="376"/>
      <c r="CS61" s="376"/>
      <c r="CT61" s="376"/>
      <c r="CU61" s="376"/>
      <c r="CV61" s="376"/>
      <c r="CW61" s="376"/>
      <c r="CX61" s="376"/>
      <c r="CY61" s="376"/>
      <c r="CZ61" s="374">
        <f t="shared" ca="1" si="128"/>
        <v>0</v>
      </c>
    </row>
    <row r="62" spans="1:124">
      <c r="A62" s="138">
        <f t="shared" si="129"/>
        <v>5</v>
      </c>
      <c r="B62" s="138">
        <f t="shared" si="130"/>
        <v>2023</v>
      </c>
      <c r="C62" s="130">
        <f t="shared" si="127"/>
        <v>0</v>
      </c>
      <c r="D62" s="375"/>
      <c r="E62" s="375"/>
      <c r="F62" s="375"/>
      <c r="G62" s="375"/>
      <c r="H62" s="376">
        <f ca="1">$C62*'LookUp Ranges'!B$71</f>
        <v>0</v>
      </c>
      <c r="I62" s="376">
        <f ca="1">$C62*'LookUp Ranges'!C$71</f>
        <v>0</v>
      </c>
      <c r="J62" s="376">
        <f ca="1">$C62*'LookUp Ranges'!D$71</f>
        <v>0</v>
      </c>
      <c r="K62" s="376">
        <f ca="1">$C62*'LookUp Ranges'!E$71</f>
        <v>0</v>
      </c>
      <c r="L62" s="376">
        <f ca="1">$C62*'LookUp Ranges'!F$71</f>
        <v>0</v>
      </c>
      <c r="M62" s="376">
        <f ca="1">$C62*'LookUp Ranges'!G$71</f>
        <v>0</v>
      </c>
      <c r="N62" s="376">
        <f ca="1">$C62*'LookUp Ranges'!H$71</f>
        <v>0</v>
      </c>
      <c r="O62" s="376">
        <f ca="1">$C62*'LookUp Ranges'!I$71</f>
        <v>0</v>
      </c>
      <c r="P62" s="376">
        <f ca="1">$C62*'LookUp Ranges'!J$71</f>
        <v>0</v>
      </c>
      <c r="Q62" s="376">
        <f ca="1">$C62*'LookUp Ranges'!K$71</f>
        <v>0</v>
      </c>
      <c r="R62" s="376">
        <f ca="1">$C62*'LookUp Ranges'!L$71</f>
        <v>0</v>
      </c>
      <c r="S62" s="376">
        <f ca="1">$C62*'LookUp Ranges'!M$71</f>
        <v>0</v>
      </c>
      <c r="T62" s="376">
        <f ca="1">$C62*'LookUp Ranges'!N$71</f>
        <v>0</v>
      </c>
      <c r="U62" s="376">
        <f ca="1">$C62*'LookUp Ranges'!O$71</f>
        <v>0</v>
      </c>
      <c r="V62" s="376">
        <f ca="1">$C62*'LookUp Ranges'!P$71</f>
        <v>0</v>
      </c>
      <c r="W62" s="376">
        <f ca="1">$C62*'LookUp Ranges'!Q$71</f>
        <v>0</v>
      </c>
      <c r="X62" s="376">
        <f ca="1">$C62*'LookUp Ranges'!R$71</f>
        <v>0</v>
      </c>
      <c r="Y62" s="376">
        <f ca="1">$C62*'LookUp Ranges'!S$71</f>
        <v>0</v>
      </c>
      <c r="Z62" s="376">
        <f ca="1">$C62*'LookUp Ranges'!T$71</f>
        <v>0</v>
      </c>
      <c r="AA62" s="376">
        <f ca="1">$C62*'LookUp Ranges'!U$71</f>
        <v>0</v>
      </c>
      <c r="AB62" s="376">
        <f ca="1">$C62*'LookUp Ranges'!V$71</f>
        <v>0</v>
      </c>
      <c r="AC62" s="376">
        <f ca="1">$C62*'LookUp Ranges'!W$71</f>
        <v>0</v>
      </c>
      <c r="AD62" s="376">
        <f ca="1">$C62*'LookUp Ranges'!X$71</f>
        <v>0</v>
      </c>
      <c r="AE62" s="376">
        <f ca="1">$C62*'LookUp Ranges'!Y$71</f>
        <v>0</v>
      </c>
      <c r="AF62" s="376">
        <f ca="1">$C62*'LookUp Ranges'!Z$71</f>
        <v>0</v>
      </c>
      <c r="AG62" s="376">
        <f ca="1">$C62*'LookUp Ranges'!AA$71</f>
        <v>0</v>
      </c>
      <c r="AH62" s="376">
        <f ca="1">$C62*'LookUp Ranges'!AB$71</f>
        <v>0</v>
      </c>
      <c r="AI62" s="376">
        <f ca="1">$C62*'LookUp Ranges'!AC$71</f>
        <v>0</v>
      </c>
      <c r="AJ62" s="376">
        <f ca="1">$C62*'LookUp Ranges'!AD$71</f>
        <v>0</v>
      </c>
      <c r="AK62" s="376">
        <f ca="1">$C62*'LookUp Ranges'!AE$71</f>
        <v>0</v>
      </c>
      <c r="AL62" s="376">
        <f ca="1">$C62*'LookUp Ranges'!AF$71</f>
        <v>0</v>
      </c>
      <c r="AM62" s="376">
        <f ca="1">$C62*'LookUp Ranges'!AG$71</f>
        <v>0</v>
      </c>
      <c r="AN62" s="376">
        <f ca="1">$C62*'LookUp Ranges'!AH$71</f>
        <v>0</v>
      </c>
      <c r="AO62" s="376">
        <f ca="1">$C62*'LookUp Ranges'!AI$71</f>
        <v>0</v>
      </c>
      <c r="AP62" s="376">
        <f ca="1">$C62*'LookUp Ranges'!AJ$71</f>
        <v>0</v>
      </c>
      <c r="AQ62" s="376">
        <f ca="1">$C62*'LookUp Ranges'!AK$71</f>
        <v>0</v>
      </c>
      <c r="AR62" s="376">
        <f ca="1">$C62*'LookUp Ranges'!AL$71</f>
        <v>0</v>
      </c>
      <c r="AS62" s="376">
        <f ca="1">$C62*'LookUp Ranges'!AM$71</f>
        <v>0</v>
      </c>
      <c r="AT62" s="376">
        <f ca="1">$C62*'LookUp Ranges'!AN$71</f>
        <v>0</v>
      </c>
      <c r="AU62" s="376">
        <f ca="1">$C62*'LookUp Ranges'!AO$71</f>
        <v>0</v>
      </c>
      <c r="AV62" s="376"/>
      <c r="AW62" s="376"/>
      <c r="AX62" s="376"/>
      <c r="AY62" s="376"/>
      <c r="AZ62" s="376"/>
      <c r="BA62" s="376"/>
      <c r="BB62" s="376"/>
      <c r="BC62" s="376"/>
      <c r="BD62" s="376"/>
      <c r="BE62" s="376"/>
      <c r="BF62" s="376"/>
      <c r="BG62" s="376"/>
      <c r="BH62" s="376"/>
      <c r="BI62" s="376"/>
      <c r="BJ62" s="376"/>
      <c r="BK62" s="376"/>
      <c r="BL62" s="377"/>
      <c r="BM62" s="377"/>
      <c r="BN62" s="377"/>
      <c r="BO62" s="377"/>
      <c r="BP62" s="377"/>
      <c r="BQ62" s="377"/>
      <c r="BR62" s="377"/>
      <c r="BS62" s="377"/>
      <c r="BT62" s="377"/>
      <c r="BU62" s="377"/>
      <c r="BV62" s="377"/>
      <c r="BW62" s="377"/>
      <c r="BX62" s="377"/>
      <c r="BY62" s="377"/>
      <c r="BZ62" s="377"/>
      <c r="CA62" s="377"/>
      <c r="CB62" s="377"/>
      <c r="CC62" s="377"/>
      <c r="CD62" s="377"/>
      <c r="CE62" s="377"/>
      <c r="CF62" s="377"/>
      <c r="CG62" s="376"/>
      <c r="CH62" s="376"/>
      <c r="CI62" s="376"/>
      <c r="CJ62" s="376"/>
      <c r="CK62" s="376"/>
      <c r="CL62" s="376"/>
      <c r="CM62" s="376"/>
      <c r="CN62" s="376"/>
      <c r="CO62" s="376"/>
      <c r="CP62" s="376"/>
      <c r="CQ62" s="376"/>
      <c r="CR62" s="376"/>
      <c r="CS62" s="376"/>
      <c r="CT62" s="376"/>
      <c r="CU62" s="376"/>
      <c r="CV62" s="376"/>
      <c r="CW62" s="376"/>
      <c r="CX62" s="376"/>
      <c r="CY62" s="376"/>
      <c r="CZ62" s="374">
        <f t="shared" ca="1" si="128"/>
        <v>0</v>
      </c>
    </row>
    <row r="63" spans="1:124">
      <c r="A63" s="138">
        <f t="shared" si="129"/>
        <v>6</v>
      </c>
      <c r="B63" s="138">
        <f t="shared" si="130"/>
        <v>2024</v>
      </c>
      <c r="C63" s="130">
        <f t="shared" ca="1" si="127"/>
        <v>0</v>
      </c>
      <c r="D63" s="375"/>
      <c r="E63" s="375"/>
      <c r="F63" s="375"/>
      <c r="G63" s="375"/>
      <c r="H63" s="375"/>
      <c r="I63" s="376">
        <f ca="1">$C63*'LookUp Ranges'!B$71</f>
        <v>0</v>
      </c>
      <c r="J63" s="376">
        <f ca="1">$C63*'LookUp Ranges'!C$71</f>
        <v>0</v>
      </c>
      <c r="K63" s="376">
        <f ca="1">$C63*'LookUp Ranges'!D$71</f>
        <v>0</v>
      </c>
      <c r="L63" s="376">
        <f ca="1">$C63*'LookUp Ranges'!E$71</f>
        <v>0</v>
      </c>
      <c r="M63" s="376">
        <f ca="1">$C63*'LookUp Ranges'!F$71</f>
        <v>0</v>
      </c>
      <c r="N63" s="376">
        <f ca="1">$C63*'LookUp Ranges'!G$71</f>
        <v>0</v>
      </c>
      <c r="O63" s="376">
        <f ca="1">$C63*'LookUp Ranges'!H$71</f>
        <v>0</v>
      </c>
      <c r="P63" s="376">
        <f ca="1">$C63*'LookUp Ranges'!I$71</f>
        <v>0</v>
      </c>
      <c r="Q63" s="376">
        <f ca="1">$C63*'LookUp Ranges'!J$71</f>
        <v>0</v>
      </c>
      <c r="R63" s="376">
        <f ca="1">$C63*'LookUp Ranges'!K$71</f>
        <v>0</v>
      </c>
      <c r="S63" s="376">
        <f ca="1">$C63*'LookUp Ranges'!L$71</f>
        <v>0</v>
      </c>
      <c r="T63" s="376">
        <f ca="1">$C63*'LookUp Ranges'!M$71</f>
        <v>0</v>
      </c>
      <c r="U63" s="376">
        <f ca="1">$C63*'LookUp Ranges'!N$71</f>
        <v>0</v>
      </c>
      <c r="V63" s="376">
        <f ca="1">$C63*'LookUp Ranges'!O$71</f>
        <v>0</v>
      </c>
      <c r="W63" s="376">
        <f ca="1">$C63*'LookUp Ranges'!P$71</f>
        <v>0</v>
      </c>
      <c r="X63" s="376">
        <f ca="1">$C63*'LookUp Ranges'!Q$71</f>
        <v>0</v>
      </c>
      <c r="Y63" s="376">
        <f ca="1">$C63*'LookUp Ranges'!R$71</f>
        <v>0</v>
      </c>
      <c r="Z63" s="376">
        <f ca="1">$C63*'LookUp Ranges'!S$71</f>
        <v>0</v>
      </c>
      <c r="AA63" s="376">
        <f ca="1">$C63*'LookUp Ranges'!T$71</f>
        <v>0</v>
      </c>
      <c r="AB63" s="376">
        <f ca="1">$C63*'LookUp Ranges'!U$71</f>
        <v>0</v>
      </c>
      <c r="AC63" s="376">
        <f ca="1">$C63*'LookUp Ranges'!V$71</f>
        <v>0</v>
      </c>
      <c r="AD63" s="376">
        <f ca="1">$C63*'LookUp Ranges'!W$71</f>
        <v>0</v>
      </c>
      <c r="AE63" s="376">
        <f ca="1">$C63*'LookUp Ranges'!X$71</f>
        <v>0</v>
      </c>
      <c r="AF63" s="376">
        <f ca="1">$C63*'LookUp Ranges'!Y$71</f>
        <v>0</v>
      </c>
      <c r="AG63" s="376">
        <f ca="1">$C63*'LookUp Ranges'!Z$71</f>
        <v>0</v>
      </c>
      <c r="AH63" s="376">
        <f ca="1">$C63*'LookUp Ranges'!AA$71</f>
        <v>0</v>
      </c>
      <c r="AI63" s="376">
        <f ca="1">$C63*'LookUp Ranges'!AB$71</f>
        <v>0</v>
      </c>
      <c r="AJ63" s="376">
        <f ca="1">$C63*'LookUp Ranges'!AC$71</f>
        <v>0</v>
      </c>
      <c r="AK63" s="376">
        <f ca="1">$C63*'LookUp Ranges'!AD$71</f>
        <v>0</v>
      </c>
      <c r="AL63" s="376">
        <f ca="1">$C63*'LookUp Ranges'!AE$71</f>
        <v>0</v>
      </c>
      <c r="AM63" s="376">
        <f ca="1">$C63*'LookUp Ranges'!AF$71</f>
        <v>0</v>
      </c>
      <c r="AN63" s="376">
        <f ca="1">$C63*'LookUp Ranges'!AG$71</f>
        <v>0</v>
      </c>
      <c r="AO63" s="376">
        <f ca="1">$C63*'LookUp Ranges'!AH$71</f>
        <v>0</v>
      </c>
      <c r="AP63" s="376">
        <f ca="1">$C63*'LookUp Ranges'!AI$71</f>
        <v>0</v>
      </c>
      <c r="AQ63" s="376">
        <f ca="1">$C63*'LookUp Ranges'!AJ$71</f>
        <v>0</v>
      </c>
      <c r="AR63" s="376">
        <f ca="1">$C63*'LookUp Ranges'!AK$71</f>
        <v>0</v>
      </c>
      <c r="AS63" s="376">
        <f ca="1">$C63*'LookUp Ranges'!AL$71</f>
        <v>0</v>
      </c>
      <c r="AT63" s="376">
        <f ca="1">$C63*'LookUp Ranges'!AM$71</f>
        <v>0</v>
      </c>
      <c r="AU63" s="376">
        <f ca="1">$C63*'LookUp Ranges'!AN$71</f>
        <v>0</v>
      </c>
      <c r="AV63" s="376">
        <f ca="1">$C63*'LookUp Ranges'!AO$71</f>
        <v>0</v>
      </c>
      <c r="AW63" s="376"/>
      <c r="AX63" s="376"/>
      <c r="AY63" s="376"/>
      <c r="AZ63" s="376"/>
      <c r="BA63" s="376"/>
      <c r="BB63" s="376"/>
      <c r="BC63" s="376"/>
      <c r="BD63" s="376"/>
      <c r="BE63" s="376"/>
      <c r="BF63" s="376"/>
      <c r="BG63" s="376"/>
      <c r="BH63" s="376"/>
      <c r="BI63" s="376"/>
      <c r="BJ63" s="376"/>
      <c r="BK63" s="376"/>
      <c r="BL63" s="377"/>
      <c r="BM63" s="377"/>
      <c r="BN63" s="377"/>
      <c r="BO63" s="377"/>
      <c r="BP63" s="377"/>
      <c r="BQ63" s="377"/>
      <c r="BR63" s="377"/>
      <c r="BS63" s="377"/>
      <c r="BT63" s="377"/>
      <c r="BU63" s="377"/>
      <c r="BV63" s="377"/>
      <c r="BW63" s="377"/>
      <c r="BX63" s="377"/>
      <c r="BY63" s="377"/>
      <c r="BZ63" s="377"/>
      <c r="CA63" s="377"/>
      <c r="CB63" s="377"/>
      <c r="CC63" s="377"/>
      <c r="CD63" s="377"/>
      <c r="CE63" s="377"/>
      <c r="CF63" s="377"/>
      <c r="CG63" s="376"/>
      <c r="CH63" s="376"/>
      <c r="CI63" s="376"/>
      <c r="CJ63" s="376"/>
      <c r="CK63" s="376"/>
      <c r="CL63" s="376"/>
      <c r="CM63" s="376"/>
      <c r="CN63" s="376"/>
      <c r="CO63" s="376"/>
      <c r="CP63" s="376"/>
      <c r="CQ63" s="376"/>
      <c r="CR63" s="376"/>
      <c r="CS63" s="376"/>
      <c r="CT63" s="376"/>
      <c r="CU63" s="376"/>
      <c r="CV63" s="376"/>
      <c r="CW63" s="376"/>
      <c r="CX63" s="376"/>
      <c r="CY63" s="376"/>
      <c r="CZ63" s="374">
        <f t="shared" ca="1" si="128"/>
        <v>0</v>
      </c>
    </row>
    <row r="64" spans="1:124">
      <c r="A64" s="138">
        <f t="shared" si="129"/>
        <v>7</v>
      </c>
      <c r="B64" s="138">
        <f t="shared" si="130"/>
        <v>2025</v>
      </c>
      <c r="C64" s="130">
        <f t="shared" ca="1" si="127"/>
        <v>0</v>
      </c>
      <c r="D64" s="375"/>
      <c r="E64" s="375"/>
      <c r="F64" s="375"/>
      <c r="G64" s="375"/>
      <c r="H64" s="375"/>
      <c r="I64" s="375"/>
      <c r="J64" s="376">
        <f ca="1">$C64*'LookUp Ranges'!B$71</f>
        <v>0</v>
      </c>
      <c r="K64" s="376">
        <f ca="1">$C64*'LookUp Ranges'!C$71</f>
        <v>0</v>
      </c>
      <c r="L64" s="376">
        <f ca="1">$C64*'LookUp Ranges'!D$71</f>
        <v>0</v>
      </c>
      <c r="M64" s="376">
        <f ca="1">$C64*'LookUp Ranges'!E$71</f>
        <v>0</v>
      </c>
      <c r="N64" s="376">
        <f ca="1">$C64*'LookUp Ranges'!F$71</f>
        <v>0</v>
      </c>
      <c r="O64" s="376">
        <f ca="1">$C64*'LookUp Ranges'!G$71</f>
        <v>0</v>
      </c>
      <c r="P64" s="376">
        <f ca="1">$C64*'LookUp Ranges'!H$71</f>
        <v>0</v>
      </c>
      <c r="Q64" s="376">
        <f ca="1">$C64*'LookUp Ranges'!I$71</f>
        <v>0</v>
      </c>
      <c r="R64" s="376">
        <f ca="1">$C64*'LookUp Ranges'!J$71</f>
        <v>0</v>
      </c>
      <c r="S64" s="376">
        <f ca="1">$C64*'LookUp Ranges'!K$71</f>
        <v>0</v>
      </c>
      <c r="T64" s="376">
        <f ca="1">$C64*'LookUp Ranges'!L$71</f>
        <v>0</v>
      </c>
      <c r="U64" s="376">
        <f ca="1">$C64*'LookUp Ranges'!M$71</f>
        <v>0</v>
      </c>
      <c r="V64" s="376">
        <f ca="1">$C64*'LookUp Ranges'!N$71</f>
        <v>0</v>
      </c>
      <c r="W64" s="376">
        <f ca="1">$C64*'LookUp Ranges'!O$71</f>
        <v>0</v>
      </c>
      <c r="X64" s="376">
        <f ca="1">$C64*'LookUp Ranges'!P$71</f>
        <v>0</v>
      </c>
      <c r="Y64" s="376">
        <f ca="1">$C64*'LookUp Ranges'!Q$71</f>
        <v>0</v>
      </c>
      <c r="Z64" s="376">
        <f ca="1">$C64*'LookUp Ranges'!R$71</f>
        <v>0</v>
      </c>
      <c r="AA64" s="376">
        <f ca="1">$C64*'LookUp Ranges'!S$71</f>
        <v>0</v>
      </c>
      <c r="AB64" s="376">
        <f ca="1">$C64*'LookUp Ranges'!T$71</f>
        <v>0</v>
      </c>
      <c r="AC64" s="376">
        <f ca="1">$C64*'LookUp Ranges'!U$71</f>
        <v>0</v>
      </c>
      <c r="AD64" s="376">
        <f ca="1">$C64*'LookUp Ranges'!V$71</f>
        <v>0</v>
      </c>
      <c r="AE64" s="376">
        <f ca="1">$C64*'LookUp Ranges'!W$71</f>
        <v>0</v>
      </c>
      <c r="AF64" s="376">
        <f ca="1">$C64*'LookUp Ranges'!X$71</f>
        <v>0</v>
      </c>
      <c r="AG64" s="376">
        <f ca="1">$C64*'LookUp Ranges'!Y$71</f>
        <v>0</v>
      </c>
      <c r="AH64" s="376">
        <f ca="1">$C64*'LookUp Ranges'!Z$71</f>
        <v>0</v>
      </c>
      <c r="AI64" s="376">
        <f ca="1">$C64*'LookUp Ranges'!AA$71</f>
        <v>0</v>
      </c>
      <c r="AJ64" s="376">
        <f ca="1">$C64*'LookUp Ranges'!AB$71</f>
        <v>0</v>
      </c>
      <c r="AK64" s="376">
        <f ca="1">$C64*'LookUp Ranges'!AC$71</f>
        <v>0</v>
      </c>
      <c r="AL64" s="376">
        <f ca="1">$C64*'LookUp Ranges'!AD$71</f>
        <v>0</v>
      </c>
      <c r="AM64" s="376">
        <f ca="1">$C64*'LookUp Ranges'!AE$71</f>
        <v>0</v>
      </c>
      <c r="AN64" s="376">
        <f ca="1">$C64*'LookUp Ranges'!AF$71</f>
        <v>0</v>
      </c>
      <c r="AO64" s="376">
        <f ca="1">$C64*'LookUp Ranges'!AG$71</f>
        <v>0</v>
      </c>
      <c r="AP64" s="376">
        <f ca="1">$C64*'LookUp Ranges'!AH$71</f>
        <v>0</v>
      </c>
      <c r="AQ64" s="376">
        <f ca="1">$C64*'LookUp Ranges'!AI$71</f>
        <v>0</v>
      </c>
      <c r="AR64" s="376">
        <f ca="1">$C64*'LookUp Ranges'!AJ$71</f>
        <v>0</v>
      </c>
      <c r="AS64" s="376">
        <f ca="1">$C64*'LookUp Ranges'!AK$71</f>
        <v>0</v>
      </c>
      <c r="AT64" s="376">
        <f ca="1">$C64*'LookUp Ranges'!AL$71</f>
        <v>0</v>
      </c>
      <c r="AU64" s="376">
        <f ca="1">$C64*'LookUp Ranges'!AM$71</f>
        <v>0</v>
      </c>
      <c r="AV64" s="376">
        <f ca="1">$C64*'LookUp Ranges'!AN$71</f>
        <v>0</v>
      </c>
      <c r="AW64" s="376">
        <f ca="1">$C64*'LookUp Ranges'!AO$71</f>
        <v>0</v>
      </c>
      <c r="AX64" s="376"/>
      <c r="AY64" s="376"/>
      <c r="AZ64" s="376"/>
      <c r="BA64" s="376"/>
      <c r="BB64" s="376"/>
      <c r="BC64" s="376"/>
      <c r="BD64" s="376"/>
      <c r="BE64" s="376"/>
      <c r="BF64" s="376"/>
      <c r="BG64" s="376"/>
      <c r="BH64" s="376"/>
      <c r="BI64" s="376"/>
      <c r="BJ64" s="376"/>
      <c r="BK64" s="376"/>
      <c r="BL64" s="377"/>
      <c r="BM64" s="377"/>
      <c r="BN64" s="377"/>
      <c r="BO64" s="377"/>
      <c r="BP64" s="377"/>
      <c r="BQ64" s="377"/>
      <c r="BR64" s="377"/>
      <c r="BS64" s="377"/>
      <c r="BT64" s="377"/>
      <c r="BU64" s="377"/>
      <c r="BV64" s="377"/>
      <c r="BW64" s="377"/>
      <c r="BX64" s="377"/>
      <c r="BY64" s="377"/>
      <c r="BZ64" s="377"/>
      <c r="CA64" s="377"/>
      <c r="CB64" s="377"/>
      <c r="CC64" s="377"/>
      <c r="CD64" s="377"/>
      <c r="CE64" s="377"/>
      <c r="CF64" s="377"/>
      <c r="CG64" s="376"/>
      <c r="CH64" s="376"/>
      <c r="CI64" s="376"/>
      <c r="CJ64" s="376"/>
      <c r="CK64" s="376"/>
      <c r="CL64" s="376"/>
      <c r="CM64" s="376"/>
      <c r="CN64" s="376"/>
      <c r="CO64" s="376"/>
      <c r="CP64" s="376"/>
      <c r="CQ64" s="376"/>
      <c r="CR64" s="376"/>
      <c r="CS64" s="376"/>
      <c r="CT64" s="376"/>
      <c r="CU64" s="376"/>
      <c r="CV64" s="376"/>
      <c r="CW64" s="376"/>
      <c r="CX64" s="376"/>
      <c r="CY64" s="376"/>
      <c r="CZ64" s="374">
        <f t="shared" ca="1" si="128"/>
        <v>0</v>
      </c>
    </row>
    <row r="65" spans="1:104">
      <c r="A65" s="138">
        <f t="shared" si="129"/>
        <v>8</v>
      </c>
      <c r="B65" s="138">
        <f t="shared" si="130"/>
        <v>2026</v>
      </c>
      <c r="C65" s="130">
        <f t="shared" ca="1" si="127"/>
        <v>0</v>
      </c>
      <c r="D65" s="375"/>
      <c r="E65" s="375"/>
      <c r="F65" s="375"/>
      <c r="G65" s="375"/>
      <c r="H65" s="375"/>
      <c r="I65" s="375"/>
      <c r="J65" s="375"/>
      <c r="K65" s="376">
        <f ca="1">$C65*'LookUp Ranges'!B$71</f>
        <v>0</v>
      </c>
      <c r="L65" s="376">
        <f ca="1">$C65*'LookUp Ranges'!C$71</f>
        <v>0</v>
      </c>
      <c r="M65" s="376">
        <f ca="1">$C65*'LookUp Ranges'!D$71</f>
        <v>0</v>
      </c>
      <c r="N65" s="376">
        <f ca="1">$C65*'LookUp Ranges'!E$71</f>
        <v>0</v>
      </c>
      <c r="O65" s="376">
        <f ca="1">$C65*'LookUp Ranges'!F$71</f>
        <v>0</v>
      </c>
      <c r="P65" s="376">
        <f ca="1">$C65*'LookUp Ranges'!G$71</f>
        <v>0</v>
      </c>
      <c r="Q65" s="376">
        <f ca="1">$C65*'LookUp Ranges'!H$71</f>
        <v>0</v>
      </c>
      <c r="R65" s="376">
        <f ca="1">$C65*'LookUp Ranges'!I$71</f>
        <v>0</v>
      </c>
      <c r="S65" s="376">
        <f ca="1">$C65*'LookUp Ranges'!J$71</f>
        <v>0</v>
      </c>
      <c r="T65" s="376">
        <f ca="1">$C65*'LookUp Ranges'!K$71</f>
        <v>0</v>
      </c>
      <c r="U65" s="376">
        <f ca="1">$C65*'LookUp Ranges'!L$71</f>
        <v>0</v>
      </c>
      <c r="V65" s="376">
        <f ca="1">$C65*'LookUp Ranges'!M$71</f>
        <v>0</v>
      </c>
      <c r="W65" s="376">
        <f ca="1">$C65*'LookUp Ranges'!N$71</f>
        <v>0</v>
      </c>
      <c r="X65" s="376">
        <f ca="1">$C65*'LookUp Ranges'!O$71</f>
        <v>0</v>
      </c>
      <c r="Y65" s="376">
        <f ca="1">$C65*'LookUp Ranges'!P$71</f>
        <v>0</v>
      </c>
      <c r="Z65" s="376">
        <f ca="1">$C65*'LookUp Ranges'!Q$71</f>
        <v>0</v>
      </c>
      <c r="AA65" s="376">
        <f ca="1">$C65*'LookUp Ranges'!R$71</f>
        <v>0</v>
      </c>
      <c r="AB65" s="376">
        <f ca="1">$C65*'LookUp Ranges'!S$71</f>
        <v>0</v>
      </c>
      <c r="AC65" s="376">
        <f ca="1">$C65*'LookUp Ranges'!T$71</f>
        <v>0</v>
      </c>
      <c r="AD65" s="376">
        <f ca="1">$C65*'LookUp Ranges'!U$71</f>
        <v>0</v>
      </c>
      <c r="AE65" s="376">
        <f ca="1">$C65*'LookUp Ranges'!V$71</f>
        <v>0</v>
      </c>
      <c r="AF65" s="376">
        <f ca="1">$C65*'LookUp Ranges'!W$71</f>
        <v>0</v>
      </c>
      <c r="AG65" s="376">
        <f ca="1">$C65*'LookUp Ranges'!X$71</f>
        <v>0</v>
      </c>
      <c r="AH65" s="376">
        <f ca="1">$C65*'LookUp Ranges'!Y$71</f>
        <v>0</v>
      </c>
      <c r="AI65" s="376">
        <f ca="1">$C65*'LookUp Ranges'!Z$71</f>
        <v>0</v>
      </c>
      <c r="AJ65" s="376">
        <f ca="1">$C65*'LookUp Ranges'!AA$71</f>
        <v>0</v>
      </c>
      <c r="AK65" s="376">
        <f ca="1">$C65*'LookUp Ranges'!AB$71</f>
        <v>0</v>
      </c>
      <c r="AL65" s="376">
        <f ca="1">$C65*'LookUp Ranges'!AC$71</f>
        <v>0</v>
      </c>
      <c r="AM65" s="376">
        <f ca="1">$C65*'LookUp Ranges'!AD$71</f>
        <v>0</v>
      </c>
      <c r="AN65" s="376">
        <f ca="1">$C65*'LookUp Ranges'!AE$71</f>
        <v>0</v>
      </c>
      <c r="AO65" s="376">
        <f ca="1">$C65*'LookUp Ranges'!AF$71</f>
        <v>0</v>
      </c>
      <c r="AP65" s="376">
        <f ca="1">$C65*'LookUp Ranges'!AG$71</f>
        <v>0</v>
      </c>
      <c r="AQ65" s="376">
        <f ca="1">$C65*'LookUp Ranges'!AH$71</f>
        <v>0</v>
      </c>
      <c r="AR65" s="376">
        <f ca="1">$C65*'LookUp Ranges'!AI$71</f>
        <v>0</v>
      </c>
      <c r="AS65" s="376">
        <f ca="1">$C65*'LookUp Ranges'!AJ$71</f>
        <v>0</v>
      </c>
      <c r="AT65" s="376">
        <f ca="1">$C65*'LookUp Ranges'!AK$71</f>
        <v>0</v>
      </c>
      <c r="AU65" s="376">
        <f ca="1">$C65*'LookUp Ranges'!AL$71</f>
        <v>0</v>
      </c>
      <c r="AV65" s="376">
        <f ca="1">$C65*'LookUp Ranges'!AM$71</f>
        <v>0</v>
      </c>
      <c r="AW65" s="376">
        <f ca="1">$C65*'LookUp Ranges'!AN$71</f>
        <v>0</v>
      </c>
      <c r="AX65" s="376">
        <f ca="1">$C65*'LookUp Ranges'!AO$71</f>
        <v>0</v>
      </c>
      <c r="AY65" s="376"/>
      <c r="AZ65" s="376"/>
      <c r="BA65" s="376"/>
      <c r="BB65" s="376"/>
      <c r="BC65" s="376"/>
      <c r="BD65" s="376"/>
      <c r="BE65" s="376"/>
      <c r="BF65" s="376"/>
      <c r="BG65" s="376"/>
      <c r="BH65" s="376"/>
      <c r="BI65" s="376"/>
      <c r="BJ65" s="376"/>
      <c r="BK65" s="376"/>
      <c r="BL65" s="377"/>
      <c r="BM65" s="377"/>
      <c r="BN65" s="377"/>
      <c r="BO65" s="377"/>
      <c r="BP65" s="377"/>
      <c r="BQ65" s="377"/>
      <c r="BR65" s="377"/>
      <c r="BS65" s="377"/>
      <c r="BT65" s="377"/>
      <c r="BU65" s="377"/>
      <c r="BV65" s="377"/>
      <c r="BW65" s="377"/>
      <c r="BX65" s="377"/>
      <c r="BY65" s="377"/>
      <c r="BZ65" s="377"/>
      <c r="CA65" s="377"/>
      <c r="CB65" s="377"/>
      <c r="CC65" s="377"/>
      <c r="CD65" s="377"/>
      <c r="CE65" s="377"/>
      <c r="CF65" s="377"/>
      <c r="CG65" s="376"/>
      <c r="CH65" s="376"/>
      <c r="CI65" s="376"/>
      <c r="CJ65" s="376"/>
      <c r="CK65" s="376"/>
      <c r="CL65" s="376"/>
      <c r="CM65" s="376"/>
      <c r="CN65" s="376"/>
      <c r="CO65" s="376"/>
      <c r="CP65" s="376"/>
      <c r="CQ65" s="376"/>
      <c r="CR65" s="376"/>
      <c r="CS65" s="376"/>
      <c r="CT65" s="376"/>
      <c r="CU65" s="376"/>
      <c r="CV65" s="376"/>
      <c r="CW65" s="376"/>
      <c r="CX65" s="376"/>
      <c r="CY65" s="376"/>
      <c r="CZ65" s="374">
        <f t="shared" ca="1" si="128"/>
        <v>0</v>
      </c>
    </row>
    <row r="66" spans="1:104">
      <c r="A66" s="138">
        <f t="shared" si="129"/>
        <v>9</v>
      </c>
      <c r="B66" s="138">
        <f t="shared" si="130"/>
        <v>2027</v>
      </c>
      <c r="C66" s="130">
        <f t="shared" ca="1" si="127"/>
        <v>0</v>
      </c>
      <c r="D66" s="375"/>
      <c r="E66" s="375"/>
      <c r="F66" s="375"/>
      <c r="G66" s="375"/>
      <c r="H66" s="375"/>
      <c r="I66" s="375"/>
      <c r="J66" s="375"/>
      <c r="K66" s="375"/>
      <c r="L66" s="376">
        <f ca="1">$C66*'LookUp Ranges'!B$71</f>
        <v>0</v>
      </c>
      <c r="M66" s="376">
        <f ca="1">$C66*'LookUp Ranges'!C$71</f>
        <v>0</v>
      </c>
      <c r="N66" s="376">
        <f ca="1">$C66*'LookUp Ranges'!D$71</f>
        <v>0</v>
      </c>
      <c r="O66" s="376">
        <f ca="1">$C66*'LookUp Ranges'!E$71</f>
        <v>0</v>
      </c>
      <c r="P66" s="376">
        <f ca="1">$C66*'LookUp Ranges'!F$71</f>
        <v>0</v>
      </c>
      <c r="Q66" s="376">
        <f ca="1">$C66*'LookUp Ranges'!G$71</f>
        <v>0</v>
      </c>
      <c r="R66" s="376">
        <f ca="1">$C66*'LookUp Ranges'!H$71</f>
        <v>0</v>
      </c>
      <c r="S66" s="376">
        <f ca="1">$C66*'LookUp Ranges'!I$71</f>
        <v>0</v>
      </c>
      <c r="T66" s="376">
        <f ca="1">$C66*'LookUp Ranges'!J$71</f>
        <v>0</v>
      </c>
      <c r="U66" s="376">
        <f ca="1">$C66*'LookUp Ranges'!K$71</f>
        <v>0</v>
      </c>
      <c r="V66" s="376">
        <f ca="1">$C66*'LookUp Ranges'!L$71</f>
        <v>0</v>
      </c>
      <c r="W66" s="376">
        <f ca="1">$C66*'LookUp Ranges'!M$71</f>
        <v>0</v>
      </c>
      <c r="X66" s="376">
        <f ca="1">$C66*'LookUp Ranges'!N$71</f>
        <v>0</v>
      </c>
      <c r="Y66" s="376">
        <f ca="1">$C66*'LookUp Ranges'!O$71</f>
        <v>0</v>
      </c>
      <c r="Z66" s="376">
        <f ca="1">$C66*'LookUp Ranges'!P$71</f>
        <v>0</v>
      </c>
      <c r="AA66" s="376">
        <f ca="1">$C66*'LookUp Ranges'!Q$71</f>
        <v>0</v>
      </c>
      <c r="AB66" s="376">
        <f ca="1">$C66*'LookUp Ranges'!R$71</f>
        <v>0</v>
      </c>
      <c r="AC66" s="376">
        <f ca="1">$C66*'LookUp Ranges'!S$71</f>
        <v>0</v>
      </c>
      <c r="AD66" s="376">
        <f ca="1">$C66*'LookUp Ranges'!T$71</f>
        <v>0</v>
      </c>
      <c r="AE66" s="376">
        <f ca="1">$C66*'LookUp Ranges'!U$71</f>
        <v>0</v>
      </c>
      <c r="AF66" s="376">
        <f ca="1">$C66*'LookUp Ranges'!V$71</f>
        <v>0</v>
      </c>
      <c r="AG66" s="376">
        <f ca="1">$C66*'LookUp Ranges'!W$71</f>
        <v>0</v>
      </c>
      <c r="AH66" s="376">
        <f ca="1">$C66*'LookUp Ranges'!X$71</f>
        <v>0</v>
      </c>
      <c r="AI66" s="376">
        <f ca="1">$C66*'LookUp Ranges'!Y$71</f>
        <v>0</v>
      </c>
      <c r="AJ66" s="376">
        <f ca="1">$C66*'LookUp Ranges'!Z$71</f>
        <v>0</v>
      </c>
      <c r="AK66" s="376">
        <f ca="1">$C66*'LookUp Ranges'!AA$71</f>
        <v>0</v>
      </c>
      <c r="AL66" s="376">
        <f ca="1">$C66*'LookUp Ranges'!AB$71</f>
        <v>0</v>
      </c>
      <c r="AM66" s="376">
        <f ca="1">$C66*'LookUp Ranges'!AC$71</f>
        <v>0</v>
      </c>
      <c r="AN66" s="376">
        <f ca="1">$C66*'LookUp Ranges'!AD$71</f>
        <v>0</v>
      </c>
      <c r="AO66" s="376">
        <f ca="1">$C66*'LookUp Ranges'!AE$71</f>
        <v>0</v>
      </c>
      <c r="AP66" s="376">
        <f ca="1">$C66*'LookUp Ranges'!AF$71</f>
        <v>0</v>
      </c>
      <c r="AQ66" s="376">
        <f ca="1">$C66*'LookUp Ranges'!AG$71</f>
        <v>0</v>
      </c>
      <c r="AR66" s="376">
        <f ca="1">$C66*'LookUp Ranges'!AH$71</f>
        <v>0</v>
      </c>
      <c r="AS66" s="376">
        <f ca="1">$C66*'LookUp Ranges'!AI$71</f>
        <v>0</v>
      </c>
      <c r="AT66" s="376">
        <f ca="1">$C66*'LookUp Ranges'!AJ$71</f>
        <v>0</v>
      </c>
      <c r="AU66" s="376">
        <f ca="1">$C66*'LookUp Ranges'!AK$71</f>
        <v>0</v>
      </c>
      <c r="AV66" s="376">
        <f ca="1">$C66*'LookUp Ranges'!AL$71</f>
        <v>0</v>
      </c>
      <c r="AW66" s="376">
        <f ca="1">$C66*'LookUp Ranges'!AM$71</f>
        <v>0</v>
      </c>
      <c r="AX66" s="376">
        <f ca="1">$C66*'LookUp Ranges'!AN$71</f>
        <v>0</v>
      </c>
      <c r="AY66" s="376">
        <f ca="1">$C66*'LookUp Ranges'!AO$71</f>
        <v>0</v>
      </c>
      <c r="AZ66" s="376"/>
      <c r="BA66" s="376"/>
      <c r="BB66" s="376"/>
      <c r="BC66" s="376"/>
      <c r="BD66" s="376"/>
      <c r="BE66" s="376"/>
      <c r="BF66" s="376"/>
      <c r="BG66" s="376"/>
      <c r="BH66" s="376"/>
      <c r="BI66" s="376"/>
      <c r="BJ66" s="376"/>
      <c r="BK66" s="376"/>
      <c r="BL66" s="377"/>
      <c r="BM66" s="377"/>
      <c r="BN66" s="377"/>
      <c r="BO66" s="377"/>
      <c r="BP66" s="377"/>
      <c r="BQ66" s="377"/>
      <c r="BR66" s="377"/>
      <c r="BS66" s="377"/>
      <c r="BT66" s="377"/>
      <c r="BU66" s="377"/>
      <c r="BV66" s="377"/>
      <c r="BW66" s="377"/>
      <c r="BX66" s="377"/>
      <c r="BY66" s="377"/>
      <c r="BZ66" s="377"/>
      <c r="CA66" s="377"/>
      <c r="CB66" s="377"/>
      <c r="CC66" s="377"/>
      <c r="CD66" s="377"/>
      <c r="CE66" s="377"/>
      <c r="CF66" s="377"/>
      <c r="CG66" s="376"/>
      <c r="CH66" s="376"/>
      <c r="CI66" s="376"/>
      <c r="CJ66" s="376"/>
      <c r="CK66" s="376"/>
      <c r="CL66" s="376"/>
      <c r="CM66" s="376"/>
      <c r="CN66" s="376"/>
      <c r="CO66" s="376"/>
      <c r="CP66" s="376"/>
      <c r="CQ66" s="376"/>
      <c r="CR66" s="376"/>
      <c r="CS66" s="376"/>
      <c r="CT66" s="376"/>
      <c r="CU66" s="376"/>
      <c r="CV66" s="376"/>
      <c r="CW66" s="376"/>
      <c r="CX66" s="376"/>
      <c r="CY66" s="376"/>
      <c r="CZ66" s="374">
        <f t="shared" ca="1" si="128"/>
        <v>0</v>
      </c>
    </row>
    <row r="67" spans="1:104">
      <c r="A67" s="138">
        <f t="shared" si="129"/>
        <v>10</v>
      </c>
      <c r="B67" s="138">
        <f t="shared" si="130"/>
        <v>2028</v>
      </c>
      <c r="C67" s="130">
        <f t="shared" ca="1" si="127"/>
        <v>0</v>
      </c>
      <c r="D67" s="375"/>
      <c r="E67" s="375"/>
      <c r="F67" s="375"/>
      <c r="G67" s="375"/>
      <c r="H67" s="375"/>
      <c r="I67" s="375"/>
      <c r="J67" s="375"/>
      <c r="K67" s="375"/>
      <c r="L67" s="375"/>
      <c r="M67" s="376">
        <f ca="1">$C67*'LookUp Ranges'!B$71</f>
        <v>0</v>
      </c>
      <c r="N67" s="376">
        <f ca="1">$C67*'LookUp Ranges'!C$71</f>
        <v>0</v>
      </c>
      <c r="O67" s="376">
        <f ca="1">$C67*'LookUp Ranges'!D$71</f>
        <v>0</v>
      </c>
      <c r="P67" s="376">
        <f ca="1">$C67*'LookUp Ranges'!E$71</f>
        <v>0</v>
      </c>
      <c r="Q67" s="376">
        <f ca="1">$C67*'LookUp Ranges'!F$71</f>
        <v>0</v>
      </c>
      <c r="R67" s="376">
        <f ca="1">$C67*'LookUp Ranges'!G$71</f>
        <v>0</v>
      </c>
      <c r="S67" s="376">
        <f ca="1">$C67*'LookUp Ranges'!H$71</f>
        <v>0</v>
      </c>
      <c r="T67" s="376">
        <f ca="1">$C67*'LookUp Ranges'!I$71</f>
        <v>0</v>
      </c>
      <c r="U67" s="376">
        <f ca="1">$C67*'LookUp Ranges'!J$71</f>
        <v>0</v>
      </c>
      <c r="V67" s="376">
        <f ca="1">$C67*'LookUp Ranges'!K$71</f>
        <v>0</v>
      </c>
      <c r="W67" s="376">
        <f ca="1">$C67*'LookUp Ranges'!L$71</f>
        <v>0</v>
      </c>
      <c r="X67" s="376">
        <f ca="1">$C67*'LookUp Ranges'!M$71</f>
        <v>0</v>
      </c>
      <c r="Y67" s="376">
        <f ca="1">$C67*'LookUp Ranges'!N$71</f>
        <v>0</v>
      </c>
      <c r="Z67" s="376">
        <f ca="1">$C67*'LookUp Ranges'!O$71</f>
        <v>0</v>
      </c>
      <c r="AA67" s="376">
        <f ca="1">$C67*'LookUp Ranges'!P$71</f>
        <v>0</v>
      </c>
      <c r="AB67" s="376">
        <f ca="1">$C67*'LookUp Ranges'!Q$71</f>
        <v>0</v>
      </c>
      <c r="AC67" s="376">
        <f ca="1">$C67*'LookUp Ranges'!R$71</f>
        <v>0</v>
      </c>
      <c r="AD67" s="376">
        <f ca="1">$C67*'LookUp Ranges'!S$71</f>
        <v>0</v>
      </c>
      <c r="AE67" s="376">
        <f ca="1">$C67*'LookUp Ranges'!T$71</f>
        <v>0</v>
      </c>
      <c r="AF67" s="376">
        <f ca="1">$C67*'LookUp Ranges'!U$71</f>
        <v>0</v>
      </c>
      <c r="AG67" s="376">
        <f ca="1">$C67*'LookUp Ranges'!V$71</f>
        <v>0</v>
      </c>
      <c r="AH67" s="376">
        <f ca="1">$C67*'LookUp Ranges'!W$71</f>
        <v>0</v>
      </c>
      <c r="AI67" s="376">
        <f ca="1">$C67*'LookUp Ranges'!X$71</f>
        <v>0</v>
      </c>
      <c r="AJ67" s="376">
        <f ca="1">$C67*'LookUp Ranges'!Y$71</f>
        <v>0</v>
      </c>
      <c r="AK67" s="376">
        <f ca="1">$C67*'LookUp Ranges'!Z$71</f>
        <v>0</v>
      </c>
      <c r="AL67" s="376">
        <f ca="1">$C67*'LookUp Ranges'!AA$71</f>
        <v>0</v>
      </c>
      <c r="AM67" s="376">
        <f ca="1">$C67*'LookUp Ranges'!AB$71</f>
        <v>0</v>
      </c>
      <c r="AN67" s="376">
        <f ca="1">$C67*'LookUp Ranges'!AC$71</f>
        <v>0</v>
      </c>
      <c r="AO67" s="376">
        <f ca="1">$C67*'LookUp Ranges'!AD$71</f>
        <v>0</v>
      </c>
      <c r="AP67" s="376">
        <f ca="1">$C67*'LookUp Ranges'!AE$71</f>
        <v>0</v>
      </c>
      <c r="AQ67" s="376">
        <f ca="1">$C67*'LookUp Ranges'!AF$71</f>
        <v>0</v>
      </c>
      <c r="AR67" s="376">
        <f ca="1">$C67*'LookUp Ranges'!AG$71</f>
        <v>0</v>
      </c>
      <c r="AS67" s="376">
        <f ca="1">$C67*'LookUp Ranges'!AH$71</f>
        <v>0</v>
      </c>
      <c r="AT67" s="376">
        <f ca="1">$C67*'LookUp Ranges'!AI$71</f>
        <v>0</v>
      </c>
      <c r="AU67" s="376">
        <f ca="1">$C67*'LookUp Ranges'!AJ$71</f>
        <v>0</v>
      </c>
      <c r="AV67" s="376">
        <f ca="1">$C67*'LookUp Ranges'!AK$71</f>
        <v>0</v>
      </c>
      <c r="AW67" s="376">
        <f ca="1">$C67*'LookUp Ranges'!AL$71</f>
        <v>0</v>
      </c>
      <c r="AX67" s="376">
        <f ca="1">$C67*'LookUp Ranges'!AM$71</f>
        <v>0</v>
      </c>
      <c r="AY67" s="376">
        <f ca="1">$C67*'LookUp Ranges'!AN$71</f>
        <v>0</v>
      </c>
      <c r="AZ67" s="376">
        <f ca="1">$C67*'LookUp Ranges'!AO$71</f>
        <v>0</v>
      </c>
      <c r="BA67" s="376"/>
      <c r="BB67" s="376"/>
      <c r="BC67" s="376"/>
      <c r="BD67" s="376"/>
      <c r="BE67" s="376"/>
      <c r="BF67" s="376"/>
      <c r="BG67" s="376"/>
      <c r="BH67" s="376"/>
      <c r="BI67" s="376"/>
      <c r="BJ67" s="376"/>
      <c r="BK67" s="376"/>
      <c r="BL67" s="377"/>
      <c r="BM67" s="377"/>
      <c r="BN67" s="377"/>
      <c r="BO67" s="377"/>
      <c r="BP67" s="377"/>
      <c r="BQ67" s="377"/>
      <c r="BR67" s="377"/>
      <c r="BS67" s="377"/>
      <c r="BT67" s="377"/>
      <c r="BU67" s="377"/>
      <c r="BV67" s="377"/>
      <c r="BW67" s="377"/>
      <c r="BX67" s="377"/>
      <c r="BY67" s="377"/>
      <c r="BZ67" s="377"/>
      <c r="CA67" s="377"/>
      <c r="CB67" s="377"/>
      <c r="CC67" s="377"/>
      <c r="CD67" s="377"/>
      <c r="CE67" s="377"/>
      <c r="CF67" s="377"/>
      <c r="CG67" s="376"/>
      <c r="CH67" s="376"/>
      <c r="CI67" s="376"/>
      <c r="CJ67" s="376"/>
      <c r="CK67" s="376"/>
      <c r="CL67" s="376"/>
      <c r="CM67" s="376"/>
      <c r="CN67" s="376"/>
      <c r="CO67" s="376"/>
      <c r="CP67" s="376"/>
      <c r="CQ67" s="376"/>
      <c r="CR67" s="376"/>
      <c r="CS67" s="376"/>
      <c r="CT67" s="376"/>
      <c r="CU67" s="376"/>
      <c r="CV67" s="376"/>
      <c r="CW67" s="376"/>
      <c r="CX67" s="376"/>
      <c r="CY67" s="376"/>
      <c r="CZ67" s="374">
        <f t="shared" ca="1" si="128"/>
        <v>0</v>
      </c>
    </row>
    <row r="68" spans="1:104">
      <c r="A68" s="138">
        <f t="shared" si="129"/>
        <v>11</v>
      </c>
      <c r="B68" s="138">
        <f t="shared" si="130"/>
        <v>2029</v>
      </c>
      <c r="C68" s="130">
        <f t="shared" ca="1" si="127"/>
        <v>0</v>
      </c>
      <c r="D68" s="375"/>
      <c r="E68" s="375"/>
      <c r="F68" s="375"/>
      <c r="G68" s="375"/>
      <c r="H68" s="375"/>
      <c r="I68" s="375"/>
      <c r="J68" s="375"/>
      <c r="K68" s="375"/>
      <c r="L68" s="375"/>
      <c r="M68" s="375"/>
      <c r="N68" s="376">
        <f ca="1">$C68*'LookUp Ranges'!B$71</f>
        <v>0</v>
      </c>
      <c r="O68" s="376">
        <f ca="1">$C68*'LookUp Ranges'!C$71</f>
        <v>0</v>
      </c>
      <c r="P68" s="376">
        <f ca="1">$C68*'LookUp Ranges'!D$71</f>
        <v>0</v>
      </c>
      <c r="Q68" s="376">
        <f ca="1">$C68*'LookUp Ranges'!E$71</f>
        <v>0</v>
      </c>
      <c r="R68" s="376">
        <f ca="1">$C68*'LookUp Ranges'!F$71</f>
        <v>0</v>
      </c>
      <c r="S68" s="376">
        <f ca="1">$C68*'LookUp Ranges'!G$71</f>
        <v>0</v>
      </c>
      <c r="T68" s="376">
        <f ca="1">$C68*'LookUp Ranges'!H$71</f>
        <v>0</v>
      </c>
      <c r="U68" s="376">
        <f ca="1">$C68*'LookUp Ranges'!I$71</f>
        <v>0</v>
      </c>
      <c r="V68" s="376">
        <f ca="1">$C68*'LookUp Ranges'!J$71</f>
        <v>0</v>
      </c>
      <c r="W68" s="376">
        <f ca="1">$C68*'LookUp Ranges'!K$71</f>
        <v>0</v>
      </c>
      <c r="X68" s="376">
        <f ca="1">$C68*'LookUp Ranges'!L$71</f>
        <v>0</v>
      </c>
      <c r="Y68" s="376">
        <f ca="1">$C68*'LookUp Ranges'!M$71</f>
        <v>0</v>
      </c>
      <c r="Z68" s="376">
        <f ca="1">$C68*'LookUp Ranges'!N$71</f>
        <v>0</v>
      </c>
      <c r="AA68" s="376">
        <f ca="1">$C68*'LookUp Ranges'!O$71</f>
        <v>0</v>
      </c>
      <c r="AB68" s="376">
        <f ca="1">$C68*'LookUp Ranges'!P$71</f>
        <v>0</v>
      </c>
      <c r="AC68" s="376">
        <f ca="1">$C68*'LookUp Ranges'!Q$71</f>
        <v>0</v>
      </c>
      <c r="AD68" s="376">
        <f ca="1">$C68*'LookUp Ranges'!R$71</f>
        <v>0</v>
      </c>
      <c r="AE68" s="376">
        <f ca="1">$C68*'LookUp Ranges'!S$71</f>
        <v>0</v>
      </c>
      <c r="AF68" s="376">
        <f ca="1">$C68*'LookUp Ranges'!T$71</f>
        <v>0</v>
      </c>
      <c r="AG68" s="376">
        <f ca="1">$C68*'LookUp Ranges'!U$71</f>
        <v>0</v>
      </c>
      <c r="AH68" s="376">
        <f ca="1">$C68*'LookUp Ranges'!V$71</f>
        <v>0</v>
      </c>
      <c r="AI68" s="376">
        <f ca="1">$C68*'LookUp Ranges'!W$71</f>
        <v>0</v>
      </c>
      <c r="AJ68" s="376">
        <f ca="1">$C68*'LookUp Ranges'!X$71</f>
        <v>0</v>
      </c>
      <c r="AK68" s="376">
        <f ca="1">$C68*'LookUp Ranges'!Y$71</f>
        <v>0</v>
      </c>
      <c r="AL68" s="376">
        <f ca="1">$C68*'LookUp Ranges'!Z$71</f>
        <v>0</v>
      </c>
      <c r="AM68" s="376">
        <f ca="1">$C68*'LookUp Ranges'!AA$71</f>
        <v>0</v>
      </c>
      <c r="AN68" s="376">
        <f ca="1">$C68*'LookUp Ranges'!AB$71</f>
        <v>0</v>
      </c>
      <c r="AO68" s="376">
        <f ca="1">$C68*'LookUp Ranges'!AC$71</f>
        <v>0</v>
      </c>
      <c r="AP68" s="376">
        <f ca="1">$C68*'LookUp Ranges'!AD$71</f>
        <v>0</v>
      </c>
      <c r="AQ68" s="376">
        <f ca="1">$C68*'LookUp Ranges'!AE$71</f>
        <v>0</v>
      </c>
      <c r="AR68" s="376">
        <f ca="1">$C68*'LookUp Ranges'!AF$71</f>
        <v>0</v>
      </c>
      <c r="AS68" s="376">
        <f ca="1">$C68*'LookUp Ranges'!AG$71</f>
        <v>0</v>
      </c>
      <c r="AT68" s="376">
        <f ca="1">$C68*'LookUp Ranges'!AH$71</f>
        <v>0</v>
      </c>
      <c r="AU68" s="376">
        <f ca="1">$C68*'LookUp Ranges'!AI$71</f>
        <v>0</v>
      </c>
      <c r="AV68" s="376">
        <f ca="1">$C68*'LookUp Ranges'!AJ$71</f>
        <v>0</v>
      </c>
      <c r="AW68" s="376">
        <f ca="1">$C68*'LookUp Ranges'!AK$71</f>
        <v>0</v>
      </c>
      <c r="AX68" s="376">
        <f ca="1">$C68*'LookUp Ranges'!AL$71</f>
        <v>0</v>
      </c>
      <c r="AY68" s="376">
        <f ca="1">$C68*'LookUp Ranges'!AM$71</f>
        <v>0</v>
      </c>
      <c r="AZ68" s="376">
        <f ca="1">$C68*'LookUp Ranges'!AN$71</f>
        <v>0</v>
      </c>
      <c r="BA68" s="376">
        <f ca="1">$C68*'LookUp Ranges'!AO$71</f>
        <v>0</v>
      </c>
      <c r="BB68" s="376"/>
      <c r="BC68" s="376"/>
      <c r="BD68" s="376"/>
      <c r="BE68" s="376"/>
      <c r="BF68" s="376"/>
      <c r="BG68" s="376"/>
      <c r="BH68" s="376"/>
      <c r="BI68" s="376"/>
      <c r="BJ68" s="376"/>
      <c r="BK68" s="376"/>
      <c r="BL68" s="377"/>
      <c r="BM68" s="377"/>
      <c r="BN68" s="377"/>
      <c r="BO68" s="377"/>
      <c r="BP68" s="377"/>
      <c r="BQ68" s="377"/>
      <c r="BR68" s="377"/>
      <c r="BS68" s="377"/>
      <c r="BT68" s="377"/>
      <c r="BU68" s="377"/>
      <c r="BV68" s="377"/>
      <c r="BW68" s="377"/>
      <c r="BX68" s="377"/>
      <c r="BY68" s="377"/>
      <c r="BZ68" s="377"/>
      <c r="CA68" s="377"/>
      <c r="CB68" s="377"/>
      <c r="CC68" s="377"/>
      <c r="CD68" s="377"/>
      <c r="CE68" s="377"/>
      <c r="CF68" s="377"/>
      <c r="CG68" s="376"/>
      <c r="CH68" s="376"/>
      <c r="CI68" s="376"/>
      <c r="CJ68" s="376"/>
      <c r="CK68" s="376"/>
      <c r="CL68" s="376"/>
      <c r="CM68" s="376"/>
      <c r="CN68" s="376"/>
      <c r="CO68" s="376"/>
      <c r="CP68" s="376"/>
      <c r="CQ68" s="376"/>
      <c r="CR68" s="376"/>
      <c r="CS68" s="376"/>
      <c r="CT68" s="376"/>
      <c r="CU68" s="376"/>
      <c r="CV68" s="376"/>
      <c r="CW68" s="376"/>
      <c r="CX68" s="376"/>
      <c r="CY68" s="376"/>
      <c r="CZ68" s="374">
        <f t="shared" ca="1" si="128"/>
        <v>0</v>
      </c>
    </row>
    <row r="69" spans="1:104">
      <c r="A69" s="138">
        <f t="shared" si="129"/>
        <v>12</v>
      </c>
      <c r="B69" s="138">
        <f t="shared" si="130"/>
        <v>2030</v>
      </c>
      <c r="C69" s="130">
        <f t="shared" ca="1" si="127"/>
        <v>0</v>
      </c>
      <c r="D69" s="375"/>
      <c r="E69" s="375"/>
      <c r="F69" s="375"/>
      <c r="G69" s="375"/>
      <c r="H69" s="375"/>
      <c r="I69" s="375"/>
      <c r="J69" s="375"/>
      <c r="K69" s="375"/>
      <c r="L69" s="375"/>
      <c r="M69" s="375"/>
      <c r="N69" s="375"/>
      <c r="O69" s="376">
        <f ca="1">$C69*'LookUp Ranges'!B$71</f>
        <v>0</v>
      </c>
      <c r="P69" s="376">
        <f ca="1">$C69*'LookUp Ranges'!C$71</f>
        <v>0</v>
      </c>
      <c r="Q69" s="376">
        <f ca="1">$C69*'LookUp Ranges'!D$71</f>
        <v>0</v>
      </c>
      <c r="R69" s="376">
        <f ca="1">$C69*'LookUp Ranges'!E$71</f>
        <v>0</v>
      </c>
      <c r="S69" s="376">
        <f ca="1">$C69*'LookUp Ranges'!F$71</f>
        <v>0</v>
      </c>
      <c r="T69" s="376">
        <f ca="1">$C69*'LookUp Ranges'!G$71</f>
        <v>0</v>
      </c>
      <c r="U69" s="376">
        <f ca="1">$C69*'LookUp Ranges'!H$71</f>
        <v>0</v>
      </c>
      <c r="V69" s="376">
        <f ca="1">$C69*'LookUp Ranges'!I$71</f>
        <v>0</v>
      </c>
      <c r="W69" s="376">
        <f ca="1">$C69*'LookUp Ranges'!J$71</f>
        <v>0</v>
      </c>
      <c r="X69" s="376">
        <f ca="1">$C69*'LookUp Ranges'!K$71</f>
        <v>0</v>
      </c>
      <c r="Y69" s="376">
        <f ca="1">$C69*'LookUp Ranges'!L$71</f>
        <v>0</v>
      </c>
      <c r="Z69" s="376">
        <f ca="1">$C69*'LookUp Ranges'!M$71</f>
        <v>0</v>
      </c>
      <c r="AA69" s="376">
        <f ca="1">$C69*'LookUp Ranges'!N$71</f>
        <v>0</v>
      </c>
      <c r="AB69" s="376">
        <f ca="1">$C69*'LookUp Ranges'!O$71</f>
        <v>0</v>
      </c>
      <c r="AC69" s="376">
        <f ca="1">$C69*'LookUp Ranges'!P$71</f>
        <v>0</v>
      </c>
      <c r="AD69" s="376">
        <f ca="1">$C69*'LookUp Ranges'!Q$71</f>
        <v>0</v>
      </c>
      <c r="AE69" s="376">
        <f ca="1">$C69*'LookUp Ranges'!R$71</f>
        <v>0</v>
      </c>
      <c r="AF69" s="376">
        <f ca="1">$C69*'LookUp Ranges'!S$71</f>
        <v>0</v>
      </c>
      <c r="AG69" s="376">
        <f ca="1">$C69*'LookUp Ranges'!T$71</f>
        <v>0</v>
      </c>
      <c r="AH69" s="376">
        <f ca="1">$C69*'LookUp Ranges'!U$71</f>
        <v>0</v>
      </c>
      <c r="AI69" s="376">
        <f ca="1">$C69*'LookUp Ranges'!V$71</f>
        <v>0</v>
      </c>
      <c r="AJ69" s="376">
        <f ca="1">$C69*'LookUp Ranges'!W$71</f>
        <v>0</v>
      </c>
      <c r="AK69" s="376">
        <f ca="1">$C69*'LookUp Ranges'!X$71</f>
        <v>0</v>
      </c>
      <c r="AL69" s="376">
        <f ca="1">$C69*'LookUp Ranges'!Y$71</f>
        <v>0</v>
      </c>
      <c r="AM69" s="376">
        <f ca="1">$C69*'LookUp Ranges'!Z$71</f>
        <v>0</v>
      </c>
      <c r="AN69" s="376">
        <f ca="1">$C69*'LookUp Ranges'!AA$71</f>
        <v>0</v>
      </c>
      <c r="AO69" s="376">
        <f ca="1">$C69*'LookUp Ranges'!AB$71</f>
        <v>0</v>
      </c>
      <c r="AP69" s="376">
        <f ca="1">$C69*'LookUp Ranges'!AC$71</f>
        <v>0</v>
      </c>
      <c r="AQ69" s="376">
        <f ca="1">$C69*'LookUp Ranges'!AD$71</f>
        <v>0</v>
      </c>
      <c r="AR69" s="376">
        <f ca="1">$C69*'LookUp Ranges'!AE$71</f>
        <v>0</v>
      </c>
      <c r="AS69" s="376">
        <f ca="1">$C69*'LookUp Ranges'!AF$71</f>
        <v>0</v>
      </c>
      <c r="AT69" s="376">
        <f ca="1">$C69*'LookUp Ranges'!AG$71</f>
        <v>0</v>
      </c>
      <c r="AU69" s="376">
        <f ca="1">$C69*'LookUp Ranges'!AH$71</f>
        <v>0</v>
      </c>
      <c r="AV69" s="376">
        <f ca="1">$C69*'LookUp Ranges'!AI$71</f>
        <v>0</v>
      </c>
      <c r="AW69" s="376">
        <f ca="1">$C69*'LookUp Ranges'!AJ$71</f>
        <v>0</v>
      </c>
      <c r="AX69" s="376">
        <f ca="1">$C69*'LookUp Ranges'!AK$71</f>
        <v>0</v>
      </c>
      <c r="AY69" s="376">
        <f ca="1">$C69*'LookUp Ranges'!AL$71</f>
        <v>0</v>
      </c>
      <c r="AZ69" s="376">
        <f ca="1">$C69*'LookUp Ranges'!AM$71</f>
        <v>0</v>
      </c>
      <c r="BA69" s="376">
        <f ca="1">$C69*'LookUp Ranges'!AN$71</f>
        <v>0</v>
      </c>
      <c r="BB69" s="376">
        <f ca="1">$C69*'LookUp Ranges'!AO$71</f>
        <v>0</v>
      </c>
      <c r="BC69" s="376"/>
      <c r="BD69" s="376"/>
      <c r="BE69" s="376"/>
      <c r="BF69" s="376"/>
      <c r="BG69" s="376"/>
      <c r="BH69" s="376"/>
      <c r="BI69" s="376"/>
      <c r="BJ69" s="376"/>
      <c r="BK69" s="376"/>
      <c r="BL69" s="377"/>
      <c r="BM69" s="377"/>
      <c r="BN69" s="377"/>
      <c r="BO69" s="377"/>
      <c r="BP69" s="377"/>
      <c r="BQ69" s="377"/>
      <c r="BR69" s="377"/>
      <c r="BS69" s="377"/>
      <c r="BT69" s="377"/>
      <c r="BU69" s="377"/>
      <c r="BV69" s="377"/>
      <c r="BW69" s="377"/>
      <c r="BX69" s="377"/>
      <c r="BY69" s="377"/>
      <c r="BZ69" s="377"/>
      <c r="CA69" s="377"/>
      <c r="CB69" s="377"/>
      <c r="CC69" s="377"/>
      <c r="CD69" s="377"/>
      <c r="CE69" s="377"/>
      <c r="CF69" s="377"/>
      <c r="CG69" s="376"/>
      <c r="CH69" s="376"/>
      <c r="CI69" s="376"/>
      <c r="CJ69" s="376"/>
      <c r="CK69" s="376"/>
      <c r="CL69" s="376"/>
      <c r="CM69" s="376"/>
      <c r="CN69" s="376"/>
      <c r="CO69" s="376"/>
      <c r="CP69" s="376"/>
      <c r="CQ69" s="376"/>
      <c r="CR69" s="376"/>
      <c r="CS69" s="376"/>
      <c r="CT69" s="376"/>
      <c r="CU69" s="376"/>
      <c r="CV69" s="376"/>
      <c r="CW69" s="376"/>
      <c r="CX69" s="376"/>
      <c r="CY69" s="376"/>
      <c r="CZ69" s="374">
        <f t="shared" ca="1" si="128"/>
        <v>0</v>
      </c>
    </row>
    <row r="70" spans="1:104">
      <c r="A70" s="138">
        <f t="shared" si="129"/>
        <v>13</v>
      </c>
      <c r="B70" s="138">
        <f t="shared" si="130"/>
        <v>2031</v>
      </c>
      <c r="C70" s="130">
        <f t="shared" ca="1" si="127"/>
        <v>0</v>
      </c>
      <c r="D70" s="375"/>
      <c r="E70" s="375"/>
      <c r="F70" s="375"/>
      <c r="G70" s="375"/>
      <c r="H70" s="375"/>
      <c r="I70" s="375"/>
      <c r="J70" s="375"/>
      <c r="K70" s="375"/>
      <c r="L70" s="375"/>
      <c r="M70" s="375"/>
      <c r="N70" s="375"/>
      <c r="O70" s="375"/>
      <c r="P70" s="376">
        <f ca="1">$C70*'LookUp Ranges'!B$71</f>
        <v>0</v>
      </c>
      <c r="Q70" s="376">
        <f ca="1">$C70*'LookUp Ranges'!C$71</f>
        <v>0</v>
      </c>
      <c r="R70" s="376">
        <f ca="1">$C70*'LookUp Ranges'!D$71</f>
        <v>0</v>
      </c>
      <c r="S70" s="376">
        <f ca="1">$C70*'LookUp Ranges'!E$71</f>
        <v>0</v>
      </c>
      <c r="T70" s="376">
        <f ca="1">$C70*'LookUp Ranges'!F$71</f>
        <v>0</v>
      </c>
      <c r="U70" s="376">
        <f ca="1">$C70*'LookUp Ranges'!G$71</f>
        <v>0</v>
      </c>
      <c r="V70" s="376">
        <f ca="1">$C70*'LookUp Ranges'!H$71</f>
        <v>0</v>
      </c>
      <c r="W70" s="376">
        <f ca="1">$C70*'LookUp Ranges'!I$71</f>
        <v>0</v>
      </c>
      <c r="X70" s="376">
        <f ca="1">$C70*'LookUp Ranges'!J$71</f>
        <v>0</v>
      </c>
      <c r="Y70" s="376">
        <f ca="1">$C70*'LookUp Ranges'!K$71</f>
        <v>0</v>
      </c>
      <c r="Z70" s="376">
        <f ca="1">$C70*'LookUp Ranges'!L$71</f>
        <v>0</v>
      </c>
      <c r="AA70" s="376">
        <f ca="1">$C70*'LookUp Ranges'!M$71</f>
        <v>0</v>
      </c>
      <c r="AB70" s="376">
        <f ca="1">$C70*'LookUp Ranges'!N$71</f>
        <v>0</v>
      </c>
      <c r="AC70" s="376">
        <f ca="1">$C70*'LookUp Ranges'!O$71</f>
        <v>0</v>
      </c>
      <c r="AD70" s="376">
        <f ca="1">$C70*'LookUp Ranges'!P$71</f>
        <v>0</v>
      </c>
      <c r="AE70" s="376">
        <f ca="1">$C70*'LookUp Ranges'!Q$71</f>
        <v>0</v>
      </c>
      <c r="AF70" s="376">
        <f ca="1">$C70*'LookUp Ranges'!R$71</f>
        <v>0</v>
      </c>
      <c r="AG70" s="376">
        <f ca="1">$C70*'LookUp Ranges'!S$71</f>
        <v>0</v>
      </c>
      <c r="AH70" s="376">
        <f ca="1">$C70*'LookUp Ranges'!T$71</f>
        <v>0</v>
      </c>
      <c r="AI70" s="376">
        <f ca="1">$C70*'LookUp Ranges'!U$71</f>
        <v>0</v>
      </c>
      <c r="AJ70" s="376">
        <f ca="1">$C70*'LookUp Ranges'!V$71</f>
        <v>0</v>
      </c>
      <c r="AK70" s="376">
        <f ca="1">$C70*'LookUp Ranges'!W$71</f>
        <v>0</v>
      </c>
      <c r="AL70" s="376">
        <f ca="1">$C70*'LookUp Ranges'!X$71</f>
        <v>0</v>
      </c>
      <c r="AM70" s="376">
        <f ca="1">$C70*'LookUp Ranges'!Y$71</f>
        <v>0</v>
      </c>
      <c r="AN70" s="376">
        <f ca="1">$C70*'LookUp Ranges'!Z$71</f>
        <v>0</v>
      </c>
      <c r="AO70" s="376">
        <f ca="1">$C70*'LookUp Ranges'!AA$71</f>
        <v>0</v>
      </c>
      <c r="AP70" s="376">
        <f ca="1">$C70*'LookUp Ranges'!AB$71</f>
        <v>0</v>
      </c>
      <c r="AQ70" s="376">
        <f ca="1">$C70*'LookUp Ranges'!AC$71</f>
        <v>0</v>
      </c>
      <c r="AR70" s="376">
        <f ca="1">$C70*'LookUp Ranges'!AD$71</f>
        <v>0</v>
      </c>
      <c r="AS70" s="376">
        <f ca="1">$C70*'LookUp Ranges'!AE$71</f>
        <v>0</v>
      </c>
      <c r="AT70" s="376">
        <f ca="1">$C70*'LookUp Ranges'!AF$71</f>
        <v>0</v>
      </c>
      <c r="AU70" s="376">
        <f ca="1">$C70*'LookUp Ranges'!AG$71</f>
        <v>0</v>
      </c>
      <c r="AV70" s="376">
        <f ca="1">$C70*'LookUp Ranges'!AH$71</f>
        <v>0</v>
      </c>
      <c r="AW70" s="376">
        <f ca="1">$C70*'LookUp Ranges'!AI$71</f>
        <v>0</v>
      </c>
      <c r="AX70" s="376">
        <f ca="1">$C70*'LookUp Ranges'!AJ$71</f>
        <v>0</v>
      </c>
      <c r="AY70" s="376">
        <f ca="1">$C70*'LookUp Ranges'!AK$71</f>
        <v>0</v>
      </c>
      <c r="AZ70" s="376">
        <f ca="1">$C70*'LookUp Ranges'!AL$71</f>
        <v>0</v>
      </c>
      <c r="BA70" s="376">
        <f ca="1">$C70*'LookUp Ranges'!AM$71</f>
        <v>0</v>
      </c>
      <c r="BB70" s="376">
        <f ca="1">$C70*'LookUp Ranges'!AN$71</f>
        <v>0</v>
      </c>
      <c r="BC70" s="376">
        <f ca="1">$C70*'LookUp Ranges'!AO$71</f>
        <v>0</v>
      </c>
      <c r="BD70" s="376"/>
      <c r="BE70" s="376"/>
      <c r="BF70" s="376"/>
      <c r="BG70" s="376"/>
      <c r="BH70" s="376"/>
      <c r="BI70" s="376"/>
      <c r="BJ70" s="376"/>
      <c r="BK70" s="376"/>
      <c r="BL70" s="377"/>
      <c r="BM70" s="377"/>
      <c r="BN70" s="377"/>
      <c r="BO70" s="377"/>
      <c r="BP70" s="377"/>
      <c r="BQ70" s="377"/>
      <c r="BR70" s="377"/>
      <c r="BS70" s="377"/>
      <c r="BT70" s="377"/>
      <c r="BU70" s="377"/>
      <c r="BV70" s="377"/>
      <c r="BW70" s="377"/>
      <c r="BX70" s="377"/>
      <c r="BY70" s="377"/>
      <c r="BZ70" s="377"/>
      <c r="CA70" s="377"/>
      <c r="CB70" s="377"/>
      <c r="CC70" s="377"/>
      <c r="CD70" s="377"/>
      <c r="CE70" s="377"/>
      <c r="CF70" s="377"/>
      <c r="CG70" s="376"/>
      <c r="CH70" s="376"/>
      <c r="CI70" s="376"/>
      <c r="CJ70" s="376"/>
      <c r="CK70" s="376"/>
      <c r="CL70" s="376"/>
      <c r="CM70" s="376"/>
      <c r="CN70" s="376"/>
      <c r="CO70" s="376"/>
      <c r="CP70" s="376"/>
      <c r="CQ70" s="376"/>
      <c r="CR70" s="376"/>
      <c r="CS70" s="376"/>
      <c r="CT70" s="376"/>
      <c r="CU70" s="376"/>
      <c r="CV70" s="376"/>
      <c r="CW70" s="376"/>
      <c r="CX70" s="376"/>
      <c r="CY70" s="376"/>
      <c r="CZ70" s="374">
        <f t="shared" ca="1" si="128"/>
        <v>0</v>
      </c>
    </row>
    <row r="71" spans="1:104">
      <c r="A71" s="138">
        <f t="shared" si="129"/>
        <v>14</v>
      </c>
      <c r="B71" s="138">
        <f t="shared" si="130"/>
        <v>2032</v>
      </c>
      <c r="C71" s="130">
        <f t="shared" ca="1" si="127"/>
        <v>0</v>
      </c>
      <c r="D71" s="375"/>
      <c r="E71" s="375"/>
      <c r="F71" s="375"/>
      <c r="G71" s="375"/>
      <c r="H71" s="375"/>
      <c r="I71" s="375"/>
      <c r="J71" s="375"/>
      <c r="K71" s="375"/>
      <c r="L71" s="375"/>
      <c r="M71" s="375"/>
      <c r="N71" s="375"/>
      <c r="O71" s="375"/>
      <c r="P71" s="375"/>
      <c r="Q71" s="376">
        <f ca="1">$C71*'LookUp Ranges'!B$71</f>
        <v>0</v>
      </c>
      <c r="R71" s="376">
        <f ca="1">$C71*'LookUp Ranges'!C$71</f>
        <v>0</v>
      </c>
      <c r="S71" s="376">
        <f ca="1">$C71*'LookUp Ranges'!D$71</f>
        <v>0</v>
      </c>
      <c r="T71" s="376">
        <f ca="1">$C71*'LookUp Ranges'!E$71</f>
        <v>0</v>
      </c>
      <c r="U71" s="376">
        <f ca="1">$C71*'LookUp Ranges'!F$71</f>
        <v>0</v>
      </c>
      <c r="V71" s="376">
        <f ca="1">$C71*'LookUp Ranges'!G$71</f>
        <v>0</v>
      </c>
      <c r="W71" s="376">
        <f ca="1">$C71*'LookUp Ranges'!H$71</f>
        <v>0</v>
      </c>
      <c r="X71" s="376">
        <f ca="1">$C71*'LookUp Ranges'!I$71</f>
        <v>0</v>
      </c>
      <c r="Y71" s="376">
        <f ca="1">$C71*'LookUp Ranges'!J$71</f>
        <v>0</v>
      </c>
      <c r="Z71" s="376">
        <f ca="1">$C71*'LookUp Ranges'!K$71</f>
        <v>0</v>
      </c>
      <c r="AA71" s="376">
        <f ca="1">$C71*'LookUp Ranges'!L$71</f>
        <v>0</v>
      </c>
      <c r="AB71" s="376">
        <f ca="1">$C71*'LookUp Ranges'!M$71</f>
        <v>0</v>
      </c>
      <c r="AC71" s="376">
        <f ca="1">$C71*'LookUp Ranges'!N$71</f>
        <v>0</v>
      </c>
      <c r="AD71" s="376">
        <f ca="1">$C71*'LookUp Ranges'!O$71</f>
        <v>0</v>
      </c>
      <c r="AE71" s="376">
        <f ca="1">$C71*'LookUp Ranges'!P$71</f>
        <v>0</v>
      </c>
      <c r="AF71" s="376">
        <f ca="1">$C71*'LookUp Ranges'!Q$71</f>
        <v>0</v>
      </c>
      <c r="AG71" s="376">
        <f ca="1">$C71*'LookUp Ranges'!R$71</f>
        <v>0</v>
      </c>
      <c r="AH71" s="376">
        <f ca="1">$C71*'LookUp Ranges'!S$71</f>
        <v>0</v>
      </c>
      <c r="AI71" s="376">
        <f ca="1">$C71*'LookUp Ranges'!T$71</f>
        <v>0</v>
      </c>
      <c r="AJ71" s="376">
        <f ca="1">$C71*'LookUp Ranges'!U$71</f>
        <v>0</v>
      </c>
      <c r="AK71" s="376">
        <f ca="1">$C71*'LookUp Ranges'!V$71</f>
        <v>0</v>
      </c>
      <c r="AL71" s="376">
        <f ca="1">$C71*'LookUp Ranges'!W$71</f>
        <v>0</v>
      </c>
      <c r="AM71" s="376">
        <f ca="1">$C71*'LookUp Ranges'!X$71</f>
        <v>0</v>
      </c>
      <c r="AN71" s="376">
        <f ca="1">$C71*'LookUp Ranges'!Y$71</f>
        <v>0</v>
      </c>
      <c r="AO71" s="376">
        <f ca="1">$C71*'LookUp Ranges'!Z$71</f>
        <v>0</v>
      </c>
      <c r="AP71" s="376">
        <f ca="1">$C71*'LookUp Ranges'!AA$71</f>
        <v>0</v>
      </c>
      <c r="AQ71" s="376">
        <f ca="1">$C71*'LookUp Ranges'!AB$71</f>
        <v>0</v>
      </c>
      <c r="AR71" s="376">
        <f ca="1">$C71*'LookUp Ranges'!AC$71</f>
        <v>0</v>
      </c>
      <c r="AS71" s="376">
        <f ca="1">$C71*'LookUp Ranges'!AD$71</f>
        <v>0</v>
      </c>
      <c r="AT71" s="376">
        <f ca="1">$C71*'LookUp Ranges'!AE$71</f>
        <v>0</v>
      </c>
      <c r="AU71" s="376">
        <f ca="1">$C71*'LookUp Ranges'!AF$71</f>
        <v>0</v>
      </c>
      <c r="AV71" s="376">
        <f ca="1">$C71*'LookUp Ranges'!AG$71</f>
        <v>0</v>
      </c>
      <c r="AW71" s="376">
        <f ca="1">$C71*'LookUp Ranges'!AH$71</f>
        <v>0</v>
      </c>
      <c r="AX71" s="376">
        <f ca="1">$C71*'LookUp Ranges'!AI$71</f>
        <v>0</v>
      </c>
      <c r="AY71" s="376">
        <f ca="1">$C71*'LookUp Ranges'!AJ$71</f>
        <v>0</v>
      </c>
      <c r="AZ71" s="376">
        <f ca="1">$C71*'LookUp Ranges'!AK$71</f>
        <v>0</v>
      </c>
      <c r="BA71" s="376">
        <f ca="1">$C71*'LookUp Ranges'!AL$71</f>
        <v>0</v>
      </c>
      <c r="BB71" s="376">
        <f ca="1">$C71*'LookUp Ranges'!AM$71</f>
        <v>0</v>
      </c>
      <c r="BC71" s="376">
        <f ca="1">$C71*'LookUp Ranges'!AN$71</f>
        <v>0</v>
      </c>
      <c r="BD71" s="376">
        <f ca="1">$C71*'LookUp Ranges'!AO$71</f>
        <v>0</v>
      </c>
      <c r="BE71" s="376"/>
      <c r="BF71" s="376"/>
      <c r="BG71" s="376"/>
      <c r="BH71" s="376"/>
      <c r="BI71" s="376"/>
      <c r="BJ71" s="376"/>
      <c r="BK71" s="376"/>
      <c r="BL71" s="377"/>
      <c r="BM71" s="377"/>
      <c r="BN71" s="377"/>
      <c r="BO71" s="377"/>
      <c r="BP71" s="377"/>
      <c r="BQ71" s="377"/>
      <c r="BR71" s="377"/>
      <c r="BS71" s="377"/>
      <c r="BT71" s="377"/>
      <c r="BU71" s="377"/>
      <c r="BV71" s="377"/>
      <c r="BW71" s="377"/>
      <c r="BX71" s="377"/>
      <c r="BY71" s="377"/>
      <c r="BZ71" s="377"/>
      <c r="CA71" s="377"/>
      <c r="CB71" s="377"/>
      <c r="CC71" s="377"/>
      <c r="CD71" s="377"/>
      <c r="CE71" s="377"/>
      <c r="CF71" s="377"/>
      <c r="CG71" s="376"/>
      <c r="CH71" s="376"/>
      <c r="CI71" s="376"/>
      <c r="CJ71" s="376"/>
      <c r="CK71" s="376"/>
      <c r="CL71" s="376"/>
      <c r="CM71" s="376"/>
      <c r="CN71" s="376"/>
      <c r="CO71" s="376"/>
      <c r="CP71" s="376"/>
      <c r="CQ71" s="376"/>
      <c r="CR71" s="376"/>
      <c r="CS71" s="376"/>
      <c r="CT71" s="376"/>
      <c r="CU71" s="376"/>
      <c r="CV71" s="376"/>
      <c r="CW71" s="376"/>
      <c r="CX71" s="376"/>
      <c r="CY71" s="376"/>
      <c r="CZ71" s="374">
        <f t="shared" ca="1" si="128"/>
        <v>0</v>
      </c>
    </row>
    <row r="72" spans="1:104">
      <c r="A72" s="138">
        <f t="shared" si="129"/>
        <v>15</v>
      </c>
      <c r="B72" s="138">
        <f t="shared" si="130"/>
        <v>2033</v>
      </c>
      <c r="C72" s="130">
        <f t="shared" ca="1" si="127"/>
        <v>0</v>
      </c>
      <c r="D72" s="375"/>
      <c r="E72" s="375"/>
      <c r="F72" s="375"/>
      <c r="G72" s="375"/>
      <c r="H72" s="375"/>
      <c r="I72" s="375"/>
      <c r="J72" s="375"/>
      <c r="K72" s="375"/>
      <c r="L72" s="375"/>
      <c r="M72" s="375"/>
      <c r="N72" s="375"/>
      <c r="O72" s="375"/>
      <c r="P72" s="375"/>
      <c r="Q72" s="375"/>
      <c r="R72" s="376">
        <f ca="1">$C72*'LookUp Ranges'!B$71</f>
        <v>0</v>
      </c>
      <c r="S72" s="376">
        <f ca="1">$C72*'LookUp Ranges'!C$71</f>
        <v>0</v>
      </c>
      <c r="T72" s="376">
        <f ca="1">$C72*'LookUp Ranges'!D$71</f>
        <v>0</v>
      </c>
      <c r="U72" s="376">
        <f ca="1">$C72*'LookUp Ranges'!E$71</f>
        <v>0</v>
      </c>
      <c r="V72" s="376">
        <f ca="1">$C72*'LookUp Ranges'!F$71</f>
        <v>0</v>
      </c>
      <c r="W72" s="376">
        <f ca="1">$C72*'LookUp Ranges'!G$71</f>
        <v>0</v>
      </c>
      <c r="X72" s="376">
        <f ca="1">$C72*'LookUp Ranges'!H$71</f>
        <v>0</v>
      </c>
      <c r="Y72" s="376">
        <f ca="1">$C72*'LookUp Ranges'!I$71</f>
        <v>0</v>
      </c>
      <c r="Z72" s="376">
        <f ca="1">$C72*'LookUp Ranges'!J$71</f>
        <v>0</v>
      </c>
      <c r="AA72" s="376">
        <f ca="1">$C72*'LookUp Ranges'!K$71</f>
        <v>0</v>
      </c>
      <c r="AB72" s="376">
        <f ca="1">$C72*'LookUp Ranges'!L$71</f>
        <v>0</v>
      </c>
      <c r="AC72" s="376">
        <f ca="1">$C72*'LookUp Ranges'!M$71</f>
        <v>0</v>
      </c>
      <c r="AD72" s="376">
        <f ca="1">$C72*'LookUp Ranges'!N$71</f>
        <v>0</v>
      </c>
      <c r="AE72" s="376">
        <f ca="1">$C72*'LookUp Ranges'!O$71</f>
        <v>0</v>
      </c>
      <c r="AF72" s="376">
        <f ca="1">$C72*'LookUp Ranges'!P$71</f>
        <v>0</v>
      </c>
      <c r="AG72" s="376">
        <f ca="1">$C72*'LookUp Ranges'!Q$71</f>
        <v>0</v>
      </c>
      <c r="AH72" s="376">
        <f ca="1">$C72*'LookUp Ranges'!R$71</f>
        <v>0</v>
      </c>
      <c r="AI72" s="376">
        <f ca="1">$C72*'LookUp Ranges'!S$71</f>
        <v>0</v>
      </c>
      <c r="AJ72" s="376">
        <f ca="1">$C72*'LookUp Ranges'!T$71</f>
        <v>0</v>
      </c>
      <c r="AK72" s="376">
        <f ca="1">$C72*'LookUp Ranges'!U$71</f>
        <v>0</v>
      </c>
      <c r="AL72" s="376">
        <f ca="1">$C72*'LookUp Ranges'!V$71</f>
        <v>0</v>
      </c>
      <c r="AM72" s="376">
        <f ca="1">$C72*'LookUp Ranges'!W$71</f>
        <v>0</v>
      </c>
      <c r="AN72" s="376">
        <f ca="1">$C72*'LookUp Ranges'!X$71</f>
        <v>0</v>
      </c>
      <c r="AO72" s="376">
        <f ca="1">$C72*'LookUp Ranges'!Y$71</f>
        <v>0</v>
      </c>
      <c r="AP72" s="376">
        <f ca="1">$C72*'LookUp Ranges'!Z$71</f>
        <v>0</v>
      </c>
      <c r="AQ72" s="376">
        <f ca="1">$C72*'LookUp Ranges'!AA$71</f>
        <v>0</v>
      </c>
      <c r="AR72" s="376">
        <f ca="1">$C72*'LookUp Ranges'!AB$71</f>
        <v>0</v>
      </c>
      <c r="AS72" s="376">
        <f ca="1">$C72*'LookUp Ranges'!AC$71</f>
        <v>0</v>
      </c>
      <c r="AT72" s="376">
        <f ca="1">$C72*'LookUp Ranges'!AD$71</f>
        <v>0</v>
      </c>
      <c r="AU72" s="376">
        <f ca="1">$C72*'LookUp Ranges'!AE$71</f>
        <v>0</v>
      </c>
      <c r="AV72" s="376">
        <f ca="1">$C72*'LookUp Ranges'!AF$71</f>
        <v>0</v>
      </c>
      <c r="AW72" s="376">
        <f ca="1">$C72*'LookUp Ranges'!AG$71</f>
        <v>0</v>
      </c>
      <c r="AX72" s="376">
        <f ca="1">$C72*'LookUp Ranges'!AH$71</f>
        <v>0</v>
      </c>
      <c r="AY72" s="376">
        <f ca="1">$C72*'LookUp Ranges'!AI$71</f>
        <v>0</v>
      </c>
      <c r="AZ72" s="376">
        <f ca="1">$C72*'LookUp Ranges'!AJ$71</f>
        <v>0</v>
      </c>
      <c r="BA72" s="376">
        <f ca="1">$C72*'LookUp Ranges'!AK$71</f>
        <v>0</v>
      </c>
      <c r="BB72" s="376">
        <f ca="1">$C72*'LookUp Ranges'!AL$71</f>
        <v>0</v>
      </c>
      <c r="BC72" s="376">
        <f ca="1">$C72*'LookUp Ranges'!AM$71</f>
        <v>0</v>
      </c>
      <c r="BD72" s="376">
        <f ca="1">$C72*'LookUp Ranges'!AN$71</f>
        <v>0</v>
      </c>
      <c r="BE72" s="376">
        <f ca="1">$C72*'LookUp Ranges'!AO$71</f>
        <v>0</v>
      </c>
      <c r="BF72" s="376"/>
      <c r="BG72" s="376"/>
      <c r="BH72" s="376"/>
      <c r="BI72" s="376"/>
      <c r="BJ72" s="376"/>
      <c r="BK72" s="376"/>
      <c r="BL72" s="377"/>
      <c r="BM72" s="377"/>
      <c r="BN72" s="377"/>
      <c r="BO72" s="377"/>
      <c r="BP72" s="377"/>
      <c r="BQ72" s="377"/>
      <c r="BR72" s="377"/>
      <c r="BS72" s="377"/>
      <c r="BT72" s="377"/>
      <c r="BU72" s="377"/>
      <c r="BV72" s="377"/>
      <c r="BW72" s="377"/>
      <c r="BX72" s="377"/>
      <c r="BY72" s="377"/>
      <c r="BZ72" s="377"/>
      <c r="CA72" s="377"/>
      <c r="CB72" s="377"/>
      <c r="CC72" s="377"/>
      <c r="CD72" s="377"/>
      <c r="CE72" s="377"/>
      <c r="CF72" s="377"/>
      <c r="CG72" s="376"/>
      <c r="CH72" s="376"/>
      <c r="CI72" s="376"/>
      <c r="CJ72" s="376"/>
      <c r="CK72" s="376"/>
      <c r="CL72" s="376"/>
      <c r="CM72" s="376"/>
      <c r="CN72" s="376"/>
      <c r="CO72" s="376"/>
      <c r="CP72" s="376"/>
      <c r="CQ72" s="376"/>
      <c r="CR72" s="376"/>
      <c r="CS72" s="376"/>
      <c r="CT72" s="376"/>
      <c r="CU72" s="376"/>
      <c r="CV72" s="376"/>
      <c r="CW72" s="376"/>
      <c r="CX72" s="376"/>
      <c r="CY72" s="376"/>
      <c r="CZ72" s="374">
        <f t="shared" ca="1" si="128"/>
        <v>0</v>
      </c>
    </row>
    <row r="73" spans="1:104">
      <c r="A73" s="138">
        <f t="shared" si="129"/>
        <v>16</v>
      </c>
      <c r="B73" s="138">
        <f t="shared" si="130"/>
        <v>2034</v>
      </c>
      <c r="C73" s="130">
        <f t="shared" ca="1" si="127"/>
        <v>0</v>
      </c>
      <c r="D73" s="375"/>
      <c r="E73" s="375"/>
      <c r="F73" s="375"/>
      <c r="G73" s="375"/>
      <c r="H73" s="375"/>
      <c r="I73" s="375"/>
      <c r="J73" s="375"/>
      <c r="K73" s="375"/>
      <c r="L73" s="375"/>
      <c r="M73" s="375"/>
      <c r="N73" s="375"/>
      <c r="O73" s="375"/>
      <c r="P73" s="375"/>
      <c r="Q73" s="375"/>
      <c r="R73" s="375"/>
      <c r="S73" s="376">
        <f ca="1">$C73*'LookUp Ranges'!B$71</f>
        <v>0</v>
      </c>
      <c r="T73" s="376">
        <f ca="1">$C73*'LookUp Ranges'!C$71</f>
        <v>0</v>
      </c>
      <c r="U73" s="376">
        <f ca="1">$C73*'LookUp Ranges'!D$71</f>
        <v>0</v>
      </c>
      <c r="V73" s="376">
        <f ca="1">$C73*'LookUp Ranges'!E$71</f>
        <v>0</v>
      </c>
      <c r="W73" s="376">
        <f ca="1">$C73*'LookUp Ranges'!F$71</f>
        <v>0</v>
      </c>
      <c r="X73" s="376">
        <f ca="1">$C73*'LookUp Ranges'!G$71</f>
        <v>0</v>
      </c>
      <c r="Y73" s="376">
        <f ca="1">$C73*'LookUp Ranges'!H$71</f>
        <v>0</v>
      </c>
      <c r="Z73" s="376">
        <f ca="1">$C73*'LookUp Ranges'!I$71</f>
        <v>0</v>
      </c>
      <c r="AA73" s="376">
        <f ca="1">$C73*'LookUp Ranges'!J$71</f>
        <v>0</v>
      </c>
      <c r="AB73" s="376">
        <f ca="1">$C73*'LookUp Ranges'!K$71</f>
        <v>0</v>
      </c>
      <c r="AC73" s="376">
        <f ca="1">$C73*'LookUp Ranges'!L$71</f>
        <v>0</v>
      </c>
      <c r="AD73" s="376">
        <f ca="1">$C73*'LookUp Ranges'!M$71</f>
        <v>0</v>
      </c>
      <c r="AE73" s="376">
        <f ca="1">$C73*'LookUp Ranges'!N$71</f>
        <v>0</v>
      </c>
      <c r="AF73" s="376">
        <f ca="1">$C73*'LookUp Ranges'!O$71</f>
        <v>0</v>
      </c>
      <c r="AG73" s="376">
        <f ca="1">$C73*'LookUp Ranges'!P$71</f>
        <v>0</v>
      </c>
      <c r="AH73" s="376">
        <f ca="1">$C73*'LookUp Ranges'!Q$71</f>
        <v>0</v>
      </c>
      <c r="AI73" s="376">
        <f ca="1">$C73*'LookUp Ranges'!R$71</f>
        <v>0</v>
      </c>
      <c r="AJ73" s="376">
        <f ca="1">$C73*'LookUp Ranges'!S$71</f>
        <v>0</v>
      </c>
      <c r="AK73" s="376">
        <f ca="1">$C73*'LookUp Ranges'!T$71</f>
        <v>0</v>
      </c>
      <c r="AL73" s="376">
        <f ca="1">$C73*'LookUp Ranges'!U$71</f>
        <v>0</v>
      </c>
      <c r="AM73" s="376">
        <f ca="1">$C73*'LookUp Ranges'!V$71</f>
        <v>0</v>
      </c>
      <c r="AN73" s="376">
        <f ca="1">$C73*'LookUp Ranges'!W$71</f>
        <v>0</v>
      </c>
      <c r="AO73" s="376">
        <f ca="1">$C73*'LookUp Ranges'!X$71</f>
        <v>0</v>
      </c>
      <c r="AP73" s="376">
        <f ca="1">$C73*'LookUp Ranges'!Y$71</f>
        <v>0</v>
      </c>
      <c r="AQ73" s="376">
        <f ca="1">$C73*'LookUp Ranges'!Z$71</f>
        <v>0</v>
      </c>
      <c r="AR73" s="376">
        <f ca="1">$C73*'LookUp Ranges'!AA$71</f>
        <v>0</v>
      </c>
      <c r="AS73" s="376">
        <f ca="1">$C73*'LookUp Ranges'!AB$71</f>
        <v>0</v>
      </c>
      <c r="AT73" s="376">
        <f ca="1">$C73*'LookUp Ranges'!AC$71</f>
        <v>0</v>
      </c>
      <c r="AU73" s="376">
        <f ca="1">$C73*'LookUp Ranges'!AD$71</f>
        <v>0</v>
      </c>
      <c r="AV73" s="376">
        <f ca="1">$C73*'LookUp Ranges'!AE$71</f>
        <v>0</v>
      </c>
      <c r="AW73" s="376">
        <f ca="1">$C73*'LookUp Ranges'!AF$71</f>
        <v>0</v>
      </c>
      <c r="AX73" s="376">
        <f ca="1">$C73*'LookUp Ranges'!AG$71</f>
        <v>0</v>
      </c>
      <c r="AY73" s="376">
        <f ca="1">$C73*'LookUp Ranges'!AH$71</f>
        <v>0</v>
      </c>
      <c r="AZ73" s="376">
        <f ca="1">$C73*'LookUp Ranges'!AI$71</f>
        <v>0</v>
      </c>
      <c r="BA73" s="376">
        <f ca="1">$C73*'LookUp Ranges'!AJ$71</f>
        <v>0</v>
      </c>
      <c r="BB73" s="376">
        <f ca="1">$C73*'LookUp Ranges'!AK$71</f>
        <v>0</v>
      </c>
      <c r="BC73" s="376">
        <f ca="1">$C73*'LookUp Ranges'!AL$71</f>
        <v>0</v>
      </c>
      <c r="BD73" s="376">
        <f ca="1">$C73*'LookUp Ranges'!AM$71</f>
        <v>0</v>
      </c>
      <c r="BE73" s="376">
        <f ca="1">$C73*'LookUp Ranges'!AN$71</f>
        <v>0</v>
      </c>
      <c r="BF73" s="376">
        <f ca="1">$C73*'LookUp Ranges'!AO$71</f>
        <v>0</v>
      </c>
      <c r="BG73" s="376"/>
      <c r="BH73" s="376"/>
      <c r="BI73" s="376"/>
      <c r="BJ73" s="376"/>
      <c r="BK73" s="376"/>
      <c r="BL73" s="377"/>
      <c r="BM73" s="377"/>
      <c r="BN73" s="377"/>
      <c r="BO73" s="377"/>
      <c r="BP73" s="377"/>
      <c r="BQ73" s="377"/>
      <c r="BR73" s="377"/>
      <c r="BS73" s="377"/>
      <c r="BT73" s="377"/>
      <c r="BU73" s="377"/>
      <c r="BV73" s="377"/>
      <c r="BW73" s="377"/>
      <c r="BX73" s="377"/>
      <c r="BY73" s="377"/>
      <c r="BZ73" s="377"/>
      <c r="CA73" s="377"/>
      <c r="CB73" s="377"/>
      <c r="CC73" s="377"/>
      <c r="CD73" s="377"/>
      <c r="CE73" s="377"/>
      <c r="CF73" s="377"/>
      <c r="CG73" s="376"/>
      <c r="CH73" s="376"/>
      <c r="CI73" s="376"/>
      <c r="CJ73" s="376"/>
      <c r="CK73" s="376"/>
      <c r="CL73" s="376"/>
      <c r="CM73" s="376"/>
      <c r="CN73" s="376"/>
      <c r="CO73" s="376"/>
      <c r="CP73" s="376"/>
      <c r="CQ73" s="376"/>
      <c r="CR73" s="376"/>
      <c r="CS73" s="376"/>
      <c r="CT73" s="376"/>
      <c r="CU73" s="376"/>
      <c r="CV73" s="376"/>
      <c r="CW73" s="376"/>
      <c r="CX73" s="376"/>
      <c r="CY73" s="376"/>
      <c r="CZ73" s="374">
        <f t="shared" ca="1" si="128"/>
        <v>0</v>
      </c>
    </row>
    <row r="74" spans="1:104">
      <c r="A74" s="138">
        <f t="shared" si="129"/>
        <v>17</v>
      </c>
      <c r="B74" s="138">
        <f t="shared" si="130"/>
        <v>2035</v>
      </c>
      <c r="C74" s="130">
        <f t="shared" ca="1" si="127"/>
        <v>0</v>
      </c>
      <c r="D74" s="375"/>
      <c r="E74" s="375"/>
      <c r="F74" s="375"/>
      <c r="G74" s="375"/>
      <c r="H74" s="375"/>
      <c r="I74" s="375"/>
      <c r="J74" s="375"/>
      <c r="K74" s="375"/>
      <c r="L74" s="375"/>
      <c r="M74" s="375"/>
      <c r="N74" s="375"/>
      <c r="O74" s="375"/>
      <c r="P74" s="375"/>
      <c r="Q74" s="375"/>
      <c r="R74" s="375"/>
      <c r="S74" s="375"/>
      <c r="T74" s="376">
        <f ca="1">$C74*'LookUp Ranges'!B$71</f>
        <v>0</v>
      </c>
      <c r="U74" s="376">
        <f ca="1">$C74*'LookUp Ranges'!C$71</f>
        <v>0</v>
      </c>
      <c r="V74" s="376">
        <f ca="1">$C74*'LookUp Ranges'!D$71</f>
        <v>0</v>
      </c>
      <c r="W74" s="376">
        <f ca="1">$C74*'LookUp Ranges'!E$71</f>
        <v>0</v>
      </c>
      <c r="X74" s="376">
        <f ca="1">$C74*'LookUp Ranges'!F$71</f>
        <v>0</v>
      </c>
      <c r="Y74" s="376">
        <f ca="1">$C74*'LookUp Ranges'!G$71</f>
        <v>0</v>
      </c>
      <c r="Z74" s="376">
        <f ca="1">$C74*'LookUp Ranges'!H$71</f>
        <v>0</v>
      </c>
      <c r="AA74" s="376">
        <f ca="1">$C74*'LookUp Ranges'!I$71</f>
        <v>0</v>
      </c>
      <c r="AB74" s="376">
        <f ca="1">$C74*'LookUp Ranges'!J$71</f>
        <v>0</v>
      </c>
      <c r="AC74" s="376">
        <f ca="1">$C74*'LookUp Ranges'!K$71</f>
        <v>0</v>
      </c>
      <c r="AD74" s="376">
        <f ca="1">$C74*'LookUp Ranges'!L$71</f>
        <v>0</v>
      </c>
      <c r="AE74" s="376">
        <f ca="1">$C74*'LookUp Ranges'!M$71</f>
        <v>0</v>
      </c>
      <c r="AF74" s="376">
        <f ca="1">$C74*'LookUp Ranges'!N$71</f>
        <v>0</v>
      </c>
      <c r="AG74" s="376">
        <f ca="1">$C74*'LookUp Ranges'!O$71</f>
        <v>0</v>
      </c>
      <c r="AH74" s="376">
        <f ca="1">$C74*'LookUp Ranges'!P$71</f>
        <v>0</v>
      </c>
      <c r="AI74" s="376">
        <f ca="1">$C74*'LookUp Ranges'!Q$71</f>
        <v>0</v>
      </c>
      <c r="AJ74" s="376">
        <f ca="1">$C74*'LookUp Ranges'!R$71</f>
        <v>0</v>
      </c>
      <c r="AK74" s="376">
        <f ca="1">$C74*'LookUp Ranges'!S$71</f>
        <v>0</v>
      </c>
      <c r="AL74" s="376">
        <f ca="1">$C74*'LookUp Ranges'!T$71</f>
        <v>0</v>
      </c>
      <c r="AM74" s="376">
        <f ca="1">$C74*'LookUp Ranges'!U$71</f>
        <v>0</v>
      </c>
      <c r="AN74" s="376">
        <f ca="1">$C74*'LookUp Ranges'!V$71</f>
        <v>0</v>
      </c>
      <c r="AO74" s="376">
        <f ca="1">$C74*'LookUp Ranges'!W$71</f>
        <v>0</v>
      </c>
      <c r="AP74" s="376">
        <f ca="1">$C74*'LookUp Ranges'!X$71</f>
        <v>0</v>
      </c>
      <c r="AQ74" s="376">
        <f ca="1">$C74*'LookUp Ranges'!Y$71</f>
        <v>0</v>
      </c>
      <c r="AR74" s="376">
        <f ca="1">$C74*'LookUp Ranges'!Z$71</f>
        <v>0</v>
      </c>
      <c r="AS74" s="376">
        <f ca="1">$C74*'LookUp Ranges'!AA$71</f>
        <v>0</v>
      </c>
      <c r="AT74" s="376">
        <f ca="1">$C74*'LookUp Ranges'!AB$71</f>
        <v>0</v>
      </c>
      <c r="AU74" s="376">
        <f ca="1">$C74*'LookUp Ranges'!AC$71</f>
        <v>0</v>
      </c>
      <c r="AV74" s="376">
        <f ca="1">$C74*'LookUp Ranges'!AD$71</f>
        <v>0</v>
      </c>
      <c r="AW74" s="376">
        <f ca="1">$C74*'LookUp Ranges'!AE$71</f>
        <v>0</v>
      </c>
      <c r="AX74" s="376">
        <f ca="1">$C74*'LookUp Ranges'!AF$71</f>
        <v>0</v>
      </c>
      <c r="AY74" s="376">
        <f ca="1">$C74*'LookUp Ranges'!AG$71</f>
        <v>0</v>
      </c>
      <c r="AZ74" s="376">
        <f ca="1">$C74*'LookUp Ranges'!AH$71</f>
        <v>0</v>
      </c>
      <c r="BA74" s="376">
        <f ca="1">$C74*'LookUp Ranges'!AI$71</f>
        <v>0</v>
      </c>
      <c r="BB74" s="376">
        <f ca="1">$C74*'LookUp Ranges'!AJ$71</f>
        <v>0</v>
      </c>
      <c r="BC74" s="376">
        <f ca="1">$C74*'LookUp Ranges'!AK$71</f>
        <v>0</v>
      </c>
      <c r="BD74" s="376">
        <f ca="1">$C74*'LookUp Ranges'!AL$71</f>
        <v>0</v>
      </c>
      <c r="BE74" s="376">
        <f ca="1">$C74*'LookUp Ranges'!AM$71</f>
        <v>0</v>
      </c>
      <c r="BF74" s="376">
        <f ca="1">$C74*'LookUp Ranges'!AN$71</f>
        <v>0</v>
      </c>
      <c r="BG74" s="376">
        <f ca="1">$C74*'LookUp Ranges'!AO$71</f>
        <v>0</v>
      </c>
      <c r="BH74" s="376"/>
      <c r="BI74" s="376"/>
      <c r="BJ74" s="376"/>
      <c r="BK74" s="376"/>
      <c r="BL74" s="377"/>
      <c r="BM74" s="377"/>
      <c r="BN74" s="377"/>
      <c r="BO74" s="377"/>
      <c r="BP74" s="377"/>
      <c r="BQ74" s="377"/>
      <c r="BR74" s="377"/>
      <c r="BS74" s="377"/>
      <c r="BT74" s="377"/>
      <c r="BU74" s="377"/>
      <c r="BV74" s="377"/>
      <c r="BW74" s="377"/>
      <c r="BX74" s="377"/>
      <c r="BY74" s="377"/>
      <c r="BZ74" s="377"/>
      <c r="CA74" s="377"/>
      <c r="CB74" s="377"/>
      <c r="CC74" s="377"/>
      <c r="CD74" s="377"/>
      <c r="CE74" s="377"/>
      <c r="CF74" s="377"/>
      <c r="CG74" s="376"/>
      <c r="CH74" s="376"/>
      <c r="CI74" s="376"/>
      <c r="CJ74" s="376"/>
      <c r="CK74" s="376"/>
      <c r="CL74" s="376"/>
      <c r="CM74" s="376"/>
      <c r="CN74" s="376"/>
      <c r="CO74" s="376"/>
      <c r="CP74" s="376"/>
      <c r="CQ74" s="376"/>
      <c r="CR74" s="376"/>
      <c r="CS74" s="376"/>
      <c r="CT74" s="376"/>
      <c r="CU74" s="376"/>
      <c r="CV74" s="376"/>
      <c r="CW74" s="376"/>
      <c r="CX74" s="376"/>
      <c r="CY74" s="376"/>
      <c r="CZ74" s="374">
        <f t="shared" ca="1" si="128"/>
        <v>0</v>
      </c>
    </row>
    <row r="75" spans="1:104">
      <c r="A75" s="138">
        <f t="shared" si="129"/>
        <v>18</v>
      </c>
      <c r="B75" s="138">
        <f t="shared" si="130"/>
        <v>2036</v>
      </c>
      <c r="C75" s="130">
        <f t="shared" ca="1" si="127"/>
        <v>0</v>
      </c>
      <c r="D75" s="375"/>
      <c r="E75" s="375"/>
      <c r="F75" s="375"/>
      <c r="G75" s="375"/>
      <c r="H75" s="375"/>
      <c r="I75" s="375"/>
      <c r="J75" s="375"/>
      <c r="K75" s="375"/>
      <c r="L75" s="375"/>
      <c r="M75" s="375"/>
      <c r="N75" s="375"/>
      <c r="O75" s="375"/>
      <c r="P75" s="375"/>
      <c r="Q75" s="375"/>
      <c r="R75" s="375"/>
      <c r="S75" s="375"/>
      <c r="T75" s="375"/>
      <c r="U75" s="376">
        <f ca="1">$C75*'LookUp Ranges'!B$71</f>
        <v>0</v>
      </c>
      <c r="V75" s="376">
        <f ca="1">$C75*'LookUp Ranges'!C$71</f>
        <v>0</v>
      </c>
      <c r="W75" s="376">
        <f ca="1">$C75*'LookUp Ranges'!D$71</f>
        <v>0</v>
      </c>
      <c r="X75" s="376">
        <f ca="1">$C75*'LookUp Ranges'!E$71</f>
        <v>0</v>
      </c>
      <c r="Y75" s="376">
        <f ca="1">$C75*'LookUp Ranges'!F$71</f>
        <v>0</v>
      </c>
      <c r="Z75" s="376">
        <f ca="1">$C75*'LookUp Ranges'!G$71</f>
        <v>0</v>
      </c>
      <c r="AA75" s="376">
        <f ca="1">$C75*'LookUp Ranges'!H$71</f>
        <v>0</v>
      </c>
      <c r="AB75" s="376">
        <f ca="1">$C75*'LookUp Ranges'!I$71</f>
        <v>0</v>
      </c>
      <c r="AC75" s="376">
        <f ca="1">$C75*'LookUp Ranges'!J$71</f>
        <v>0</v>
      </c>
      <c r="AD75" s="376">
        <f ca="1">$C75*'LookUp Ranges'!K$71</f>
        <v>0</v>
      </c>
      <c r="AE75" s="376">
        <f ca="1">$C75*'LookUp Ranges'!L$71</f>
        <v>0</v>
      </c>
      <c r="AF75" s="376">
        <f ca="1">$C75*'LookUp Ranges'!M$71</f>
        <v>0</v>
      </c>
      <c r="AG75" s="376">
        <f ca="1">$C75*'LookUp Ranges'!N$71</f>
        <v>0</v>
      </c>
      <c r="AH75" s="376">
        <f ca="1">$C75*'LookUp Ranges'!O$71</f>
        <v>0</v>
      </c>
      <c r="AI75" s="376">
        <f ca="1">$C75*'LookUp Ranges'!P$71</f>
        <v>0</v>
      </c>
      <c r="AJ75" s="376">
        <f ca="1">$C75*'LookUp Ranges'!Q$71</f>
        <v>0</v>
      </c>
      <c r="AK75" s="376">
        <f ca="1">$C75*'LookUp Ranges'!R$71</f>
        <v>0</v>
      </c>
      <c r="AL75" s="376">
        <f ca="1">$C75*'LookUp Ranges'!S$71</f>
        <v>0</v>
      </c>
      <c r="AM75" s="376">
        <f ca="1">$C75*'LookUp Ranges'!T$71</f>
        <v>0</v>
      </c>
      <c r="AN75" s="376">
        <f ca="1">$C75*'LookUp Ranges'!U$71</f>
        <v>0</v>
      </c>
      <c r="AO75" s="376">
        <f ca="1">$C75*'LookUp Ranges'!V$71</f>
        <v>0</v>
      </c>
      <c r="AP75" s="376">
        <f ca="1">$C75*'LookUp Ranges'!W$71</f>
        <v>0</v>
      </c>
      <c r="AQ75" s="376">
        <f ca="1">$C75*'LookUp Ranges'!X$71</f>
        <v>0</v>
      </c>
      <c r="AR75" s="376">
        <f ca="1">$C75*'LookUp Ranges'!Y$71</f>
        <v>0</v>
      </c>
      <c r="AS75" s="376">
        <f ca="1">$C75*'LookUp Ranges'!Z$71</f>
        <v>0</v>
      </c>
      <c r="AT75" s="376">
        <f ca="1">$C75*'LookUp Ranges'!AA$71</f>
        <v>0</v>
      </c>
      <c r="AU75" s="376">
        <f ca="1">$C75*'LookUp Ranges'!AB$71</f>
        <v>0</v>
      </c>
      <c r="AV75" s="376">
        <f ca="1">$C75*'LookUp Ranges'!AC$71</f>
        <v>0</v>
      </c>
      <c r="AW75" s="376">
        <f ca="1">$C75*'LookUp Ranges'!AD$71</f>
        <v>0</v>
      </c>
      <c r="AX75" s="376">
        <f ca="1">$C75*'LookUp Ranges'!AE$71</f>
        <v>0</v>
      </c>
      <c r="AY75" s="376">
        <f ca="1">$C75*'LookUp Ranges'!AF$71</f>
        <v>0</v>
      </c>
      <c r="AZ75" s="376">
        <f ca="1">$C75*'LookUp Ranges'!AG$71</f>
        <v>0</v>
      </c>
      <c r="BA75" s="376">
        <f ca="1">$C75*'LookUp Ranges'!AH$71</f>
        <v>0</v>
      </c>
      <c r="BB75" s="376">
        <f ca="1">$C75*'LookUp Ranges'!AI$71</f>
        <v>0</v>
      </c>
      <c r="BC75" s="376">
        <f ca="1">$C75*'LookUp Ranges'!AJ$71</f>
        <v>0</v>
      </c>
      <c r="BD75" s="376">
        <f ca="1">$C75*'LookUp Ranges'!AK$71</f>
        <v>0</v>
      </c>
      <c r="BE75" s="376">
        <f ca="1">$C75*'LookUp Ranges'!AL$71</f>
        <v>0</v>
      </c>
      <c r="BF75" s="376">
        <f ca="1">$C75*'LookUp Ranges'!AM$71</f>
        <v>0</v>
      </c>
      <c r="BG75" s="376">
        <f ca="1">$C75*'LookUp Ranges'!AN$71</f>
        <v>0</v>
      </c>
      <c r="BH75" s="376">
        <f ca="1">$C75*'LookUp Ranges'!AO$71</f>
        <v>0</v>
      </c>
      <c r="BI75" s="376"/>
      <c r="BJ75" s="376"/>
      <c r="BK75" s="376"/>
      <c r="BL75" s="377"/>
      <c r="BM75" s="377"/>
      <c r="BN75" s="377"/>
      <c r="BO75" s="377"/>
      <c r="BP75" s="377"/>
      <c r="BQ75" s="377"/>
      <c r="BR75" s="377"/>
      <c r="BS75" s="377"/>
      <c r="BT75" s="377"/>
      <c r="BU75" s="377"/>
      <c r="BV75" s="377"/>
      <c r="BW75" s="377"/>
      <c r="BX75" s="377"/>
      <c r="BY75" s="377"/>
      <c r="BZ75" s="377"/>
      <c r="CA75" s="377"/>
      <c r="CB75" s="377"/>
      <c r="CC75" s="377"/>
      <c r="CD75" s="377"/>
      <c r="CE75" s="377"/>
      <c r="CF75" s="377"/>
      <c r="CG75" s="376"/>
      <c r="CH75" s="376"/>
      <c r="CI75" s="376"/>
      <c r="CJ75" s="376"/>
      <c r="CK75" s="376"/>
      <c r="CL75" s="376"/>
      <c r="CM75" s="376"/>
      <c r="CN75" s="376"/>
      <c r="CO75" s="376"/>
      <c r="CP75" s="376"/>
      <c r="CQ75" s="376"/>
      <c r="CR75" s="376"/>
      <c r="CS75" s="376"/>
      <c r="CT75" s="376"/>
      <c r="CU75" s="376"/>
      <c r="CV75" s="376"/>
      <c r="CW75" s="376"/>
      <c r="CX75" s="376"/>
      <c r="CY75" s="376"/>
      <c r="CZ75" s="374">
        <f t="shared" ca="1" si="128"/>
        <v>0</v>
      </c>
    </row>
    <row r="76" spans="1:104">
      <c r="A76" s="138">
        <f t="shared" si="129"/>
        <v>19</v>
      </c>
      <c r="B76" s="138">
        <f t="shared" si="130"/>
        <v>2037</v>
      </c>
      <c r="C76" s="130">
        <f t="shared" ca="1" si="127"/>
        <v>0</v>
      </c>
      <c r="D76" s="375"/>
      <c r="E76" s="375"/>
      <c r="F76" s="375"/>
      <c r="G76" s="375"/>
      <c r="H76" s="375"/>
      <c r="I76" s="375"/>
      <c r="J76" s="375"/>
      <c r="K76" s="375"/>
      <c r="L76" s="375"/>
      <c r="M76" s="375"/>
      <c r="N76" s="375"/>
      <c r="O76" s="375"/>
      <c r="P76" s="375"/>
      <c r="Q76" s="375"/>
      <c r="R76" s="375"/>
      <c r="S76" s="375"/>
      <c r="T76" s="375"/>
      <c r="U76" s="375"/>
      <c r="V76" s="376">
        <f ca="1">$C76*'LookUp Ranges'!B$71</f>
        <v>0</v>
      </c>
      <c r="W76" s="376">
        <f ca="1">$C76*'LookUp Ranges'!C$71</f>
        <v>0</v>
      </c>
      <c r="X76" s="376">
        <f ca="1">$C76*'LookUp Ranges'!D$71</f>
        <v>0</v>
      </c>
      <c r="Y76" s="376">
        <f ca="1">$C76*'LookUp Ranges'!E$71</f>
        <v>0</v>
      </c>
      <c r="Z76" s="376">
        <f ca="1">$C76*'LookUp Ranges'!F$71</f>
        <v>0</v>
      </c>
      <c r="AA76" s="376">
        <f ca="1">$C76*'LookUp Ranges'!G$71</f>
        <v>0</v>
      </c>
      <c r="AB76" s="376">
        <f ca="1">$C76*'LookUp Ranges'!H$71</f>
        <v>0</v>
      </c>
      <c r="AC76" s="376">
        <f ca="1">$C76*'LookUp Ranges'!I$71</f>
        <v>0</v>
      </c>
      <c r="AD76" s="376">
        <f ca="1">$C76*'LookUp Ranges'!J$71</f>
        <v>0</v>
      </c>
      <c r="AE76" s="376">
        <f ca="1">$C76*'LookUp Ranges'!K$71</f>
        <v>0</v>
      </c>
      <c r="AF76" s="376">
        <f ca="1">$C76*'LookUp Ranges'!L$71</f>
        <v>0</v>
      </c>
      <c r="AG76" s="376">
        <f ca="1">$C76*'LookUp Ranges'!M$71</f>
        <v>0</v>
      </c>
      <c r="AH76" s="376">
        <f ca="1">$C76*'LookUp Ranges'!N$71</f>
        <v>0</v>
      </c>
      <c r="AI76" s="376">
        <f ca="1">$C76*'LookUp Ranges'!O$71</f>
        <v>0</v>
      </c>
      <c r="AJ76" s="376">
        <f ca="1">$C76*'LookUp Ranges'!P$71</f>
        <v>0</v>
      </c>
      <c r="AK76" s="376">
        <f ca="1">$C76*'LookUp Ranges'!Q$71</f>
        <v>0</v>
      </c>
      <c r="AL76" s="376">
        <f ca="1">$C76*'LookUp Ranges'!R$71</f>
        <v>0</v>
      </c>
      <c r="AM76" s="376">
        <f ca="1">$C76*'LookUp Ranges'!S$71</f>
        <v>0</v>
      </c>
      <c r="AN76" s="376">
        <f ca="1">$C76*'LookUp Ranges'!T$71</f>
        <v>0</v>
      </c>
      <c r="AO76" s="376">
        <f ca="1">$C76*'LookUp Ranges'!U$71</f>
        <v>0</v>
      </c>
      <c r="AP76" s="376">
        <f ca="1">$C76*'LookUp Ranges'!V$71</f>
        <v>0</v>
      </c>
      <c r="AQ76" s="376">
        <f ca="1">$C76*'LookUp Ranges'!W$71</f>
        <v>0</v>
      </c>
      <c r="AR76" s="376">
        <f ca="1">$C76*'LookUp Ranges'!X$71</f>
        <v>0</v>
      </c>
      <c r="AS76" s="376">
        <f ca="1">$C76*'LookUp Ranges'!Y$71</f>
        <v>0</v>
      </c>
      <c r="AT76" s="376">
        <f ca="1">$C76*'LookUp Ranges'!Z$71</f>
        <v>0</v>
      </c>
      <c r="AU76" s="376">
        <f ca="1">$C76*'LookUp Ranges'!AA$71</f>
        <v>0</v>
      </c>
      <c r="AV76" s="376">
        <f ca="1">$C76*'LookUp Ranges'!AB$71</f>
        <v>0</v>
      </c>
      <c r="AW76" s="376">
        <f ca="1">$C76*'LookUp Ranges'!AC$71</f>
        <v>0</v>
      </c>
      <c r="AX76" s="376">
        <f ca="1">$C76*'LookUp Ranges'!AD$71</f>
        <v>0</v>
      </c>
      <c r="AY76" s="376">
        <f ca="1">$C76*'LookUp Ranges'!AE$71</f>
        <v>0</v>
      </c>
      <c r="AZ76" s="376">
        <f ca="1">$C76*'LookUp Ranges'!AF$71</f>
        <v>0</v>
      </c>
      <c r="BA76" s="376">
        <f ca="1">$C76*'LookUp Ranges'!AG$71</f>
        <v>0</v>
      </c>
      <c r="BB76" s="376">
        <f ca="1">$C76*'LookUp Ranges'!AH$71</f>
        <v>0</v>
      </c>
      <c r="BC76" s="376">
        <f ca="1">$C76*'LookUp Ranges'!AI$71</f>
        <v>0</v>
      </c>
      <c r="BD76" s="376">
        <f ca="1">$C76*'LookUp Ranges'!AJ$71</f>
        <v>0</v>
      </c>
      <c r="BE76" s="376">
        <f ca="1">$C76*'LookUp Ranges'!AK$71</f>
        <v>0</v>
      </c>
      <c r="BF76" s="376">
        <f ca="1">$C76*'LookUp Ranges'!AL$71</f>
        <v>0</v>
      </c>
      <c r="BG76" s="376">
        <f ca="1">$C76*'LookUp Ranges'!AM$71</f>
        <v>0</v>
      </c>
      <c r="BH76" s="376">
        <f ca="1">$C76*'LookUp Ranges'!AN$71</f>
        <v>0</v>
      </c>
      <c r="BI76" s="376">
        <f ca="1">$C76*'LookUp Ranges'!AO$71</f>
        <v>0</v>
      </c>
      <c r="BJ76" s="376"/>
      <c r="BK76" s="376"/>
      <c r="BL76" s="377"/>
      <c r="BM76" s="377"/>
      <c r="BN76" s="377"/>
      <c r="BO76" s="377"/>
      <c r="BP76" s="377"/>
      <c r="BQ76" s="377"/>
      <c r="BR76" s="377"/>
      <c r="BS76" s="377"/>
      <c r="BT76" s="377"/>
      <c r="BU76" s="377"/>
      <c r="BV76" s="377"/>
      <c r="BW76" s="377"/>
      <c r="BX76" s="377"/>
      <c r="BY76" s="377"/>
      <c r="BZ76" s="377"/>
      <c r="CA76" s="377"/>
      <c r="CB76" s="377"/>
      <c r="CC76" s="377"/>
      <c r="CD76" s="377"/>
      <c r="CE76" s="377"/>
      <c r="CF76" s="377"/>
      <c r="CG76" s="376"/>
      <c r="CH76" s="376"/>
      <c r="CI76" s="376"/>
      <c r="CJ76" s="376"/>
      <c r="CK76" s="376"/>
      <c r="CL76" s="376"/>
      <c r="CM76" s="376"/>
      <c r="CN76" s="376"/>
      <c r="CO76" s="376"/>
      <c r="CP76" s="376"/>
      <c r="CQ76" s="376"/>
      <c r="CR76" s="376"/>
      <c r="CS76" s="376"/>
      <c r="CT76" s="376"/>
      <c r="CU76" s="376"/>
      <c r="CV76" s="376"/>
      <c r="CW76" s="376"/>
      <c r="CX76" s="376"/>
      <c r="CY76" s="376"/>
      <c r="CZ76" s="374">
        <f t="shared" ca="1" si="128"/>
        <v>0</v>
      </c>
    </row>
    <row r="77" spans="1:104">
      <c r="A77" s="138">
        <f t="shared" si="129"/>
        <v>20</v>
      </c>
      <c r="B77" s="138">
        <f t="shared" si="130"/>
        <v>2038</v>
      </c>
      <c r="C77" s="130">
        <f t="shared" ca="1" si="127"/>
        <v>0</v>
      </c>
      <c r="D77" s="375"/>
      <c r="E77" s="375"/>
      <c r="F77" s="375"/>
      <c r="G77" s="375"/>
      <c r="H77" s="375"/>
      <c r="I77" s="375"/>
      <c r="J77" s="375"/>
      <c r="K77" s="375"/>
      <c r="L77" s="375"/>
      <c r="M77" s="375"/>
      <c r="N77" s="375"/>
      <c r="O77" s="375"/>
      <c r="P77" s="375"/>
      <c r="Q77" s="375"/>
      <c r="R77" s="375"/>
      <c r="S77" s="375"/>
      <c r="T77" s="375"/>
      <c r="U77" s="375"/>
      <c r="V77" s="375"/>
      <c r="W77" s="376">
        <f ca="1">$C77*'LookUp Ranges'!B$71</f>
        <v>0</v>
      </c>
      <c r="X77" s="376">
        <f ca="1">$C77*'LookUp Ranges'!C$71</f>
        <v>0</v>
      </c>
      <c r="Y77" s="376">
        <f ca="1">$C77*'LookUp Ranges'!D$71</f>
        <v>0</v>
      </c>
      <c r="Z77" s="376">
        <f ca="1">$C77*'LookUp Ranges'!E$71</f>
        <v>0</v>
      </c>
      <c r="AA77" s="376">
        <f ca="1">$C77*'LookUp Ranges'!F$71</f>
        <v>0</v>
      </c>
      <c r="AB77" s="376">
        <f ca="1">$C77*'LookUp Ranges'!G$71</f>
        <v>0</v>
      </c>
      <c r="AC77" s="376">
        <f ca="1">$C77*'LookUp Ranges'!H$71</f>
        <v>0</v>
      </c>
      <c r="AD77" s="376">
        <f ca="1">$C77*'LookUp Ranges'!I$71</f>
        <v>0</v>
      </c>
      <c r="AE77" s="376">
        <f ca="1">$C77*'LookUp Ranges'!J$71</f>
        <v>0</v>
      </c>
      <c r="AF77" s="376">
        <f ca="1">$C77*'LookUp Ranges'!K$71</f>
        <v>0</v>
      </c>
      <c r="AG77" s="376">
        <f ca="1">$C77*'LookUp Ranges'!L$71</f>
        <v>0</v>
      </c>
      <c r="AH77" s="376">
        <f ca="1">$C77*'LookUp Ranges'!M$71</f>
        <v>0</v>
      </c>
      <c r="AI77" s="376">
        <f ca="1">$C77*'LookUp Ranges'!N$71</f>
        <v>0</v>
      </c>
      <c r="AJ77" s="376">
        <f ca="1">$C77*'LookUp Ranges'!O$71</f>
        <v>0</v>
      </c>
      <c r="AK77" s="376">
        <f ca="1">$C77*'LookUp Ranges'!P$71</f>
        <v>0</v>
      </c>
      <c r="AL77" s="376">
        <f ca="1">$C77*'LookUp Ranges'!Q$71</f>
        <v>0</v>
      </c>
      <c r="AM77" s="376">
        <f ca="1">$C77*'LookUp Ranges'!R$71</f>
        <v>0</v>
      </c>
      <c r="AN77" s="376">
        <f ca="1">$C77*'LookUp Ranges'!S$71</f>
        <v>0</v>
      </c>
      <c r="AO77" s="376">
        <f ca="1">$C77*'LookUp Ranges'!T$71</f>
        <v>0</v>
      </c>
      <c r="AP77" s="376">
        <f ca="1">$C77*'LookUp Ranges'!U$71</f>
        <v>0</v>
      </c>
      <c r="AQ77" s="376">
        <f ca="1">$C77*'LookUp Ranges'!V$71</f>
        <v>0</v>
      </c>
      <c r="AR77" s="376">
        <f ca="1">$C77*'LookUp Ranges'!W$71</f>
        <v>0</v>
      </c>
      <c r="AS77" s="376">
        <f ca="1">$C77*'LookUp Ranges'!X$71</f>
        <v>0</v>
      </c>
      <c r="AT77" s="376">
        <f ca="1">$C77*'LookUp Ranges'!Y$71</f>
        <v>0</v>
      </c>
      <c r="AU77" s="376">
        <f ca="1">$C77*'LookUp Ranges'!Z$71</f>
        <v>0</v>
      </c>
      <c r="AV77" s="376">
        <f ca="1">$C77*'LookUp Ranges'!AA$71</f>
        <v>0</v>
      </c>
      <c r="AW77" s="376">
        <f ca="1">$C77*'LookUp Ranges'!AB$71</f>
        <v>0</v>
      </c>
      <c r="AX77" s="376">
        <f ca="1">$C77*'LookUp Ranges'!AC$71</f>
        <v>0</v>
      </c>
      <c r="AY77" s="376">
        <f ca="1">$C77*'LookUp Ranges'!AD$71</f>
        <v>0</v>
      </c>
      <c r="AZ77" s="376">
        <f ca="1">$C77*'LookUp Ranges'!AE$71</f>
        <v>0</v>
      </c>
      <c r="BA77" s="376">
        <f ca="1">$C77*'LookUp Ranges'!AF$71</f>
        <v>0</v>
      </c>
      <c r="BB77" s="376">
        <f ca="1">$C77*'LookUp Ranges'!AG$71</f>
        <v>0</v>
      </c>
      <c r="BC77" s="376">
        <f ca="1">$C77*'LookUp Ranges'!AH$71</f>
        <v>0</v>
      </c>
      <c r="BD77" s="376">
        <f ca="1">$C77*'LookUp Ranges'!AI$71</f>
        <v>0</v>
      </c>
      <c r="BE77" s="376">
        <f ca="1">$C77*'LookUp Ranges'!AJ$71</f>
        <v>0</v>
      </c>
      <c r="BF77" s="376">
        <f ca="1">$C77*'LookUp Ranges'!AK$71</f>
        <v>0</v>
      </c>
      <c r="BG77" s="376">
        <f ca="1">$C77*'LookUp Ranges'!AL$71</f>
        <v>0</v>
      </c>
      <c r="BH77" s="376">
        <f ca="1">$C77*'LookUp Ranges'!AM$71</f>
        <v>0</v>
      </c>
      <c r="BI77" s="376">
        <f ca="1">$C77*'LookUp Ranges'!AN$71</f>
        <v>0</v>
      </c>
      <c r="BJ77" s="376">
        <f ca="1">$C77*'LookUp Ranges'!AO$71</f>
        <v>0</v>
      </c>
      <c r="BK77" s="376"/>
      <c r="BL77" s="377"/>
      <c r="BM77" s="377"/>
      <c r="BN77" s="377"/>
      <c r="BO77" s="377"/>
      <c r="BP77" s="377"/>
      <c r="BQ77" s="377"/>
      <c r="BR77" s="377"/>
      <c r="BS77" s="377"/>
      <c r="BT77" s="377"/>
      <c r="BU77" s="377"/>
      <c r="BV77" s="377"/>
      <c r="BW77" s="377"/>
      <c r="BX77" s="377"/>
      <c r="BY77" s="377"/>
      <c r="BZ77" s="377"/>
      <c r="CA77" s="377"/>
      <c r="CB77" s="377"/>
      <c r="CC77" s="377"/>
      <c r="CD77" s="377"/>
      <c r="CE77" s="377"/>
      <c r="CF77" s="377"/>
      <c r="CG77" s="376"/>
      <c r="CH77" s="376"/>
      <c r="CI77" s="376"/>
      <c r="CJ77" s="376"/>
      <c r="CK77" s="376"/>
      <c r="CL77" s="376"/>
      <c r="CM77" s="376"/>
      <c r="CN77" s="376"/>
      <c r="CO77" s="376"/>
      <c r="CP77" s="376"/>
      <c r="CQ77" s="376"/>
      <c r="CR77" s="376"/>
      <c r="CS77" s="376"/>
      <c r="CT77" s="376"/>
      <c r="CU77" s="376"/>
      <c r="CV77" s="376"/>
      <c r="CW77" s="376"/>
      <c r="CX77" s="376"/>
      <c r="CY77" s="376"/>
      <c r="CZ77" s="374">
        <f t="shared" ca="1" si="128"/>
        <v>0</v>
      </c>
    </row>
    <row r="78" spans="1:104" s="373" customFormat="1">
      <c r="A78" s="138">
        <f t="shared" si="129"/>
        <v>21</v>
      </c>
      <c r="B78" s="138">
        <f t="shared" si="130"/>
        <v>2039</v>
      </c>
      <c r="C78" s="130">
        <f t="shared" ref="C78:C97" ca="1" si="131">C32</f>
        <v>0</v>
      </c>
      <c r="D78" s="375"/>
      <c r="E78" s="375"/>
      <c r="F78" s="375"/>
      <c r="G78" s="375"/>
      <c r="H78" s="375"/>
      <c r="I78" s="375"/>
      <c r="J78" s="375"/>
      <c r="K78" s="375"/>
      <c r="L78" s="375"/>
      <c r="M78" s="375"/>
      <c r="N78" s="375"/>
      <c r="O78" s="375"/>
      <c r="P78" s="375"/>
      <c r="Q78" s="375"/>
      <c r="R78" s="375"/>
      <c r="S78" s="375"/>
      <c r="T78" s="375"/>
      <c r="U78" s="375"/>
      <c r="V78" s="375"/>
      <c r="W78" s="376"/>
      <c r="X78" s="376">
        <f ca="1">$C78*'LookUp Ranges'!B$71</f>
        <v>0</v>
      </c>
      <c r="Y78" s="376">
        <f ca="1">$C78*'LookUp Ranges'!C$71</f>
        <v>0</v>
      </c>
      <c r="Z78" s="376">
        <f ca="1">$C78*'LookUp Ranges'!D$71</f>
        <v>0</v>
      </c>
      <c r="AA78" s="376">
        <f ca="1">$C78*'LookUp Ranges'!E$71</f>
        <v>0</v>
      </c>
      <c r="AB78" s="376">
        <f ca="1">$C78*'LookUp Ranges'!F$71</f>
        <v>0</v>
      </c>
      <c r="AC78" s="376">
        <f ca="1">$C78*'LookUp Ranges'!G$71</f>
        <v>0</v>
      </c>
      <c r="AD78" s="376">
        <f ca="1">$C78*'LookUp Ranges'!H$71</f>
        <v>0</v>
      </c>
      <c r="AE78" s="376">
        <f ca="1">$C78*'LookUp Ranges'!I$71</f>
        <v>0</v>
      </c>
      <c r="AF78" s="376">
        <f ca="1">$C78*'LookUp Ranges'!J$71</f>
        <v>0</v>
      </c>
      <c r="AG78" s="376">
        <f ca="1">$C78*'LookUp Ranges'!K$71</f>
        <v>0</v>
      </c>
      <c r="AH78" s="376">
        <f ca="1">$C78*'LookUp Ranges'!L$71</f>
        <v>0</v>
      </c>
      <c r="AI78" s="376">
        <f ca="1">$C78*'LookUp Ranges'!M$71</f>
        <v>0</v>
      </c>
      <c r="AJ78" s="376">
        <f ca="1">$C78*'LookUp Ranges'!N$71</f>
        <v>0</v>
      </c>
      <c r="AK78" s="376">
        <f ca="1">$C78*'LookUp Ranges'!O$71</f>
        <v>0</v>
      </c>
      <c r="AL78" s="376">
        <f ca="1">$C78*'LookUp Ranges'!P$71</f>
        <v>0</v>
      </c>
      <c r="AM78" s="376">
        <f ca="1">$C78*'LookUp Ranges'!Q$71</f>
        <v>0</v>
      </c>
      <c r="AN78" s="376">
        <f ca="1">$C78*'LookUp Ranges'!R$71</f>
        <v>0</v>
      </c>
      <c r="AO78" s="376">
        <f ca="1">$C78*'LookUp Ranges'!S$71</f>
        <v>0</v>
      </c>
      <c r="AP78" s="376">
        <f ca="1">$C78*'LookUp Ranges'!T$71</f>
        <v>0</v>
      </c>
      <c r="AQ78" s="376">
        <f ca="1">$C78*'LookUp Ranges'!U$71</f>
        <v>0</v>
      </c>
      <c r="AR78" s="376">
        <f ca="1">$C78*'LookUp Ranges'!V$71</f>
        <v>0</v>
      </c>
      <c r="AS78" s="376">
        <f ca="1">$C78*'LookUp Ranges'!W$71</f>
        <v>0</v>
      </c>
      <c r="AT78" s="376">
        <f ca="1">$C78*'LookUp Ranges'!X$71</f>
        <v>0</v>
      </c>
      <c r="AU78" s="376">
        <f ca="1">$C78*'LookUp Ranges'!Y$71</f>
        <v>0</v>
      </c>
      <c r="AV78" s="376">
        <f ca="1">$C78*'LookUp Ranges'!Z$71</f>
        <v>0</v>
      </c>
      <c r="AW78" s="376">
        <f ca="1">$C78*'LookUp Ranges'!AA$71</f>
        <v>0</v>
      </c>
      <c r="AX78" s="376">
        <f ca="1">$C78*'LookUp Ranges'!AB$71</f>
        <v>0</v>
      </c>
      <c r="AY78" s="376">
        <f ca="1">$C78*'LookUp Ranges'!AC$71</f>
        <v>0</v>
      </c>
      <c r="AZ78" s="376">
        <f ca="1">$C78*'LookUp Ranges'!AD$71</f>
        <v>0</v>
      </c>
      <c r="BA78" s="376">
        <f ca="1">$C78*'LookUp Ranges'!AE$71</f>
        <v>0</v>
      </c>
      <c r="BB78" s="376">
        <f ca="1">$C78*'LookUp Ranges'!AF$71</f>
        <v>0</v>
      </c>
      <c r="BC78" s="376">
        <f ca="1">$C78*'LookUp Ranges'!AG$71</f>
        <v>0</v>
      </c>
      <c r="BD78" s="376">
        <f ca="1">$C78*'LookUp Ranges'!AH$71</f>
        <v>0</v>
      </c>
      <c r="BE78" s="376">
        <f ca="1">$C78*'LookUp Ranges'!AI$71</f>
        <v>0</v>
      </c>
      <c r="BF78" s="376">
        <f ca="1">$C78*'LookUp Ranges'!AJ$71</f>
        <v>0</v>
      </c>
      <c r="BG78" s="376">
        <f ca="1">$C78*'LookUp Ranges'!AK$71</f>
        <v>0</v>
      </c>
      <c r="BH78" s="376">
        <f ca="1">$C78*'LookUp Ranges'!AL$71</f>
        <v>0</v>
      </c>
      <c r="BI78" s="376">
        <f ca="1">$C78*'LookUp Ranges'!AM$71</f>
        <v>0</v>
      </c>
      <c r="BJ78" s="376">
        <f ca="1">$C78*'LookUp Ranges'!AN$71</f>
        <v>0</v>
      </c>
      <c r="BK78" s="376">
        <f ca="1">$C78*'LookUp Ranges'!AO$71</f>
        <v>0</v>
      </c>
      <c r="BL78" s="377"/>
      <c r="BM78" s="377"/>
      <c r="BN78" s="377"/>
      <c r="BO78" s="377"/>
      <c r="BP78" s="377"/>
      <c r="BQ78" s="377"/>
      <c r="BR78" s="377"/>
      <c r="BS78" s="377"/>
      <c r="BT78" s="377"/>
      <c r="BU78" s="377"/>
      <c r="BV78" s="377"/>
      <c r="BW78" s="377"/>
      <c r="BX78" s="377"/>
      <c r="BY78" s="377"/>
      <c r="BZ78" s="377"/>
      <c r="CA78" s="377"/>
      <c r="CB78" s="377"/>
      <c r="CC78" s="377"/>
      <c r="CD78" s="377"/>
      <c r="CE78" s="377"/>
      <c r="CF78" s="377"/>
      <c r="CG78" s="376"/>
      <c r="CH78" s="376"/>
      <c r="CI78" s="376"/>
      <c r="CJ78" s="376"/>
      <c r="CK78" s="376"/>
      <c r="CL78" s="376"/>
      <c r="CM78" s="376"/>
      <c r="CN78" s="376"/>
      <c r="CO78" s="376"/>
      <c r="CP78" s="376"/>
      <c r="CQ78" s="376"/>
      <c r="CR78" s="376"/>
      <c r="CS78" s="376"/>
      <c r="CT78" s="376"/>
      <c r="CU78" s="376"/>
      <c r="CV78" s="376"/>
      <c r="CW78" s="376"/>
      <c r="CX78" s="376"/>
      <c r="CY78" s="376"/>
      <c r="CZ78" s="374">
        <f t="shared" ca="1" si="128"/>
        <v>0</v>
      </c>
    </row>
    <row r="79" spans="1:104" s="373" customFormat="1">
      <c r="A79" s="138">
        <f t="shared" si="129"/>
        <v>22</v>
      </c>
      <c r="B79" s="138">
        <f t="shared" si="130"/>
        <v>2040</v>
      </c>
      <c r="C79" s="130">
        <f t="shared" ca="1" si="131"/>
        <v>0</v>
      </c>
      <c r="D79" s="375"/>
      <c r="E79" s="375"/>
      <c r="F79" s="375"/>
      <c r="G79" s="375"/>
      <c r="H79" s="375"/>
      <c r="I79" s="375"/>
      <c r="J79" s="375"/>
      <c r="K79" s="375"/>
      <c r="L79" s="375"/>
      <c r="M79" s="375"/>
      <c r="N79" s="375"/>
      <c r="O79" s="375"/>
      <c r="P79" s="375"/>
      <c r="Q79" s="375"/>
      <c r="R79" s="375"/>
      <c r="S79" s="375"/>
      <c r="T79" s="375"/>
      <c r="U79" s="375"/>
      <c r="V79" s="375"/>
      <c r="W79" s="376"/>
      <c r="X79" s="376"/>
      <c r="Y79" s="376">
        <f ca="1">$C79*'LookUp Ranges'!B$71</f>
        <v>0</v>
      </c>
      <c r="Z79" s="376">
        <f ca="1">$C79*'LookUp Ranges'!C$71</f>
        <v>0</v>
      </c>
      <c r="AA79" s="376">
        <f ca="1">$C79*'LookUp Ranges'!D$71</f>
        <v>0</v>
      </c>
      <c r="AB79" s="376">
        <f ca="1">$C79*'LookUp Ranges'!E$71</f>
        <v>0</v>
      </c>
      <c r="AC79" s="376">
        <f ca="1">$C79*'LookUp Ranges'!F$71</f>
        <v>0</v>
      </c>
      <c r="AD79" s="376">
        <f ca="1">$C79*'LookUp Ranges'!G$71</f>
        <v>0</v>
      </c>
      <c r="AE79" s="376">
        <f ca="1">$C79*'LookUp Ranges'!H$71</f>
        <v>0</v>
      </c>
      <c r="AF79" s="376">
        <f ca="1">$C79*'LookUp Ranges'!I$71</f>
        <v>0</v>
      </c>
      <c r="AG79" s="376">
        <f ca="1">$C79*'LookUp Ranges'!J$71</f>
        <v>0</v>
      </c>
      <c r="AH79" s="376">
        <f ca="1">$C79*'LookUp Ranges'!K$71</f>
        <v>0</v>
      </c>
      <c r="AI79" s="376">
        <f ca="1">$C79*'LookUp Ranges'!L$71</f>
        <v>0</v>
      </c>
      <c r="AJ79" s="376">
        <f ca="1">$C79*'LookUp Ranges'!M$71</f>
        <v>0</v>
      </c>
      <c r="AK79" s="376">
        <f ca="1">$C79*'LookUp Ranges'!N$71</f>
        <v>0</v>
      </c>
      <c r="AL79" s="376">
        <f ca="1">$C79*'LookUp Ranges'!O$71</f>
        <v>0</v>
      </c>
      <c r="AM79" s="376">
        <f ca="1">$C79*'LookUp Ranges'!P$71</f>
        <v>0</v>
      </c>
      <c r="AN79" s="376">
        <f ca="1">$C79*'LookUp Ranges'!Q$71</f>
        <v>0</v>
      </c>
      <c r="AO79" s="376">
        <f ca="1">$C79*'LookUp Ranges'!R$71</f>
        <v>0</v>
      </c>
      <c r="AP79" s="376">
        <f ca="1">$C79*'LookUp Ranges'!S$71</f>
        <v>0</v>
      </c>
      <c r="AQ79" s="376">
        <f ca="1">$C79*'LookUp Ranges'!T$71</f>
        <v>0</v>
      </c>
      <c r="AR79" s="376">
        <f ca="1">$C79*'LookUp Ranges'!U$71</f>
        <v>0</v>
      </c>
      <c r="AS79" s="376">
        <f ca="1">$C79*'LookUp Ranges'!V$71</f>
        <v>0</v>
      </c>
      <c r="AT79" s="376">
        <f ca="1">$C79*'LookUp Ranges'!W$71</f>
        <v>0</v>
      </c>
      <c r="AU79" s="376">
        <f ca="1">$C79*'LookUp Ranges'!X$71</f>
        <v>0</v>
      </c>
      <c r="AV79" s="376">
        <f ca="1">$C79*'LookUp Ranges'!Y$71</f>
        <v>0</v>
      </c>
      <c r="AW79" s="376">
        <f ca="1">$C79*'LookUp Ranges'!Z$71</f>
        <v>0</v>
      </c>
      <c r="AX79" s="376">
        <f ca="1">$C79*'LookUp Ranges'!AA$71</f>
        <v>0</v>
      </c>
      <c r="AY79" s="376">
        <f ca="1">$C79*'LookUp Ranges'!AB$71</f>
        <v>0</v>
      </c>
      <c r="AZ79" s="376">
        <f ca="1">$C79*'LookUp Ranges'!AC$71</f>
        <v>0</v>
      </c>
      <c r="BA79" s="376">
        <f ca="1">$C79*'LookUp Ranges'!AD$71</f>
        <v>0</v>
      </c>
      <c r="BB79" s="376">
        <f ca="1">$C79*'LookUp Ranges'!AE$71</f>
        <v>0</v>
      </c>
      <c r="BC79" s="376">
        <f ca="1">$C79*'LookUp Ranges'!AF$71</f>
        <v>0</v>
      </c>
      <c r="BD79" s="376">
        <f ca="1">$C79*'LookUp Ranges'!AG$71</f>
        <v>0</v>
      </c>
      <c r="BE79" s="376">
        <f ca="1">$C79*'LookUp Ranges'!AH$71</f>
        <v>0</v>
      </c>
      <c r="BF79" s="376">
        <f ca="1">$C79*'LookUp Ranges'!AI$71</f>
        <v>0</v>
      </c>
      <c r="BG79" s="376">
        <f ca="1">$C79*'LookUp Ranges'!AJ$71</f>
        <v>0</v>
      </c>
      <c r="BH79" s="376">
        <f ca="1">$C79*'LookUp Ranges'!AK$71</f>
        <v>0</v>
      </c>
      <c r="BI79" s="376">
        <f ca="1">$C79*'LookUp Ranges'!AL$71</f>
        <v>0</v>
      </c>
      <c r="BJ79" s="376">
        <f ca="1">$C79*'LookUp Ranges'!AM$71</f>
        <v>0</v>
      </c>
      <c r="BK79" s="376">
        <f ca="1">$C79*'LookUp Ranges'!AN$71</f>
        <v>0</v>
      </c>
      <c r="BL79" s="376">
        <f ca="1">$C79*'LookUp Ranges'!AO$71</f>
        <v>0</v>
      </c>
      <c r="BM79" s="377"/>
      <c r="BN79" s="377"/>
      <c r="BO79" s="377"/>
      <c r="BP79" s="377"/>
      <c r="BQ79" s="377"/>
      <c r="BR79" s="377"/>
      <c r="BS79" s="377"/>
      <c r="BT79" s="377"/>
      <c r="BU79" s="377"/>
      <c r="BV79" s="377"/>
      <c r="BW79" s="377"/>
      <c r="BX79" s="377"/>
      <c r="BY79" s="377"/>
      <c r="BZ79" s="377"/>
      <c r="CA79" s="377"/>
      <c r="CB79" s="377"/>
      <c r="CC79" s="377"/>
      <c r="CD79" s="377"/>
      <c r="CE79" s="377"/>
      <c r="CF79" s="377"/>
      <c r="CG79" s="376"/>
      <c r="CH79" s="376"/>
      <c r="CI79" s="376"/>
      <c r="CJ79" s="376"/>
      <c r="CK79" s="376"/>
      <c r="CL79" s="376"/>
      <c r="CM79" s="376"/>
      <c r="CN79" s="376"/>
      <c r="CO79" s="376"/>
      <c r="CP79" s="376"/>
      <c r="CQ79" s="376"/>
      <c r="CR79" s="376"/>
      <c r="CS79" s="376"/>
      <c r="CT79" s="376"/>
      <c r="CU79" s="376"/>
      <c r="CV79" s="376"/>
      <c r="CW79" s="376"/>
      <c r="CX79" s="376"/>
      <c r="CY79" s="376"/>
      <c r="CZ79" s="374">
        <f t="shared" ca="1" si="128"/>
        <v>0</v>
      </c>
    </row>
    <row r="80" spans="1:104" s="373" customFormat="1">
      <c r="A80" s="138">
        <f t="shared" si="129"/>
        <v>23</v>
      </c>
      <c r="B80" s="138">
        <f t="shared" si="130"/>
        <v>2041</v>
      </c>
      <c r="C80" s="130">
        <f t="shared" ca="1" si="131"/>
        <v>0</v>
      </c>
      <c r="D80" s="375"/>
      <c r="E80" s="375"/>
      <c r="F80" s="375"/>
      <c r="G80" s="375"/>
      <c r="H80" s="375"/>
      <c r="I80" s="375"/>
      <c r="J80" s="375"/>
      <c r="K80" s="375"/>
      <c r="L80" s="375"/>
      <c r="M80" s="375"/>
      <c r="N80" s="375"/>
      <c r="O80" s="375"/>
      <c r="P80" s="375"/>
      <c r="Q80" s="375"/>
      <c r="R80" s="375"/>
      <c r="S80" s="375"/>
      <c r="T80" s="375"/>
      <c r="U80" s="375"/>
      <c r="V80" s="375"/>
      <c r="W80" s="376"/>
      <c r="X80" s="376"/>
      <c r="Y80" s="376"/>
      <c r="Z80" s="376">
        <f ca="1">$C80*'LookUp Ranges'!B$71</f>
        <v>0</v>
      </c>
      <c r="AA80" s="376">
        <f ca="1">$C80*'LookUp Ranges'!C$71</f>
        <v>0</v>
      </c>
      <c r="AB80" s="376">
        <f ca="1">$C80*'LookUp Ranges'!D$71</f>
        <v>0</v>
      </c>
      <c r="AC80" s="376">
        <f ca="1">$C80*'LookUp Ranges'!E$71</f>
        <v>0</v>
      </c>
      <c r="AD80" s="376">
        <f ca="1">$C80*'LookUp Ranges'!F$71</f>
        <v>0</v>
      </c>
      <c r="AE80" s="376">
        <f ca="1">$C80*'LookUp Ranges'!G$71</f>
        <v>0</v>
      </c>
      <c r="AF80" s="376">
        <f ca="1">$C80*'LookUp Ranges'!H$71</f>
        <v>0</v>
      </c>
      <c r="AG80" s="376">
        <f ca="1">$C80*'LookUp Ranges'!I$71</f>
        <v>0</v>
      </c>
      <c r="AH80" s="376">
        <f ca="1">$C80*'LookUp Ranges'!J$71</f>
        <v>0</v>
      </c>
      <c r="AI80" s="376">
        <f ca="1">$C80*'LookUp Ranges'!K$71</f>
        <v>0</v>
      </c>
      <c r="AJ80" s="376">
        <f ca="1">$C80*'LookUp Ranges'!L$71</f>
        <v>0</v>
      </c>
      <c r="AK80" s="376">
        <f ca="1">$C80*'LookUp Ranges'!M$71</f>
        <v>0</v>
      </c>
      <c r="AL80" s="376">
        <f ca="1">$C80*'LookUp Ranges'!N$71</f>
        <v>0</v>
      </c>
      <c r="AM80" s="376">
        <f ca="1">$C80*'LookUp Ranges'!O$71</f>
        <v>0</v>
      </c>
      <c r="AN80" s="376">
        <f ca="1">$C80*'LookUp Ranges'!P$71</f>
        <v>0</v>
      </c>
      <c r="AO80" s="376">
        <f ca="1">$C80*'LookUp Ranges'!Q$71</f>
        <v>0</v>
      </c>
      <c r="AP80" s="376">
        <f ca="1">$C80*'LookUp Ranges'!R$71</f>
        <v>0</v>
      </c>
      <c r="AQ80" s="376">
        <f ca="1">$C80*'LookUp Ranges'!S$71</f>
        <v>0</v>
      </c>
      <c r="AR80" s="376">
        <f ca="1">$C80*'LookUp Ranges'!T$71</f>
        <v>0</v>
      </c>
      <c r="AS80" s="376">
        <f ca="1">$C80*'LookUp Ranges'!U$71</f>
        <v>0</v>
      </c>
      <c r="AT80" s="376">
        <f ca="1">$C80*'LookUp Ranges'!V$71</f>
        <v>0</v>
      </c>
      <c r="AU80" s="376">
        <f ca="1">$C80*'LookUp Ranges'!W$71</f>
        <v>0</v>
      </c>
      <c r="AV80" s="376">
        <f ca="1">$C80*'LookUp Ranges'!X$71</f>
        <v>0</v>
      </c>
      <c r="AW80" s="376">
        <f ca="1">$C80*'LookUp Ranges'!Y$71</f>
        <v>0</v>
      </c>
      <c r="AX80" s="376">
        <f ca="1">$C80*'LookUp Ranges'!Z$71</f>
        <v>0</v>
      </c>
      <c r="AY80" s="376">
        <f ca="1">$C80*'LookUp Ranges'!AA$71</f>
        <v>0</v>
      </c>
      <c r="AZ80" s="376">
        <f ca="1">$C80*'LookUp Ranges'!AB$71</f>
        <v>0</v>
      </c>
      <c r="BA80" s="376">
        <f ca="1">$C80*'LookUp Ranges'!AC$71</f>
        <v>0</v>
      </c>
      <c r="BB80" s="376">
        <f ca="1">$C80*'LookUp Ranges'!AD$71</f>
        <v>0</v>
      </c>
      <c r="BC80" s="376">
        <f ca="1">$C80*'LookUp Ranges'!AE$71</f>
        <v>0</v>
      </c>
      <c r="BD80" s="376">
        <f ca="1">$C80*'LookUp Ranges'!AF$71</f>
        <v>0</v>
      </c>
      <c r="BE80" s="376">
        <f ca="1">$C80*'LookUp Ranges'!AG$71</f>
        <v>0</v>
      </c>
      <c r="BF80" s="376">
        <f ca="1">$C80*'LookUp Ranges'!AH$71</f>
        <v>0</v>
      </c>
      <c r="BG80" s="376">
        <f ca="1">$C80*'LookUp Ranges'!AI$71</f>
        <v>0</v>
      </c>
      <c r="BH80" s="376">
        <f ca="1">$C80*'LookUp Ranges'!AJ$71</f>
        <v>0</v>
      </c>
      <c r="BI80" s="376">
        <f ca="1">$C80*'LookUp Ranges'!AK$71</f>
        <v>0</v>
      </c>
      <c r="BJ80" s="376">
        <f ca="1">$C80*'LookUp Ranges'!AL$71</f>
        <v>0</v>
      </c>
      <c r="BK80" s="376">
        <f ca="1">$C80*'LookUp Ranges'!AM$71</f>
        <v>0</v>
      </c>
      <c r="BL80" s="376">
        <f ca="1">$C80*'LookUp Ranges'!AN$71</f>
        <v>0</v>
      </c>
      <c r="BM80" s="376">
        <f ca="1">$C80*'LookUp Ranges'!AO$71</f>
        <v>0</v>
      </c>
      <c r="BN80" s="377"/>
      <c r="BO80" s="377"/>
      <c r="BP80" s="377"/>
      <c r="BQ80" s="377"/>
      <c r="BR80" s="377"/>
      <c r="BS80" s="377"/>
      <c r="BT80" s="377"/>
      <c r="BU80" s="377"/>
      <c r="BV80" s="377"/>
      <c r="BW80" s="377"/>
      <c r="BX80" s="377"/>
      <c r="BY80" s="377"/>
      <c r="BZ80" s="377"/>
      <c r="CA80" s="377"/>
      <c r="CB80" s="377"/>
      <c r="CC80" s="377"/>
      <c r="CD80" s="377"/>
      <c r="CE80" s="377"/>
      <c r="CF80" s="377"/>
      <c r="CG80" s="376"/>
      <c r="CH80" s="376"/>
      <c r="CI80" s="376"/>
      <c r="CJ80" s="376"/>
      <c r="CK80" s="376"/>
      <c r="CL80" s="376"/>
      <c r="CM80" s="376"/>
      <c r="CN80" s="376"/>
      <c r="CO80" s="376"/>
      <c r="CP80" s="376"/>
      <c r="CQ80" s="376"/>
      <c r="CR80" s="376"/>
      <c r="CS80" s="376"/>
      <c r="CT80" s="376"/>
      <c r="CU80" s="376"/>
      <c r="CV80" s="376"/>
      <c r="CW80" s="376"/>
      <c r="CX80" s="376"/>
      <c r="CY80" s="376"/>
      <c r="CZ80" s="374">
        <f t="shared" ca="1" si="128"/>
        <v>0</v>
      </c>
    </row>
    <row r="81" spans="1:104" s="373" customFormat="1">
      <c r="A81" s="138">
        <f t="shared" si="129"/>
        <v>24</v>
      </c>
      <c r="B81" s="138">
        <f t="shared" si="130"/>
        <v>2042</v>
      </c>
      <c r="C81" s="130">
        <f t="shared" ca="1" si="131"/>
        <v>0</v>
      </c>
      <c r="D81" s="375"/>
      <c r="E81" s="375"/>
      <c r="F81" s="375"/>
      <c r="G81" s="375"/>
      <c r="H81" s="375"/>
      <c r="I81" s="375"/>
      <c r="J81" s="375"/>
      <c r="K81" s="375"/>
      <c r="L81" s="375"/>
      <c r="M81" s="375"/>
      <c r="N81" s="375"/>
      <c r="O81" s="375"/>
      <c r="P81" s="375"/>
      <c r="Q81" s="375"/>
      <c r="R81" s="375"/>
      <c r="S81" s="375"/>
      <c r="T81" s="375"/>
      <c r="U81" s="375"/>
      <c r="V81" s="375"/>
      <c r="W81" s="376"/>
      <c r="X81" s="376"/>
      <c r="Y81" s="376"/>
      <c r="Z81" s="376"/>
      <c r="AA81" s="376">
        <f ca="1">$C81*'LookUp Ranges'!B$71</f>
        <v>0</v>
      </c>
      <c r="AB81" s="376">
        <f ca="1">$C81*'LookUp Ranges'!C$71</f>
        <v>0</v>
      </c>
      <c r="AC81" s="376">
        <f ca="1">$C81*'LookUp Ranges'!D$71</f>
        <v>0</v>
      </c>
      <c r="AD81" s="376">
        <f ca="1">$C81*'LookUp Ranges'!E$71</f>
        <v>0</v>
      </c>
      <c r="AE81" s="376">
        <f ca="1">$C81*'LookUp Ranges'!F$71</f>
        <v>0</v>
      </c>
      <c r="AF81" s="376">
        <f ca="1">$C81*'LookUp Ranges'!G$71</f>
        <v>0</v>
      </c>
      <c r="AG81" s="376">
        <f ca="1">$C81*'LookUp Ranges'!H$71</f>
        <v>0</v>
      </c>
      <c r="AH81" s="376">
        <f ca="1">$C81*'LookUp Ranges'!I$71</f>
        <v>0</v>
      </c>
      <c r="AI81" s="376">
        <f ca="1">$C81*'LookUp Ranges'!J$71</f>
        <v>0</v>
      </c>
      <c r="AJ81" s="376">
        <f ca="1">$C81*'LookUp Ranges'!K$71</f>
        <v>0</v>
      </c>
      <c r="AK81" s="376">
        <f ca="1">$C81*'LookUp Ranges'!L$71</f>
        <v>0</v>
      </c>
      <c r="AL81" s="376">
        <f ca="1">$C81*'LookUp Ranges'!M$71</f>
        <v>0</v>
      </c>
      <c r="AM81" s="376">
        <f ca="1">$C81*'LookUp Ranges'!N$71</f>
        <v>0</v>
      </c>
      <c r="AN81" s="376">
        <f ca="1">$C81*'LookUp Ranges'!O$71</f>
        <v>0</v>
      </c>
      <c r="AO81" s="376">
        <f ca="1">$C81*'LookUp Ranges'!P$71</f>
        <v>0</v>
      </c>
      <c r="AP81" s="376">
        <f ca="1">$C81*'LookUp Ranges'!Q$71</f>
        <v>0</v>
      </c>
      <c r="AQ81" s="376">
        <f ca="1">$C81*'LookUp Ranges'!R$71</f>
        <v>0</v>
      </c>
      <c r="AR81" s="376">
        <f ca="1">$C81*'LookUp Ranges'!S$71</f>
        <v>0</v>
      </c>
      <c r="AS81" s="376">
        <f ca="1">$C81*'LookUp Ranges'!T$71</f>
        <v>0</v>
      </c>
      <c r="AT81" s="376">
        <f ca="1">$C81*'LookUp Ranges'!U$71</f>
        <v>0</v>
      </c>
      <c r="AU81" s="376">
        <f ca="1">$C81*'LookUp Ranges'!V$71</f>
        <v>0</v>
      </c>
      <c r="AV81" s="376">
        <f ca="1">$C81*'LookUp Ranges'!W$71</f>
        <v>0</v>
      </c>
      <c r="AW81" s="376">
        <f ca="1">$C81*'LookUp Ranges'!X$71</f>
        <v>0</v>
      </c>
      <c r="AX81" s="376">
        <f ca="1">$C81*'LookUp Ranges'!Y$71</f>
        <v>0</v>
      </c>
      <c r="AY81" s="376">
        <f ca="1">$C81*'LookUp Ranges'!Z$71</f>
        <v>0</v>
      </c>
      <c r="AZ81" s="376">
        <f ca="1">$C81*'LookUp Ranges'!AA$71</f>
        <v>0</v>
      </c>
      <c r="BA81" s="376">
        <f ca="1">$C81*'LookUp Ranges'!AB$71</f>
        <v>0</v>
      </c>
      <c r="BB81" s="376">
        <f ca="1">$C81*'LookUp Ranges'!AC$71</f>
        <v>0</v>
      </c>
      <c r="BC81" s="376">
        <f ca="1">$C81*'LookUp Ranges'!AD$71</f>
        <v>0</v>
      </c>
      <c r="BD81" s="376">
        <f ca="1">$C81*'LookUp Ranges'!AE$71</f>
        <v>0</v>
      </c>
      <c r="BE81" s="376">
        <f ca="1">$C81*'LookUp Ranges'!AF$71</f>
        <v>0</v>
      </c>
      <c r="BF81" s="376">
        <f ca="1">$C81*'LookUp Ranges'!AG$71</f>
        <v>0</v>
      </c>
      <c r="BG81" s="376">
        <f ca="1">$C81*'LookUp Ranges'!AH$71</f>
        <v>0</v>
      </c>
      <c r="BH81" s="376">
        <f ca="1">$C81*'LookUp Ranges'!AI$71</f>
        <v>0</v>
      </c>
      <c r="BI81" s="376">
        <f ca="1">$C81*'LookUp Ranges'!AJ$71</f>
        <v>0</v>
      </c>
      <c r="BJ81" s="376">
        <f ca="1">$C81*'LookUp Ranges'!AK$71</f>
        <v>0</v>
      </c>
      <c r="BK81" s="376">
        <f ca="1">$C81*'LookUp Ranges'!AL$71</f>
        <v>0</v>
      </c>
      <c r="BL81" s="376">
        <f ca="1">$C81*'LookUp Ranges'!AM$71</f>
        <v>0</v>
      </c>
      <c r="BM81" s="376">
        <f ca="1">$C81*'LookUp Ranges'!AN$71</f>
        <v>0</v>
      </c>
      <c r="BN81" s="376">
        <f ca="1">$C81*'LookUp Ranges'!AO$71</f>
        <v>0</v>
      </c>
      <c r="BO81" s="377"/>
      <c r="BP81" s="377"/>
      <c r="BQ81" s="377"/>
      <c r="BR81" s="377"/>
      <c r="BS81" s="377"/>
      <c r="BT81" s="377"/>
      <c r="BU81" s="377"/>
      <c r="BV81" s="377"/>
      <c r="BW81" s="377"/>
      <c r="BX81" s="377"/>
      <c r="BY81" s="377"/>
      <c r="BZ81" s="377"/>
      <c r="CA81" s="377"/>
      <c r="CB81" s="377"/>
      <c r="CC81" s="377"/>
      <c r="CD81" s="377"/>
      <c r="CE81" s="377"/>
      <c r="CF81" s="377"/>
      <c r="CG81" s="376"/>
      <c r="CH81" s="376"/>
      <c r="CI81" s="376"/>
      <c r="CJ81" s="376"/>
      <c r="CK81" s="376"/>
      <c r="CL81" s="376"/>
      <c r="CM81" s="376"/>
      <c r="CN81" s="376"/>
      <c r="CO81" s="376"/>
      <c r="CP81" s="376"/>
      <c r="CQ81" s="376"/>
      <c r="CR81" s="376"/>
      <c r="CS81" s="376"/>
      <c r="CT81" s="376"/>
      <c r="CU81" s="376"/>
      <c r="CV81" s="376"/>
      <c r="CW81" s="376"/>
      <c r="CX81" s="376"/>
      <c r="CY81" s="376"/>
      <c r="CZ81" s="374">
        <f t="shared" ca="1" si="128"/>
        <v>0</v>
      </c>
    </row>
    <row r="82" spans="1:104" s="373" customFormat="1">
      <c r="A82" s="138">
        <f t="shared" si="129"/>
        <v>25</v>
      </c>
      <c r="B82" s="138">
        <f t="shared" si="130"/>
        <v>2043</v>
      </c>
      <c r="C82" s="130">
        <f t="shared" ca="1" si="131"/>
        <v>0</v>
      </c>
      <c r="D82" s="375"/>
      <c r="E82" s="375"/>
      <c r="F82" s="375"/>
      <c r="G82" s="375"/>
      <c r="H82" s="375"/>
      <c r="I82" s="375"/>
      <c r="J82" s="375"/>
      <c r="K82" s="375"/>
      <c r="L82" s="375"/>
      <c r="M82" s="375"/>
      <c r="N82" s="375"/>
      <c r="O82" s="375"/>
      <c r="P82" s="375"/>
      <c r="Q82" s="375"/>
      <c r="R82" s="375"/>
      <c r="S82" s="375"/>
      <c r="T82" s="375"/>
      <c r="U82" s="375"/>
      <c r="V82" s="375"/>
      <c r="W82" s="376"/>
      <c r="X82" s="376"/>
      <c r="Y82" s="376"/>
      <c r="Z82" s="376"/>
      <c r="AA82" s="376"/>
      <c r="AB82" s="376">
        <f ca="1">$C82*'LookUp Ranges'!B$71</f>
        <v>0</v>
      </c>
      <c r="AC82" s="376">
        <f ca="1">$C82*'LookUp Ranges'!C$71</f>
        <v>0</v>
      </c>
      <c r="AD82" s="376">
        <f ca="1">$C82*'LookUp Ranges'!D$71</f>
        <v>0</v>
      </c>
      <c r="AE82" s="376">
        <f ca="1">$C82*'LookUp Ranges'!E$71</f>
        <v>0</v>
      </c>
      <c r="AF82" s="376">
        <f ca="1">$C82*'LookUp Ranges'!F$71</f>
        <v>0</v>
      </c>
      <c r="AG82" s="376">
        <f ca="1">$C82*'LookUp Ranges'!G$71</f>
        <v>0</v>
      </c>
      <c r="AH82" s="376">
        <f ca="1">$C82*'LookUp Ranges'!H$71</f>
        <v>0</v>
      </c>
      <c r="AI82" s="376">
        <f ca="1">$C82*'LookUp Ranges'!I$71</f>
        <v>0</v>
      </c>
      <c r="AJ82" s="376">
        <f ca="1">$C82*'LookUp Ranges'!J$71</f>
        <v>0</v>
      </c>
      <c r="AK82" s="376">
        <f ca="1">$C82*'LookUp Ranges'!K$71</f>
        <v>0</v>
      </c>
      <c r="AL82" s="376">
        <f ca="1">$C82*'LookUp Ranges'!L$71</f>
        <v>0</v>
      </c>
      <c r="AM82" s="376">
        <f ca="1">$C82*'LookUp Ranges'!M$71</f>
        <v>0</v>
      </c>
      <c r="AN82" s="376">
        <f ca="1">$C82*'LookUp Ranges'!N$71</f>
        <v>0</v>
      </c>
      <c r="AO82" s="376">
        <f ca="1">$C82*'LookUp Ranges'!O$71</f>
        <v>0</v>
      </c>
      <c r="AP82" s="376">
        <f ca="1">$C82*'LookUp Ranges'!P$71</f>
        <v>0</v>
      </c>
      <c r="AQ82" s="376">
        <f ca="1">$C82*'LookUp Ranges'!Q$71</f>
        <v>0</v>
      </c>
      <c r="AR82" s="376">
        <f ca="1">$C82*'LookUp Ranges'!R$71</f>
        <v>0</v>
      </c>
      <c r="AS82" s="376">
        <f ca="1">$C82*'LookUp Ranges'!S$71</f>
        <v>0</v>
      </c>
      <c r="AT82" s="376">
        <f ca="1">$C82*'LookUp Ranges'!T$71</f>
        <v>0</v>
      </c>
      <c r="AU82" s="376">
        <f ca="1">$C82*'LookUp Ranges'!U$71</f>
        <v>0</v>
      </c>
      <c r="AV82" s="376">
        <f ca="1">$C82*'LookUp Ranges'!V$71</f>
        <v>0</v>
      </c>
      <c r="AW82" s="376">
        <f ca="1">$C82*'LookUp Ranges'!W$71</f>
        <v>0</v>
      </c>
      <c r="AX82" s="376">
        <f ca="1">$C82*'LookUp Ranges'!X$71</f>
        <v>0</v>
      </c>
      <c r="AY82" s="376">
        <f ca="1">$C82*'LookUp Ranges'!Y$71</f>
        <v>0</v>
      </c>
      <c r="AZ82" s="376">
        <f ca="1">$C82*'LookUp Ranges'!Z$71</f>
        <v>0</v>
      </c>
      <c r="BA82" s="376">
        <f ca="1">$C82*'LookUp Ranges'!AA$71</f>
        <v>0</v>
      </c>
      <c r="BB82" s="376">
        <f ca="1">$C82*'LookUp Ranges'!AB$71</f>
        <v>0</v>
      </c>
      <c r="BC82" s="376">
        <f ca="1">$C82*'LookUp Ranges'!AC$71</f>
        <v>0</v>
      </c>
      <c r="BD82" s="376">
        <f ca="1">$C82*'LookUp Ranges'!AD$71</f>
        <v>0</v>
      </c>
      <c r="BE82" s="376">
        <f ca="1">$C82*'LookUp Ranges'!AE$71</f>
        <v>0</v>
      </c>
      <c r="BF82" s="376">
        <f ca="1">$C82*'LookUp Ranges'!AF$71</f>
        <v>0</v>
      </c>
      <c r="BG82" s="376">
        <f ca="1">$C82*'LookUp Ranges'!AG$71</f>
        <v>0</v>
      </c>
      <c r="BH82" s="376">
        <f ca="1">$C82*'LookUp Ranges'!AH$71</f>
        <v>0</v>
      </c>
      <c r="BI82" s="376">
        <f ca="1">$C82*'LookUp Ranges'!AI$71</f>
        <v>0</v>
      </c>
      <c r="BJ82" s="376">
        <f ca="1">$C82*'LookUp Ranges'!AJ$71</f>
        <v>0</v>
      </c>
      <c r="BK82" s="376">
        <f ca="1">$C82*'LookUp Ranges'!AK$71</f>
        <v>0</v>
      </c>
      <c r="BL82" s="376">
        <f ca="1">$C82*'LookUp Ranges'!AL$71</f>
        <v>0</v>
      </c>
      <c r="BM82" s="376">
        <f ca="1">$C82*'LookUp Ranges'!AM$71</f>
        <v>0</v>
      </c>
      <c r="BN82" s="376">
        <f ca="1">$C82*'LookUp Ranges'!AN$71</f>
        <v>0</v>
      </c>
      <c r="BO82" s="376">
        <f ca="1">$C82*'LookUp Ranges'!AO$71</f>
        <v>0</v>
      </c>
      <c r="BP82" s="377"/>
      <c r="BQ82" s="377"/>
      <c r="BR82" s="377"/>
      <c r="BS82" s="377"/>
      <c r="BT82" s="377"/>
      <c r="BU82" s="377"/>
      <c r="BV82" s="377"/>
      <c r="BW82" s="377"/>
      <c r="BX82" s="377"/>
      <c r="BY82" s="377"/>
      <c r="BZ82" s="377"/>
      <c r="CA82" s="377"/>
      <c r="CB82" s="377"/>
      <c r="CC82" s="377"/>
      <c r="CD82" s="377"/>
      <c r="CE82" s="377"/>
      <c r="CF82" s="377"/>
      <c r="CG82" s="376"/>
      <c r="CH82" s="376"/>
      <c r="CI82" s="376"/>
      <c r="CJ82" s="376"/>
      <c r="CK82" s="376"/>
      <c r="CL82" s="376"/>
      <c r="CM82" s="376"/>
      <c r="CN82" s="376"/>
      <c r="CO82" s="376"/>
      <c r="CP82" s="376"/>
      <c r="CQ82" s="376"/>
      <c r="CR82" s="376"/>
      <c r="CS82" s="376"/>
      <c r="CT82" s="376"/>
      <c r="CU82" s="376"/>
      <c r="CV82" s="376"/>
      <c r="CW82" s="376"/>
      <c r="CX82" s="376"/>
      <c r="CY82" s="376"/>
      <c r="CZ82" s="374">
        <f t="shared" ca="1" si="128"/>
        <v>0</v>
      </c>
    </row>
    <row r="83" spans="1:104" s="373" customFormat="1">
      <c r="A83" s="138">
        <f t="shared" si="129"/>
        <v>26</v>
      </c>
      <c r="B83" s="138">
        <f t="shared" si="130"/>
        <v>2044</v>
      </c>
      <c r="C83" s="130">
        <f t="shared" ca="1" si="131"/>
        <v>0</v>
      </c>
      <c r="D83" s="375"/>
      <c r="E83" s="375"/>
      <c r="F83" s="375"/>
      <c r="G83" s="375"/>
      <c r="H83" s="375"/>
      <c r="I83" s="375"/>
      <c r="J83" s="375"/>
      <c r="K83" s="375"/>
      <c r="L83" s="375"/>
      <c r="M83" s="375"/>
      <c r="N83" s="375"/>
      <c r="O83" s="375"/>
      <c r="P83" s="375"/>
      <c r="Q83" s="375"/>
      <c r="R83" s="375"/>
      <c r="S83" s="375"/>
      <c r="T83" s="375"/>
      <c r="U83" s="375"/>
      <c r="V83" s="375"/>
      <c r="W83" s="376"/>
      <c r="X83" s="376"/>
      <c r="Y83" s="376"/>
      <c r="Z83" s="376"/>
      <c r="AA83" s="376"/>
      <c r="AB83" s="376"/>
      <c r="AC83" s="376">
        <f ca="1">$C83*'LookUp Ranges'!B$71</f>
        <v>0</v>
      </c>
      <c r="AD83" s="376">
        <f ca="1">$C83*'LookUp Ranges'!C$71</f>
        <v>0</v>
      </c>
      <c r="AE83" s="376">
        <f ca="1">$C83*'LookUp Ranges'!D$71</f>
        <v>0</v>
      </c>
      <c r="AF83" s="376">
        <f ca="1">$C83*'LookUp Ranges'!E$71</f>
        <v>0</v>
      </c>
      <c r="AG83" s="376">
        <f ca="1">$C83*'LookUp Ranges'!F$71</f>
        <v>0</v>
      </c>
      <c r="AH83" s="376">
        <f ca="1">$C83*'LookUp Ranges'!G$71</f>
        <v>0</v>
      </c>
      <c r="AI83" s="376">
        <f ca="1">$C83*'LookUp Ranges'!H$71</f>
        <v>0</v>
      </c>
      <c r="AJ83" s="376">
        <f ca="1">$C83*'LookUp Ranges'!I$71</f>
        <v>0</v>
      </c>
      <c r="AK83" s="376">
        <f ca="1">$C83*'LookUp Ranges'!J$71</f>
        <v>0</v>
      </c>
      <c r="AL83" s="376">
        <f ca="1">$C83*'LookUp Ranges'!K$71</f>
        <v>0</v>
      </c>
      <c r="AM83" s="376">
        <f ca="1">$C83*'LookUp Ranges'!L$71</f>
        <v>0</v>
      </c>
      <c r="AN83" s="376">
        <f ca="1">$C83*'LookUp Ranges'!M$71</f>
        <v>0</v>
      </c>
      <c r="AO83" s="376">
        <f ca="1">$C83*'LookUp Ranges'!N$71</f>
        <v>0</v>
      </c>
      <c r="AP83" s="376">
        <f ca="1">$C83*'LookUp Ranges'!O$71</f>
        <v>0</v>
      </c>
      <c r="AQ83" s="376">
        <f ca="1">$C83*'LookUp Ranges'!P$71</f>
        <v>0</v>
      </c>
      <c r="AR83" s="376">
        <f ca="1">$C83*'LookUp Ranges'!Q$71</f>
        <v>0</v>
      </c>
      <c r="AS83" s="376">
        <f ca="1">$C83*'LookUp Ranges'!R$71</f>
        <v>0</v>
      </c>
      <c r="AT83" s="376">
        <f ca="1">$C83*'LookUp Ranges'!S$71</f>
        <v>0</v>
      </c>
      <c r="AU83" s="376">
        <f ca="1">$C83*'LookUp Ranges'!T$71</f>
        <v>0</v>
      </c>
      <c r="AV83" s="376">
        <f ca="1">$C83*'LookUp Ranges'!U$71</f>
        <v>0</v>
      </c>
      <c r="AW83" s="376">
        <f ca="1">$C83*'LookUp Ranges'!V$71</f>
        <v>0</v>
      </c>
      <c r="AX83" s="376">
        <f ca="1">$C83*'LookUp Ranges'!W$71</f>
        <v>0</v>
      </c>
      <c r="AY83" s="376">
        <f ca="1">$C83*'LookUp Ranges'!X$71</f>
        <v>0</v>
      </c>
      <c r="AZ83" s="376">
        <f ca="1">$C83*'LookUp Ranges'!Y$71</f>
        <v>0</v>
      </c>
      <c r="BA83" s="376">
        <f ca="1">$C83*'LookUp Ranges'!Z$71</f>
        <v>0</v>
      </c>
      <c r="BB83" s="376">
        <f ca="1">$C83*'LookUp Ranges'!AA$71</f>
        <v>0</v>
      </c>
      <c r="BC83" s="376">
        <f ca="1">$C83*'LookUp Ranges'!AB$71</f>
        <v>0</v>
      </c>
      <c r="BD83" s="376">
        <f ca="1">$C83*'LookUp Ranges'!AC$71</f>
        <v>0</v>
      </c>
      <c r="BE83" s="376">
        <f ca="1">$C83*'LookUp Ranges'!AD$71</f>
        <v>0</v>
      </c>
      <c r="BF83" s="376">
        <f ca="1">$C83*'LookUp Ranges'!AE$71</f>
        <v>0</v>
      </c>
      <c r="BG83" s="376">
        <f ca="1">$C83*'LookUp Ranges'!AF$71</f>
        <v>0</v>
      </c>
      <c r="BH83" s="376">
        <f ca="1">$C83*'LookUp Ranges'!AG$71</f>
        <v>0</v>
      </c>
      <c r="BI83" s="376">
        <f ca="1">$C83*'LookUp Ranges'!AH$71</f>
        <v>0</v>
      </c>
      <c r="BJ83" s="376">
        <f ca="1">$C83*'LookUp Ranges'!AI$71</f>
        <v>0</v>
      </c>
      <c r="BK83" s="376">
        <f ca="1">$C83*'LookUp Ranges'!AJ$71</f>
        <v>0</v>
      </c>
      <c r="BL83" s="376">
        <f ca="1">$C83*'LookUp Ranges'!AK$71</f>
        <v>0</v>
      </c>
      <c r="BM83" s="376">
        <f ca="1">$C83*'LookUp Ranges'!AL$71</f>
        <v>0</v>
      </c>
      <c r="BN83" s="376">
        <f ca="1">$C83*'LookUp Ranges'!AM$71</f>
        <v>0</v>
      </c>
      <c r="BO83" s="376">
        <f ca="1">$C83*'LookUp Ranges'!AN$71</f>
        <v>0</v>
      </c>
      <c r="BP83" s="376">
        <f ca="1">$C83*'LookUp Ranges'!AO$71</f>
        <v>0</v>
      </c>
      <c r="BQ83" s="377"/>
      <c r="BR83" s="377"/>
      <c r="BS83" s="377"/>
      <c r="BT83" s="377"/>
      <c r="BU83" s="377"/>
      <c r="BV83" s="377"/>
      <c r="BW83" s="377"/>
      <c r="BX83" s="377"/>
      <c r="BY83" s="377"/>
      <c r="BZ83" s="377"/>
      <c r="CA83" s="377"/>
      <c r="CB83" s="377"/>
      <c r="CC83" s="377"/>
      <c r="CD83" s="377"/>
      <c r="CE83" s="377"/>
      <c r="CF83" s="377"/>
      <c r="CG83" s="376"/>
      <c r="CH83" s="376"/>
      <c r="CI83" s="376"/>
      <c r="CJ83" s="376"/>
      <c r="CK83" s="376"/>
      <c r="CL83" s="376"/>
      <c r="CM83" s="376"/>
      <c r="CN83" s="376"/>
      <c r="CO83" s="376"/>
      <c r="CP83" s="376"/>
      <c r="CQ83" s="376"/>
      <c r="CR83" s="376"/>
      <c r="CS83" s="376"/>
      <c r="CT83" s="376"/>
      <c r="CU83" s="376"/>
      <c r="CV83" s="376"/>
      <c r="CW83" s="376"/>
      <c r="CX83" s="376"/>
      <c r="CY83" s="376"/>
      <c r="CZ83" s="374">
        <f t="shared" ca="1" si="128"/>
        <v>0</v>
      </c>
    </row>
    <row r="84" spans="1:104" s="373" customFormat="1">
      <c r="A84" s="138">
        <f t="shared" si="129"/>
        <v>27</v>
      </c>
      <c r="B84" s="138">
        <f t="shared" si="130"/>
        <v>2045</v>
      </c>
      <c r="C84" s="130">
        <f t="shared" ca="1" si="131"/>
        <v>0</v>
      </c>
      <c r="D84" s="375"/>
      <c r="E84" s="375"/>
      <c r="F84" s="375"/>
      <c r="G84" s="375"/>
      <c r="H84" s="375"/>
      <c r="I84" s="375"/>
      <c r="J84" s="375"/>
      <c r="K84" s="375"/>
      <c r="L84" s="375"/>
      <c r="M84" s="375"/>
      <c r="N84" s="375"/>
      <c r="O84" s="375"/>
      <c r="P84" s="375"/>
      <c r="Q84" s="375"/>
      <c r="R84" s="375"/>
      <c r="S84" s="375"/>
      <c r="T84" s="375"/>
      <c r="U84" s="375"/>
      <c r="V84" s="375"/>
      <c r="W84" s="376"/>
      <c r="X84" s="376"/>
      <c r="Y84" s="376"/>
      <c r="Z84" s="376"/>
      <c r="AA84" s="376"/>
      <c r="AB84" s="376"/>
      <c r="AC84" s="376"/>
      <c r="AD84" s="376">
        <f ca="1">$C84*'LookUp Ranges'!B$71</f>
        <v>0</v>
      </c>
      <c r="AE84" s="376">
        <f ca="1">$C84*'LookUp Ranges'!C$71</f>
        <v>0</v>
      </c>
      <c r="AF84" s="376">
        <f ca="1">$C84*'LookUp Ranges'!D$71</f>
        <v>0</v>
      </c>
      <c r="AG84" s="376">
        <f ca="1">$C84*'LookUp Ranges'!E$71</f>
        <v>0</v>
      </c>
      <c r="AH84" s="376">
        <f ca="1">$C84*'LookUp Ranges'!F$71</f>
        <v>0</v>
      </c>
      <c r="AI84" s="376">
        <f ca="1">$C84*'LookUp Ranges'!G$71</f>
        <v>0</v>
      </c>
      <c r="AJ84" s="376">
        <f ca="1">$C84*'LookUp Ranges'!H$71</f>
        <v>0</v>
      </c>
      <c r="AK84" s="376">
        <f ca="1">$C84*'LookUp Ranges'!I$71</f>
        <v>0</v>
      </c>
      <c r="AL84" s="376">
        <f ca="1">$C84*'LookUp Ranges'!J$71</f>
        <v>0</v>
      </c>
      <c r="AM84" s="376">
        <f ca="1">$C84*'LookUp Ranges'!K$71</f>
        <v>0</v>
      </c>
      <c r="AN84" s="376">
        <f ca="1">$C84*'LookUp Ranges'!L$71</f>
        <v>0</v>
      </c>
      <c r="AO84" s="376">
        <f ca="1">$C84*'LookUp Ranges'!M$71</f>
        <v>0</v>
      </c>
      <c r="AP84" s="376">
        <f ca="1">$C84*'LookUp Ranges'!N$71</f>
        <v>0</v>
      </c>
      <c r="AQ84" s="376">
        <f ca="1">$C84*'LookUp Ranges'!O$71</f>
        <v>0</v>
      </c>
      <c r="AR84" s="376">
        <f ca="1">$C84*'LookUp Ranges'!P$71</f>
        <v>0</v>
      </c>
      <c r="AS84" s="376">
        <f ca="1">$C84*'LookUp Ranges'!Q$71</f>
        <v>0</v>
      </c>
      <c r="AT84" s="376">
        <f ca="1">$C84*'LookUp Ranges'!R$71</f>
        <v>0</v>
      </c>
      <c r="AU84" s="376">
        <f ca="1">$C84*'LookUp Ranges'!S$71</f>
        <v>0</v>
      </c>
      <c r="AV84" s="376">
        <f ca="1">$C84*'LookUp Ranges'!T$71</f>
        <v>0</v>
      </c>
      <c r="AW84" s="376">
        <f ca="1">$C84*'LookUp Ranges'!U$71</f>
        <v>0</v>
      </c>
      <c r="AX84" s="376">
        <f ca="1">$C84*'LookUp Ranges'!V$71</f>
        <v>0</v>
      </c>
      <c r="AY84" s="376">
        <f ca="1">$C84*'LookUp Ranges'!W$71</f>
        <v>0</v>
      </c>
      <c r="AZ84" s="376">
        <f ca="1">$C84*'LookUp Ranges'!X$71</f>
        <v>0</v>
      </c>
      <c r="BA84" s="376">
        <f ca="1">$C84*'LookUp Ranges'!Y$71</f>
        <v>0</v>
      </c>
      <c r="BB84" s="376">
        <f ca="1">$C84*'LookUp Ranges'!Z$71</f>
        <v>0</v>
      </c>
      <c r="BC84" s="376">
        <f ca="1">$C84*'LookUp Ranges'!AA$71</f>
        <v>0</v>
      </c>
      <c r="BD84" s="376">
        <f ca="1">$C84*'LookUp Ranges'!AB$71</f>
        <v>0</v>
      </c>
      <c r="BE84" s="376">
        <f ca="1">$C84*'LookUp Ranges'!AC$71</f>
        <v>0</v>
      </c>
      <c r="BF84" s="376">
        <f ca="1">$C84*'LookUp Ranges'!AD$71</f>
        <v>0</v>
      </c>
      <c r="BG84" s="376">
        <f ca="1">$C84*'LookUp Ranges'!AE$71</f>
        <v>0</v>
      </c>
      <c r="BH84" s="376">
        <f ca="1">$C84*'LookUp Ranges'!AF$71</f>
        <v>0</v>
      </c>
      <c r="BI84" s="376">
        <f ca="1">$C84*'LookUp Ranges'!AG$71</f>
        <v>0</v>
      </c>
      <c r="BJ84" s="376">
        <f ca="1">$C84*'LookUp Ranges'!AH$71</f>
        <v>0</v>
      </c>
      <c r="BK84" s="376">
        <f ca="1">$C84*'LookUp Ranges'!AI$71</f>
        <v>0</v>
      </c>
      <c r="BL84" s="376">
        <f ca="1">$C84*'LookUp Ranges'!AJ$71</f>
        <v>0</v>
      </c>
      <c r="BM84" s="376">
        <f ca="1">$C84*'LookUp Ranges'!AK$71</f>
        <v>0</v>
      </c>
      <c r="BN84" s="376">
        <f ca="1">$C84*'LookUp Ranges'!AL$71</f>
        <v>0</v>
      </c>
      <c r="BO84" s="376">
        <f ca="1">$C84*'LookUp Ranges'!AM$71</f>
        <v>0</v>
      </c>
      <c r="BP84" s="376">
        <f ca="1">$C84*'LookUp Ranges'!AN$71</f>
        <v>0</v>
      </c>
      <c r="BQ84" s="376">
        <f ca="1">$C84*'LookUp Ranges'!AO$71</f>
        <v>0</v>
      </c>
      <c r="BR84" s="377"/>
      <c r="BS84" s="377"/>
      <c r="BT84" s="377"/>
      <c r="BU84" s="377"/>
      <c r="BV84" s="377"/>
      <c r="BW84" s="377"/>
      <c r="BX84" s="377"/>
      <c r="BY84" s="377"/>
      <c r="BZ84" s="377"/>
      <c r="CA84" s="377"/>
      <c r="CB84" s="377"/>
      <c r="CC84" s="377"/>
      <c r="CD84" s="377"/>
      <c r="CE84" s="377"/>
      <c r="CF84" s="377"/>
      <c r="CG84" s="376"/>
      <c r="CH84" s="376"/>
      <c r="CI84" s="376"/>
      <c r="CJ84" s="376"/>
      <c r="CK84" s="376"/>
      <c r="CL84" s="376"/>
      <c r="CM84" s="376"/>
      <c r="CN84" s="376"/>
      <c r="CO84" s="376"/>
      <c r="CP84" s="376"/>
      <c r="CQ84" s="376"/>
      <c r="CR84" s="376"/>
      <c r="CS84" s="376"/>
      <c r="CT84" s="376"/>
      <c r="CU84" s="376"/>
      <c r="CV84" s="376"/>
      <c r="CW84" s="376"/>
      <c r="CX84" s="376"/>
      <c r="CY84" s="376"/>
      <c r="CZ84" s="374">
        <f t="shared" ca="1" si="128"/>
        <v>0</v>
      </c>
    </row>
    <row r="85" spans="1:104" s="373" customFormat="1">
      <c r="A85" s="138">
        <f t="shared" si="129"/>
        <v>28</v>
      </c>
      <c r="B85" s="138">
        <f t="shared" si="130"/>
        <v>2046</v>
      </c>
      <c r="C85" s="130">
        <f t="shared" ca="1" si="131"/>
        <v>0</v>
      </c>
      <c r="D85" s="375"/>
      <c r="E85" s="375"/>
      <c r="F85" s="375"/>
      <c r="G85" s="375"/>
      <c r="H85" s="375"/>
      <c r="I85" s="375"/>
      <c r="J85" s="375"/>
      <c r="K85" s="375"/>
      <c r="L85" s="375"/>
      <c r="M85" s="375"/>
      <c r="N85" s="375"/>
      <c r="O85" s="375"/>
      <c r="P85" s="375"/>
      <c r="Q85" s="375"/>
      <c r="R85" s="375"/>
      <c r="S85" s="375"/>
      <c r="T85" s="375"/>
      <c r="U85" s="375"/>
      <c r="V85" s="375"/>
      <c r="W85" s="376"/>
      <c r="X85" s="376"/>
      <c r="Y85" s="376"/>
      <c r="Z85" s="376"/>
      <c r="AA85" s="376"/>
      <c r="AB85" s="376"/>
      <c r="AC85" s="376"/>
      <c r="AD85" s="376"/>
      <c r="AE85" s="376">
        <f ca="1">$C85*'LookUp Ranges'!B$71</f>
        <v>0</v>
      </c>
      <c r="AF85" s="376">
        <f ca="1">$C85*'LookUp Ranges'!C$71</f>
        <v>0</v>
      </c>
      <c r="AG85" s="376">
        <f ca="1">$C85*'LookUp Ranges'!D$71</f>
        <v>0</v>
      </c>
      <c r="AH85" s="376">
        <f ca="1">$C85*'LookUp Ranges'!E$71</f>
        <v>0</v>
      </c>
      <c r="AI85" s="376">
        <f ca="1">$C85*'LookUp Ranges'!F$71</f>
        <v>0</v>
      </c>
      <c r="AJ85" s="376">
        <f ca="1">$C85*'LookUp Ranges'!G$71</f>
        <v>0</v>
      </c>
      <c r="AK85" s="376">
        <f ca="1">$C85*'LookUp Ranges'!H$71</f>
        <v>0</v>
      </c>
      <c r="AL85" s="376">
        <f ca="1">$C85*'LookUp Ranges'!I$71</f>
        <v>0</v>
      </c>
      <c r="AM85" s="376">
        <f ca="1">$C85*'LookUp Ranges'!J$71</f>
        <v>0</v>
      </c>
      <c r="AN85" s="376">
        <f ca="1">$C85*'LookUp Ranges'!K$71</f>
        <v>0</v>
      </c>
      <c r="AO85" s="376">
        <f ca="1">$C85*'LookUp Ranges'!L$71</f>
        <v>0</v>
      </c>
      <c r="AP85" s="376">
        <f ca="1">$C85*'LookUp Ranges'!M$71</f>
        <v>0</v>
      </c>
      <c r="AQ85" s="376">
        <f ca="1">$C85*'LookUp Ranges'!N$71</f>
        <v>0</v>
      </c>
      <c r="AR85" s="376">
        <f ca="1">$C85*'LookUp Ranges'!O$71</f>
        <v>0</v>
      </c>
      <c r="AS85" s="376">
        <f ca="1">$C85*'LookUp Ranges'!P$71</f>
        <v>0</v>
      </c>
      <c r="AT85" s="376">
        <f ca="1">$C85*'LookUp Ranges'!Q$71</f>
        <v>0</v>
      </c>
      <c r="AU85" s="376">
        <f ca="1">$C85*'LookUp Ranges'!R$71</f>
        <v>0</v>
      </c>
      <c r="AV85" s="376">
        <f ca="1">$C85*'LookUp Ranges'!S$71</f>
        <v>0</v>
      </c>
      <c r="AW85" s="376">
        <f ca="1">$C85*'LookUp Ranges'!T$71</f>
        <v>0</v>
      </c>
      <c r="AX85" s="376">
        <f ca="1">$C85*'LookUp Ranges'!U$71</f>
        <v>0</v>
      </c>
      <c r="AY85" s="376">
        <f ca="1">$C85*'LookUp Ranges'!V$71</f>
        <v>0</v>
      </c>
      <c r="AZ85" s="376">
        <f ca="1">$C85*'LookUp Ranges'!W$71</f>
        <v>0</v>
      </c>
      <c r="BA85" s="376">
        <f ca="1">$C85*'LookUp Ranges'!X$71</f>
        <v>0</v>
      </c>
      <c r="BB85" s="376">
        <f ca="1">$C85*'LookUp Ranges'!Y$71</f>
        <v>0</v>
      </c>
      <c r="BC85" s="376">
        <f ca="1">$C85*'LookUp Ranges'!Z$71</f>
        <v>0</v>
      </c>
      <c r="BD85" s="376">
        <f ca="1">$C85*'LookUp Ranges'!AA$71</f>
        <v>0</v>
      </c>
      <c r="BE85" s="376">
        <f ca="1">$C85*'LookUp Ranges'!AB$71</f>
        <v>0</v>
      </c>
      <c r="BF85" s="376">
        <f ca="1">$C85*'LookUp Ranges'!AC$71</f>
        <v>0</v>
      </c>
      <c r="BG85" s="376">
        <f ca="1">$C85*'LookUp Ranges'!AD$71</f>
        <v>0</v>
      </c>
      <c r="BH85" s="376">
        <f ca="1">$C85*'LookUp Ranges'!AE$71</f>
        <v>0</v>
      </c>
      <c r="BI85" s="376">
        <f ca="1">$C85*'LookUp Ranges'!AF$71</f>
        <v>0</v>
      </c>
      <c r="BJ85" s="376">
        <f ca="1">$C85*'LookUp Ranges'!AG$71</f>
        <v>0</v>
      </c>
      <c r="BK85" s="376">
        <f ca="1">$C85*'LookUp Ranges'!AH$71</f>
        <v>0</v>
      </c>
      <c r="BL85" s="376">
        <f ca="1">$C85*'LookUp Ranges'!AI$71</f>
        <v>0</v>
      </c>
      <c r="BM85" s="376">
        <f ca="1">$C85*'LookUp Ranges'!AJ$71</f>
        <v>0</v>
      </c>
      <c r="BN85" s="376">
        <f ca="1">$C85*'LookUp Ranges'!AK$71</f>
        <v>0</v>
      </c>
      <c r="BO85" s="376">
        <f ca="1">$C85*'LookUp Ranges'!AL$71</f>
        <v>0</v>
      </c>
      <c r="BP85" s="376">
        <f ca="1">$C85*'LookUp Ranges'!AM$71</f>
        <v>0</v>
      </c>
      <c r="BQ85" s="376">
        <f ca="1">$C85*'LookUp Ranges'!AN$71</f>
        <v>0</v>
      </c>
      <c r="BR85" s="376">
        <f ca="1">$C85*'LookUp Ranges'!AO$71</f>
        <v>0</v>
      </c>
      <c r="BS85" s="377"/>
      <c r="BT85" s="377"/>
      <c r="BU85" s="377"/>
      <c r="BV85" s="377"/>
      <c r="BW85" s="377"/>
      <c r="BX85" s="377"/>
      <c r="BY85" s="377"/>
      <c r="BZ85" s="377"/>
      <c r="CA85" s="377"/>
      <c r="CB85" s="377"/>
      <c r="CC85" s="377"/>
      <c r="CD85" s="377"/>
      <c r="CE85" s="377"/>
      <c r="CF85" s="377"/>
      <c r="CG85" s="376"/>
      <c r="CH85" s="376"/>
      <c r="CI85" s="376"/>
      <c r="CJ85" s="376"/>
      <c r="CK85" s="376"/>
      <c r="CL85" s="376"/>
      <c r="CM85" s="376"/>
      <c r="CN85" s="376"/>
      <c r="CO85" s="376"/>
      <c r="CP85" s="376"/>
      <c r="CQ85" s="376"/>
      <c r="CR85" s="376"/>
      <c r="CS85" s="376"/>
      <c r="CT85" s="376"/>
      <c r="CU85" s="376"/>
      <c r="CV85" s="376"/>
      <c r="CW85" s="376"/>
      <c r="CX85" s="376"/>
      <c r="CY85" s="376"/>
      <c r="CZ85" s="374">
        <f t="shared" ca="1" si="128"/>
        <v>0</v>
      </c>
    </row>
    <row r="86" spans="1:104" s="373" customFormat="1">
      <c r="A86" s="138">
        <f t="shared" si="129"/>
        <v>29</v>
      </c>
      <c r="B86" s="138">
        <f t="shared" si="130"/>
        <v>2047</v>
      </c>
      <c r="C86" s="130">
        <f t="shared" ca="1" si="131"/>
        <v>0</v>
      </c>
      <c r="D86" s="375"/>
      <c r="E86" s="375"/>
      <c r="F86" s="375"/>
      <c r="G86" s="375"/>
      <c r="H86" s="375"/>
      <c r="I86" s="375"/>
      <c r="J86" s="375"/>
      <c r="K86" s="375"/>
      <c r="L86" s="375"/>
      <c r="M86" s="375"/>
      <c r="N86" s="375"/>
      <c r="O86" s="375"/>
      <c r="P86" s="375"/>
      <c r="Q86" s="375"/>
      <c r="R86" s="375"/>
      <c r="S86" s="375"/>
      <c r="T86" s="375"/>
      <c r="U86" s="375"/>
      <c r="V86" s="375"/>
      <c r="W86" s="376"/>
      <c r="X86" s="376"/>
      <c r="Y86" s="376"/>
      <c r="Z86" s="376"/>
      <c r="AA86" s="376"/>
      <c r="AB86" s="376"/>
      <c r="AC86" s="376"/>
      <c r="AD86" s="376"/>
      <c r="AE86" s="376"/>
      <c r="AF86" s="376">
        <f ca="1">$C86*'LookUp Ranges'!B$71</f>
        <v>0</v>
      </c>
      <c r="AG86" s="376">
        <f ca="1">$C86*'LookUp Ranges'!C$71</f>
        <v>0</v>
      </c>
      <c r="AH86" s="376">
        <f ca="1">$C86*'LookUp Ranges'!D$71</f>
        <v>0</v>
      </c>
      <c r="AI86" s="376">
        <f ca="1">$C86*'LookUp Ranges'!E$71</f>
        <v>0</v>
      </c>
      <c r="AJ86" s="376">
        <f ca="1">$C86*'LookUp Ranges'!F$71</f>
        <v>0</v>
      </c>
      <c r="AK86" s="376">
        <f ca="1">$C86*'LookUp Ranges'!G$71</f>
        <v>0</v>
      </c>
      <c r="AL86" s="376">
        <f ca="1">$C86*'LookUp Ranges'!H$71</f>
        <v>0</v>
      </c>
      <c r="AM86" s="376">
        <f ca="1">$C86*'LookUp Ranges'!I$71</f>
        <v>0</v>
      </c>
      <c r="AN86" s="376">
        <f ca="1">$C86*'LookUp Ranges'!J$71</f>
        <v>0</v>
      </c>
      <c r="AO86" s="376">
        <f ca="1">$C86*'LookUp Ranges'!K$71</f>
        <v>0</v>
      </c>
      <c r="AP86" s="376">
        <f ca="1">$C86*'LookUp Ranges'!L$71</f>
        <v>0</v>
      </c>
      <c r="AQ86" s="376">
        <f ca="1">$C86*'LookUp Ranges'!M$71</f>
        <v>0</v>
      </c>
      <c r="AR86" s="376">
        <f ca="1">$C86*'LookUp Ranges'!N$71</f>
        <v>0</v>
      </c>
      <c r="AS86" s="376">
        <f ca="1">$C86*'LookUp Ranges'!O$71</f>
        <v>0</v>
      </c>
      <c r="AT86" s="376">
        <f ca="1">$C86*'LookUp Ranges'!P$71</f>
        <v>0</v>
      </c>
      <c r="AU86" s="376">
        <f ca="1">$C86*'LookUp Ranges'!Q$71</f>
        <v>0</v>
      </c>
      <c r="AV86" s="376">
        <f ca="1">$C86*'LookUp Ranges'!R$71</f>
        <v>0</v>
      </c>
      <c r="AW86" s="376">
        <f ca="1">$C86*'LookUp Ranges'!S$71</f>
        <v>0</v>
      </c>
      <c r="AX86" s="376">
        <f ca="1">$C86*'LookUp Ranges'!T$71</f>
        <v>0</v>
      </c>
      <c r="AY86" s="376">
        <f ca="1">$C86*'LookUp Ranges'!U$71</f>
        <v>0</v>
      </c>
      <c r="AZ86" s="376">
        <f ca="1">$C86*'LookUp Ranges'!V$71</f>
        <v>0</v>
      </c>
      <c r="BA86" s="376">
        <f ca="1">$C86*'LookUp Ranges'!W$71</f>
        <v>0</v>
      </c>
      <c r="BB86" s="376">
        <f ca="1">$C86*'LookUp Ranges'!X$71</f>
        <v>0</v>
      </c>
      <c r="BC86" s="376">
        <f ca="1">$C86*'LookUp Ranges'!Y$71</f>
        <v>0</v>
      </c>
      <c r="BD86" s="376">
        <f ca="1">$C86*'LookUp Ranges'!Z$71</f>
        <v>0</v>
      </c>
      <c r="BE86" s="376">
        <f ca="1">$C86*'LookUp Ranges'!AA$71</f>
        <v>0</v>
      </c>
      <c r="BF86" s="376">
        <f ca="1">$C86*'LookUp Ranges'!AB$71</f>
        <v>0</v>
      </c>
      <c r="BG86" s="376">
        <f ca="1">$C86*'LookUp Ranges'!AC$71</f>
        <v>0</v>
      </c>
      <c r="BH86" s="376">
        <f ca="1">$C86*'LookUp Ranges'!AD$71</f>
        <v>0</v>
      </c>
      <c r="BI86" s="376">
        <f ca="1">$C86*'LookUp Ranges'!AE$71</f>
        <v>0</v>
      </c>
      <c r="BJ86" s="376">
        <f ca="1">$C86*'LookUp Ranges'!AF$71</f>
        <v>0</v>
      </c>
      <c r="BK86" s="376">
        <f ca="1">$C86*'LookUp Ranges'!AG$71</f>
        <v>0</v>
      </c>
      <c r="BL86" s="376">
        <f ca="1">$C86*'LookUp Ranges'!AH$71</f>
        <v>0</v>
      </c>
      <c r="BM86" s="376">
        <f ca="1">$C86*'LookUp Ranges'!AI$71</f>
        <v>0</v>
      </c>
      <c r="BN86" s="376">
        <f ca="1">$C86*'LookUp Ranges'!AJ$71</f>
        <v>0</v>
      </c>
      <c r="BO86" s="376">
        <f ca="1">$C86*'LookUp Ranges'!AK$71</f>
        <v>0</v>
      </c>
      <c r="BP86" s="376">
        <f ca="1">$C86*'LookUp Ranges'!AL$71</f>
        <v>0</v>
      </c>
      <c r="BQ86" s="376">
        <f ca="1">$C86*'LookUp Ranges'!AM$71</f>
        <v>0</v>
      </c>
      <c r="BR86" s="376">
        <f ca="1">$C86*'LookUp Ranges'!AN$71</f>
        <v>0</v>
      </c>
      <c r="BS86" s="376">
        <f ca="1">$C86*'LookUp Ranges'!AO$71</f>
        <v>0</v>
      </c>
      <c r="BT86" s="377"/>
      <c r="BU86" s="377"/>
      <c r="BV86" s="377"/>
      <c r="BW86" s="377"/>
      <c r="BX86" s="377"/>
      <c r="BY86" s="377"/>
      <c r="BZ86" s="377"/>
      <c r="CA86" s="377"/>
      <c r="CB86" s="377"/>
      <c r="CC86" s="377"/>
      <c r="CD86" s="377"/>
      <c r="CE86" s="377"/>
      <c r="CF86" s="377"/>
      <c r="CG86" s="376"/>
      <c r="CH86" s="376"/>
      <c r="CI86" s="376"/>
      <c r="CJ86" s="376"/>
      <c r="CK86" s="376"/>
      <c r="CL86" s="376"/>
      <c r="CM86" s="376"/>
      <c r="CN86" s="376"/>
      <c r="CO86" s="376"/>
      <c r="CP86" s="376"/>
      <c r="CQ86" s="376"/>
      <c r="CR86" s="376"/>
      <c r="CS86" s="376"/>
      <c r="CT86" s="376"/>
      <c r="CU86" s="376"/>
      <c r="CV86" s="376"/>
      <c r="CW86" s="376"/>
      <c r="CX86" s="376"/>
      <c r="CY86" s="376"/>
      <c r="CZ86" s="374">
        <f t="shared" ca="1" si="128"/>
        <v>0</v>
      </c>
    </row>
    <row r="87" spans="1:104" s="373" customFormat="1">
      <c r="A87" s="138">
        <f t="shared" si="129"/>
        <v>30</v>
      </c>
      <c r="B87" s="138">
        <f t="shared" si="130"/>
        <v>2048</v>
      </c>
      <c r="C87" s="130">
        <f t="shared" ca="1" si="131"/>
        <v>0</v>
      </c>
      <c r="D87" s="375"/>
      <c r="E87" s="375"/>
      <c r="F87" s="375"/>
      <c r="G87" s="375"/>
      <c r="H87" s="375"/>
      <c r="I87" s="375"/>
      <c r="J87" s="375"/>
      <c r="K87" s="375"/>
      <c r="L87" s="375"/>
      <c r="M87" s="375"/>
      <c r="N87" s="375"/>
      <c r="O87" s="375"/>
      <c r="P87" s="375"/>
      <c r="Q87" s="375"/>
      <c r="R87" s="375"/>
      <c r="S87" s="375"/>
      <c r="T87" s="375"/>
      <c r="U87" s="375"/>
      <c r="V87" s="375"/>
      <c r="W87" s="376"/>
      <c r="X87" s="376"/>
      <c r="Y87" s="376"/>
      <c r="Z87" s="376"/>
      <c r="AA87" s="376"/>
      <c r="AB87" s="376"/>
      <c r="AC87" s="376"/>
      <c r="AD87" s="376"/>
      <c r="AE87" s="376"/>
      <c r="AF87" s="376"/>
      <c r="AG87" s="376">
        <f ca="1">$C87*'LookUp Ranges'!B$71</f>
        <v>0</v>
      </c>
      <c r="AH87" s="376">
        <f ca="1">$C87*'LookUp Ranges'!C$71</f>
        <v>0</v>
      </c>
      <c r="AI87" s="376">
        <f ca="1">$C87*'LookUp Ranges'!D$71</f>
        <v>0</v>
      </c>
      <c r="AJ87" s="376">
        <f ca="1">$C87*'LookUp Ranges'!E$71</f>
        <v>0</v>
      </c>
      <c r="AK87" s="376">
        <f ca="1">$C87*'LookUp Ranges'!F$71</f>
        <v>0</v>
      </c>
      <c r="AL87" s="376">
        <f ca="1">$C87*'LookUp Ranges'!G$71</f>
        <v>0</v>
      </c>
      <c r="AM87" s="376">
        <f ca="1">$C87*'LookUp Ranges'!H$71</f>
        <v>0</v>
      </c>
      <c r="AN87" s="376">
        <f ca="1">$C87*'LookUp Ranges'!I$71</f>
        <v>0</v>
      </c>
      <c r="AO87" s="376">
        <f ca="1">$C87*'LookUp Ranges'!J$71</f>
        <v>0</v>
      </c>
      <c r="AP87" s="376">
        <f ca="1">$C87*'LookUp Ranges'!K$71</f>
        <v>0</v>
      </c>
      <c r="AQ87" s="376">
        <f ca="1">$C87*'LookUp Ranges'!L$71</f>
        <v>0</v>
      </c>
      <c r="AR87" s="376">
        <f ca="1">$C87*'LookUp Ranges'!M$71</f>
        <v>0</v>
      </c>
      <c r="AS87" s="376">
        <f ca="1">$C87*'LookUp Ranges'!N$71</f>
        <v>0</v>
      </c>
      <c r="AT87" s="376">
        <f ca="1">$C87*'LookUp Ranges'!O$71</f>
        <v>0</v>
      </c>
      <c r="AU87" s="376">
        <f ca="1">$C87*'LookUp Ranges'!P$71</f>
        <v>0</v>
      </c>
      <c r="AV87" s="376">
        <f ca="1">$C87*'LookUp Ranges'!Q$71</f>
        <v>0</v>
      </c>
      <c r="AW87" s="376">
        <f ca="1">$C87*'LookUp Ranges'!R$71</f>
        <v>0</v>
      </c>
      <c r="AX87" s="376">
        <f ca="1">$C87*'LookUp Ranges'!S$71</f>
        <v>0</v>
      </c>
      <c r="AY87" s="376">
        <f ca="1">$C87*'LookUp Ranges'!T$71</f>
        <v>0</v>
      </c>
      <c r="AZ87" s="376">
        <f ca="1">$C87*'LookUp Ranges'!U$71</f>
        <v>0</v>
      </c>
      <c r="BA87" s="376">
        <f ca="1">$C87*'LookUp Ranges'!V$71</f>
        <v>0</v>
      </c>
      <c r="BB87" s="376">
        <f ca="1">$C87*'LookUp Ranges'!W$71</f>
        <v>0</v>
      </c>
      <c r="BC87" s="376">
        <f ca="1">$C87*'LookUp Ranges'!X$71</f>
        <v>0</v>
      </c>
      <c r="BD87" s="376">
        <f ca="1">$C87*'LookUp Ranges'!Y$71</f>
        <v>0</v>
      </c>
      <c r="BE87" s="376">
        <f ca="1">$C87*'LookUp Ranges'!Z$71</f>
        <v>0</v>
      </c>
      <c r="BF87" s="376">
        <f ca="1">$C87*'LookUp Ranges'!AA$71</f>
        <v>0</v>
      </c>
      <c r="BG87" s="376">
        <f ca="1">$C87*'LookUp Ranges'!AB$71</f>
        <v>0</v>
      </c>
      <c r="BH87" s="376">
        <f ca="1">$C87*'LookUp Ranges'!AC$71</f>
        <v>0</v>
      </c>
      <c r="BI87" s="376">
        <f ca="1">$C87*'LookUp Ranges'!AD$71</f>
        <v>0</v>
      </c>
      <c r="BJ87" s="376">
        <f ca="1">$C87*'LookUp Ranges'!AE$71</f>
        <v>0</v>
      </c>
      <c r="BK87" s="376">
        <f ca="1">$C87*'LookUp Ranges'!AF$71</f>
        <v>0</v>
      </c>
      <c r="BL87" s="376">
        <f ca="1">$C87*'LookUp Ranges'!AG$71</f>
        <v>0</v>
      </c>
      <c r="BM87" s="376">
        <f ca="1">$C87*'LookUp Ranges'!AH$71</f>
        <v>0</v>
      </c>
      <c r="BN87" s="376">
        <f ca="1">$C87*'LookUp Ranges'!AI$71</f>
        <v>0</v>
      </c>
      <c r="BO87" s="376">
        <f ca="1">$C87*'LookUp Ranges'!AJ$71</f>
        <v>0</v>
      </c>
      <c r="BP87" s="376">
        <f ca="1">$C87*'LookUp Ranges'!AK$71</f>
        <v>0</v>
      </c>
      <c r="BQ87" s="376">
        <f ca="1">$C87*'LookUp Ranges'!AL$71</f>
        <v>0</v>
      </c>
      <c r="BR87" s="376">
        <f ca="1">$C87*'LookUp Ranges'!AM$71</f>
        <v>0</v>
      </c>
      <c r="BS87" s="376">
        <f ca="1">$C87*'LookUp Ranges'!AN$71</f>
        <v>0</v>
      </c>
      <c r="BT87" s="376">
        <f ca="1">$C87*'LookUp Ranges'!AO$71</f>
        <v>0</v>
      </c>
      <c r="BU87" s="377"/>
      <c r="BV87" s="377"/>
      <c r="BW87" s="377"/>
      <c r="BX87" s="377"/>
      <c r="BY87" s="377"/>
      <c r="BZ87" s="377"/>
      <c r="CA87" s="377"/>
      <c r="CB87" s="377"/>
      <c r="CC87" s="377"/>
      <c r="CD87" s="377"/>
      <c r="CE87" s="377"/>
      <c r="CF87" s="377"/>
      <c r="CG87" s="376"/>
      <c r="CH87" s="376"/>
      <c r="CI87" s="376"/>
      <c r="CJ87" s="376"/>
      <c r="CK87" s="376"/>
      <c r="CL87" s="376"/>
      <c r="CM87" s="376"/>
      <c r="CN87" s="376"/>
      <c r="CO87" s="376"/>
      <c r="CP87" s="376"/>
      <c r="CQ87" s="376"/>
      <c r="CR87" s="376"/>
      <c r="CS87" s="376"/>
      <c r="CT87" s="376"/>
      <c r="CU87" s="376"/>
      <c r="CV87" s="376"/>
      <c r="CW87" s="376"/>
      <c r="CX87" s="376"/>
      <c r="CY87" s="376"/>
      <c r="CZ87" s="374">
        <f t="shared" ca="1" si="128"/>
        <v>0</v>
      </c>
    </row>
    <row r="88" spans="1:104" s="373" customFormat="1">
      <c r="A88" s="138">
        <f t="shared" si="129"/>
        <v>31</v>
      </c>
      <c r="B88" s="138">
        <f t="shared" si="130"/>
        <v>2049</v>
      </c>
      <c r="C88" s="130">
        <f t="shared" ca="1" si="131"/>
        <v>0</v>
      </c>
      <c r="D88" s="375"/>
      <c r="E88" s="375"/>
      <c r="F88" s="375"/>
      <c r="G88" s="375"/>
      <c r="H88" s="375"/>
      <c r="I88" s="375"/>
      <c r="J88" s="375"/>
      <c r="K88" s="375"/>
      <c r="L88" s="375"/>
      <c r="M88" s="375"/>
      <c r="N88" s="375"/>
      <c r="O88" s="375"/>
      <c r="P88" s="375"/>
      <c r="Q88" s="375"/>
      <c r="R88" s="375"/>
      <c r="S88" s="375"/>
      <c r="T88" s="375"/>
      <c r="U88" s="375"/>
      <c r="V88" s="375"/>
      <c r="W88" s="376"/>
      <c r="X88" s="376"/>
      <c r="Y88" s="376"/>
      <c r="Z88" s="376"/>
      <c r="AA88" s="376"/>
      <c r="AB88" s="376"/>
      <c r="AC88" s="376"/>
      <c r="AD88" s="376"/>
      <c r="AE88" s="376"/>
      <c r="AF88" s="376"/>
      <c r="AG88" s="376"/>
      <c r="AH88" s="376">
        <f ca="1">$C88*'LookUp Ranges'!B$71</f>
        <v>0</v>
      </c>
      <c r="AI88" s="376">
        <f ca="1">$C88*'LookUp Ranges'!C$71</f>
        <v>0</v>
      </c>
      <c r="AJ88" s="376">
        <f ca="1">$C88*'LookUp Ranges'!D$71</f>
        <v>0</v>
      </c>
      <c r="AK88" s="376">
        <f ca="1">$C88*'LookUp Ranges'!E$71</f>
        <v>0</v>
      </c>
      <c r="AL88" s="376">
        <f ca="1">$C88*'LookUp Ranges'!F$71</f>
        <v>0</v>
      </c>
      <c r="AM88" s="376">
        <f ca="1">$C88*'LookUp Ranges'!G$71</f>
        <v>0</v>
      </c>
      <c r="AN88" s="376">
        <f ca="1">$C88*'LookUp Ranges'!H$71</f>
        <v>0</v>
      </c>
      <c r="AO88" s="376">
        <f ca="1">$C88*'LookUp Ranges'!I$71</f>
        <v>0</v>
      </c>
      <c r="AP88" s="376">
        <f ca="1">$C88*'LookUp Ranges'!J$71</f>
        <v>0</v>
      </c>
      <c r="AQ88" s="376">
        <f ca="1">$C88*'LookUp Ranges'!K$71</f>
        <v>0</v>
      </c>
      <c r="AR88" s="376">
        <f ca="1">$C88*'LookUp Ranges'!L$71</f>
        <v>0</v>
      </c>
      <c r="AS88" s="376">
        <f ca="1">$C88*'LookUp Ranges'!M$71</f>
        <v>0</v>
      </c>
      <c r="AT88" s="376">
        <f ca="1">$C88*'LookUp Ranges'!N$71</f>
        <v>0</v>
      </c>
      <c r="AU88" s="376">
        <f ca="1">$C88*'LookUp Ranges'!O$71</f>
        <v>0</v>
      </c>
      <c r="AV88" s="376">
        <f ca="1">$C88*'LookUp Ranges'!P$71</f>
        <v>0</v>
      </c>
      <c r="AW88" s="376">
        <f ca="1">$C88*'LookUp Ranges'!Q$71</f>
        <v>0</v>
      </c>
      <c r="AX88" s="376">
        <f ca="1">$C88*'LookUp Ranges'!R$71</f>
        <v>0</v>
      </c>
      <c r="AY88" s="376">
        <f ca="1">$C88*'LookUp Ranges'!S$71</f>
        <v>0</v>
      </c>
      <c r="AZ88" s="376">
        <f ca="1">$C88*'LookUp Ranges'!T$71</f>
        <v>0</v>
      </c>
      <c r="BA88" s="376">
        <f ca="1">$C88*'LookUp Ranges'!U$71</f>
        <v>0</v>
      </c>
      <c r="BB88" s="376">
        <f ca="1">$C88*'LookUp Ranges'!V$71</f>
        <v>0</v>
      </c>
      <c r="BC88" s="376">
        <f ca="1">$C88*'LookUp Ranges'!W$71</f>
        <v>0</v>
      </c>
      <c r="BD88" s="376">
        <f ca="1">$C88*'LookUp Ranges'!X$71</f>
        <v>0</v>
      </c>
      <c r="BE88" s="376">
        <f ca="1">$C88*'LookUp Ranges'!Y$71</f>
        <v>0</v>
      </c>
      <c r="BF88" s="376">
        <f ca="1">$C88*'LookUp Ranges'!Z$71</f>
        <v>0</v>
      </c>
      <c r="BG88" s="376">
        <f ca="1">$C88*'LookUp Ranges'!AA$71</f>
        <v>0</v>
      </c>
      <c r="BH88" s="376">
        <f ca="1">$C88*'LookUp Ranges'!AB$71</f>
        <v>0</v>
      </c>
      <c r="BI88" s="376">
        <f ca="1">$C88*'LookUp Ranges'!AC$71</f>
        <v>0</v>
      </c>
      <c r="BJ88" s="376">
        <f ca="1">$C88*'LookUp Ranges'!AD$71</f>
        <v>0</v>
      </c>
      <c r="BK88" s="376">
        <f ca="1">$C88*'LookUp Ranges'!AE$71</f>
        <v>0</v>
      </c>
      <c r="BL88" s="376">
        <f ca="1">$C88*'LookUp Ranges'!AF$71</f>
        <v>0</v>
      </c>
      <c r="BM88" s="376">
        <f ca="1">$C88*'LookUp Ranges'!AG$71</f>
        <v>0</v>
      </c>
      <c r="BN88" s="376">
        <f ca="1">$C88*'LookUp Ranges'!AH$71</f>
        <v>0</v>
      </c>
      <c r="BO88" s="376">
        <f ca="1">$C88*'LookUp Ranges'!AI$71</f>
        <v>0</v>
      </c>
      <c r="BP88" s="376">
        <f ca="1">$C88*'LookUp Ranges'!AJ$71</f>
        <v>0</v>
      </c>
      <c r="BQ88" s="376">
        <f ca="1">$C88*'LookUp Ranges'!AK$71</f>
        <v>0</v>
      </c>
      <c r="BR88" s="376">
        <f ca="1">$C88*'LookUp Ranges'!AL$71</f>
        <v>0</v>
      </c>
      <c r="BS88" s="376">
        <f ca="1">$C88*'LookUp Ranges'!AM$71</f>
        <v>0</v>
      </c>
      <c r="BT88" s="376">
        <f ca="1">$C88*'LookUp Ranges'!AN$71</f>
        <v>0</v>
      </c>
      <c r="BU88" s="376">
        <f ca="1">$C88*'LookUp Ranges'!AO$71</f>
        <v>0</v>
      </c>
      <c r="BV88" s="377"/>
      <c r="BW88" s="377"/>
      <c r="BX88" s="377"/>
      <c r="BY88" s="377"/>
      <c r="BZ88" s="377"/>
      <c r="CA88" s="377"/>
      <c r="CB88" s="377"/>
      <c r="CC88" s="377"/>
      <c r="CD88" s="377"/>
      <c r="CE88" s="377"/>
      <c r="CF88" s="377"/>
      <c r="CG88" s="376"/>
      <c r="CH88" s="376"/>
      <c r="CI88" s="376"/>
      <c r="CJ88" s="376"/>
      <c r="CK88" s="376"/>
      <c r="CL88" s="376"/>
      <c r="CM88" s="376"/>
      <c r="CN88" s="376"/>
      <c r="CO88" s="376"/>
      <c r="CP88" s="376"/>
      <c r="CQ88" s="376"/>
      <c r="CR88" s="376"/>
      <c r="CS88" s="376"/>
      <c r="CT88" s="376"/>
      <c r="CU88" s="376"/>
      <c r="CV88" s="376"/>
      <c r="CW88" s="376"/>
      <c r="CX88" s="376"/>
      <c r="CY88" s="376"/>
      <c r="CZ88" s="374">
        <f t="shared" ca="1" si="128"/>
        <v>0</v>
      </c>
    </row>
    <row r="89" spans="1:104" s="373" customFormat="1">
      <c r="A89" s="138">
        <f t="shared" si="129"/>
        <v>32</v>
      </c>
      <c r="B89" s="138">
        <f t="shared" si="130"/>
        <v>2050</v>
      </c>
      <c r="C89" s="130">
        <f t="shared" ca="1" si="131"/>
        <v>0</v>
      </c>
      <c r="D89" s="375"/>
      <c r="E89" s="375"/>
      <c r="F89" s="375"/>
      <c r="G89" s="375"/>
      <c r="H89" s="375"/>
      <c r="I89" s="375"/>
      <c r="J89" s="375"/>
      <c r="K89" s="375"/>
      <c r="L89" s="375"/>
      <c r="M89" s="375"/>
      <c r="N89" s="375"/>
      <c r="O89" s="375"/>
      <c r="P89" s="375"/>
      <c r="Q89" s="375"/>
      <c r="R89" s="375"/>
      <c r="S89" s="375"/>
      <c r="T89" s="375"/>
      <c r="U89" s="375"/>
      <c r="V89" s="375"/>
      <c r="W89" s="376"/>
      <c r="X89" s="376"/>
      <c r="Y89" s="376"/>
      <c r="Z89" s="376"/>
      <c r="AA89" s="376"/>
      <c r="AB89" s="376"/>
      <c r="AC89" s="376"/>
      <c r="AD89" s="376"/>
      <c r="AE89" s="376"/>
      <c r="AF89" s="376"/>
      <c r="AG89" s="376"/>
      <c r="AH89" s="376"/>
      <c r="AI89" s="376">
        <f ca="1">$C89*'LookUp Ranges'!B$71</f>
        <v>0</v>
      </c>
      <c r="AJ89" s="376">
        <f ca="1">$C89*'LookUp Ranges'!C$71</f>
        <v>0</v>
      </c>
      <c r="AK89" s="376">
        <f ca="1">$C89*'LookUp Ranges'!D$71</f>
        <v>0</v>
      </c>
      <c r="AL89" s="376">
        <f ca="1">$C89*'LookUp Ranges'!E$71</f>
        <v>0</v>
      </c>
      <c r="AM89" s="376">
        <f ca="1">$C89*'LookUp Ranges'!F$71</f>
        <v>0</v>
      </c>
      <c r="AN89" s="376">
        <f ca="1">$C89*'LookUp Ranges'!G$71</f>
        <v>0</v>
      </c>
      <c r="AO89" s="376">
        <f ca="1">$C89*'LookUp Ranges'!H$71</f>
        <v>0</v>
      </c>
      <c r="AP89" s="376">
        <f ca="1">$C89*'LookUp Ranges'!I$71</f>
        <v>0</v>
      </c>
      <c r="AQ89" s="376">
        <f ca="1">$C89*'LookUp Ranges'!J$71</f>
        <v>0</v>
      </c>
      <c r="AR89" s="376">
        <f ca="1">$C89*'LookUp Ranges'!K$71</f>
        <v>0</v>
      </c>
      <c r="AS89" s="376">
        <f ca="1">$C89*'LookUp Ranges'!L$71</f>
        <v>0</v>
      </c>
      <c r="AT89" s="376">
        <f ca="1">$C89*'LookUp Ranges'!M$71</f>
        <v>0</v>
      </c>
      <c r="AU89" s="376">
        <f ca="1">$C89*'LookUp Ranges'!N$71</f>
        <v>0</v>
      </c>
      <c r="AV89" s="376">
        <f ca="1">$C89*'LookUp Ranges'!O$71</f>
        <v>0</v>
      </c>
      <c r="AW89" s="376">
        <f ca="1">$C89*'LookUp Ranges'!P$71</f>
        <v>0</v>
      </c>
      <c r="AX89" s="376">
        <f ca="1">$C89*'LookUp Ranges'!Q$71</f>
        <v>0</v>
      </c>
      <c r="AY89" s="376">
        <f ca="1">$C89*'LookUp Ranges'!R$71</f>
        <v>0</v>
      </c>
      <c r="AZ89" s="376">
        <f ca="1">$C89*'LookUp Ranges'!S$71</f>
        <v>0</v>
      </c>
      <c r="BA89" s="376">
        <f ca="1">$C89*'LookUp Ranges'!T$71</f>
        <v>0</v>
      </c>
      <c r="BB89" s="376">
        <f ca="1">$C89*'LookUp Ranges'!U$71</f>
        <v>0</v>
      </c>
      <c r="BC89" s="376">
        <f ca="1">$C89*'LookUp Ranges'!V$71</f>
        <v>0</v>
      </c>
      <c r="BD89" s="376">
        <f ca="1">$C89*'LookUp Ranges'!W$71</f>
        <v>0</v>
      </c>
      <c r="BE89" s="376">
        <f ca="1">$C89*'LookUp Ranges'!X$71</f>
        <v>0</v>
      </c>
      <c r="BF89" s="376">
        <f ca="1">$C89*'LookUp Ranges'!Y$71</f>
        <v>0</v>
      </c>
      <c r="BG89" s="376">
        <f ca="1">$C89*'LookUp Ranges'!Z$71</f>
        <v>0</v>
      </c>
      <c r="BH89" s="376">
        <f ca="1">$C89*'LookUp Ranges'!AA$71</f>
        <v>0</v>
      </c>
      <c r="BI89" s="376">
        <f ca="1">$C89*'LookUp Ranges'!AB$71</f>
        <v>0</v>
      </c>
      <c r="BJ89" s="376">
        <f ca="1">$C89*'LookUp Ranges'!AC$71</f>
        <v>0</v>
      </c>
      <c r="BK89" s="376">
        <f ca="1">$C89*'LookUp Ranges'!AD$71</f>
        <v>0</v>
      </c>
      <c r="BL89" s="376">
        <f ca="1">$C89*'LookUp Ranges'!AE$71</f>
        <v>0</v>
      </c>
      <c r="BM89" s="376">
        <f ca="1">$C89*'LookUp Ranges'!AF$71</f>
        <v>0</v>
      </c>
      <c r="BN89" s="376">
        <f ca="1">$C89*'LookUp Ranges'!AG$71</f>
        <v>0</v>
      </c>
      <c r="BO89" s="376">
        <f ca="1">$C89*'LookUp Ranges'!AH$71</f>
        <v>0</v>
      </c>
      <c r="BP89" s="376">
        <f ca="1">$C89*'LookUp Ranges'!AI$71</f>
        <v>0</v>
      </c>
      <c r="BQ89" s="376">
        <f ca="1">$C89*'LookUp Ranges'!AJ$71</f>
        <v>0</v>
      </c>
      <c r="BR89" s="376">
        <f ca="1">$C89*'LookUp Ranges'!AK$71</f>
        <v>0</v>
      </c>
      <c r="BS89" s="376">
        <f ca="1">$C89*'LookUp Ranges'!AL$71</f>
        <v>0</v>
      </c>
      <c r="BT89" s="376">
        <f ca="1">$C89*'LookUp Ranges'!AM$71</f>
        <v>0</v>
      </c>
      <c r="BU89" s="376">
        <f ca="1">$C89*'LookUp Ranges'!AN$71</f>
        <v>0</v>
      </c>
      <c r="BV89" s="376">
        <f ca="1">$C89*'LookUp Ranges'!AO$71</f>
        <v>0</v>
      </c>
      <c r="BW89" s="377"/>
      <c r="BX89" s="377"/>
      <c r="BY89" s="377"/>
      <c r="BZ89" s="377"/>
      <c r="CA89" s="377"/>
      <c r="CB89" s="377"/>
      <c r="CC89" s="377"/>
      <c r="CD89" s="377"/>
      <c r="CE89" s="377"/>
      <c r="CF89" s="377"/>
      <c r="CG89" s="376"/>
      <c r="CH89" s="376"/>
      <c r="CI89" s="376"/>
      <c r="CJ89" s="376"/>
      <c r="CK89" s="376"/>
      <c r="CL89" s="376"/>
      <c r="CM89" s="376"/>
      <c r="CN89" s="376"/>
      <c r="CO89" s="376"/>
      <c r="CP89" s="376"/>
      <c r="CQ89" s="376"/>
      <c r="CR89" s="376"/>
      <c r="CS89" s="376"/>
      <c r="CT89" s="376"/>
      <c r="CU89" s="376"/>
      <c r="CV89" s="376"/>
      <c r="CW89" s="376"/>
      <c r="CX89" s="376"/>
      <c r="CY89" s="376"/>
      <c r="CZ89" s="374">
        <f t="shared" ca="1" si="128"/>
        <v>0</v>
      </c>
    </row>
    <row r="90" spans="1:104" s="373" customFormat="1">
      <c r="A90" s="138">
        <f t="shared" si="129"/>
        <v>33</v>
      </c>
      <c r="B90" s="138">
        <f t="shared" si="130"/>
        <v>2051</v>
      </c>
      <c r="C90" s="130">
        <f t="shared" ca="1" si="131"/>
        <v>0</v>
      </c>
      <c r="D90" s="375"/>
      <c r="E90" s="375"/>
      <c r="F90" s="375"/>
      <c r="G90" s="375"/>
      <c r="H90" s="375"/>
      <c r="I90" s="375"/>
      <c r="J90" s="375"/>
      <c r="K90" s="375"/>
      <c r="L90" s="375"/>
      <c r="M90" s="375"/>
      <c r="N90" s="375"/>
      <c r="O90" s="375"/>
      <c r="P90" s="375"/>
      <c r="Q90" s="375"/>
      <c r="R90" s="375"/>
      <c r="S90" s="375"/>
      <c r="T90" s="375"/>
      <c r="U90" s="375"/>
      <c r="V90" s="375"/>
      <c r="W90" s="376"/>
      <c r="X90" s="376"/>
      <c r="Y90" s="376"/>
      <c r="Z90" s="376"/>
      <c r="AA90" s="376"/>
      <c r="AB90" s="376"/>
      <c r="AC90" s="376"/>
      <c r="AD90" s="376"/>
      <c r="AE90" s="376"/>
      <c r="AF90" s="376"/>
      <c r="AG90" s="376"/>
      <c r="AH90" s="376"/>
      <c r="AI90" s="376"/>
      <c r="AJ90" s="376">
        <f ca="1">$C90*'LookUp Ranges'!B$71</f>
        <v>0</v>
      </c>
      <c r="AK90" s="376">
        <f ca="1">$C90*'LookUp Ranges'!C$71</f>
        <v>0</v>
      </c>
      <c r="AL90" s="376">
        <f ca="1">$C90*'LookUp Ranges'!D$71</f>
        <v>0</v>
      </c>
      <c r="AM90" s="376">
        <f ca="1">$C90*'LookUp Ranges'!E$71</f>
        <v>0</v>
      </c>
      <c r="AN90" s="376">
        <f ca="1">$C90*'LookUp Ranges'!F$71</f>
        <v>0</v>
      </c>
      <c r="AO90" s="376">
        <f ca="1">$C90*'LookUp Ranges'!G$71</f>
        <v>0</v>
      </c>
      <c r="AP90" s="376">
        <f ca="1">$C90*'LookUp Ranges'!H$71</f>
        <v>0</v>
      </c>
      <c r="AQ90" s="376">
        <f ca="1">$C90*'LookUp Ranges'!I$71</f>
        <v>0</v>
      </c>
      <c r="AR90" s="376">
        <f ca="1">$C90*'LookUp Ranges'!J$71</f>
        <v>0</v>
      </c>
      <c r="AS90" s="376">
        <f ca="1">$C90*'LookUp Ranges'!K$71</f>
        <v>0</v>
      </c>
      <c r="AT90" s="376">
        <f ca="1">$C90*'LookUp Ranges'!L$71</f>
        <v>0</v>
      </c>
      <c r="AU90" s="376">
        <f ca="1">$C90*'LookUp Ranges'!M$71</f>
        <v>0</v>
      </c>
      <c r="AV90" s="376">
        <f ca="1">$C90*'LookUp Ranges'!N$71</f>
        <v>0</v>
      </c>
      <c r="AW90" s="376">
        <f ca="1">$C90*'LookUp Ranges'!O$71</f>
        <v>0</v>
      </c>
      <c r="AX90" s="376">
        <f ca="1">$C90*'LookUp Ranges'!P$71</f>
        <v>0</v>
      </c>
      <c r="AY90" s="376">
        <f ca="1">$C90*'LookUp Ranges'!Q$71</f>
        <v>0</v>
      </c>
      <c r="AZ90" s="376">
        <f ca="1">$C90*'LookUp Ranges'!R$71</f>
        <v>0</v>
      </c>
      <c r="BA90" s="376">
        <f ca="1">$C90*'LookUp Ranges'!S$71</f>
        <v>0</v>
      </c>
      <c r="BB90" s="376">
        <f ca="1">$C90*'LookUp Ranges'!T$71</f>
        <v>0</v>
      </c>
      <c r="BC90" s="376">
        <f ca="1">$C90*'LookUp Ranges'!U$71</f>
        <v>0</v>
      </c>
      <c r="BD90" s="376">
        <f ca="1">$C90*'LookUp Ranges'!V$71</f>
        <v>0</v>
      </c>
      <c r="BE90" s="376">
        <f ca="1">$C90*'LookUp Ranges'!W$71</f>
        <v>0</v>
      </c>
      <c r="BF90" s="376">
        <f ca="1">$C90*'LookUp Ranges'!X$71</f>
        <v>0</v>
      </c>
      <c r="BG90" s="376">
        <f ca="1">$C90*'LookUp Ranges'!Y$71</f>
        <v>0</v>
      </c>
      <c r="BH90" s="376">
        <f ca="1">$C90*'LookUp Ranges'!Z$71</f>
        <v>0</v>
      </c>
      <c r="BI90" s="376">
        <f ca="1">$C90*'LookUp Ranges'!AA$71</f>
        <v>0</v>
      </c>
      <c r="BJ90" s="376">
        <f ca="1">$C90*'LookUp Ranges'!AB$71</f>
        <v>0</v>
      </c>
      <c r="BK90" s="376">
        <f ca="1">$C90*'LookUp Ranges'!AC$71</f>
        <v>0</v>
      </c>
      <c r="BL90" s="376">
        <f ca="1">$C90*'LookUp Ranges'!AD$71</f>
        <v>0</v>
      </c>
      <c r="BM90" s="376">
        <f ca="1">$C90*'LookUp Ranges'!AE$71</f>
        <v>0</v>
      </c>
      <c r="BN90" s="376">
        <f ca="1">$C90*'LookUp Ranges'!AF$71</f>
        <v>0</v>
      </c>
      <c r="BO90" s="376">
        <f ca="1">$C90*'LookUp Ranges'!AG$71</f>
        <v>0</v>
      </c>
      <c r="BP90" s="376">
        <f ca="1">$C90*'LookUp Ranges'!AH$71</f>
        <v>0</v>
      </c>
      <c r="BQ90" s="376">
        <f ca="1">$C90*'LookUp Ranges'!AI$71</f>
        <v>0</v>
      </c>
      <c r="BR90" s="376">
        <f ca="1">$C90*'LookUp Ranges'!AJ$71</f>
        <v>0</v>
      </c>
      <c r="BS90" s="376">
        <f ca="1">$C90*'LookUp Ranges'!AK$71</f>
        <v>0</v>
      </c>
      <c r="BT90" s="376">
        <f ca="1">$C90*'LookUp Ranges'!AL$71</f>
        <v>0</v>
      </c>
      <c r="BU90" s="376">
        <f ca="1">$C90*'LookUp Ranges'!AM$71</f>
        <v>0</v>
      </c>
      <c r="BV90" s="376">
        <f ca="1">$C90*'LookUp Ranges'!AN$71</f>
        <v>0</v>
      </c>
      <c r="BW90" s="376">
        <f ca="1">$C90*'LookUp Ranges'!AO$71</f>
        <v>0</v>
      </c>
      <c r="BX90" s="377"/>
      <c r="BY90" s="377"/>
      <c r="BZ90" s="377"/>
      <c r="CA90" s="377"/>
      <c r="CB90" s="377"/>
      <c r="CC90" s="377"/>
      <c r="CD90" s="377"/>
      <c r="CE90" s="377"/>
      <c r="CF90" s="377"/>
      <c r="CG90" s="376"/>
      <c r="CH90" s="376"/>
      <c r="CI90" s="376"/>
      <c r="CJ90" s="376"/>
      <c r="CK90" s="376"/>
      <c r="CL90" s="376"/>
      <c r="CM90" s="376"/>
      <c r="CN90" s="376"/>
      <c r="CO90" s="376"/>
      <c r="CP90" s="376"/>
      <c r="CQ90" s="376"/>
      <c r="CR90" s="376"/>
      <c r="CS90" s="376"/>
      <c r="CT90" s="376"/>
      <c r="CU90" s="376"/>
      <c r="CV90" s="376"/>
      <c r="CW90" s="376"/>
      <c r="CX90" s="376"/>
      <c r="CY90" s="376"/>
      <c r="CZ90" s="374">
        <f t="shared" ca="1" si="128"/>
        <v>0</v>
      </c>
    </row>
    <row r="91" spans="1:104" s="373" customFormat="1">
      <c r="A91" s="138">
        <f t="shared" si="129"/>
        <v>34</v>
      </c>
      <c r="B91" s="138">
        <f t="shared" si="130"/>
        <v>2052</v>
      </c>
      <c r="C91" s="130">
        <f t="shared" ca="1" si="131"/>
        <v>0</v>
      </c>
      <c r="D91" s="375"/>
      <c r="E91" s="375"/>
      <c r="F91" s="375"/>
      <c r="G91" s="375"/>
      <c r="H91" s="375"/>
      <c r="I91" s="375"/>
      <c r="J91" s="375"/>
      <c r="K91" s="375"/>
      <c r="L91" s="375"/>
      <c r="M91" s="375"/>
      <c r="N91" s="375"/>
      <c r="O91" s="375"/>
      <c r="P91" s="375"/>
      <c r="Q91" s="375"/>
      <c r="R91" s="375"/>
      <c r="S91" s="375"/>
      <c r="T91" s="375"/>
      <c r="U91" s="375"/>
      <c r="V91" s="375"/>
      <c r="W91" s="376"/>
      <c r="X91" s="376"/>
      <c r="Y91" s="376"/>
      <c r="Z91" s="376"/>
      <c r="AA91" s="376"/>
      <c r="AB91" s="376"/>
      <c r="AC91" s="376"/>
      <c r="AD91" s="376"/>
      <c r="AE91" s="376"/>
      <c r="AF91" s="376"/>
      <c r="AG91" s="376"/>
      <c r="AH91" s="376"/>
      <c r="AI91" s="376"/>
      <c r="AJ91" s="376"/>
      <c r="AK91" s="376">
        <f ca="1">$C91*'LookUp Ranges'!B$71</f>
        <v>0</v>
      </c>
      <c r="AL91" s="376">
        <f ca="1">$C91*'LookUp Ranges'!C$71</f>
        <v>0</v>
      </c>
      <c r="AM91" s="376">
        <f ca="1">$C91*'LookUp Ranges'!D$71</f>
        <v>0</v>
      </c>
      <c r="AN91" s="376">
        <f ca="1">$C91*'LookUp Ranges'!E$71</f>
        <v>0</v>
      </c>
      <c r="AO91" s="376">
        <f ca="1">$C91*'LookUp Ranges'!F$71</f>
        <v>0</v>
      </c>
      <c r="AP91" s="376">
        <f ca="1">$C91*'LookUp Ranges'!G$71</f>
        <v>0</v>
      </c>
      <c r="AQ91" s="376">
        <f ca="1">$C91*'LookUp Ranges'!H$71</f>
        <v>0</v>
      </c>
      <c r="AR91" s="376">
        <f ca="1">$C91*'LookUp Ranges'!I$71</f>
        <v>0</v>
      </c>
      <c r="AS91" s="376">
        <f ca="1">$C91*'LookUp Ranges'!J$71</f>
        <v>0</v>
      </c>
      <c r="AT91" s="376">
        <f ca="1">$C91*'LookUp Ranges'!K$71</f>
        <v>0</v>
      </c>
      <c r="AU91" s="376">
        <f ca="1">$C91*'LookUp Ranges'!L$71</f>
        <v>0</v>
      </c>
      <c r="AV91" s="376">
        <f ca="1">$C91*'LookUp Ranges'!M$71</f>
        <v>0</v>
      </c>
      <c r="AW91" s="376">
        <f ca="1">$C91*'LookUp Ranges'!N$71</f>
        <v>0</v>
      </c>
      <c r="AX91" s="376">
        <f ca="1">$C91*'LookUp Ranges'!O$71</f>
        <v>0</v>
      </c>
      <c r="AY91" s="376">
        <f ca="1">$C91*'LookUp Ranges'!P$71</f>
        <v>0</v>
      </c>
      <c r="AZ91" s="376">
        <f ca="1">$C91*'LookUp Ranges'!Q$71</f>
        <v>0</v>
      </c>
      <c r="BA91" s="376">
        <f ca="1">$C91*'LookUp Ranges'!R$71</f>
        <v>0</v>
      </c>
      <c r="BB91" s="376">
        <f ca="1">$C91*'LookUp Ranges'!S$71</f>
        <v>0</v>
      </c>
      <c r="BC91" s="376">
        <f ca="1">$C91*'LookUp Ranges'!T$71</f>
        <v>0</v>
      </c>
      <c r="BD91" s="376">
        <f ca="1">$C91*'LookUp Ranges'!U$71</f>
        <v>0</v>
      </c>
      <c r="BE91" s="376">
        <f ca="1">$C91*'LookUp Ranges'!V$71</f>
        <v>0</v>
      </c>
      <c r="BF91" s="376">
        <f ca="1">$C91*'LookUp Ranges'!W$71</f>
        <v>0</v>
      </c>
      <c r="BG91" s="376">
        <f ca="1">$C91*'LookUp Ranges'!X$71</f>
        <v>0</v>
      </c>
      <c r="BH91" s="376">
        <f ca="1">$C91*'LookUp Ranges'!Y$71</f>
        <v>0</v>
      </c>
      <c r="BI91" s="376">
        <f ca="1">$C91*'LookUp Ranges'!Z$71</f>
        <v>0</v>
      </c>
      <c r="BJ91" s="376">
        <f ca="1">$C91*'LookUp Ranges'!AA$71</f>
        <v>0</v>
      </c>
      <c r="BK91" s="376">
        <f ca="1">$C91*'LookUp Ranges'!AB$71</f>
        <v>0</v>
      </c>
      <c r="BL91" s="376">
        <f ca="1">$C91*'LookUp Ranges'!AC$71</f>
        <v>0</v>
      </c>
      <c r="BM91" s="376">
        <f ca="1">$C91*'LookUp Ranges'!AD$71</f>
        <v>0</v>
      </c>
      <c r="BN91" s="376">
        <f ca="1">$C91*'LookUp Ranges'!AE$71</f>
        <v>0</v>
      </c>
      <c r="BO91" s="376">
        <f ca="1">$C91*'LookUp Ranges'!AF$71</f>
        <v>0</v>
      </c>
      <c r="BP91" s="376">
        <f ca="1">$C91*'LookUp Ranges'!AG$71</f>
        <v>0</v>
      </c>
      <c r="BQ91" s="376">
        <f ca="1">$C91*'LookUp Ranges'!AH$71</f>
        <v>0</v>
      </c>
      <c r="BR91" s="376">
        <f ca="1">$C91*'LookUp Ranges'!AI$71</f>
        <v>0</v>
      </c>
      <c r="BS91" s="376">
        <f ca="1">$C91*'LookUp Ranges'!AJ$71</f>
        <v>0</v>
      </c>
      <c r="BT91" s="376">
        <f ca="1">$C91*'LookUp Ranges'!AK$71</f>
        <v>0</v>
      </c>
      <c r="BU91" s="376">
        <f ca="1">$C91*'LookUp Ranges'!AL$71</f>
        <v>0</v>
      </c>
      <c r="BV91" s="376">
        <f ca="1">$C91*'LookUp Ranges'!AM$71</f>
        <v>0</v>
      </c>
      <c r="BW91" s="376">
        <f ca="1">$C91*'LookUp Ranges'!AN$71</f>
        <v>0</v>
      </c>
      <c r="BX91" s="376">
        <f ca="1">$C91*'LookUp Ranges'!AO$71</f>
        <v>0</v>
      </c>
      <c r="BY91" s="376"/>
      <c r="BZ91" s="377"/>
      <c r="CA91" s="377"/>
      <c r="CB91" s="377"/>
      <c r="CC91" s="377"/>
      <c r="CD91" s="377"/>
      <c r="CE91" s="377"/>
      <c r="CF91" s="377"/>
      <c r="CG91" s="376"/>
      <c r="CH91" s="376"/>
      <c r="CI91" s="376"/>
      <c r="CJ91" s="376"/>
      <c r="CK91" s="376"/>
      <c r="CL91" s="376"/>
      <c r="CM91" s="376"/>
      <c r="CN91" s="376"/>
      <c r="CO91" s="376"/>
      <c r="CP91" s="376"/>
      <c r="CQ91" s="376"/>
      <c r="CR91" s="376"/>
      <c r="CS91" s="376"/>
      <c r="CT91" s="376"/>
      <c r="CU91" s="376"/>
      <c r="CV91" s="376"/>
      <c r="CW91" s="376"/>
      <c r="CX91" s="376"/>
      <c r="CY91" s="376"/>
      <c r="CZ91" s="374">
        <f t="shared" ca="1" si="128"/>
        <v>0</v>
      </c>
    </row>
    <row r="92" spans="1:104" s="373" customFormat="1">
      <c r="A92" s="138">
        <f t="shared" si="129"/>
        <v>35</v>
      </c>
      <c r="B92" s="138">
        <f t="shared" si="130"/>
        <v>2053</v>
      </c>
      <c r="C92" s="130">
        <f t="shared" ca="1" si="131"/>
        <v>0</v>
      </c>
      <c r="D92" s="375"/>
      <c r="E92" s="375"/>
      <c r="F92" s="375"/>
      <c r="G92" s="375"/>
      <c r="H92" s="375"/>
      <c r="I92" s="375"/>
      <c r="J92" s="375"/>
      <c r="K92" s="375"/>
      <c r="L92" s="375"/>
      <c r="M92" s="375"/>
      <c r="N92" s="375"/>
      <c r="O92" s="375"/>
      <c r="P92" s="375"/>
      <c r="Q92" s="375"/>
      <c r="R92" s="375"/>
      <c r="S92" s="375"/>
      <c r="T92" s="375"/>
      <c r="U92" s="375"/>
      <c r="V92" s="375"/>
      <c r="W92" s="376"/>
      <c r="X92" s="376"/>
      <c r="Y92" s="376"/>
      <c r="Z92" s="376"/>
      <c r="AA92" s="376"/>
      <c r="AB92" s="376"/>
      <c r="AC92" s="376"/>
      <c r="AD92" s="376"/>
      <c r="AE92" s="376"/>
      <c r="AF92" s="376"/>
      <c r="AG92" s="376"/>
      <c r="AH92" s="376"/>
      <c r="AI92" s="376"/>
      <c r="AJ92" s="376"/>
      <c r="AK92" s="376"/>
      <c r="AL92" s="376">
        <f ca="1">$C92*'LookUp Ranges'!B$71</f>
        <v>0</v>
      </c>
      <c r="AM92" s="376">
        <f ca="1">$C92*'LookUp Ranges'!C$71</f>
        <v>0</v>
      </c>
      <c r="AN92" s="376">
        <f ca="1">$C92*'LookUp Ranges'!D$71</f>
        <v>0</v>
      </c>
      <c r="AO92" s="376">
        <f ca="1">$C92*'LookUp Ranges'!E$71</f>
        <v>0</v>
      </c>
      <c r="AP92" s="376">
        <f ca="1">$C92*'LookUp Ranges'!F$71</f>
        <v>0</v>
      </c>
      <c r="AQ92" s="376">
        <f ca="1">$C92*'LookUp Ranges'!G$71</f>
        <v>0</v>
      </c>
      <c r="AR92" s="376">
        <f ca="1">$C92*'LookUp Ranges'!H$71</f>
        <v>0</v>
      </c>
      <c r="AS92" s="376">
        <f ca="1">$C92*'LookUp Ranges'!I$71</f>
        <v>0</v>
      </c>
      <c r="AT92" s="376">
        <f ca="1">$C92*'LookUp Ranges'!J$71</f>
        <v>0</v>
      </c>
      <c r="AU92" s="376">
        <f ca="1">$C92*'LookUp Ranges'!K$71</f>
        <v>0</v>
      </c>
      <c r="AV92" s="376">
        <f ca="1">$C92*'LookUp Ranges'!L$71</f>
        <v>0</v>
      </c>
      <c r="AW92" s="376">
        <f ca="1">$C92*'LookUp Ranges'!M$71</f>
        <v>0</v>
      </c>
      <c r="AX92" s="376">
        <f ca="1">$C92*'LookUp Ranges'!N$71</f>
        <v>0</v>
      </c>
      <c r="AY92" s="376">
        <f ca="1">$C92*'LookUp Ranges'!O$71</f>
        <v>0</v>
      </c>
      <c r="AZ92" s="376">
        <f ca="1">$C92*'LookUp Ranges'!P$71</f>
        <v>0</v>
      </c>
      <c r="BA92" s="376">
        <f ca="1">$C92*'LookUp Ranges'!Q$71</f>
        <v>0</v>
      </c>
      <c r="BB92" s="376">
        <f ca="1">$C92*'LookUp Ranges'!R$71</f>
        <v>0</v>
      </c>
      <c r="BC92" s="376">
        <f ca="1">$C92*'LookUp Ranges'!S$71</f>
        <v>0</v>
      </c>
      <c r="BD92" s="376">
        <f ca="1">$C92*'LookUp Ranges'!T$71</f>
        <v>0</v>
      </c>
      <c r="BE92" s="376">
        <f ca="1">$C92*'LookUp Ranges'!U$71</f>
        <v>0</v>
      </c>
      <c r="BF92" s="376">
        <f ca="1">$C92*'LookUp Ranges'!V$71</f>
        <v>0</v>
      </c>
      <c r="BG92" s="376">
        <f ca="1">$C92*'LookUp Ranges'!W$71</f>
        <v>0</v>
      </c>
      <c r="BH92" s="376">
        <f ca="1">$C92*'LookUp Ranges'!X$71</f>
        <v>0</v>
      </c>
      <c r="BI92" s="376">
        <f ca="1">$C92*'LookUp Ranges'!Y$71</f>
        <v>0</v>
      </c>
      <c r="BJ92" s="376">
        <f ca="1">$C92*'LookUp Ranges'!Z$71</f>
        <v>0</v>
      </c>
      <c r="BK92" s="376">
        <f ca="1">$C92*'LookUp Ranges'!AA$71</f>
        <v>0</v>
      </c>
      <c r="BL92" s="376">
        <f ca="1">$C92*'LookUp Ranges'!AB$71</f>
        <v>0</v>
      </c>
      <c r="BM92" s="376">
        <f ca="1">$C92*'LookUp Ranges'!AC$71</f>
        <v>0</v>
      </c>
      <c r="BN92" s="376">
        <f ca="1">$C92*'LookUp Ranges'!AD$71</f>
        <v>0</v>
      </c>
      <c r="BO92" s="376">
        <f ca="1">$C92*'LookUp Ranges'!AE$71</f>
        <v>0</v>
      </c>
      <c r="BP92" s="376">
        <f ca="1">$C92*'LookUp Ranges'!AF$71</f>
        <v>0</v>
      </c>
      <c r="BQ92" s="376">
        <f ca="1">$C92*'LookUp Ranges'!AG$71</f>
        <v>0</v>
      </c>
      <c r="BR92" s="376">
        <f ca="1">$C92*'LookUp Ranges'!AH$71</f>
        <v>0</v>
      </c>
      <c r="BS92" s="376">
        <f ca="1">$C92*'LookUp Ranges'!AI$71</f>
        <v>0</v>
      </c>
      <c r="BT92" s="376">
        <f ca="1">$C92*'LookUp Ranges'!AJ$71</f>
        <v>0</v>
      </c>
      <c r="BU92" s="376">
        <f ca="1">$C92*'LookUp Ranges'!AK$71</f>
        <v>0</v>
      </c>
      <c r="BV92" s="376">
        <f ca="1">$C92*'LookUp Ranges'!AL$71</f>
        <v>0</v>
      </c>
      <c r="BW92" s="376">
        <f ca="1">$C92*'LookUp Ranges'!AM$71</f>
        <v>0</v>
      </c>
      <c r="BX92" s="376">
        <f ca="1">$C92*'LookUp Ranges'!AN$71</f>
        <v>0</v>
      </c>
      <c r="BY92" s="376">
        <f ca="1">$C92*'LookUp Ranges'!AO$71</f>
        <v>0</v>
      </c>
      <c r="BZ92" s="377"/>
      <c r="CA92" s="377"/>
      <c r="CB92" s="377"/>
      <c r="CC92" s="377"/>
      <c r="CD92" s="377"/>
      <c r="CE92" s="377"/>
      <c r="CF92" s="377"/>
      <c r="CG92" s="376"/>
      <c r="CH92" s="376"/>
      <c r="CI92" s="376"/>
      <c r="CJ92" s="376"/>
      <c r="CK92" s="376"/>
      <c r="CL92" s="376"/>
      <c r="CM92" s="376"/>
      <c r="CN92" s="376"/>
      <c r="CO92" s="376"/>
      <c r="CP92" s="376"/>
      <c r="CQ92" s="376"/>
      <c r="CR92" s="376"/>
      <c r="CS92" s="376"/>
      <c r="CT92" s="376"/>
      <c r="CU92" s="376"/>
      <c r="CV92" s="376"/>
      <c r="CW92" s="376"/>
      <c r="CX92" s="376"/>
      <c r="CY92" s="376"/>
      <c r="CZ92" s="374">
        <f t="shared" ca="1" si="128"/>
        <v>0</v>
      </c>
    </row>
    <row r="93" spans="1:104" s="373" customFormat="1">
      <c r="A93" s="138">
        <f t="shared" si="129"/>
        <v>36</v>
      </c>
      <c r="B93" s="138">
        <f t="shared" si="130"/>
        <v>2054</v>
      </c>
      <c r="C93" s="130">
        <f t="shared" ca="1" si="131"/>
        <v>0</v>
      </c>
      <c r="D93" s="375"/>
      <c r="E93" s="375"/>
      <c r="F93" s="375"/>
      <c r="G93" s="375"/>
      <c r="H93" s="375"/>
      <c r="I93" s="375"/>
      <c r="J93" s="375"/>
      <c r="K93" s="375"/>
      <c r="L93" s="375"/>
      <c r="M93" s="375"/>
      <c r="N93" s="375"/>
      <c r="O93" s="375"/>
      <c r="P93" s="375"/>
      <c r="Q93" s="375"/>
      <c r="R93" s="375"/>
      <c r="S93" s="375"/>
      <c r="T93" s="375"/>
      <c r="U93" s="375"/>
      <c r="V93" s="375"/>
      <c r="W93" s="376"/>
      <c r="X93" s="376"/>
      <c r="Y93" s="376"/>
      <c r="Z93" s="376"/>
      <c r="AA93" s="376"/>
      <c r="AB93" s="376"/>
      <c r="AC93" s="376"/>
      <c r="AD93" s="376"/>
      <c r="AE93" s="376"/>
      <c r="AF93" s="376"/>
      <c r="AG93" s="376"/>
      <c r="AH93" s="376"/>
      <c r="AI93" s="376"/>
      <c r="AJ93" s="376"/>
      <c r="AK93" s="376"/>
      <c r="AL93" s="376"/>
      <c r="AM93" s="376">
        <f ca="1">$C93*'LookUp Ranges'!B$71</f>
        <v>0</v>
      </c>
      <c r="AN93" s="376">
        <f ca="1">$C93*'LookUp Ranges'!C$71</f>
        <v>0</v>
      </c>
      <c r="AO93" s="376">
        <f ca="1">$C93*'LookUp Ranges'!D$71</f>
        <v>0</v>
      </c>
      <c r="AP93" s="376">
        <f ca="1">$C93*'LookUp Ranges'!E$71</f>
        <v>0</v>
      </c>
      <c r="AQ93" s="376">
        <f ca="1">$C93*'LookUp Ranges'!F$71</f>
        <v>0</v>
      </c>
      <c r="AR93" s="376">
        <f ca="1">$C93*'LookUp Ranges'!G$71</f>
        <v>0</v>
      </c>
      <c r="AS93" s="376">
        <f ca="1">$C93*'LookUp Ranges'!H$71</f>
        <v>0</v>
      </c>
      <c r="AT93" s="376">
        <f ca="1">$C93*'LookUp Ranges'!I$71</f>
        <v>0</v>
      </c>
      <c r="AU93" s="376">
        <f ca="1">$C93*'LookUp Ranges'!J$71</f>
        <v>0</v>
      </c>
      <c r="AV93" s="376">
        <f ca="1">$C93*'LookUp Ranges'!K$71</f>
        <v>0</v>
      </c>
      <c r="AW93" s="376">
        <f ca="1">$C93*'LookUp Ranges'!L$71</f>
        <v>0</v>
      </c>
      <c r="AX93" s="376">
        <f ca="1">$C93*'LookUp Ranges'!M$71</f>
        <v>0</v>
      </c>
      <c r="AY93" s="376">
        <f ca="1">$C93*'LookUp Ranges'!N$71</f>
        <v>0</v>
      </c>
      <c r="AZ93" s="376">
        <f ca="1">$C93*'LookUp Ranges'!O$71</f>
        <v>0</v>
      </c>
      <c r="BA93" s="376">
        <f ca="1">$C93*'LookUp Ranges'!P$71</f>
        <v>0</v>
      </c>
      <c r="BB93" s="376">
        <f ca="1">$C93*'LookUp Ranges'!Q$71</f>
        <v>0</v>
      </c>
      <c r="BC93" s="376">
        <f ca="1">$C93*'LookUp Ranges'!R$71</f>
        <v>0</v>
      </c>
      <c r="BD93" s="376">
        <f ca="1">$C93*'LookUp Ranges'!S$71</f>
        <v>0</v>
      </c>
      <c r="BE93" s="376">
        <f ca="1">$C93*'LookUp Ranges'!T$71</f>
        <v>0</v>
      </c>
      <c r="BF93" s="376">
        <f ca="1">$C93*'LookUp Ranges'!U$71</f>
        <v>0</v>
      </c>
      <c r="BG93" s="376">
        <f ca="1">$C93*'LookUp Ranges'!V$71</f>
        <v>0</v>
      </c>
      <c r="BH93" s="376">
        <f ca="1">$C93*'LookUp Ranges'!W$71</f>
        <v>0</v>
      </c>
      <c r="BI93" s="376">
        <f ca="1">$C93*'LookUp Ranges'!X$71</f>
        <v>0</v>
      </c>
      <c r="BJ93" s="376">
        <f ca="1">$C93*'LookUp Ranges'!Y$71</f>
        <v>0</v>
      </c>
      <c r="BK93" s="376">
        <f ca="1">$C93*'LookUp Ranges'!Z$71</f>
        <v>0</v>
      </c>
      <c r="BL93" s="376">
        <f ca="1">$C93*'LookUp Ranges'!AA$71</f>
        <v>0</v>
      </c>
      <c r="BM93" s="376">
        <f ca="1">$C93*'LookUp Ranges'!AB$71</f>
        <v>0</v>
      </c>
      <c r="BN93" s="376">
        <f ca="1">$C93*'LookUp Ranges'!AC$71</f>
        <v>0</v>
      </c>
      <c r="BO93" s="376">
        <f ca="1">$C93*'LookUp Ranges'!AD$71</f>
        <v>0</v>
      </c>
      <c r="BP93" s="376">
        <f ca="1">$C93*'LookUp Ranges'!AE$71</f>
        <v>0</v>
      </c>
      <c r="BQ93" s="376">
        <f ca="1">$C93*'LookUp Ranges'!AF$71</f>
        <v>0</v>
      </c>
      <c r="BR93" s="376">
        <f ca="1">$C93*'LookUp Ranges'!AG$71</f>
        <v>0</v>
      </c>
      <c r="BS93" s="376">
        <f ca="1">$C93*'LookUp Ranges'!AH$71</f>
        <v>0</v>
      </c>
      <c r="BT93" s="376">
        <f ca="1">$C93*'LookUp Ranges'!AI$71</f>
        <v>0</v>
      </c>
      <c r="BU93" s="376">
        <f ca="1">$C93*'LookUp Ranges'!AJ$71</f>
        <v>0</v>
      </c>
      <c r="BV93" s="376">
        <f ca="1">$C93*'LookUp Ranges'!AK$71</f>
        <v>0</v>
      </c>
      <c r="BW93" s="376">
        <f ca="1">$C93*'LookUp Ranges'!AL$71</f>
        <v>0</v>
      </c>
      <c r="BX93" s="376">
        <f ca="1">$C93*'LookUp Ranges'!AM$71</f>
        <v>0</v>
      </c>
      <c r="BY93" s="376">
        <f ca="1">$C93*'LookUp Ranges'!AN$71</f>
        <v>0</v>
      </c>
      <c r="BZ93" s="376">
        <f ca="1">$C93*'LookUp Ranges'!AO$71</f>
        <v>0</v>
      </c>
      <c r="CA93" s="377"/>
      <c r="CB93" s="377"/>
      <c r="CC93" s="377"/>
      <c r="CD93" s="377"/>
      <c r="CE93" s="377"/>
      <c r="CF93" s="377"/>
      <c r="CG93" s="376"/>
      <c r="CH93" s="376"/>
      <c r="CI93" s="376"/>
      <c r="CJ93" s="376"/>
      <c r="CK93" s="376"/>
      <c r="CL93" s="376"/>
      <c r="CM93" s="376"/>
      <c r="CN93" s="376"/>
      <c r="CO93" s="376"/>
      <c r="CP93" s="376"/>
      <c r="CQ93" s="376"/>
      <c r="CR93" s="376"/>
      <c r="CS93" s="376"/>
      <c r="CT93" s="376"/>
      <c r="CU93" s="376"/>
      <c r="CV93" s="376"/>
      <c r="CW93" s="376"/>
      <c r="CX93" s="376"/>
      <c r="CY93" s="376"/>
      <c r="CZ93" s="374">
        <f t="shared" ca="1" si="128"/>
        <v>0</v>
      </c>
    </row>
    <row r="94" spans="1:104" s="373" customFormat="1">
      <c r="A94" s="138">
        <f t="shared" si="129"/>
        <v>37</v>
      </c>
      <c r="B94" s="138">
        <f t="shared" si="130"/>
        <v>2055</v>
      </c>
      <c r="C94" s="130">
        <f t="shared" ca="1" si="131"/>
        <v>0</v>
      </c>
      <c r="D94" s="375"/>
      <c r="E94" s="375"/>
      <c r="F94" s="375"/>
      <c r="G94" s="375"/>
      <c r="H94" s="375"/>
      <c r="I94" s="375"/>
      <c r="J94" s="375"/>
      <c r="K94" s="375"/>
      <c r="L94" s="375"/>
      <c r="M94" s="375"/>
      <c r="N94" s="375"/>
      <c r="O94" s="375"/>
      <c r="P94" s="375"/>
      <c r="Q94" s="375"/>
      <c r="R94" s="375"/>
      <c r="S94" s="375"/>
      <c r="T94" s="375"/>
      <c r="U94" s="375"/>
      <c r="V94" s="375"/>
      <c r="W94" s="376"/>
      <c r="X94" s="376"/>
      <c r="Y94" s="376"/>
      <c r="Z94" s="376"/>
      <c r="AA94" s="376"/>
      <c r="AB94" s="376"/>
      <c r="AC94" s="376"/>
      <c r="AD94" s="376"/>
      <c r="AE94" s="376"/>
      <c r="AF94" s="376"/>
      <c r="AG94" s="376"/>
      <c r="AH94" s="376"/>
      <c r="AI94" s="376"/>
      <c r="AJ94" s="376"/>
      <c r="AK94" s="376"/>
      <c r="AL94" s="376"/>
      <c r="AM94" s="376"/>
      <c r="AN94" s="376">
        <f ca="1">$C94*'LookUp Ranges'!B$71</f>
        <v>0</v>
      </c>
      <c r="AO94" s="376">
        <f ca="1">$C94*'LookUp Ranges'!C$71</f>
        <v>0</v>
      </c>
      <c r="AP94" s="376">
        <f ca="1">$C94*'LookUp Ranges'!D$71</f>
        <v>0</v>
      </c>
      <c r="AQ94" s="376">
        <f ca="1">$C94*'LookUp Ranges'!E$71</f>
        <v>0</v>
      </c>
      <c r="AR94" s="376">
        <f ca="1">$C94*'LookUp Ranges'!F$71</f>
        <v>0</v>
      </c>
      <c r="AS94" s="376">
        <f ca="1">$C94*'LookUp Ranges'!G$71</f>
        <v>0</v>
      </c>
      <c r="AT94" s="376">
        <f ca="1">$C94*'LookUp Ranges'!H$71</f>
        <v>0</v>
      </c>
      <c r="AU94" s="376">
        <f ca="1">$C94*'LookUp Ranges'!I$71</f>
        <v>0</v>
      </c>
      <c r="AV94" s="376">
        <f ca="1">$C94*'LookUp Ranges'!J$71</f>
        <v>0</v>
      </c>
      <c r="AW94" s="376">
        <f ca="1">$C94*'LookUp Ranges'!K$71</f>
        <v>0</v>
      </c>
      <c r="AX94" s="376">
        <f ca="1">$C94*'LookUp Ranges'!L$71</f>
        <v>0</v>
      </c>
      <c r="AY94" s="376">
        <f ca="1">$C94*'LookUp Ranges'!M$71</f>
        <v>0</v>
      </c>
      <c r="AZ94" s="376">
        <f ca="1">$C94*'LookUp Ranges'!N$71</f>
        <v>0</v>
      </c>
      <c r="BA94" s="376">
        <f ca="1">$C94*'LookUp Ranges'!O$71</f>
        <v>0</v>
      </c>
      <c r="BB94" s="376">
        <f ca="1">$C94*'LookUp Ranges'!P$71</f>
        <v>0</v>
      </c>
      <c r="BC94" s="376">
        <f ca="1">$C94*'LookUp Ranges'!Q$71</f>
        <v>0</v>
      </c>
      <c r="BD94" s="376">
        <f ca="1">$C94*'LookUp Ranges'!R$71</f>
        <v>0</v>
      </c>
      <c r="BE94" s="376">
        <f ca="1">$C94*'LookUp Ranges'!S$71</f>
        <v>0</v>
      </c>
      <c r="BF94" s="376">
        <f ca="1">$C94*'LookUp Ranges'!T$71</f>
        <v>0</v>
      </c>
      <c r="BG94" s="376">
        <f ca="1">$C94*'LookUp Ranges'!U$71</f>
        <v>0</v>
      </c>
      <c r="BH94" s="376">
        <f ca="1">$C94*'LookUp Ranges'!V$71</f>
        <v>0</v>
      </c>
      <c r="BI94" s="376">
        <f ca="1">$C94*'LookUp Ranges'!W$71</f>
        <v>0</v>
      </c>
      <c r="BJ94" s="376">
        <f ca="1">$C94*'LookUp Ranges'!X$71</f>
        <v>0</v>
      </c>
      <c r="BK94" s="376">
        <f ca="1">$C94*'LookUp Ranges'!Y$71</f>
        <v>0</v>
      </c>
      <c r="BL94" s="376">
        <f ca="1">$C94*'LookUp Ranges'!Z$71</f>
        <v>0</v>
      </c>
      <c r="BM94" s="376">
        <f ca="1">$C94*'LookUp Ranges'!AA$71</f>
        <v>0</v>
      </c>
      <c r="BN94" s="376">
        <f ca="1">$C94*'LookUp Ranges'!AB$71</f>
        <v>0</v>
      </c>
      <c r="BO94" s="376">
        <f ca="1">$C94*'LookUp Ranges'!AC$71</f>
        <v>0</v>
      </c>
      <c r="BP94" s="376">
        <f ca="1">$C94*'LookUp Ranges'!AD$71</f>
        <v>0</v>
      </c>
      <c r="BQ94" s="376">
        <f ca="1">$C94*'LookUp Ranges'!AE$71</f>
        <v>0</v>
      </c>
      <c r="BR94" s="376">
        <f ca="1">$C94*'LookUp Ranges'!AF$71</f>
        <v>0</v>
      </c>
      <c r="BS94" s="376">
        <f ca="1">$C94*'LookUp Ranges'!AG$71</f>
        <v>0</v>
      </c>
      <c r="BT94" s="376">
        <f ca="1">$C94*'LookUp Ranges'!AH$71</f>
        <v>0</v>
      </c>
      <c r="BU94" s="376">
        <f ca="1">$C94*'LookUp Ranges'!AI$71</f>
        <v>0</v>
      </c>
      <c r="BV94" s="376">
        <f ca="1">$C94*'LookUp Ranges'!AJ$71</f>
        <v>0</v>
      </c>
      <c r="BW94" s="376">
        <f ca="1">$C94*'LookUp Ranges'!AK$71</f>
        <v>0</v>
      </c>
      <c r="BX94" s="376">
        <f ca="1">$C94*'LookUp Ranges'!AL$71</f>
        <v>0</v>
      </c>
      <c r="BY94" s="376">
        <f ca="1">$C94*'LookUp Ranges'!AM$71</f>
        <v>0</v>
      </c>
      <c r="BZ94" s="376">
        <f ca="1">$C94*'LookUp Ranges'!AN$71</f>
        <v>0</v>
      </c>
      <c r="CA94" s="376">
        <f ca="1">$C94*'LookUp Ranges'!AO$71</f>
        <v>0</v>
      </c>
      <c r="CB94" s="377"/>
      <c r="CC94" s="377"/>
      <c r="CD94" s="377"/>
      <c r="CE94" s="377"/>
      <c r="CF94" s="377"/>
      <c r="CG94" s="376"/>
      <c r="CH94" s="376"/>
      <c r="CI94" s="376"/>
      <c r="CJ94" s="376"/>
      <c r="CK94" s="376"/>
      <c r="CL94" s="376"/>
      <c r="CM94" s="376"/>
      <c r="CN94" s="376"/>
      <c r="CO94" s="376"/>
      <c r="CP94" s="376"/>
      <c r="CQ94" s="376"/>
      <c r="CR94" s="376"/>
      <c r="CS94" s="376"/>
      <c r="CT94" s="376"/>
      <c r="CU94" s="376"/>
      <c r="CV94" s="376"/>
      <c r="CW94" s="376"/>
      <c r="CX94" s="376"/>
      <c r="CY94" s="376"/>
      <c r="CZ94" s="374">
        <f t="shared" ca="1" si="128"/>
        <v>0</v>
      </c>
    </row>
    <row r="95" spans="1:104" s="373" customFormat="1">
      <c r="A95" s="138">
        <f t="shared" si="129"/>
        <v>38</v>
      </c>
      <c r="B95" s="138">
        <f t="shared" si="130"/>
        <v>2056</v>
      </c>
      <c r="C95" s="130">
        <f t="shared" ca="1" si="131"/>
        <v>0</v>
      </c>
      <c r="D95" s="375"/>
      <c r="E95" s="375"/>
      <c r="F95" s="375"/>
      <c r="G95" s="375"/>
      <c r="H95" s="375"/>
      <c r="I95" s="375"/>
      <c r="J95" s="375"/>
      <c r="K95" s="375"/>
      <c r="L95" s="375"/>
      <c r="M95" s="375"/>
      <c r="N95" s="375"/>
      <c r="O95" s="375"/>
      <c r="P95" s="375"/>
      <c r="Q95" s="375"/>
      <c r="R95" s="375"/>
      <c r="S95" s="375"/>
      <c r="T95" s="375"/>
      <c r="U95" s="375"/>
      <c r="V95" s="375"/>
      <c r="W95" s="376"/>
      <c r="X95" s="376"/>
      <c r="Y95" s="376"/>
      <c r="Z95" s="376"/>
      <c r="AA95" s="376"/>
      <c r="AB95" s="376"/>
      <c r="AC95" s="376"/>
      <c r="AD95" s="376"/>
      <c r="AE95" s="376"/>
      <c r="AF95" s="376"/>
      <c r="AG95" s="376"/>
      <c r="AH95" s="376"/>
      <c r="AI95" s="376"/>
      <c r="AJ95" s="376"/>
      <c r="AK95" s="376"/>
      <c r="AL95" s="376"/>
      <c r="AM95" s="376"/>
      <c r="AN95" s="376"/>
      <c r="AO95" s="376">
        <f ca="1">$C95*'LookUp Ranges'!B$71</f>
        <v>0</v>
      </c>
      <c r="AP95" s="376">
        <f ca="1">$C95*'LookUp Ranges'!C$71</f>
        <v>0</v>
      </c>
      <c r="AQ95" s="376">
        <f ca="1">$C95*'LookUp Ranges'!D$71</f>
        <v>0</v>
      </c>
      <c r="AR95" s="376">
        <f ca="1">$C95*'LookUp Ranges'!E$71</f>
        <v>0</v>
      </c>
      <c r="AS95" s="376">
        <f ca="1">$C95*'LookUp Ranges'!F$71</f>
        <v>0</v>
      </c>
      <c r="AT95" s="376">
        <f ca="1">$C95*'LookUp Ranges'!G$71</f>
        <v>0</v>
      </c>
      <c r="AU95" s="376">
        <f ca="1">$C95*'LookUp Ranges'!H$71</f>
        <v>0</v>
      </c>
      <c r="AV95" s="376">
        <f ca="1">$C95*'LookUp Ranges'!I$71</f>
        <v>0</v>
      </c>
      <c r="AW95" s="376">
        <f ca="1">$C95*'LookUp Ranges'!J$71</f>
        <v>0</v>
      </c>
      <c r="AX95" s="376">
        <f ca="1">$C95*'LookUp Ranges'!K$71</f>
        <v>0</v>
      </c>
      <c r="AY95" s="376">
        <f ca="1">$C95*'LookUp Ranges'!L$71</f>
        <v>0</v>
      </c>
      <c r="AZ95" s="376">
        <f ca="1">$C95*'LookUp Ranges'!M$71</f>
        <v>0</v>
      </c>
      <c r="BA95" s="376">
        <f ca="1">$C95*'LookUp Ranges'!N$71</f>
        <v>0</v>
      </c>
      <c r="BB95" s="376">
        <f ca="1">$C95*'LookUp Ranges'!O$71</f>
        <v>0</v>
      </c>
      <c r="BC95" s="376">
        <f ca="1">$C95*'LookUp Ranges'!P$71</f>
        <v>0</v>
      </c>
      <c r="BD95" s="376">
        <f ca="1">$C95*'LookUp Ranges'!Q$71</f>
        <v>0</v>
      </c>
      <c r="BE95" s="376">
        <f ca="1">$C95*'LookUp Ranges'!R$71</f>
        <v>0</v>
      </c>
      <c r="BF95" s="376">
        <f ca="1">$C95*'LookUp Ranges'!S$71</f>
        <v>0</v>
      </c>
      <c r="BG95" s="376">
        <f ca="1">$C95*'LookUp Ranges'!T$71</f>
        <v>0</v>
      </c>
      <c r="BH95" s="376">
        <f ca="1">$C95*'LookUp Ranges'!U$71</f>
        <v>0</v>
      </c>
      <c r="BI95" s="376">
        <f ca="1">$C95*'LookUp Ranges'!V$71</f>
        <v>0</v>
      </c>
      <c r="BJ95" s="376">
        <f ca="1">$C95*'LookUp Ranges'!W$71</f>
        <v>0</v>
      </c>
      <c r="BK95" s="376">
        <f ca="1">$C95*'LookUp Ranges'!X$71</f>
        <v>0</v>
      </c>
      <c r="BL95" s="376">
        <f ca="1">$C95*'LookUp Ranges'!Y$71</f>
        <v>0</v>
      </c>
      <c r="BM95" s="376">
        <f ca="1">$C95*'LookUp Ranges'!Z$71</f>
        <v>0</v>
      </c>
      <c r="BN95" s="376">
        <f ca="1">$C95*'LookUp Ranges'!AA$71</f>
        <v>0</v>
      </c>
      <c r="BO95" s="376">
        <f ca="1">$C95*'LookUp Ranges'!AB$71</f>
        <v>0</v>
      </c>
      <c r="BP95" s="376">
        <f ca="1">$C95*'LookUp Ranges'!AC$71</f>
        <v>0</v>
      </c>
      <c r="BQ95" s="376">
        <f ca="1">$C95*'LookUp Ranges'!AD$71</f>
        <v>0</v>
      </c>
      <c r="BR95" s="376">
        <f ca="1">$C95*'LookUp Ranges'!AE$71</f>
        <v>0</v>
      </c>
      <c r="BS95" s="376">
        <f ca="1">$C95*'LookUp Ranges'!AF$71</f>
        <v>0</v>
      </c>
      <c r="BT95" s="376">
        <f ca="1">$C95*'LookUp Ranges'!AG$71</f>
        <v>0</v>
      </c>
      <c r="BU95" s="376">
        <f ca="1">$C95*'LookUp Ranges'!AH$71</f>
        <v>0</v>
      </c>
      <c r="BV95" s="376">
        <f ca="1">$C95*'LookUp Ranges'!AI$71</f>
        <v>0</v>
      </c>
      <c r="BW95" s="376">
        <f ca="1">$C95*'LookUp Ranges'!AJ$71</f>
        <v>0</v>
      </c>
      <c r="BX95" s="376">
        <f ca="1">$C95*'LookUp Ranges'!AK$71</f>
        <v>0</v>
      </c>
      <c r="BY95" s="376">
        <f ca="1">$C95*'LookUp Ranges'!AL$71</f>
        <v>0</v>
      </c>
      <c r="BZ95" s="376">
        <f ca="1">$C95*'LookUp Ranges'!AM$71</f>
        <v>0</v>
      </c>
      <c r="CA95" s="376">
        <f ca="1">$C95*'LookUp Ranges'!AN$71</f>
        <v>0</v>
      </c>
      <c r="CB95" s="376">
        <f ca="1">$C95*'LookUp Ranges'!AO$71</f>
        <v>0</v>
      </c>
      <c r="CC95" s="377"/>
      <c r="CD95" s="377"/>
      <c r="CE95" s="377"/>
      <c r="CF95" s="377"/>
      <c r="CG95" s="376"/>
      <c r="CH95" s="376"/>
      <c r="CI95" s="376"/>
      <c r="CJ95" s="376"/>
      <c r="CK95" s="376"/>
      <c r="CL95" s="376"/>
      <c r="CM95" s="376"/>
      <c r="CN95" s="376"/>
      <c r="CO95" s="376"/>
      <c r="CP95" s="376"/>
      <c r="CQ95" s="376"/>
      <c r="CR95" s="376"/>
      <c r="CS95" s="376"/>
      <c r="CT95" s="376"/>
      <c r="CU95" s="376"/>
      <c r="CV95" s="376"/>
      <c r="CW95" s="376"/>
      <c r="CX95" s="376"/>
      <c r="CY95" s="376"/>
      <c r="CZ95" s="374">
        <f t="shared" ca="1" si="128"/>
        <v>0</v>
      </c>
    </row>
    <row r="96" spans="1:104" s="373" customFormat="1">
      <c r="A96" s="138">
        <f t="shared" si="129"/>
        <v>39</v>
      </c>
      <c r="B96" s="138">
        <f t="shared" si="130"/>
        <v>2057</v>
      </c>
      <c r="C96" s="130">
        <f t="shared" ca="1" si="131"/>
        <v>0</v>
      </c>
      <c r="D96" s="375"/>
      <c r="E96" s="375"/>
      <c r="F96" s="375"/>
      <c r="G96" s="375"/>
      <c r="H96" s="375"/>
      <c r="I96" s="375"/>
      <c r="J96" s="375"/>
      <c r="K96" s="375"/>
      <c r="L96" s="375"/>
      <c r="M96" s="375"/>
      <c r="N96" s="375"/>
      <c r="O96" s="375"/>
      <c r="P96" s="375"/>
      <c r="Q96" s="375"/>
      <c r="R96" s="375"/>
      <c r="S96" s="375"/>
      <c r="T96" s="375"/>
      <c r="U96" s="375"/>
      <c r="V96" s="375"/>
      <c r="W96" s="376"/>
      <c r="X96" s="376"/>
      <c r="Y96" s="376"/>
      <c r="Z96" s="376"/>
      <c r="AA96" s="376"/>
      <c r="AB96" s="376"/>
      <c r="AC96" s="376"/>
      <c r="AD96" s="376"/>
      <c r="AE96" s="376"/>
      <c r="AF96" s="376"/>
      <c r="AG96" s="376"/>
      <c r="AH96" s="376"/>
      <c r="AI96" s="376"/>
      <c r="AJ96" s="376"/>
      <c r="AK96" s="376"/>
      <c r="AL96" s="376"/>
      <c r="AM96" s="376"/>
      <c r="AN96" s="376"/>
      <c r="AO96" s="376"/>
      <c r="AP96" s="376">
        <f ca="1">$C96*'LookUp Ranges'!B$71</f>
        <v>0</v>
      </c>
      <c r="AQ96" s="376">
        <f ca="1">$C96*'LookUp Ranges'!C$71</f>
        <v>0</v>
      </c>
      <c r="AR96" s="376">
        <f ca="1">$C96*'LookUp Ranges'!D$71</f>
        <v>0</v>
      </c>
      <c r="AS96" s="376">
        <f ca="1">$C96*'LookUp Ranges'!E$71</f>
        <v>0</v>
      </c>
      <c r="AT96" s="376">
        <f ca="1">$C96*'LookUp Ranges'!F$71</f>
        <v>0</v>
      </c>
      <c r="AU96" s="376">
        <f ca="1">$C96*'LookUp Ranges'!G$71</f>
        <v>0</v>
      </c>
      <c r="AV96" s="376">
        <f ca="1">$C96*'LookUp Ranges'!H$71</f>
        <v>0</v>
      </c>
      <c r="AW96" s="376">
        <f ca="1">$C96*'LookUp Ranges'!I$71</f>
        <v>0</v>
      </c>
      <c r="AX96" s="376">
        <f ca="1">$C96*'LookUp Ranges'!J$71</f>
        <v>0</v>
      </c>
      <c r="AY96" s="376">
        <f ca="1">$C96*'LookUp Ranges'!K$71</f>
        <v>0</v>
      </c>
      <c r="AZ96" s="376">
        <f ca="1">$C96*'LookUp Ranges'!L$71</f>
        <v>0</v>
      </c>
      <c r="BA96" s="376">
        <f ca="1">$C96*'LookUp Ranges'!M$71</f>
        <v>0</v>
      </c>
      <c r="BB96" s="376">
        <f ca="1">$C96*'LookUp Ranges'!N$71</f>
        <v>0</v>
      </c>
      <c r="BC96" s="376">
        <f ca="1">$C96*'LookUp Ranges'!O$71</f>
        <v>0</v>
      </c>
      <c r="BD96" s="376">
        <f ca="1">$C96*'LookUp Ranges'!P$71</f>
        <v>0</v>
      </c>
      <c r="BE96" s="376">
        <f ca="1">$C96*'LookUp Ranges'!Q$71</f>
        <v>0</v>
      </c>
      <c r="BF96" s="376">
        <f ca="1">$C96*'LookUp Ranges'!R$71</f>
        <v>0</v>
      </c>
      <c r="BG96" s="376">
        <f ca="1">$C96*'LookUp Ranges'!S$71</f>
        <v>0</v>
      </c>
      <c r="BH96" s="376">
        <f ca="1">$C96*'LookUp Ranges'!T$71</f>
        <v>0</v>
      </c>
      <c r="BI96" s="376">
        <f ca="1">$C96*'LookUp Ranges'!U$71</f>
        <v>0</v>
      </c>
      <c r="BJ96" s="376">
        <f ca="1">$C96*'LookUp Ranges'!V$71</f>
        <v>0</v>
      </c>
      <c r="BK96" s="376">
        <f ca="1">$C96*'LookUp Ranges'!W$71</f>
        <v>0</v>
      </c>
      <c r="BL96" s="376">
        <f ca="1">$C96*'LookUp Ranges'!X$71</f>
        <v>0</v>
      </c>
      <c r="BM96" s="376">
        <f ca="1">$C96*'LookUp Ranges'!Y$71</f>
        <v>0</v>
      </c>
      <c r="BN96" s="376">
        <f ca="1">$C96*'LookUp Ranges'!Z$71</f>
        <v>0</v>
      </c>
      <c r="BO96" s="376">
        <f ca="1">$C96*'LookUp Ranges'!AA$71</f>
        <v>0</v>
      </c>
      <c r="BP96" s="376">
        <f ca="1">$C96*'LookUp Ranges'!AB$71</f>
        <v>0</v>
      </c>
      <c r="BQ96" s="376">
        <f ca="1">$C96*'LookUp Ranges'!AC$71</f>
        <v>0</v>
      </c>
      <c r="BR96" s="376">
        <f ca="1">$C96*'LookUp Ranges'!AD$71</f>
        <v>0</v>
      </c>
      <c r="BS96" s="376">
        <f ca="1">$C96*'LookUp Ranges'!AE$71</f>
        <v>0</v>
      </c>
      <c r="BT96" s="376">
        <f ca="1">$C96*'LookUp Ranges'!AF$71</f>
        <v>0</v>
      </c>
      <c r="BU96" s="376">
        <f ca="1">$C96*'LookUp Ranges'!AG$71</f>
        <v>0</v>
      </c>
      <c r="BV96" s="376">
        <f ca="1">$C96*'LookUp Ranges'!AH$71</f>
        <v>0</v>
      </c>
      <c r="BW96" s="376">
        <f ca="1">$C96*'LookUp Ranges'!AI$71</f>
        <v>0</v>
      </c>
      <c r="BX96" s="376">
        <f ca="1">$C96*'LookUp Ranges'!AJ$71</f>
        <v>0</v>
      </c>
      <c r="BY96" s="376">
        <f ca="1">$C96*'LookUp Ranges'!AK$71</f>
        <v>0</v>
      </c>
      <c r="BZ96" s="376">
        <f ca="1">$C96*'LookUp Ranges'!AL$71</f>
        <v>0</v>
      </c>
      <c r="CA96" s="376">
        <f ca="1">$C96*'LookUp Ranges'!AM$71</f>
        <v>0</v>
      </c>
      <c r="CB96" s="376">
        <f ca="1">$C96*'LookUp Ranges'!AN$71</f>
        <v>0</v>
      </c>
      <c r="CC96" s="376">
        <f ca="1">$C96*'LookUp Ranges'!AO$71</f>
        <v>0</v>
      </c>
      <c r="CD96" s="377"/>
      <c r="CE96" s="377"/>
      <c r="CF96" s="377"/>
      <c r="CG96" s="376"/>
      <c r="CH96" s="376"/>
      <c r="CI96" s="376"/>
      <c r="CJ96" s="376"/>
      <c r="CK96" s="376"/>
      <c r="CL96" s="376"/>
      <c r="CM96" s="376"/>
      <c r="CN96" s="376"/>
      <c r="CO96" s="376"/>
      <c r="CP96" s="376"/>
      <c r="CQ96" s="376"/>
      <c r="CR96" s="376"/>
      <c r="CS96" s="376"/>
      <c r="CT96" s="376"/>
      <c r="CU96" s="376"/>
      <c r="CV96" s="376"/>
      <c r="CW96" s="376"/>
      <c r="CX96" s="376"/>
      <c r="CY96" s="376"/>
      <c r="CZ96" s="374">
        <f t="shared" ca="1" si="128"/>
        <v>0</v>
      </c>
    </row>
    <row r="97" spans="1:104" s="373" customFormat="1">
      <c r="A97" s="138">
        <f t="shared" si="129"/>
        <v>40</v>
      </c>
      <c r="B97" s="138">
        <f t="shared" si="130"/>
        <v>2058</v>
      </c>
      <c r="C97" s="130">
        <f t="shared" ca="1" si="131"/>
        <v>0</v>
      </c>
      <c r="D97" s="375"/>
      <c r="E97" s="375"/>
      <c r="F97" s="375"/>
      <c r="G97" s="375"/>
      <c r="H97" s="375"/>
      <c r="I97" s="375"/>
      <c r="J97" s="375"/>
      <c r="K97" s="375"/>
      <c r="L97" s="375"/>
      <c r="M97" s="375"/>
      <c r="N97" s="375"/>
      <c r="O97" s="375"/>
      <c r="P97" s="375"/>
      <c r="Q97" s="375"/>
      <c r="R97" s="375"/>
      <c r="S97" s="375"/>
      <c r="T97" s="375"/>
      <c r="U97" s="375"/>
      <c r="V97" s="375"/>
      <c r="W97" s="376"/>
      <c r="X97" s="376"/>
      <c r="Y97" s="376"/>
      <c r="Z97" s="376"/>
      <c r="AA97" s="376"/>
      <c r="AB97" s="376"/>
      <c r="AC97" s="376"/>
      <c r="AD97" s="376"/>
      <c r="AE97" s="376"/>
      <c r="AF97" s="376"/>
      <c r="AG97" s="376"/>
      <c r="AH97" s="376"/>
      <c r="AI97" s="376"/>
      <c r="AJ97" s="376"/>
      <c r="AK97" s="376"/>
      <c r="AL97" s="376"/>
      <c r="AM97" s="376"/>
      <c r="AN97" s="376"/>
      <c r="AO97" s="376"/>
      <c r="AP97" s="376"/>
      <c r="AQ97" s="376">
        <f ca="1">$C97*'LookUp Ranges'!B$71</f>
        <v>0</v>
      </c>
      <c r="AR97" s="376">
        <f ca="1">$C97*'LookUp Ranges'!C$71</f>
        <v>0</v>
      </c>
      <c r="AS97" s="376">
        <f ca="1">$C97*'LookUp Ranges'!D$71</f>
        <v>0</v>
      </c>
      <c r="AT97" s="376">
        <f ca="1">$C97*'LookUp Ranges'!E$71</f>
        <v>0</v>
      </c>
      <c r="AU97" s="376">
        <f ca="1">$C97*'LookUp Ranges'!F$71</f>
        <v>0</v>
      </c>
      <c r="AV97" s="376">
        <f ca="1">$C97*'LookUp Ranges'!G$71</f>
        <v>0</v>
      </c>
      <c r="AW97" s="376">
        <f ca="1">$C97*'LookUp Ranges'!H$71</f>
        <v>0</v>
      </c>
      <c r="AX97" s="376">
        <f ca="1">$C97*'LookUp Ranges'!I$71</f>
        <v>0</v>
      </c>
      <c r="AY97" s="376">
        <f ca="1">$C97*'LookUp Ranges'!J$71</f>
        <v>0</v>
      </c>
      <c r="AZ97" s="376">
        <f ca="1">$C97*'LookUp Ranges'!K$71</f>
        <v>0</v>
      </c>
      <c r="BA97" s="376">
        <f ca="1">$C97*'LookUp Ranges'!L$71</f>
        <v>0</v>
      </c>
      <c r="BB97" s="376">
        <f ca="1">$C97*'LookUp Ranges'!M$71</f>
        <v>0</v>
      </c>
      <c r="BC97" s="376">
        <f ca="1">$C97*'LookUp Ranges'!N$71</f>
        <v>0</v>
      </c>
      <c r="BD97" s="376">
        <f ca="1">$C97*'LookUp Ranges'!O$71</f>
        <v>0</v>
      </c>
      <c r="BE97" s="376">
        <f ca="1">$C97*'LookUp Ranges'!P$71</f>
        <v>0</v>
      </c>
      <c r="BF97" s="376">
        <f ca="1">$C97*'LookUp Ranges'!Q$71</f>
        <v>0</v>
      </c>
      <c r="BG97" s="376">
        <f ca="1">$C97*'LookUp Ranges'!R$71</f>
        <v>0</v>
      </c>
      <c r="BH97" s="376">
        <f ca="1">$C97*'LookUp Ranges'!S$71</f>
        <v>0</v>
      </c>
      <c r="BI97" s="376">
        <f ca="1">$C97*'LookUp Ranges'!T$71</f>
        <v>0</v>
      </c>
      <c r="BJ97" s="376">
        <f ca="1">$C97*'LookUp Ranges'!U$71</f>
        <v>0</v>
      </c>
      <c r="BK97" s="376">
        <f ca="1">$C97*'LookUp Ranges'!V$71</f>
        <v>0</v>
      </c>
      <c r="BL97" s="376">
        <f ca="1">$C97*'LookUp Ranges'!W$71</f>
        <v>0</v>
      </c>
      <c r="BM97" s="376">
        <f ca="1">$C97*'LookUp Ranges'!X$71</f>
        <v>0</v>
      </c>
      <c r="BN97" s="376">
        <f ca="1">$C97*'LookUp Ranges'!Y$71</f>
        <v>0</v>
      </c>
      <c r="BO97" s="376">
        <f ca="1">$C97*'LookUp Ranges'!Z$71</f>
        <v>0</v>
      </c>
      <c r="BP97" s="376">
        <f ca="1">$C97*'LookUp Ranges'!AA$71</f>
        <v>0</v>
      </c>
      <c r="BQ97" s="376">
        <f ca="1">$C97*'LookUp Ranges'!AB$71</f>
        <v>0</v>
      </c>
      <c r="BR97" s="376">
        <f ca="1">$C97*'LookUp Ranges'!AC$71</f>
        <v>0</v>
      </c>
      <c r="BS97" s="376">
        <f ca="1">$C97*'LookUp Ranges'!AD$71</f>
        <v>0</v>
      </c>
      <c r="BT97" s="376">
        <f ca="1">$C97*'LookUp Ranges'!AE$71</f>
        <v>0</v>
      </c>
      <c r="BU97" s="376">
        <f ca="1">$C97*'LookUp Ranges'!AF$71</f>
        <v>0</v>
      </c>
      <c r="BV97" s="376">
        <f ca="1">$C97*'LookUp Ranges'!AG$71</f>
        <v>0</v>
      </c>
      <c r="BW97" s="376">
        <f ca="1">$C97*'LookUp Ranges'!AH$71</f>
        <v>0</v>
      </c>
      <c r="BX97" s="376">
        <f ca="1">$C97*'LookUp Ranges'!AI$71</f>
        <v>0</v>
      </c>
      <c r="BY97" s="376">
        <f ca="1">$C97*'LookUp Ranges'!AJ$71</f>
        <v>0</v>
      </c>
      <c r="BZ97" s="376">
        <f ca="1">$C97*'LookUp Ranges'!AK$71</f>
        <v>0</v>
      </c>
      <c r="CA97" s="376">
        <f ca="1">$C97*'LookUp Ranges'!AL$71</f>
        <v>0</v>
      </c>
      <c r="CB97" s="376">
        <f ca="1">$C97*'LookUp Ranges'!AM$71</f>
        <v>0</v>
      </c>
      <c r="CC97" s="376">
        <f ca="1">$C97*'LookUp Ranges'!AN$71</f>
        <v>0</v>
      </c>
      <c r="CD97" s="376">
        <f ca="1">$C97*'LookUp Ranges'!AO$71</f>
        <v>0</v>
      </c>
      <c r="CE97" s="377"/>
      <c r="CF97" s="377"/>
      <c r="CG97" s="376"/>
      <c r="CH97" s="376"/>
      <c r="CI97" s="376"/>
      <c r="CJ97" s="376"/>
      <c r="CK97" s="376"/>
      <c r="CL97" s="376"/>
      <c r="CM97" s="376"/>
      <c r="CN97" s="376"/>
      <c r="CO97" s="376"/>
      <c r="CP97" s="376"/>
      <c r="CQ97" s="376"/>
      <c r="CR97" s="376"/>
      <c r="CS97" s="376"/>
      <c r="CT97" s="376"/>
      <c r="CU97" s="376"/>
      <c r="CV97" s="376"/>
      <c r="CW97" s="376"/>
      <c r="CX97" s="376"/>
      <c r="CY97" s="376"/>
      <c r="CZ97" s="374">
        <f t="shared" ca="1" si="128"/>
        <v>0</v>
      </c>
    </row>
    <row r="98" spans="1:104" s="129" customFormat="1">
      <c r="A98" s="142" t="s">
        <v>69</v>
      </c>
      <c r="B98" s="142"/>
      <c r="C98" s="142"/>
      <c r="D98" s="148">
        <f t="shared" ref="D98:AQ98" ca="1" si="132">SUM(D58:D97)</f>
        <v>0</v>
      </c>
      <c r="E98" s="148">
        <f t="shared" ca="1" si="132"/>
        <v>0</v>
      </c>
      <c r="F98" s="148">
        <f t="shared" ca="1" si="132"/>
        <v>-1349.9</v>
      </c>
      <c r="G98" s="148">
        <f t="shared" ca="1" si="132"/>
        <v>-2564.81</v>
      </c>
      <c r="H98" s="148">
        <f t="shared" ca="1" si="132"/>
        <v>-2308.3290000000002</v>
      </c>
      <c r="I98" s="148">
        <f t="shared" ca="1" si="132"/>
        <v>-2078.846</v>
      </c>
      <c r="J98" s="148">
        <f t="shared" ca="1" si="132"/>
        <v>-1870.9613999999999</v>
      </c>
      <c r="K98" s="148">
        <f t="shared" ca="1" si="132"/>
        <v>-1681.9754</v>
      </c>
      <c r="L98" s="148">
        <f t="shared" ca="1" si="132"/>
        <v>-1592.8820000000001</v>
      </c>
      <c r="M98" s="148">
        <f t="shared" ca="1" si="132"/>
        <v>-1592.8820000000001</v>
      </c>
      <c r="N98" s="148">
        <f t="shared" ca="1" si="132"/>
        <v>-1595.5817999999999</v>
      </c>
      <c r="O98" s="148">
        <f t="shared" ca="1" si="132"/>
        <v>-1592.8820000000001</v>
      </c>
      <c r="P98" s="148">
        <f t="shared" ca="1" si="132"/>
        <v>-1595.5817999999999</v>
      </c>
      <c r="Q98" s="148">
        <f t="shared" ca="1" si="132"/>
        <v>-1592.8820000000001</v>
      </c>
      <c r="R98" s="148">
        <f t="shared" ca="1" si="132"/>
        <v>-1595.5817999999999</v>
      </c>
      <c r="S98" s="148">
        <f t="shared" ca="1" si="132"/>
        <v>-1592.8820000000001</v>
      </c>
      <c r="T98" s="148">
        <f t="shared" ca="1" si="132"/>
        <v>-1595.5817999999999</v>
      </c>
      <c r="U98" s="148">
        <f t="shared" ca="1" si="132"/>
        <v>-796.44100000000003</v>
      </c>
      <c r="V98" s="148">
        <f t="shared" ca="1" si="132"/>
        <v>0</v>
      </c>
      <c r="W98" s="148">
        <f t="shared" ca="1" si="132"/>
        <v>0</v>
      </c>
      <c r="X98" s="148">
        <f t="shared" ca="1" si="132"/>
        <v>0</v>
      </c>
      <c r="Y98" s="148">
        <f t="shared" ca="1" si="132"/>
        <v>0</v>
      </c>
      <c r="Z98" s="148">
        <f t="shared" ca="1" si="132"/>
        <v>0</v>
      </c>
      <c r="AA98" s="148">
        <f t="shared" ca="1" si="132"/>
        <v>0</v>
      </c>
      <c r="AB98" s="148">
        <f t="shared" ca="1" si="132"/>
        <v>0</v>
      </c>
      <c r="AC98" s="148">
        <f t="shared" ca="1" si="132"/>
        <v>0</v>
      </c>
      <c r="AD98" s="148">
        <f t="shared" ca="1" si="132"/>
        <v>0</v>
      </c>
      <c r="AE98" s="148">
        <f t="shared" ca="1" si="132"/>
        <v>0</v>
      </c>
      <c r="AF98" s="148">
        <f t="shared" ca="1" si="132"/>
        <v>0</v>
      </c>
      <c r="AG98" s="148">
        <f t="shared" ca="1" si="132"/>
        <v>0</v>
      </c>
      <c r="AH98" s="148">
        <f t="shared" ca="1" si="132"/>
        <v>0</v>
      </c>
      <c r="AI98" s="148">
        <f t="shared" ca="1" si="132"/>
        <v>0</v>
      </c>
      <c r="AJ98" s="148">
        <f t="shared" ca="1" si="132"/>
        <v>0</v>
      </c>
      <c r="AK98" s="148">
        <f t="shared" ca="1" si="132"/>
        <v>0</v>
      </c>
      <c r="AL98" s="148">
        <f t="shared" ca="1" si="132"/>
        <v>0</v>
      </c>
      <c r="AM98" s="148">
        <f t="shared" ca="1" si="132"/>
        <v>0</v>
      </c>
      <c r="AN98" s="148">
        <f t="shared" ca="1" si="132"/>
        <v>0</v>
      </c>
      <c r="AO98" s="148">
        <f t="shared" ca="1" si="132"/>
        <v>0</v>
      </c>
      <c r="AP98" s="148">
        <f t="shared" ca="1" si="132"/>
        <v>0</v>
      </c>
      <c r="AQ98" s="148">
        <f t="shared" ca="1" si="132"/>
        <v>0</v>
      </c>
      <c r="AR98" s="148">
        <f t="shared" ref="AR98:CY98" ca="1" si="133">SUM(AR58:AR97)</f>
        <v>0</v>
      </c>
      <c r="AS98" s="148">
        <f t="shared" ca="1" si="133"/>
        <v>0</v>
      </c>
      <c r="AT98" s="148">
        <f t="shared" ca="1" si="133"/>
        <v>0</v>
      </c>
      <c r="AU98" s="148">
        <f t="shared" ca="1" si="133"/>
        <v>0</v>
      </c>
      <c r="AV98" s="148">
        <f t="shared" ca="1" si="133"/>
        <v>0</v>
      </c>
      <c r="AW98" s="148">
        <f t="shared" ca="1" si="133"/>
        <v>0</v>
      </c>
      <c r="AX98" s="148">
        <f t="shared" ca="1" si="133"/>
        <v>0</v>
      </c>
      <c r="AY98" s="148">
        <f t="shared" ca="1" si="133"/>
        <v>0</v>
      </c>
      <c r="AZ98" s="148">
        <f t="shared" ca="1" si="133"/>
        <v>0</v>
      </c>
      <c r="BA98" s="148">
        <f t="shared" ca="1" si="133"/>
        <v>0</v>
      </c>
      <c r="BB98" s="148">
        <f t="shared" ca="1" si="133"/>
        <v>0</v>
      </c>
      <c r="BC98" s="148">
        <f t="shared" ca="1" si="133"/>
        <v>0</v>
      </c>
      <c r="BD98" s="148">
        <f t="shared" ca="1" si="133"/>
        <v>0</v>
      </c>
      <c r="BE98" s="148">
        <f t="shared" ca="1" si="133"/>
        <v>0</v>
      </c>
      <c r="BF98" s="148">
        <f t="shared" ca="1" si="133"/>
        <v>0</v>
      </c>
      <c r="BG98" s="148">
        <f t="shared" ca="1" si="133"/>
        <v>0</v>
      </c>
      <c r="BH98" s="148">
        <f t="shared" ca="1" si="133"/>
        <v>0</v>
      </c>
      <c r="BI98" s="148">
        <f t="shared" ca="1" si="133"/>
        <v>0</v>
      </c>
      <c r="BJ98" s="148">
        <f t="shared" ca="1" si="133"/>
        <v>0</v>
      </c>
      <c r="BK98" s="148">
        <f t="shared" ca="1" si="133"/>
        <v>0</v>
      </c>
      <c r="BL98" s="148">
        <f t="shared" ca="1" si="133"/>
        <v>0</v>
      </c>
      <c r="BM98" s="148">
        <f t="shared" ca="1" si="133"/>
        <v>0</v>
      </c>
      <c r="BN98" s="148">
        <f t="shared" ca="1" si="133"/>
        <v>0</v>
      </c>
      <c r="BO98" s="148">
        <f t="shared" ca="1" si="133"/>
        <v>0</v>
      </c>
      <c r="BP98" s="148">
        <f t="shared" ca="1" si="133"/>
        <v>0</v>
      </c>
      <c r="BQ98" s="148">
        <f t="shared" ca="1" si="133"/>
        <v>0</v>
      </c>
      <c r="BR98" s="148">
        <f t="shared" ca="1" si="133"/>
        <v>0</v>
      </c>
      <c r="BS98" s="148">
        <f t="shared" ca="1" si="133"/>
        <v>0</v>
      </c>
      <c r="BT98" s="148">
        <f t="shared" ca="1" si="133"/>
        <v>0</v>
      </c>
      <c r="BU98" s="148">
        <f t="shared" ca="1" si="133"/>
        <v>0</v>
      </c>
      <c r="BV98" s="148">
        <f t="shared" ca="1" si="133"/>
        <v>0</v>
      </c>
      <c r="BW98" s="148">
        <f t="shared" ca="1" si="133"/>
        <v>0</v>
      </c>
      <c r="BX98" s="148">
        <f t="shared" ca="1" si="133"/>
        <v>0</v>
      </c>
      <c r="BY98" s="148">
        <f t="shared" ca="1" si="133"/>
        <v>0</v>
      </c>
      <c r="BZ98" s="148">
        <f t="shared" ca="1" si="133"/>
        <v>0</v>
      </c>
      <c r="CA98" s="148">
        <f t="shared" ca="1" si="133"/>
        <v>0</v>
      </c>
      <c r="CB98" s="148">
        <f t="shared" ca="1" si="133"/>
        <v>0</v>
      </c>
      <c r="CC98" s="148">
        <f t="shared" ca="1" si="133"/>
        <v>0</v>
      </c>
      <c r="CD98" s="148">
        <f t="shared" ca="1" si="133"/>
        <v>0</v>
      </c>
      <c r="CE98" s="148">
        <f t="shared" si="133"/>
        <v>0</v>
      </c>
      <c r="CF98" s="148">
        <f t="shared" si="133"/>
        <v>0</v>
      </c>
      <c r="CG98" s="148">
        <f t="shared" si="133"/>
        <v>0</v>
      </c>
      <c r="CH98" s="148">
        <f t="shared" si="133"/>
        <v>0</v>
      </c>
      <c r="CI98" s="148">
        <f t="shared" si="133"/>
        <v>0</v>
      </c>
      <c r="CJ98" s="148">
        <f t="shared" si="133"/>
        <v>0</v>
      </c>
      <c r="CK98" s="148">
        <f t="shared" si="133"/>
        <v>0</v>
      </c>
      <c r="CL98" s="148">
        <f t="shared" si="133"/>
        <v>0</v>
      </c>
      <c r="CM98" s="148">
        <f t="shared" si="133"/>
        <v>0</v>
      </c>
      <c r="CN98" s="148">
        <f t="shared" si="133"/>
        <v>0</v>
      </c>
      <c r="CO98" s="148">
        <f t="shared" si="133"/>
        <v>0</v>
      </c>
      <c r="CP98" s="148">
        <f t="shared" si="133"/>
        <v>0</v>
      </c>
      <c r="CQ98" s="148">
        <f t="shared" si="133"/>
        <v>0</v>
      </c>
      <c r="CR98" s="148">
        <f t="shared" si="133"/>
        <v>0</v>
      </c>
      <c r="CS98" s="148">
        <f t="shared" si="133"/>
        <v>0</v>
      </c>
      <c r="CT98" s="148">
        <f t="shared" si="133"/>
        <v>0</v>
      </c>
      <c r="CU98" s="148">
        <f t="shared" si="133"/>
        <v>0</v>
      </c>
      <c r="CV98" s="148">
        <f t="shared" si="133"/>
        <v>0</v>
      </c>
      <c r="CW98" s="148">
        <f t="shared" si="133"/>
        <v>0</v>
      </c>
      <c r="CX98" s="148">
        <f t="shared" si="133"/>
        <v>0</v>
      </c>
      <c r="CY98" s="148">
        <f t="shared" si="133"/>
        <v>0</v>
      </c>
      <c r="CZ98" s="149">
        <f ca="1">SUM(CZ58:CZ97)</f>
        <v>-26998.000000000004</v>
      </c>
    </row>
    <row r="99" spans="1:104">
      <c r="D99" s="139"/>
      <c r="E99" s="139"/>
      <c r="F99" s="139"/>
      <c r="G99" s="139"/>
      <c r="H99" s="139"/>
      <c r="I99" s="139"/>
      <c r="J99" s="139"/>
      <c r="K99" s="139"/>
      <c r="L99" s="139"/>
      <c r="M99" s="139"/>
      <c r="N99" s="139"/>
      <c r="O99" s="139"/>
      <c r="P99" s="139"/>
      <c r="Q99" s="139"/>
      <c r="R99" s="139"/>
      <c r="S99" s="139"/>
      <c r="T99" s="139"/>
      <c r="U99" s="139"/>
      <c r="V99" s="139"/>
      <c r="W99" s="139"/>
      <c r="X99" s="139"/>
      <c r="Y99" s="139"/>
      <c r="Z99" s="139"/>
      <c r="AA99" s="139"/>
      <c r="AB99" s="139"/>
      <c r="AC99" s="139"/>
      <c r="AD99" s="139"/>
      <c r="AE99" s="139"/>
      <c r="AF99" s="139"/>
      <c r="AG99" s="139"/>
      <c r="AH99" s="139"/>
      <c r="AI99" s="139"/>
      <c r="AJ99" s="139"/>
      <c r="AK99" s="139"/>
      <c r="AL99" s="139"/>
      <c r="AM99" s="139"/>
      <c r="AN99" s="139"/>
      <c r="AO99" s="139"/>
      <c r="AP99" s="139"/>
      <c r="AQ99" s="139"/>
      <c r="AR99" s="139"/>
      <c r="AS99" s="139"/>
      <c r="AT99" s="139"/>
      <c r="AU99" s="139"/>
      <c r="AV99" s="139"/>
      <c r="AW99" s="139"/>
      <c r="AX99" s="139"/>
      <c r="AY99" s="139"/>
      <c r="AZ99" s="139"/>
      <c r="BA99" s="139"/>
      <c r="BB99" s="139"/>
      <c r="BC99" s="139"/>
      <c r="BD99" s="139"/>
      <c r="BE99" s="139"/>
      <c r="BF99" s="139"/>
      <c r="BG99" s="139"/>
      <c r="BH99" s="139"/>
      <c r="BI99" s="139"/>
      <c r="BJ99" s="139"/>
      <c r="BK99" s="139"/>
      <c r="BL99" s="139"/>
      <c r="BM99" s="139"/>
      <c r="BN99" s="139"/>
      <c r="BO99" s="139"/>
      <c r="BP99" s="139"/>
      <c r="BQ99" s="139"/>
      <c r="BR99" s="139"/>
      <c r="BS99" s="139"/>
      <c r="BT99" s="139"/>
      <c r="BU99" s="139"/>
      <c r="BV99" s="139"/>
      <c r="BW99" s="139"/>
      <c r="BX99" s="139"/>
      <c r="BY99" s="139"/>
      <c r="BZ99" s="139"/>
      <c r="CA99" s="139"/>
      <c r="CB99" s="139"/>
      <c r="CC99" s="139"/>
      <c r="CD99" s="139"/>
      <c r="CE99" s="139"/>
      <c r="CF99" s="139"/>
      <c r="CG99" s="139"/>
      <c r="CH99" s="139"/>
      <c r="CI99" s="139"/>
      <c r="CJ99" s="139"/>
      <c r="CK99" s="139"/>
      <c r="CL99" s="139"/>
      <c r="CM99" s="139"/>
      <c r="CN99" s="139"/>
      <c r="CO99" s="139"/>
      <c r="CP99" s="139"/>
      <c r="CQ99" s="139"/>
      <c r="CR99" s="139"/>
      <c r="CS99" s="139"/>
      <c r="CT99" s="139"/>
      <c r="CU99" s="139"/>
      <c r="CV99" s="139"/>
      <c r="CW99" s="139"/>
      <c r="CX99" s="139"/>
      <c r="CY99" s="139"/>
      <c r="CZ99" s="139"/>
    </row>
    <row r="100" spans="1:104">
      <c r="G100" s="150"/>
      <c r="H100" s="150"/>
      <c r="I100" s="150"/>
      <c r="J100" s="150"/>
      <c r="K100" s="150"/>
      <c r="L100" s="150"/>
      <c r="M100" s="150"/>
      <c r="N100" s="150"/>
      <c r="O100" s="150"/>
      <c r="P100" s="150"/>
      <c r="Q100" s="150"/>
      <c r="R100" s="150"/>
      <c r="S100" s="150"/>
      <c r="T100" s="150"/>
      <c r="U100" s="150"/>
      <c r="V100" s="150"/>
      <c r="W100" s="150"/>
      <c r="X100" s="150"/>
      <c r="Y100" s="150"/>
      <c r="Z100" s="150"/>
      <c r="AA100" s="150"/>
      <c r="AB100" s="150"/>
      <c r="AC100" s="150"/>
      <c r="AD100" s="150"/>
      <c r="AE100" s="150"/>
      <c r="AF100" s="150"/>
      <c r="AG100" s="150"/>
      <c r="AH100" s="150"/>
      <c r="AI100" s="150"/>
    </row>
  </sheetData>
  <sheetProtection algorithmName="SHA-512" hashValue="oVjA1dloaze+2o8Dsk+hwoXwOb7M1gTPhwz4FsCFazq4d/Z4jlFo2Q//gK/oyMZ5e4XrCy6rI8Q0I7mRK5dWLg==" saltValue="juJxhd2RBwz/Yp2PPtq64w==" spinCount="100000" sheet="1" objects="1" scenarios="1"/>
  <pageMargins left="0.75" right="0.75" top="1" bottom="1" header="0.5" footer="0.5"/>
  <pageSetup scale="36"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3">
    <tabColor theme="0" tint="-0.34998626667073579"/>
    <pageSetUpPr fitToPage="1"/>
  </sheetPr>
  <dimension ref="A1:DT100"/>
  <sheetViews>
    <sheetView zoomScaleNormal="100" workbookViewId="0">
      <selection activeCell="B137" sqref="B137"/>
    </sheetView>
  </sheetViews>
  <sheetFormatPr defaultColWidth="9" defaultRowHeight="11.25"/>
  <cols>
    <col min="1" max="1" width="20.125" style="126" bestFit="1" customWidth="1"/>
    <col min="2" max="2" width="5.625" style="373" customWidth="1"/>
    <col min="3" max="3" width="7.125" style="126" bestFit="1" customWidth="1"/>
    <col min="4" max="4" width="8.125" style="126" customWidth="1"/>
    <col min="5" max="6" width="6.375" style="126" bestFit="1" customWidth="1"/>
    <col min="7" max="7" width="6.75" style="126" customWidth="1"/>
    <col min="8" max="9" width="6.75" style="126" bestFit="1" customWidth="1"/>
    <col min="10" max="18" width="6" style="126" bestFit="1" customWidth="1"/>
    <col min="19" max="21" width="5.25" style="126" bestFit="1" customWidth="1"/>
    <col min="22" max="22" width="6.5" style="126" bestFit="1" customWidth="1"/>
    <col min="23" max="24" width="5.25" style="126" bestFit="1" customWidth="1"/>
    <col min="25" max="103" width="5.25" style="126" customWidth="1"/>
    <col min="104" max="104" width="7.5" style="126" customWidth="1"/>
    <col min="105" max="16384" width="9" style="126"/>
  </cols>
  <sheetData>
    <row r="1" spans="1:106">
      <c r="A1" s="124" t="s">
        <v>254</v>
      </c>
      <c r="B1" s="124"/>
      <c r="C1" s="124"/>
      <c r="D1" s="124">
        <f ca="1">IF(OR(Company='LookUp Ranges'!A5,Company='LookUp Ranges'!A7),'LookUp Ranges'!C52,'LookUp Ranges'!B52)</f>
        <v>49</v>
      </c>
      <c r="E1" s="124" t="s">
        <v>72</v>
      </c>
      <c r="F1" s="125" t="s">
        <v>32</v>
      </c>
      <c r="G1" s="125"/>
      <c r="H1" s="373">
        <f>FirstYearAlt3</f>
        <v>0</v>
      </c>
    </row>
    <row r="2" spans="1:106">
      <c r="A2" s="124" t="s">
        <v>255</v>
      </c>
      <c r="B2" s="124"/>
      <c r="C2" s="124"/>
      <c r="D2" s="124">
        <f ca="1">'LookUp Ranges'!D52</f>
        <v>15</v>
      </c>
      <c r="E2" s="124" t="s">
        <v>72</v>
      </c>
      <c r="F2" s="125" t="s">
        <v>84</v>
      </c>
      <c r="G2" s="125"/>
      <c r="H2" s="373">
        <f>InServiceAlt3</f>
        <v>0</v>
      </c>
    </row>
    <row r="3" spans="1:106">
      <c r="F3" s="373"/>
      <c r="G3" s="373"/>
      <c r="H3" s="127">
        <f>H2-H1</f>
        <v>0</v>
      </c>
    </row>
    <row r="4" spans="1:106">
      <c r="G4" s="128"/>
    </row>
    <row r="5" spans="1:106">
      <c r="D5" s="129">
        <f>FirstYear</f>
        <v>2019</v>
      </c>
      <c r="E5" s="129">
        <f>D5+1</f>
        <v>2020</v>
      </c>
      <c r="F5" s="129">
        <f t="shared" ref="F5:W5" si="0">E5+1</f>
        <v>2021</v>
      </c>
      <c r="G5" s="129">
        <f t="shared" si="0"/>
        <v>2022</v>
      </c>
      <c r="H5" s="129">
        <f t="shared" si="0"/>
        <v>2023</v>
      </c>
      <c r="I5" s="129">
        <f t="shared" si="0"/>
        <v>2024</v>
      </c>
      <c r="J5" s="129">
        <f t="shared" si="0"/>
        <v>2025</v>
      </c>
      <c r="K5" s="129">
        <f t="shared" si="0"/>
        <v>2026</v>
      </c>
      <c r="L5" s="129">
        <f t="shared" si="0"/>
        <v>2027</v>
      </c>
      <c r="M5" s="129">
        <f t="shared" si="0"/>
        <v>2028</v>
      </c>
      <c r="N5" s="129">
        <f t="shared" si="0"/>
        <v>2029</v>
      </c>
      <c r="O5" s="129">
        <f t="shared" si="0"/>
        <v>2030</v>
      </c>
      <c r="P5" s="129">
        <f t="shared" si="0"/>
        <v>2031</v>
      </c>
      <c r="Q5" s="129">
        <f t="shared" si="0"/>
        <v>2032</v>
      </c>
      <c r="R5" s="129">
        <f t="shared" si="0"/>
        <v>2033</v>
      </c>
      <c r="S5" s="129">
        <f t="shared" si="0"/>
        <v>2034</v>
      </c>
      <c r="T5" s="129">
        <f t="shared" si="0"/>
        <v>2035</v>
      </c>
      <c r="U5" s="129">
        <f t="shared" si="0"/>
        <v>2036</v>
      </c>
      <c r="V5" s="129">
        <f t="shared" si="0"/>
        <v>2037</v>
      </c>
      <c r="W5" s="129">
        <f t="shared" si="0"/>
        <v>2038</v>
      </c>
      <c r="X5" s="129">
        <f>W5+1</f>
        <v>2039</v>
      </c>
      <c r="Y5" s="129">
        <f t="shared" ref="Y5:CJ5" si="1">X5+1</f>
        <v>2040</v>
      </c>
      <c r="Z5" s="129">
        <f t="shared" si="1"/>
        <v>2041</v>
      </c>
      <c r="AA5" s="129">
        <f t="shared" si="1"/>
        <v>2042</v>
      </c>
      <c r="AB5" s="129">
        <f t="shared" si="1"/>
        <v>2043</v>
      </c>
      <c r="AC5" s="129">
        <f t="shared" si="1"/>
        <v>2044</v>
      </c>
      <c r="AD5" s="129">
        <f t="shared" si="1"/>
        <v>2045</v>
      </c>
      <c r="AE5" s="129">
        <f t="shared" si="1"/>
        <v>2046</v>
      </c>
      <c r="AF5" s="129">
        <f t="shared" si="1"/>
        <v>2047</v>
      </c>
      <c r="AG5" s="129">
        <f t="shared" si="1"/>
        <v>2048</v>
      </c>
      <c r="AH5" s="129">
        <f t="shared" si="1"/>
        <v>2049</v>
      </c>
      <c r="AI5" s="129">
        <f t="shared" si="1"/>
        <v>2050</v>
      </c>
      <c r="AJ5" s="129">
        <f t="shared" si="1"/>
        <v>2051</v>
      </c>
      <c r="AK5" s="129">
        <f t="shared" si="1"/>
        <v>2052</v>
      </c>
      <c r="AL5" s="129">
        <f t="shared" si="1"/>
        <v>2053</v>
      </c>
      <c r="AM5" s="129">
        <f t="shared" si="1"/>
        <v>2054</v>
      </c>
      <c r="AN5" s="129">
        <f t="shared" si="1"/>
        <v>2055</v>
      </c>
      <c r="AO5" s="129">
        <f t="shared" si="1"/>
        <v>2056</v>
      </c>
      <c r="AP5" s="129">
        <f t="shared" si="1"/>
        <v>2057</v>
      </c>
      <c r="AQ5" s="129">
        <f t="shared" si="1"/>
        <v>2058</v>
      </c>
      <c r="AR5" s="129">
        <f t="shared" si="1"/>
        <v>2059</v>
      </c>
      <c r="AS5" s="129">
        <f t="shared" si="1"/>
        <v>2060</v>
      </c>
      <c r="AT5" s="129">
        <f t="shared" si="1"/>
        <v>2061</v>
      </c>
      <c r="AU5" s="129">
        <f t="shared" si="1"/>
        <v>2062</v>
      </c>
      <c r="AV5" s="129">
        <f t="shared" si="1"/>
        <v>2063</v>
      </c>
      <c r="AW5" s="129">
        <f t="shared" si="1"/>
        <v>2064</v>
      </c>
      <c r="AX5" s="129">
        <f t="shared" si="1"/>
        <v>2065</v>
      </c>
      <c r="AY5" s="129">
        <f t="shared" si="1"/>
        <v>2066</v>
      </c>
      <c r="AZ5" s="129">
        <f t="shared" si="1"/>
        <v>2067</v>
      </c>
      <c r="BA5" s="129">
        <f t="shared" si="1"/>
        <v>2068</v>
      </c>
      <c r="BB5" s="129">
        <f t="shared" si="1"/>
        <v>2069</v>
      </c>
      <c r="BC5" s="129">
        <f t="shared" si="1"/>
        <v>2070</v>
      </c>
      <c r="BD5" s="129">
        <f t="shared" si="1"/>
        <v>2071</v>
      </c>
      <c r="BE5" s="129">
        <f t="shared" si="1"/>
        <v>2072</v>
      </c>
      <c r="BF5" s="129">
        <f t="shared" si="1"/>
        <v>2073</v>
      </c>
      <c r="BG5" s="129">
        <f t="shared" si="1"/>
        <v>2074</v>
      </c>
      <c r="BH5" s="129">
        <f t="shared" si="1"/>
        <v>2075</v>
      </c>
      <c r="BI5" s="129">
        <f t="shared" si="1"/>
        <v>2076</v>
      </c>
      <c r="BJ5" s="129">
        <f t="shared" si="1"/>
        <v>2077</v>
      </c>
      <c r="BK5" s="129">
        <f t="shared" si="1"/>
        <v>2078</v>
      </c>
      <c r="BL5" s="129">
        <f t="shared" si="1"/>
        <v>2079</v>
      </c>
      <c r="BM5" s="129">
        <f t="shared" si="1"/>
        <v>2080</v>
      </c>
      <c r="BN5" s="129">
        <f t="shared" si="1"/>
        <v>2081</v>
      </c>
      <c r="BO5" s="129">
        <f t="shared" si="1"/>
        <v>2082</v>
      </c>
      <c r="BP5" s="129">
        <f t="shared" si="1"/>
        <v>2083</v>
      </c>
      <c r="BQ5" s="129">
        <f t="shared" si="1"/>
        <v>2084</v>
      </c>
      <c r="BR5" s="129">
        <f t="shared" si="1"/>
        <v>2085</v>
      </c>
      <c r="BS5" s="129">
        <f t="shared" si="1"/>
        <v>2086</v>
      </c>
      <c r="BT5" s="129">
        <f t="shared" si="1"/>
        <v>2087</v>
      </c>
      <c r="BU5" s="129">
        <f t="shared" si="1"/>
        <v>2088</v>
      </c>
      <c r="BV5" s="129">
        <f t="shared" si="1"/>
        <v>2089</v>
      </c>
      <c r="BW5" s="129">
        <f t="shared" si="1"/>
        <v>2090</v>
      </c>
      <c r="BX5" s="129">
        <f t="shared" si="1"/>
        <v>2091</v>
      </c>
      <c r="BY5" s="129">
        <f t="shared" si="1"/>
        <v>2092</v>
      </c>
      <c r="BZ5" s="129">
        <f t="shared" si="1"/>
        <v>2093</v>
      </c>
      <c r="CA5" s="129">
        <f t="shared" si="1"/>
        <v>2094</v>
      </c>
      <c r="CB5" s="129">
        <f t="shared" si="1"/>
        <v>2095</v>
      </c>
      <c r="CC5" s="129">
        <f t="shared" si="1"/>
        <v>2096</v>
      </c>
      <c r="CD5" s="129">
        <f t="shared" si="1"/>
        <v>2097</v>
      </c>
      <c r="CE5" s="129">
        <f t="shared" si="1"/>
        <v>2098</v>
      </c>
      <c r="CF5" s="129">
        <f t="shared" si="1"/>
        <v>2099</v>
      </c>
      <c r="CG5" s="129">
        <f t="shared" si="1"/>
        <v>2100</v>
      </c>
      <c r="CH5" s="129">
        <f t="shared" si="1"/>
        <v>2101</v>
      </c>
      <c r="CI5" s="129">
        <f t="shared" si="1"/>
        <v>2102</v>
      </c>
      <c r="CJ5" s="129">
        <f t="shared" si="1"/>
        <v>2103</v>
      </c>
      <c r="CK5" s="129">
        <f t="shared" ref="CK5:CY5" si="2">CJ5+1</f>
        <v>2104</v>
      </c>
      <c r="CL5" s="129">
        <f t="shared" si="2"/>
        <v>2105</v>
      </c>
      <c r="CM5" s="129">
        <f t="shared" si="2"/>
        <v>2106</v>
      </c>
      <c r="CN5" s="129">
        <f t="shared" si="2"/>
        <v>2107</v>
      </c>
      <c r="CO5" s="129">
        <f t="shared" si="2"/>
        <v>2108</v>
      </c>
      <c r="CP5" s="129">
        <f t="shared" si="2"/>
        <v>2109</v>
      </c>
      <c r="CQ5" s="129">
        <f t="shared" si="2"/>
        <v>2110</v>
      </c>
      <c r="CR5" s="129">
        <f t="shared" si="2"/>
        <v>2111</v>
      </c>
      <c r="CS5" s="129">
        <f t="shared" si="2"/>
        <v>2112</v>
      </c>
      <c r="CT5" s="129">
        <f t="shared" si="2"/>
        <v>2113</v>
      </c>
      <c r="CU5" s="129">
        <f t="shared" si="2"/>
        <v>2114</v>
      </c>
      <c r="CV5" s="129">
        <f t="shared" si="2"/>
        <v>2115</v>
      </c>
      <c r="CW5" s="129">
        <f t="shared" si="2"/>
        <v>2116</v>
      </c>
      <c r="CX5" s="129">
        <f t="shared" si="2"/>
        <v>2117</v>
      </c>
      <c r="CY5" s="129">
        <f t="shared" si="2"/>
        <v>2118</v>
      </c>
    </row>
    <row r="6" spans="1:106">
      <c r="A6" s="373" t="s">
        <v>85</v>
      </c>
      <c r="C6" s="373"/>
      <c r="D6" s="130">
        <f>-Inputs!E97</f>
        <v>0</v>
      </c>
      <c r="E6" s="130">
        <f>-Inputs!F97</f>
        <v>0</v>
      </c>
      <c r="F6" s="130">
        <f>-Inputs!G97</f>
        <v>0</v>
      </c>
      <c r="G6" s="130">
        <f>-Inputs!H97</f>
        <v>0</v>
      </c>
      <c r="H6" s="130">
        <f>-Inputs!I97</f>
        <v>0</v>
      </c>
      <c r="I6" s="130">
        <f>-Inputs!J97</f>
        <v>0</v>
      </c>
      <c r="J6" s="130">
        <f>-Inputs!K97</f>
        <v>0</v>
      </c>
      <c r="K6" s="130">
        <f>-Inputs!L97</f>
        <v>0</v>
      </c>
      <c r="L6" s="130">
        <f>-Inputs!M97</f>
        <v>0</v>
      </c>
      <c r="M6" s="130">
        <f>-Inputs!N97</f>
        <v>0</v>
      </c>
      <c r="N6" s="130">
        <f>-Inputs!O97</f>
        <v>0</v>
      </c>
      <c r="O6" s="130">
        <f>-Inputs!P97</f>
        <v>0</v>
      </c>
      <c r="P6" s="130">
        <f>-Inputs!Q97</f>
        <v>0</v>
      </c>
      <c r="Q6" s="130">
        <f>-Inputs!R97</f>
        <v>0</v>
      </c>
      <c r="R6" s="130">
        <f>-Inputs!S97</f>
        <v>0</v>
      </c>
      <c r="S6" s="130">
        <f>-Inputs!T97</f>
        <v>0</v>
      </c>
      <c r="T6" s="130">
        <f>-Inputs!U97</f>
        <v>0</v>
      </c>
      <c r="U6" s="130">
        <f>-Inputs!V97</f>
        <v>0</v>
      </c>
      <c r="V6" s="130">
        <f>-Inputs!W97</f>
        <v>0</v>
      </c>
      <c r="W6" s="130">
        <f>-Inputs!X97</f>
        <v>0</v>
      </c>
      <c r="X6" s="130">
        <f>-Inputs!Y97</f>
        <v>0</v>
      </c>
      <c r="Y6" s="130">
        <f>-Inputs!Z97</f>
        <v>0</v>
      </c>
      <c r="Z6" s="130">
        <f>-Inputs!AA97</f>
        <v>0</v>
      </c>
      <c r="AA6" s="130">
        <f>-Inputs!AB97</f>
        <v>0</v>
      </c>
      <c r="AB6" s="130">
        <f>-Inputs!AC97</f>
        <v>0</v>
      </c>
      <c r="AC6" s="130">
        <f>-Inputs!AD97</f>
        <v>0</v>
      </c>
      <c r="AD6" s="130">
        <f>-Inputs!AE97</f>
        <v>0</v>
      </c>
      <c r="AE6" s="130">
        <f>-Inputs!AF97</f>
        <v>0</v>
      </c>
      <c r="AF6" s="130">
        <f>-Inputs!AG97</f>
        <v>0</v>
      </c>
      <c r="AG6" s="130">
        <f>-Inputs!AH97</f>
        <v>0</v>
      </c>
      <c r="AH6" s="130">
        <f>-Inputs!AI97</f>
        <v>0</v>
      </c>
      <c r="AI6" s="130">
        <f>-Inputs!AJ97</f>
        <v>0</v>
      </c>
      <c r="AJ6" s="130">
        <f>-Inputs!AK97</f>
        <v>0</v>
      </c>
      <c r="AK6" s="130">
        <f>-Inputs!AL97</f>
        <v>0</v>
      </c>
      <c r="AL6" s="130">
        <f>-Inputs!AM97</f>
        <v>0</v>
      </c>
      <c r="AM6" s="130">
        <f>-Inputs!AN97</f>
        <v>0</v>
      </c>
      <c r="AN6" s="130">
        <f>-Inputs!AO97</f>
        <v>0</v>
      </c>
      <c r="AO6" s="130">
        <f>-Inputs!AP97</f>
        <v>0</v>
      </c>
      <c r="AP6" s="130">
        <f>-Inputs!AQ97</f>
        <v>0</v>
      </c>
      <c r="AQ6" s="130">
        <f>-Inputs!AR97</f>
        <v>0</v>
      </c>
      <c r="AR6" s="130">
        <f>-Inputs!AS97</f>
        <v>0</v>
      </c>
      <c r="AS6" s="130">
        <f>-Inputs!AT97</f>
        <v>0</v>
      </c>
      <c r="AT6" s="130">
        <f>-Inputs!AU97</f>
        <v>0</v>
      </c>
      <c r="AU6" s="130">
        <f>-Inputs!AV97</f>
        <v>0</v>
      </c>
      <c r="AV6" s="130">
        <f>-Inputs!AW97</f>
        <v>0</v>
      </c>
      <c r="AW6" s="130">
        <f>-Inputs!AX97</f>
        <v>0</v>
      </c>
      <c r="AX6" s="130">
        <f>-Inputs!AY97</f>
        <v>0</v>
      </c>
      <c r="AY6" s="130">
        <f>-Inputs!AZ97</f>
        <v>0</v>
      </c>
      <c r="AZ6" s="130">
        <f>-Inputs!BA97</f>
        <v>0</v>
      </c>
      <c r="BA6" s="130">
        <f>-Inputs!BB97</f>
        <v>0</v>
      </c>
      <c r="BB6" s="130">
        <f>-Inputs!BC97</f>
        <v>0</v>
      </c>
      <c r="BC6" s="130">
        <f>-Inputs!BD97</f>
        <v>0</v>
      </c>
      <c r="BD6" s="130">
        <f>-Inputs!BE97</f>
        <v>0</v>
      </c>
      <c r="BE6" s="130">
        <f>-Inputs!BF97</f>
        <v>0</v>
      </c>
      <c r="BF6" s="130">
        <f>-Inputs!BG97</f>
        <v>0</v>
      </c>
      <c r="BG6" s="130">
        <f>-Inputs!BH97</f>
        <v>0</v>
      </c>
      <c r="BH6" s="130">
        <f>-Inputs!BI97</f>
        <v>0</v>
      </c>
      <c r="BI6" s="130">
        <f>-Inputs!BJ97</f>
        <v>0</v>
      </c>
      <c r="BJ6" s="130">
        <f>-Inputs!BK97</f>
        <v>0</v>
      </c>
      <c r="BK6" s="130">
        <f>-Inputs!BL97</f>
        <v>0</v>
      </c>
      <c r="BL6" s="130">
        <f>-Inputs!BM97</f>
        <v>0</v>
      </c>
      <c r="BM6" s="130">
        <f>-Inputs!BN97</f>
        <v>0</v>
      </c>
      <c r="BN6" s="130">
        <f>-Inputs!BO97</f>
        <v>0</v>
      </c>
      <c r="BO6" s="130">
        <f>-Inputs!BP97</f>
        <v>0</v>
      </c>
      <c r="BP6" s="130">
        <f>-Inputs!BQ97</f>
        <v>0</v>
      </c>
      <c r="BQ6" s="130">
        <f>-Inputs!BR97</f>
        <v>0</v>
      </c>
      <c r="BR6" s="130">
        <f>-Inputs!BS97</f>
        <v>0</v>
      </c>
      <c r="BS6" s="130">
        <f>-Inputs!BT97</f>
        <v>0</v>
      </c>
      <c r="BT6" s="130">
        <f>-Inputs!BU97</f>
        <v>0</v>
      </c>
      <c r="BU6" s="130">
        <f>-Inputs!BV97</f>
        <v>0</v>
      </c>
      <c r="BV6" s="130">
        <f>-Inputs!BW97</f>
        <v>0</v>
      </c>
      <c r="BW6" s="130">
        <f>-Inputs!BX97</f>
        <v>0</v>
      </c>
      <c r="BX6" s="130">
        <f>-Inputs!BY97</f>
        <v>0</v>
      </c>
      <c r="BY6" s="130">
        <f>-Inputs!BZ97</f>
        <v>0</v>
      </c>
      <c r="BZ6" s="130">
        <f>-Inputs!CA97</f>
        <v>0</v>
      </c>
      <c r="CA6" s="130">
        <f>-Inputs!CB97</f>
        <v>0</v>
      </c>
      <c r="CB6" s="130">
        <f>-Inputs!CC97</f>
        <v>0</v>
      </c>
      <c r="CC6" s="130">
        <f>-Inputs!CD97</f>
        <v>0</v>
      </c>
      <c r="CD6" s="130">
        <f>-Inputs!CE97</f>
        <v>0</v>
      </c>
      <c r="CE6" s="130">
        <f>-Inputs!CF97</f>
        <v>0</v>
      </c>
      <c r="CF6" s="130">
        <f>-Inputs!CG97</f>
        <v>0</v>
      </c>
      <c r="CG6" s="130">
        <f>-Inputs!CH97</f>
        <v>0</v>
      </c>
      <c r="CH6" s="130">
        <f>-Inputs!CI97</f>
        <v>0</v>
      </c>
      <c r="CI6" s="130">
        <f>-Inputs!CJ97</f>
        <v>0</v>
      </c>
      <c r="CJ6" s="130">
        <f>-Inputs!CK97</f>
        <v>0</v>
      </c>
      <c r="CK6" s="130">
        <f>-Inputs!CL97</f>
        <v>0</v>
      </c>
      <c r="CL6" s="130">
        <f>-Inputs!CM97</f>
        <v>0</v>
      </c>
      <c r="CM6" s="130">
        <f>-Inputs!CN97</f>
        <v>0</v>
      </c>
      <c r="CN6" s="130">
        <f>-Inputs!CO97</f>
        <v>0</v>
      </c>
      <c r="CO6" s="130">
        <f>-Inputs!CP97</f>
        <v>0</v>
      </c>
      <c r="CP6" s="130">
        <f>-Inputs!CQ97</f>
        <v>0</v>
      </c>
      <c r="CQ6" s="130">
        <f>-Inputs!CR97</f>
        <v>0</v>
      </c>
      <c r="CR6" s="130">
        <f>-Inputs!CS97</f>
        <v>0</v>
      </c>
      <c r="CS6" s="130">
        <f>-Inputs!CT97</f>
        <v>0</v>
      </c>
      <c r="CT6" s="130">
        <f>-Inputs!CU97</f>
        <v>0</v>
      </c>
      <c r="CU6" s="130">
        <f>-Inputs!CV97</f>
        <v>0</v>
      </c>
      <c r="CV6" s="130">
        <f>-Inputs!CW97</f>
        <v>0</v>
      </c>
      <c r="CW6" s="130">
        <f>-Inputs!CX97</f>
        <v>0</v>
      </c>
      <c r="CX6" s="130">
        <f>-Inputs!CY97</f>
        <v>0</v>
      </c>
      <c r="CY6" s="130">
        <f>-Inputs!CZ97</f>
        <v>0</v>
      </c>
    </row>
    <row r="7" spans="1:106">
      <c r="A7" s="373" t="s">
        <v>86</v>
      </c>
      <c r="C7" s="373"/>
      <c r="D7" s="130">
        <f>+IF(D5=$H$2,0,D6)</f>
        <v>0</v>
      </c>
      <c r="E7" s="130">
        <f t="shared" ref="E7:BP7" si="3">+IF(E5=$H$2,0,E6)</f>
        <v>0</v>
      </c>
      <c r="F7" s="130">
        <f t="shared" si="3"/>
        <v>0</v>
      </c>
      <c r="G7" s="130">
        <f t="shared" si="3"/>
        <v>0</v>
      </c>
      <c r="H7" s="130">
        <f t="shared" si="3"/>
        <v>0</v>
      </c>
      <c r="I7" s="130">
        <f t="shared" si="3"/>
        <v>0</v>
      </c>
      <c r="J7" s="130">
        <f t="shared" si="3"/>
        <v>0</v>
      </c>
      <c r="K7" s="130">
        <f t="shared" si="3"/>
        <v>0</v>
      </c>
      <c r="L7" s="130">
        <f t="shared" si="3"/>
        <v>0</v>
      </c>
      <c r="M7" s="130">
        <f t="shared" si="3"/>
        <v>0</v>
      </c>
      <c r="N7" s="130">
        <f t="shared" si="3"/>
        <v>0</v>
      </c>
      <c r="O7" s="130">
        <f t="shared" si="3"/>
        <v>0</v>
      </c>
      <c r="P7" s="130">
        <f t="shared" si="3"/>
        <v>0</v>
      </c>
      <c r="Q7" s="130">
        <f t="shared" si="3"/>
        <v>0</v>
      </c>
      <c r="R7" s="130">
        <f t="shared" si="3"/>
        <v>0</v>
      </c>
      <c r="S7" s="130">
        <f t="shared" si="3"/>
        <v>0</v>
      </c>
      <c r="T7" s="130">
        <f t="shared" si="3"/>
        <v>0</v>
      </c>
      <c r="U7" s="130">
        <f t="shared" si="3"/>
        <v>0</v>
      </c>
      <c r="V7" s="130">
        <f t="shared" si="3"/>
        <v>0</v>
      </c>
      <c r="W7" s="130">
        <f t="shared" si="3"/>
        <v>0</v>
      </c>
      <c r="X7" s="130">
        <f t="shared" si="3"/>
        <v>0</v>
      </c>
      <c r="Y7" s="130">
        <f t="shared" si="3"/>
        <v>0</v>
      </c>
      <c r="Z7" s="130">
        <f t="shared" si="3"/>
        <v>0</v>
      </c>
      <c r="AA7" s="130">
        <f t="shared" si="3"/>
        <v>0</v>
      </c>
      <c r="AB7" s="130">
        <f t="shared" si="3"/>
        <v>0</v>
      </c>
      <c r="AC7" s="130">
        <f t="shared" si="3"/>
        <v>0</v>
      </c>
      <c r="AD7" s="130">
        <f t="shared" si="3"/>
        <v>0</v>
      </c>
      <c r="AE7" s="130">
        <f t="shared" si="3"/>
        <v>0</v>
      </c>
      <c r="AF7" s="130">
        <f t="shared" si="3"/>
        <v>0</v>
      </c>
      <c r="AG7" s="130">
        <f t="shared" si="3"/>
        <v>0</v>
      </c>
      <c r="AH7" s="130">
        <f t="shared" si="3"/>
        <v>0</v>
      </c>
      <c r="AI7" s="130">
        <f t="shared" si="3"/>
        <v>0</v>
      </c>
      <c r="AJ7" s="130">
        <f t="shared" si="3"/>
        <v>0</v>
      </c>
      <c r="AK7" s="130">
        <f t="shared" si="3"/>
        <v>0</v>
      </c>
      <c r="AL7" s="130">
        <f t="shared" si="3"/>
        <v>0</v>
      </c>
      <c r="AM7" s="130">
        <f t="shared" si="3"/>
        <v>0</v>
      </c>
      <c r="AN7" s="130">
        <f t="shared" si="3"/>
        <v>0</v>
      </c>
      <c r="AO7" s="130">
        <f t="shared" si="3"/>
        <v>0</v>
      </c>
      <c r="AP7" s="130">
        <f t="shared" si="3"/>
        <v>0</v>
      </c>
      <c r="AQ7" s="130">
        <f t="shared" si="3"/>
        <v>0</v>
      </c>
      <c r="AR7" s="130">
        <f t="shared" si="3"/>
        <v>0</v>
      </c>
      <c r="AS7" s="130">
        <f t="shared" si="3"/>
        <v>0</v>
      </c>
      <c r="AT7" s="130">
        <f t="shared" si="3"/>
        <v>0</v>
      </c>
      <c r="AU7" s="130">
        <f t="shared" si="3"/>
        <v>0</v>
      </c>
      <c r="AV7" s="130">
        <f t="shared" si="3"/>
        <v>0</v>
      </c>
      <c r="AW7" s="130">
        <f t="shared" si="3"/>
        <v>0</v>
      </c>
      <c r="AX7" s="130">
        <f t="shared" si="3"/>
        <v>0</v>
      </c>
      <c r="AY7" s="130">
        <f t="shared" si="3"/>
        <v>0</v>
      </c>
      <c r="AZ7" s="130">
        <f t="shared" si="3"/>
        <v>0</v>
      </c>
      <c r="BA7" s="130">
        <f t="shared" si="3"/>
        <v>0</v>
      </c>
      <c r="BB7" s="130">
        <f t="shared" si="3"/>
        <v>0</v>
      </c>
      <c r="BC7" s="130">
        <f t="shared" si="3"/>
        <v>0</v>
      </c>
      <c r="BD7" s="130">
        <f t="shared" si="3"/>
        <v>0</v>
      </c>
      <c r="BE7" s="130">
        <f t="shared" si="3"/>
        <v>0</v>
      </c>
      <c r="BF7" s="130">
        <f t="shared" si="3"/>
        <v>0</v>
      </c>
      <c r="BG7" s="130">
        <f t="shared" si="3"/>
        <v>0</v>
      </c>
      <c r="BH7" s="130">
        <f t="shared" si="3"/>
        <v>0</v>
      </c>
      <c r="BI7" s="130">
        <f t="shared" si="3"/>
        <v>0</v>
      </c>
      <c r="BJ7" s="130">
        <f t="shared" si="3"/>
        <v>0</v>
      </c>
      <c r="BK7" s="130">
        <f t="shared" si="3"/>
        <v>0</v>
      </c>
      <c r="BL7" s="130">
        <f t="shared" si="3"/>
        <v>0</v>
      </c>
      <c r="BM7" s="130">
        <f t="shared" si="3"/>
        <v>0</v>
      </c>
      <c r="BN7" s="130">
        <f t="shared" si="3"/>
        <v>0</v>
      </c>
      <c r="BO7" s="130">
        <f t="shared" si="3"/>
        <v>0</v>
      </c>
      <c r="BP7" s="130">
        <f t="shared" si="3"/>
        <v>0</v>
      </c>
      <c r="BQ7" s="130">
        <f t="shared" ref="BQ7:CY7" si="4">+IF(BQ5=$H$2,0,BQ6)</f>
        <v>0</v>
      </c>
      <c r="BR7" s="130">
        <f t="shared" si="4"/>
        <v>0</v>
      </c>
      <c r="BS7" s="130">
        <f t="shared" si="4"/>
        <v>0</v>
      </c>
      <c r="BT7" s="130">
        <f t="shared" si="4"/>
        <v>0</v>
      </c>
      <c r="BU7" s="130">
        <f t="shared" si="4"/>
        <v>0</v>
      </c>
      <c r="BV7" s="130">
        <f t="shared" si="4"/>
        <v>0</v>
      </c>
      <c r="BW7" s="130">
        <f t="shared" si="4"/>
        <v>0</v>
      </c>
      <c r="BX7" s="130">
        <f t="shared" si="4"/>
        <v>0</v>
      </c>
      <c r="BY7" s="130">
        <f t="shared" si="4"/>
        <v>0</v>
      </c>
      <c r="BZ7" s="130">
        <f t="shared" si="4"/>
        <v>0</v>
      </c>
      <c r="CA7" s="130">
        <f t="shared" si="4"/>
        <v>0</v>
      </c>
      <c r="CB7" s="130">
        <f t="shared" si="4"/>
        <v>0</v>
      </c>
      <c r="CC7" s="130">
        <f t="shared" si="4"/>
        <v>0</v>
      </c>
      <c r="CD7" s="130">
        <f t="shared" si="4"/>
        <v>0</v>
      </c>
      <c r="CE7" s="130">
        <f t="shared" si="4"/>
        <v>0</v>
      </c>
      <c r="CF7" s="130">
        <f t="shared" si="4"/>
        <v>0</v>
      </c>
      <c r="CG7" s="130">
        <f t="shared" si="4"/>
        <v>0</v>
      </c>
      <c r="CH7" s="130">
        <f t="shared" si="4"/>
        <v>0</v>
      </c>
      <c r="CI7" s="130">
        <f t="shared" si="4"/>
        <v>0</v>
      </c>
      <c r="CJ7" s="130">
        <f t="shared" si="4"/>
        <v>0</v>
      </c>
      <c r="CK7" s="130">
        <f t="shared" si="4"/>
        <v>0</v>
      </c>
      <c r="CL7" s="130">
        <f t="shared" si="4"/>
        <v>0</v>
      </c>
      <c r="CM7" s="130">
        <f t="shared" si="4"/>
        <v>0</v>
      </c>
      <c r="CN7" s="130">
        <f t="shared" si="4"/>
        <v>0</v>
      </c>
      <c r="CO7" s="130">
        <f t="shared" si="4"/>
        <v>0</v>
      </c>
      <c r="CP7" s="130">
        <f t="shared" si="4"/>
        <v>0</v>
      </c>
      <c r="CQ7" s="130">
        <f t="shared" si="4"/>
        <v>0</v>
      </c>
      <c r="CR7" s="130">
        <f t="shared" si="4"/>
        <v>0</v>
      </c>
      <c r="CS7" s="130">
        <f t="shared" si="4"/>
        <v>0</v>
      </c>
      <c r="CT7" s="130">
        <f t="shared" si="4"/>
        <v>0</v>
      </c>
      <c r="CU7" s="130">
        <f t="shared" si="4"/>
        <v>0</v>
      </c>
      <c r="CV7" s="130">
        <f t="shared" si="4"/>
        <v>0</v>
      </c>
      <c r="CW7" s="130">
        <f t="shared" si="4"/>
        <v>0</v>
      </c>
      <c r="CX7" s="130">
        <f t="shared" si="4"/>
        <v>0</v>
      </c>
      <c r="CY7" s="130">
        <f t="shared" si="4"/>
        <v>0</v>
      </c>
    </row>
    <row r="8" spans="1:106">
      <c r="A8" s="373" t="s">
        <v>250</v>
      </c>
      <c r="C8" s="373" t="str">
        <f>IF(SUM(E7:F7)&lt;0,"y",IF(H2&gt;H1,"n",+IF(SUM(D7:I7)&lt;0,"y","n")))</f>
        <v>n</v>
      </c>
      <c r="D8" s="373"/>
      <c r="E8" s="373"/>
      <c r="F8" s="373"/>
      <c r="G8" s="373"/>
      <c r="H8" s="373"/>
      <c r="I8" s="373"/>
      <c r="J8" s="373"/>
      <c r="K8" s="373"/>
      <c r="L8" s="373"/>
      <c r="M8" s="373"/>
      <c r="N8" s="373"/>
      <c r="O8" s="373"/>
      <c r="P8" s="373"/>
      <c r="Q8" s="373"/>
      <c r="R8" s="373"/>
      <c r="S8" s="373"/>
      <c r="T8" s="373"/>
      <c r="U8" s="373"/>
      <c r="V8" s="373"/>
      <c r="W8" s="373"/>
      <c r="X8" s="373"/>
      <c r="Y8" s="373"/>
      <c r="Z8" s="373"/>
      <c r="AA8" s="373"/>
      <c r="AB8" s="373"/>
      <c r="AC8" s="373"/>
      <c r="AD8" s="373"/>
      <c r="AE8" s="373"/>
      <c r="AF8" s="373"/>
      <c r="AG8" s="373"/>
      <c r="AH8" s="373"/>
      <c r="AI8" s="373"/>
      <c r="AJ8" s="373"/>
      <c r="AK8" s="373"/>
      <c r="AL8" s="373"/>
      <c r="AM8" s="373"/>
      <c r="AN8" s="373"/>
      <c r="AO8" s="373"/>
      <c r="AP8" s="373"/>
      <c r="AQ8" s="373"/>
      <c r="AR8" s="373"/>
      <c r="AS8" s="373"/>
      <c r="AT8" s="373"/>
      <c r="AU8" s="373"/>
      <c r="AV8" s="373"/>
      <c r="AW8" s="373"/>
      <c r="AX8" s="373"/>
      <c r="AY8" s="373"/>
      <c r="AZ8" s="373"/>
      <c r="BA8" s="373"/>
      <c r="BB8" s="373"/>
      <c r="BC8" s="373"/>
      <c r="BD8" s="373"/>
      <c r="BE8" s="373"/>
      <c r="BF8" s="373"/>
      <c r="BG8" s="373"/>
      <c r="BH8" s="373"/>
      <c r="BI8" s="373"/>
      <c r="BJ8" s="373"/>
      <c r="BK8" s="373"/>
      <c r="BL8" s="373"/>
      <c r="BM8" s="373"/>
      <c r="BN8" s="373"/>
      <c r="BO8" s="373"/>
      <c r="BP8" s="373"/>
      <c r="BQ8" s="373"/>
      <c r="BR8" s="373"/>
      <c r="BS8" s="373"/>
      <c r="BT8" s="373"/>
      <c r="BU8" s="373"/>
      <c r="BV8" s="373"/>
      <c r="BW8" s="373"/>
      <c r="BX8" s="373"/>
      <c r="BY8" s="373"/>
      <c r="BZ8" s="373"/>
      <c r="CA8" s="373"/>
      <c r="CB8" s="373"/>
      <c r="CC8" s="373"/>
      <c r="CD8" s="373"/>
      <c r="CE8" s="373"/>
      <c r="CF8" s="373"/>
      <c r="CG8" s="373"/>
      <c r="CH8" s="373"/>
      <c r="CI8" s="373"/>
      <c r="CJ8" s="373"/>
      <c r="CK8" s="373"/>
      <c r="CL8" s="373"/>
      <c r="CM8" s="373"/>
      <c r="CN8" s="373"/>
      <c r="CO8" s="373"/>
      <c r="CP8" s="373"/>
      <c r="CQ8" s="373"/>
      <c r="CR8" s="373"/>
      <c r="CS8" s="373"/>
      <c r="CT8" s="373"/>
      <c r="CU8" s="373"/>
      <c r="CV8" s="373"/>
      <c r="CW8" s="373"/>
      <c r="CX8" s="373"/>
      <c r="CY8" s="373"/>
    </row>
    <row r="9" spans="1:106">
      <c r="A9" s="373"/>
      <c r="C9" s="373"/>
    </row>
    <row r="10" spans="1:106">
      <c r="A10" s="131" t="s">
        <v>66</v>
      </c>
      <c r="B10" s="131"/>
      <c r="C10" s="131"/>
      <c r="D10" s="132" t="s">
        <v>67</v>
      </c>
      <c r="E10" s="63"/>
      <c r="S10" s="64"/>
    </row>
    <row r="11" spans="1:106" s="137" customFormat="1">
      <c r="A11" s="133" t="s">
        <v>70</v>
      </c>
      <c r="B11" s="133"/>
      <c r="C11" s="134" t="s">
        <v>87</v>
      </c>
      <c r="D11" s="135">
        <v>1</v>
      </c>
      <c r="E11" s="135">
        <f t="shared" ref="E11:BP11" si="5">D11+1</f>
        <v>2</v>
      </c>
      <c r="F11" s="135">
        <f t="shared" si="5"/>
        <v>3</v>
      </c>
      <c r="G11" s="135">
        <f t="shared" si="5"/>
        <v>4</v>
      </c>
      <c r="H11" s="135">
        <f t="shared" si="5"/>
        <v>5</v>
      </c>
      <c r="I11" s="135">
        <f t="shared" si="5"/>
        <v>6</v>
      </c>
      <c r="J11" s="135">
        <f t="shared" si="5"/>
        <v>7</v>
      </c>
      <c r="K11" s="135">
        <f t="shared" si="5"/>
        <v>8</v>
      </c>
      <c r="L11" s="135">
        <f t="shared" si="5"/>
        <v>9</v>
      </c>
      <c r="M11" s="135">
        <f t="shared" si="5"/>
        <v>10</v>
      </c>
      <c r="N11" s="135">
        <f t="shared" si="5"/>
        <v>11</v>
      </c>
      <c r="O11" s="135">
        <f t="shared" si="5"/>
        <v>12</v>
      </c>
      <c r="P11" s="135">
        <f t="shared" si="5"/>
        <v>13</v>
      </c>
      <c r="Q11" s="135">
        <f t="shared" si="5"/>
        <v>14</v>
      </c>
      <c r="R11" s="135">
        <f t="shared" si="5"/>
        <v>15</v>
      </c>
      <c r="S11" s="135">
        <f t="shared" si="5"/>
        <v>16</v>
      </c>
      <c r="T11" s="135">
        <f t="shared" si="5"/>
        <v>17</v>
      </c>
      <c r="U11" s="135">
        <f t="shared" si="5"/>
        <v>18</v>
      </c>
      <c r="V11" s="135">
        <f t="shared" si="5"/>
        <v>19</v>
      </c>
      <c r="W11" s="135">
        <f t="shared" si="5"/>
        <v>20</v>
      </c>
      <c r="X11" s="135">
        <f t="shared" si="5"/>
        <v>21</v>
      </c>
      <c r="Y11" s="135">
        <f t="shared" si="5"/>
        <v>22</v>
      </c>
      <c r="Z11" s="135">
        <f t="shared" si="5"/>
        <v>23</v>
      </c>
      <c r="AA11" s="135">
        <f t="shared" si="5"/>
        <v>24</v>
      </c>
      <c r="AB11" s="135">
        <f t="shared" si="5"/>
        <v>25</v>
      </c>
      <c r="AC11" s="135">
        <f t="shared" si="5"/>
        <v>26</v>
      </c>
      <c r="AD11" s="135">
        <f t="shared" si="5"/>
        <v>27</v>
      </c>
      <c r="AE11" s="135">
        <f t="shared" si="5"/>
        <v>28</v>
      </c>
      <c r="AF11" s="135">
        <f t="shared" si="5"/>
        <v>29</v>
      </c>
      <c r="AG11" s="135">
        <f t="shared" si="5"/>
        <v>30</v>
      </c>
      <c r="AH11" s="135">
        <f t="shared" si="5"/>
        <v>31</v>
      </c>
      <c r="AI11" s="135">
        <f t="shared" si="5"/>
        <v>32</v>
      </c>
      <c r="AJ11" s="135">
        <f t="shared" si="5"/>
        <v>33</v>
      </c>
      <c r="AK11" s="135">
        <f t="shared" si="5"/>
        <v>34</v>
      </c>
      <c r="AL11" s="135">
        <f t="shared" si="5"/>
        <v>35</v>
      </c>
      <c r="AM11" s="135">
        <f t="shared" si="5"/>
        <v>36</v>
      </c>
      <c r="AN11" s="135">
        <f t="shared" si="5"/>
        <v>37</v>
      </c>
      <c r="AO11" s="135">
        <f t="shared" si="5"/>
        <v>38</v>
      </c>
      <c r="AP11" s="135">
        <f t="shared" si="5"/>
        <v>39</v>
      </c>
      <c r="AQ11" s="135">
        <f t="shared" si="5"/>
        <v>40</v>
      </c>
      <c r="AR11" s="135">
        <f t="shared" si="5"/>
        <v>41</v>
      </c>
      <c r="AS11" s="135">
        <f t="shared" si="5"/>
        <v>42</v>
      </c>
      <c r="AT11" s="135">
        <f t="shared" si="5"/>
        <v>43</v>
      </c>
      <c r="AU11" s="135">
        <f t="shared" si="5"/>
        <v>44</v>
      </c>
      <c r="AV11" s="135">
        <f t="shared" si="5"/>
        <v>45</v>
      </c>
      <c r="AW11" s="135">
        <f t="shared" si="5"/>
        <v>46</v>
      </c>
      <c r="AX11" s="135">
        <f t="shared" si="5"/>
        <v>47</v>
      </c>
      <c r="AY11" s="135">
        <f t="shared" si="5"/>
        <v>48</v>
      </c>
      <c r="AZ11" s="135">
        <f t="shared" si="5"/>
        <v>49</v>
      </c>
      <c r="BA11" s="135">
        <f t="shared" si="5"/>
        <v>50</v>
      </c>
      <c r="BB11" s="135">
        <f t="shared" si="5"/>
        <v>51</v>
      </c>
      <c r="BC11" s="135">
        <f t="shared" si="5"/>
        <v>52</v>
      </c>
      <c r="BD11" s="135">
        <f t="shared" si="5"/>
        <v>53</v>
      </c>
      <c r="BE11" s="135">
        <f t="shared" si="5"/>
        <v>54</v>
      </c>
      <c r="BF11" s="135">
        <f t="shared" si="5"/>
        <v>55</v>
      </c>
      <c r="BG11" s="135">
        <f t="shared" si="5"/>
        <v>56</v>
      </c>
      <c r="BH11" s="135">
        <f t="shared" si="5"/>
        <v>57</v>
      </c>
      <c r="BI11" s="135">
        <f t="shared" si="5"/>
        <v>58</v>
      </c>
      <c r="BJ11" s="135">
        <f t="shared" si="5"/>
        <v>59</v>
      </c>
      <c r="BK11" s="135">
        <f t="shared" si="5"/>
        <v>60</v>
      </c>
      <c r="BL11" s="135">
        <f t="shared" si="5"/>
        <v>61</v>
      </c>
      <c r="BM11" s="135">
        <f t="shared" si="5"/>
        <v>62</v>
      </c>
      <c r="BN11" s="135">
        <f t="shared" si="5"/>
        <v>63</v>
      </c>
      <c r="BO11" s="135">
        <f t="shared" si="5"/>
        <v>64</v>
      </c>
      <c r="BP11" s="135">
        <f t="shared" si="5"/>
        <v>65</v>
      </c>
      <c r="BQ11" s="135">
        <f t="shared" ref="BQ11:CY11" si="6">BP11+1</f>
        <v>66</v>
      </c>
      <c r="BR11" s="135">
        <f t="shared" si="6"/>
        <v>67</v>
      </c>
      <c r="BS11" s="135">
        <f t="shared" si="6"/>
        <v>68</v>
      </c>
      <c r="BT11" s="135">
        <f t="shared" si="6"/>
        <v>69</v>
      </c>
      <c r="BU11" s="135">
        <f t="shared" si="6"/>
        <v>70</v>
      </c>
      <c r="BV11" s="135">
        <f t="shared" si="6"/>
        <v>71</v>
      </c>
      <c r="BW11" s="135">
        <f t="shared" si="6"/>
        <v>72</v>
      </c>
      <c r="BX11" s="135">
        <f t="shared" si="6"/>
        <v>73</v>
      </c>
      <c r="BY11" s="135">
        <f t="shared" si="6"/>
        <v>74</v>
      </c>
      <c r="BZ11" s="135">
        <f t="shared" si="6"/>
        <v>75</v>
      </c>
      <c r="CA11" s="135">
        <f t="shared" si="6"/>
        <v>76</v>
      </c>
      <c r="CB11" s="135">
        <f t="shared" si="6"/>
        <v>77</v>
      </c>
      <c r="CC11" s="135">
        <f t="shared" si="6"/>
        <v>78</v>
      </c>
      <c r="CD11" s="135">
        <f t="shared" si="6"/>
        <v>79</v>
      </c>
      <c r="CE11" s="135">
        <f t="shared" si="6"/>
        <v>80</v>
      </c>
      <c r="CF11" s="135">
        <f t="shared" si="6"/>
        <v>81</v>
      </c>
      <c r="CG11" s="135">
        <f t="shared" si="6"/>
        <v>82</v>
      </c>
      <c r="CH11" s="135">
        <f t="shared" si="6"/>
        <v>83</v>
      </c>
      <c r="CI11" s="135">
        <f t="shared" si="6"/>
        <v>84</v>
      </c>
      <c r="CJ11" s="135">
        <f t="shared" si="6"/>
        <v>85</v>
      </c>
      <c r="CK11" s="135">
        <f t="shared" si="6"/>
        <v>86</v>
      </c>
      <c r="CL11" s="135">
        <f t="shared" si="6"/>
        <v>87</v>
      </c>
      <c r="CM11" s="135">
        <f t="shared" si="6"/>
        <v>88</v>
      </c>
      <c r="CN11" s="135">
        <f t="shared" si="6"/>
        <v>89</v>
      </c>
      <c r="CO11" s="135">
        <f t="shared" si="6"/>
        <v>90</v>
      </c>
      <c r="CP11" s="135">
        <f t="shared" si="6"/>
        <v>91</v>
      </c>
      <c r="CQ11" s="135">
        <f t="shared" si="6"/>
        <v>92</v>
      </c>
      <c r="CR11" s="135">
        <f t="shared" si="6"/>
        <v>93</v>
      </c>
      <c r="CS11" s="135">
        <f t="shared" si="6"/>
        <v>94</v>
      </c>
      <c r="CT11" s="135">
        <f t="shared" si="6"/>
        <v>95</v>
      </c>
      <c r="CU11" s="135">
        <f t="shared" si="6"/>
        <v>96</v>
      </c>
      <c r="CV11" s="135">
        <f t="shared" si="6"/>
        <v>97</v>
      </c>
      <c r="CW11" s="135">
        <f t="shared" si="6"/>
        <v>98</v>
      </c>
      <c r="CX11" s="135">
        <f t="shared" si="6"/>
        <v>99</v>
      </c>
      <c r="CY11" s="135">
        <f t="shared" si="6"/>
        <v>100</v>
      </c>
      <c r="CZ11" s="136" t="s">
        <v>33</v>
      </c>
    </row>
    <row r="12" spans="1:106">
      <c r="A12" s="138">
        <v>1</v>
      </c>
      <c r="B12" s="138">
        <f>D5</f>
        <v>2019</v>
      </c>
      <c r="C12" s="387">
        <f>IF(D5=$H$2,SUM($D6:D6),IF(D5&gt;$H$2,D6,0))+IF($H$2-$D$5+1=A12,RetireValueAlt3,0)</f>
        <v>0</v>
      </c>
      <c r="D12" s="139">
        <f ca="1">($C12/$D$1)/2</f>
        <v>0</v>
      </c>
      <c r="E12" s="139">
        <f t="shared" ref="E12:AJ12" ca="1" si="7">IF(E$11&lt;$D$1+$A12,$C12/$D$1,IF(E$11=$D$1+$A12,($C12/$D$1)/2,0))</f>
        <v>0</v>
      </c>
      <c r="F12" s="139">
        <f t="shared" ca="1" si="7"/>
        <v>0</v>
      </c>
      <c r="G12" s="139">
        <f t="shared" ca="1" si="7"/>
        <v>0</v>
      </c>
      <c r="H12" s="139">
        <f t="shared" ca="1" si="7"/>
        <v>0</v>
      </c>
      <c r="I12" s="139">
        <f t="shared" ca="1" si="7"/>
        <v>0</v>
      </c>
      <c r="J12" s="139">
        <f t="shared" ca="1" si="7"/>
        <v>0</v>
      </c>
      <c r="K12" s="139">
        <f t="shared" ca="1" si="7"/>
        <v>0</v>
      </c>
      <c r="L12" s="139">
        <f t="shared" ca="1" si="7"/>
        <v>0</v>
      </c>
      <c r="M12" s="139">
        <f t="shared" ca="1" si="7"/>
        <v>0</v>
      </c>
      <c r="N12" s="139">
        <f t="shared" ca="1" si="7"/>
        <v>0</v>
      </c>
      <c r="O12" s="139">
        <f t="shared" ca="1" si="7"/>
        <v>0</v>
      </c>
      <c r="P12" s="139">
        <f t="shared" ca="1" si="7"/>
        <v>0</v>
      </c>
      <c r="Q12" s="139">
        <f t="shared" ca="1" si="7"/>
        <v>0</v>
      </c>
      <c r="R12" s="139">
        <f t="shared" ca="1" si="7"/>
        <v>0</v>
      </c>
      <c r="S12" s="139">
        <f t="shared" ca="1" si="7"/>
        <v>0</v>
      </c>
      <c r="T12" s="139">
        <f t="shared" ca="1" si="7"/>
        <v>0</v>
      </c>
      <c r="U12" s="139">
        <f t="shared" ca="1" si="7"/>
        <v>0</v>
      </c>
      <c r="V12" s="139">
        <f t="shared" ca="1" si="7"/>
        <v>0</v>
      </c>
      <c r="W12" s="139">
        <f t="shared" ca="1" si="7"/>
        <v>0</v>
      </c>
      <c r="X12" s="139">
        <f t="shared" ca="1" si="7"/>
        <v>0</v>
      </c>
      <c r="Y12" s="139">
        <f t="shared" ca="1" si="7"/>
        <v>0</v>
      </c>
      <c r="Z12" s="139">
        <f t="shared" ca="1" si="7"/>
        <v>0</v>
      </c>
      <c r="AA12" s="139">
        <f t="shared" ca="1" si="7"/>
        <v>0</v>
      </c>
      <c r="AB12" s="139">
        <f t="shared" ca="1" si="7"/>
        <v>0</v>
      </c>
      <c r="AC12" s="139">
        <f t="shared" ca="1" si="7"/>
        <v>0</v>
      </c>
      <c r="AD12" s="139">
        <f t="shared" ca="1" si="7"/>
        <v>0</v>
      </c>
      <c r="AE12" s="139">
        <f t="shared" ca="1" si="7"/>
        <v>0</v>
      </c>
      <c r="AF12" s="139">
        <f t="shared" ca="1" si="7"/>
        <v>0</v>
      </c>
      <c r="AG12" s="139">
        <f t="shared" ca="1" si="7"/>
        <v>0</v>
      </c>
      <c r="AH12" s="139">
        <f t="shared" ca="1" si="7"/>
        <v>0</v>
      </c>
      <c r="AI12" s="139">
        <f t="shared" ca="1" si="7"/>
        <v>0</v>
      </c>
      <c r="AJ12" s="139">
        <f t="shared" ca="1" si="7"/>
        <v>0</v>
      </c>
      <c r="AK12" s="139">
        <f t="shared" ref="AK12:BP12" ca="1" si="8">IF(AK$11&lt;$D$1+$A12,$C12/$D$1,IF(AK$11=$D$1+$A12,($C12/$D$1)/2,0))</f>
        <v>0</v>
      </c>
      <c r="AL12" s="139">
        <f t="shared" ca="1" si="8"/>
        <v>0</v>
      </c>
      <c r="AM12" s="139">
        <f t="shared" ca="1" si="8"/>
        <v>0</v>
      </c>
      <c r="AN12" s="139">
        <f t="shared" ca="1" si="8"/>
        <v>0</v>
      </c>
      <c r="AO12" s="139">
        <f t="shared" ca="1" si="8"/>
        <v>0</v>
      </c>
      <c r="AP12" s="139">
        <f t="shared" ca="1" si="8"/>
        <v>0</v>
      </c>
      <c r="AQ12" s="139">
        <f t="shared" ca="1" si="8"/>
        <v>0</v>
      </c>
      <c r="AR12" s="139">
        <f t="shared" ca="1" si="8"/>
        <v>0</v>
      </c>
      <c r="AS12" s="139">
        <f t="shared" ca="1" si="8"/>
        <v>0</v>
      </c>
      <c r="AT12" s="139">
        <f t="shared" ca="1" si="8"/>
        <v>0</v>
      </c>
      <c r="AU12" s="139">
        <f t="shared" ca="1" si="8"/>
        <v>0</v>
      </c>
      <c r="AV12" s="139">
        <f t="shared" ca="1" si="8"/>
        <v>0</v>
      </c>
      <c r="AW12" s="139">
        <f t="shared" ca="1" si="8"/>
        <v>0</v>
      </c>
      <c r="AX12" s="139">
        <f t="shared" ca="1" si="8"/>
        <v>0</v>
      </c>
      <c r="AY12" s="139">
        <f t="shared" ca="1" si="8"/>
        <v>0</v>
      </c>
      <c r="AZ12" s="139">
        <f t="shared" ca="1" si="8"/>
        <v>0</v>
      </c>
      <c r="BA12" s="139">
        <f t="shared" ca="1" si="8"/>
        <v>0</v>
      </c>
      <c r="BB12" s="139">
        <f t="shared" ca="1" si="8"/>
        <v>0</v>
      </c>
      <c r="BC12" s="139">
        <f t="shared" ca="1" si="8"/>
        <v>0</v>
      </c>
      <c r="BD12" s="139">
        <f t="shared" ca="1" si="8"/>
        <v>0</v>
      </c>
      <c r="BE12" s="139">
        <f t="shared" ca="1" si="8"/>
        <v>0</v>
      </c>
      <c r="BF12" s="139">
        <f t="shared" ca="1" si="8"/>
        <v>0</v>
      </c>
      <c r="BG12" s="139">
        <f t="shared" ca="1" si="8"/>
        <v>0</v>
      </c>
      <c r="BH12" s="139">
        <f t="shared" ca="1" si="8"/>
        <v>0</v>
      </c>
      <c r="BI12" s="139">
        <f t="shared" ca="1" si="8"/>
        <v>0</v>
      </c>
      <c r="BJ12" s="139">
        <f t="shared" ca="1" si="8"/>
        <v>0</v>
      </c>
      <c r="BK12" s="139">
        <f t="shared" ca="1" si="8"/>
        <v>0</v>
      </c>
      <c r="BL12" s="139">
        <f t="shared" ca="1" si="8"/>
        <v>0</v>
      </c>
      <c r="BM12" s="139">
        <f t="shared" ca="1" si="8"/>
        <v>0</v>
      </c>
      <c r="BN12" s="139">
        <f t="shared" ca="1" si="8"/>
        <v>0</v>
      </c>
      <c r="BO12" s="139">
        <f t="shared" ca="1" si="8"/>
        <v>0</v>
      </c>
      <c r="BP12" s="139">
        <f t="shared" ca="1" si="8"/>
        <v>0</v>
      </c>
      <c r="BQ12" s="139">
        <f t="shared" ref="BQ12:CY12" ca="1" si="9">IF(BQ$11&lt;$D$1+$A12,$C12/$D$1,IF(BQ$11=$D$1+$A12,($C12/$D$1)/2,0))</f>
        <v>0</v>
      </c>
      <c r="BR12" s="139">
        <f t="shared" ca="1" si="9"/>
        <v>0</v>
      </c>
      <c r="BS12" s="139">
        <f t="shared" ca="1" si="9"/>
        <v>0</v>
      </c>
      <c r="BT12" s="139">
        <f t="shared" ca="1" si="9"/>
        <v>0</v>
      </c>
      <c r="BU12" s="139">
        <f t="shared" ca="1" si="9"/>
        <v>0</v>
      </c>
      <c r="BV12" s="139">
        <f t="shared" ca="1" si="9"/>
        <v>0</v>
      </c>
      <c r="BW12" s="139">
        <f t="shared" ca="1" si="9"/>
        <v>0</v>
      </c>
      <c r="BX12" s="139">
        <f t="shared" ca="1" si="9"/>
        <v>0</v>
      </c>
      <c r="BY12" s="139">
        <f t="shared" ca="1" si="9"/>
        <v>0</v>
      </c>
      <c r="BZ12" s="139">
        <f t="shared" ca="1" si="9"/>
        <v>0</v>
      </c>
      <c r="CA12" s="139">
        <f t="shared" ca="1" si="9"/>
        <v>0</v>
      </c>
      <c r="CB12" s="139">
        <f t="shared" ca="1" si="9"/>
        <v>0</v>
      </c>
      <c r="CC12" s="139">
        <f t="shared" ca="1" si="9"/>
        <v>0</v>
      </c>
      <c r="CD12" s="139">
        <f t="shared" ca="1" si="9"/>
        <v>0</v>
      </c>
      <c r="CE12" s="139">
        <f t="shared" ca="1" si="9"/>
        <v>0</v>
      </c>
      <c r="CF12" s="139">
        <f t="shared" ca="1" si="9"/>
        <v>0</v>
      </c>
      <c r="CG12" s="139">
        <f t="shared" ca="1" si="9"/>
        <v>0</v>
      </c>
      <c r="CH12" s="139">
        <f t="shared" ca="1" si="9"/>
        <v>0</v>
      </c>
      <c r="CI12" s="139">
        <f t="shared" ca="1" si="9"/>
        <v>0</v>
      </c>
      <c r="CJ12" s="139">
        <f t="shared" ca="1" si="9"/>
        <v>0</v>
      </c>
      <c r="CK12" s="139">
        <f t="shared" ca="1" si="9"/>
        <v>0</v>
      </c>
      <c r="CL12" s="139">
        <f t="shared" ca="1" si="9"/>
        <v>0</v>
      </c>
      <c r="CM12" s="139">
        <f t="shared" ca="1" si="9"/>
        <v>0</v>
      </c>
      <c r="CN12" s="139">
        <f t="shared" ca="1" si="9"/>
        <v>0</v>
      </c>
      <c r="CO12" s="139">
        <f t="shared" ca="1" si="9"/>
        <v>0</v>
      </c>
      <c r="CP12" s="139">
        <f t="shared" ca="1" si="9"/>
        <v>0</v>
      </c>
      <c r="CQ12" s="139">
        <f t="shared" ca="1" si="9"/>
        <v>0</v>
      </c>
      <c r="CR12" s="139">
        <f t="shared" ca="1" si="9"/>
        <v>0</v>
      </c>
      <c r="CS12" s="139">
        <f t="shared" ca="1" si="9"/>
        <v>0</v>
      </c>
      <c r="CT12" s="139">
        <f t="shared" ca="1" si="9"/>
        <v>0</v>
      </c>
      <c r="CU12" s="139">
        <f t="shared" ca="1" si="9"/>
        <v>0</v>
      </c>
      <c r="CV12" s="139">
        <f t="shared" ca="1" si="9"/>
        <v>0</v>
      </c>
      <c r="CW12" s="139">
        <f t="shared" ca="1" si="9"/>
        <v>0</v>
      </c>
      <c r="CX12" s="139">
        <f t="shared" ca="1" si="9"/>
        <v>0</v>
      </c>
      <c r="CY12" s="139">
        <f t="shared" ca="1" si="9"/>
        <v>0</v>
      </c>
      <c r="CZ12" s="139">
        <f ca="1">SUM(D12:CY12)</f>
        <v>0</v>
      </c>
      <c r="DA12" s="373" t="s">
        <v>221</v>
      </c>
      <c r="DB12" s="126">
        <f>+D5</f>
        <v>2019</v>
      </c>
    </row>
    <row r="13" spans="1:106">
      <c r="A13" s="138">
        <f t="shared" ref="A13:B51" si="10">A12+1</f>
        <v>2</v>
      </c>
      <c r="B13" s="138">
        <f>B12+1</f>
        <v>2020</v>
      </c>
      <c r="C13" s="130">
        <f>IF(E5=$H$2,SUM($D6:E6),IF(E5&gt;$H$2,E6,0))+IF($H$2-$D$5+1=A13,RetireValueAlt3,0)</f>
        <v>0</v>
      </c>
      <c r="D13" s="139"/>
      <c r="E13" s="139">
        <f ca="1">($C13/$D$1)/2</f>
        <v>0</v>
      </c>
      <c r="F13" s="139">
        <f t="shared" ref="F13:AK13" ca="1" si="11">IF(F$11&lt;$D$1+$A13,$C13/$D$1,IF(F$11=$D$1+$A13,($C13/$D$1)/2,0))</f>
        <v>0</v>
      </c>
      <c r="G13" s="139">
        <f t="shared" ca="1" si="11"/>
        <v>0</v>
      </c>
      <c r="H13" s="139">
        <f t="shared" ca="1" si="11"/>
        <v>0</v>
      </c>
      <c r="I13" s="139">
        <f t="shared" ca="1" si="11"/>
        <v>0</v>
      </c>
      <c r="J13" s="139">
        <f t="shared" ca="1" si="11"/>
        <v>0</v>
      </c>
      <c r="K13" s="139">
        <f t="shared" ca="1" si="11"/>
        <v>0</v>
      </c>
      <c r="L13" s="139">
        <f t="shared" ca="1" si="11"/>
        <v>0</v>
      </c>
      <c r="M13" s="139">
        <f t="shared" ca="1" si="11"/>
        <v>0</v>
      </c>
      <c r="N13" s="139">
        <f t="shared" ca="1" si="11"/>
        <v>0</v>
      </c>
      <c r="O13" s="139">
        <f t="shared" ca="1" si="11"/>
        <v>0</v>
      </c>
      <c r="P13" s="139">
        <f t="shared" ca="1" si="11"/>
        <v>0</v>
      </c>
      <c r="Q13" s="139">
        <f t="shared" ca="1" si="11"/>
        <v>0</v>
      </c>
      <c r="R13" s="139">
        <f t="shared" ca="1" si="11"/>
        <v>0</v>
      </c>
      <c r="S13" s="139">
        <f t="shared" ca="1" si="11"/>
        <v>0</v>
      </c>
      <c r="T13" s="139">
        <f t="shared" ca="1" si="11"/>
        <v>0</v>
      </c>
      <c r="U13" s="139">
        <f t="shared" ca="1" si="11"/>
        <v>0</v>
      </c>
      <c r="V13" s="139">
        <f t="shared" ca="1" si="11"/>
        <v>0</v>
      </c>
      <c r="W13" s="139">
        <f t="shared" ca="1" si="11"/>
        <v>0</v>
      </c>
      <c r="X13" s="139">
        <f t="shared" ca="1" si="11"/>
        <v>0</v>
      </c>
      <c r="Y13" s="139">
        <f t="shared" ca="1" si="11"/>
        <v>0</v>
      </c>
      <c r="Z13" s="139">
        <f t="shared" ca="1" si="11"/>
        <v>0</v>
      </c>
      <c r="AA13" s="139">
        <f t="shared" ca="1" si="11"/>
        <v>0</v>
      </c>
      <c r="AB13" s="139">
        <f t="shared" ca="1" si="11"/>
        <v>0</v>
      </c>
      <c r="AC13" s="139">
        <f t="shared" ca="1" si="11"/>
        <v>0</v>
      </c>
      <c r="AD13" s="139">
        <f t="shared" ca="1" si="11"/>
        <v>0</v>
      </c>
      <c r="AE13" s="139">
        <f t="shared" ca="1" si="11"/>
        <v>0</v>
      </c>
      <c r="AF13" s="139">
        <f t="shared" ca="1" si="11"/>
        <v>0</v>
      </c>
      <c r="AG13" s="139">
        <f t="shared" ca="1" si="11"/>
        <v>0</v>
      </c>
      <c r="AH13" s="139">
        <f t="shared" ca="1" si="11"/>
        <v>0</v>
      </c>
      <c r="AI13" s="139">
        <f t="shared" ca="1" si="11"/>
        <v>0</v>
      </c>
      <c r="AJ13" s="139">
        <f t="shared" ca="1" si="11"/>
        <v>0</v>
      </c>
      <c r="AK13" s="139">
        <f t="shared" ca="1" si="11"/>
        <v>0</v>
      </c>
      <c r="AL13" s="139">
        <f t="shared" ref="AL13:BQ13" ca="1" si="12">IF(AL$11&lt;$D$1+$A13,$C13/$D$1,IF(AL$11=$D$1+$A13,($C13/$D$1)/2,0))</f>
        <v>0</v>
      </c>
      <c r="AM13" s="139">
        <f t="shared" ca="1" si="12"/>
        <v>0</v>
      </c>
      <c r="AN13" s="139">
        <f t="shared" ca="1" si="12"/>
        <v>0</v>
      </c>
      <c r="AO13" s="139">
        <f t="shared" ca="1" si="12"/>
        <v>0</v>
      </c>
      <c r="AP13" s="139">
        <f t="shared" ca="1" si="12"/>
        <v>0</v>
      </c>
      <c r="AQ13" s="139">
        <f t="shared" ca="1" si="12"/>
        <v>0</v>
      </c>
      <c r="AR13" s="139">
        <f t="shared" ca="1" si="12"/>
        <v>0</v>
      </c>
      <c r="AS13" s="139">
        <f t="shared" ca="1" si="12"/>
        <v>0</v>
      </c>
      <c r="AT13" s="139">
        <f t="shared" ca="1" si="12"/>
        <v>0</v>
      </c>
      <c r="AU13" s="139">
        <f t="shared" ca="1" si="12"/>
        <v>0</v>
      </c>
      <c r="AV13" s="139">
        <f t="shared" ca="1" si="12"/>
        <v>0</v>
      </c>
      <c r="AW13" s="139">
        <f t="shared" ca="1" si="12"/>
        <v>0</v>
      </c>
      <c r="AX13" s="139">
        <f t="shared" ca="1" si="12"/>
        <v>0</v>
      </c>
      <c r="AY13" s="139">
        <f t="shared" ca="1" si="12"/>
        <v>0</v>
      </c>
      <c r="AZ13" s="139">
        <f t="shared" ca="1" si="12"/>
        <v>0</v>
      </c>
      <c r="BA13" s="139">
        <f t="shared" ca="1" si="12"/>
        <v>0</v>
      </c>
      <c r="BB13" s="139">
        <f t="shared" ca="1" si="12"/>
        <v>0</v>
      </c>
      <c r="BC13" s="139">
        <f t="shared" ca="1" si="12"/>
        <v>0</v>
      </c>
      <c r="BD13" s="139">
        <f t="shared" ca="1" si="12"/>
        <v>0</v>
      </c>
      <c r="BE13" s="139">
        <f t="shared" ca="1" si="12"/>
        <v>0</v>
      </c>
      <c r="BF13" s="139">
        <f t="shared" ca="1" si="12"/>
        <v>0</v>
      </c>
      <c r="BG13" s="139">
        <f t="shared" ca="1" si="12"/>
        <v>0</v>
      </c>
      <c r="BH13" s="139">
        <f t="shared" ca="1" si="12"/>
        <v>0</v>
      </c>
      <c r="BI13" s="139">
        <f t="shared" ca="1" si="12"/>
        <v>0</v>
      </c>
      <c r="BJ13" s="139">
        <f t="shared" ca="1" si="12"/>
        <v>0</v>
      </c>
      <c r="BK13" s="139">
        <f t="shared" ca="1" si="12"/>
        <v>0</v>
      </c>
      <c r="BL13" s="139">
        <f t="shared" ca="1" si="12"/>
        <v>0</v>
      </c>
      <c r="BM13" s="139">
        <f t="shared" ca="1" si="12"/>
        <v>0</v>
      </c>
      <c r="BN13" s="139">
        <f t="shared" ca="1" si="12"/>
        <v>0</v>
      </c>
      <c r="BO13" s="139">
        <f t="shared" ca="1" si="12"/>
        <v>0</v>
      </c>
      <c r="BP13" s="139">
        <f t="shared" ca="1" si="12"/>
        <v>0</v>
      </c>
      <c r="BQ13" s="139">
        <f t="shared" ca="1" si="12"/>
        <v>0</v>
      </c>
      <c r="BR13" s="139">
        <f t="shared" ref="BR13:CY13" ca="1" si="13">IF(BR$11&lt;$D$1+$A13,$C13/$D$1,IF(BR$11=$D$1+$A13,($C13/$D$1)/2,0))</f>
        <v>0</v>
      </c>
      <c r="BS13" s="139">
        <f t="shared" ca="1" si="13"/>
        <v>0</v>
      </c>
      <c r="BT13" s="139">
        <f t="shared" ca="1" si="13"/>
        <v>0</v>
      </c>
      <c r="BU13" s="139">
        <f t="shared" ca="1" si="13"/>
        <v>0</v>
      </c>
      <c r="BV13" s="139">
        <f t="shared" ca="1" si="13"/>
        <v>0</v>
      </c>
      <c r="BW13" s="139">
        <f t="shared" ca="1" si="13"/>
        <v>0</v>
      </c>
      <c r="BX13" s="139">
        <f t="shared" ca="1" si="13"/>
        <v>0</v>
      </c>
      <c r="BY13" s="139">
        <f t="shared" ca="1" si="13"/>
        <v>0</v>
      </c>
      <c r="BZ13" s="139">
        <f t="shared" ca="1" si="13"/>
        <v>0</v>
      </c>
      <c r="CA13" s="139">
        <f t="shared" ca="1" si="13"/>
        <v>0</v>
      </c>
      <c r="CB13" s="139">
        <f t="shared" ca="1" si="13"/>
        <v>0</v>
      </c>
      <c r="CC13" s="139">
        <f t="shared" ca="1" si="13"/>
        <v>0</v>
      </c>
      <c r="CD13" s="139">
        <f t="shared" ca="1" si="13"/>
        <v>0</v>
      </c>
      <c r="CE13" s="139">
        <f t="shared" ca="1" si="13"/>
        <v>0</v>
      </c>
      <c r="CF13" s="139">
        <f t="shared" ca="1" si="13"/>
        <v>0</v>
      </c>
      <c r="CG13" s="139">
        <f t="shared" ca="1" si="13"/>
        <v>0</v>
      </c>
      <c r="CH13" s="139">
        <f t="shared" ca="1" si="13"/>
        <v>0</v>
      </c>
      <c r="CI13" s="139">
        <f t="shared" ca="1" si="13"/>
        <v>0</v>
      </c>
      <c r="CJ13" s="139">
        <f t="shared" ca="1" si="13"/>
        <v>0</v>
      </c>
      <c r="CK13" s="139">
        <f t="shared" ca="1" si="13"/>
        <v>0</v>
      </c>
      <c r="CL13" s="139">
        <f t="shared" ca="1" si="13"/>
        <v>0</v>
      </c>
      <c r="CM13" s="139">
        <f t="shared" ca="1" si="13"/>
        <v>0</v>
      </c>
      <c r="CN13" s="139">
        <f t="shared" ca="1" si="13"/>
        <v>0</v>
      </c>
      <c r="CO13" s="139">
        <f t="shared" ca="1" si="13"/>
        <v>0</v>
      </c>
      <c r="CP13" s="139">
        <f t="shared" ca="1" si="13"/>
        <v>0</v>
      </c>
      <c r="CQ13" s="139">
        <f t="shared" ca="1" si="13"/>
        <v>0</v>
      </c>
      <c r="CR13" s="139">
        <f t="shared" ca="1" si="13"/>
        <v>0</v>
      </c>
      <c r="CS13" s="139">
        <f t="shared" ca="1" si="13"/>
        <v>0</v>
      </c>
      <c r="CT13" s="139">
        <f t="shared" ca="1" si="13"/>
        <v>0</v>
      </c>
      <c r="CU13" s="139">
        <f t="shared" ca="1" si="13"/>
        <v>0</v>
      </c>
      <c r="CV13" s="139">
        <f t="shared" ca="1" si="13"/>
        <v>0</v>
      </c>
      <c r="CW13" s="139">
        <f t="shared" ca="1" si="13"/>
        <v>0</v>
      </c>
      <c r="CX13" s="139">
        <f t="shared" ca="1" si="13"/>
        <v>0</v>
      </c>
      <c r="CY13" s="139">
        <f t="shared" ca="1" si="13"/>
        <v>0</v>
      </c>
      <c r="CZ13" s="139">
        <f t="shared" ref="CZ13:CZ31" ca="1" si="14">SUM(D13:CY13)</f>
        <v>0</v>
      </c>
      <c r="DA13" s="373" t="s">
        <v>209</v>
      </c>
      <c r="DB13" s="126">
        <f t="shared" ref="DB13:DB51" si="15">+DB12+1</f>
        <v>2020</v>
      </c>
    </row>
    <row r="14" spans="1:106">
      <c r="A14" s="138">
        <f t="shared" si="10"/>
        <v>3</v>
      </c>
      <c r="B14" s="138">
        <f t="shared" si="10"/>
        <v>2021</v>
      </c>
      <c r="C14" s="130">
        <f>IF(F5=$H$2,SUM($D6:F6),IF(F5&gt;$H$2,F6,0))+IF($H$2-$D$5+1=A14,RetireValueAlt3,0)</f>
        <v>0</v>
      </c>
      <c r="D14" s="139"/>
      <c r="E14" s="139"/>
      <c r="F14" s="139">
        <f ca="1">($C14/$D$1)/2</f>
        <v>0</v>
      </c>
      <c r="G14" s="139">
        <f t="shared" ref="G14:AL14" ca="1" si="16">IF(G$11&lt;$D$1+$A14,$C14/$D$1,IF(G$11=$D$1+$A14,($C14/$D$1)/2,0))</f>
        <v>0</v>
      </c>
      <c r="H14" s="139">
        <f t="shared" ca="1" si="16"/>
        <v>0</v>
      </c>
      <c r="I14" s="139">
        <f t="shared" ca="1" si="16"/>
        <v>0</v>
      </c>
      <c r="J14" s="139">
        <f t="shared" ca="1" si="16"/>
        <v>0</v>
      </c>
      <c r="K14" s="139">
        <f t="shared" ca="1" si="16"/>
        <v>0</v>
      </c>
      <c r="L14" s="139">
        <f t="shared" ca="1" si="16"/>
        <v>0</v>
      </c>
      <c r="M14" s="139">
        <f t="shared" ca="1" si="16"/>
        <v>0</v>
      </c>
      <c r="N14" s="139">
        <f t="shared" ca="1" si="16"/>
        <v>0</v>
      </c>
      <c r="O14" s="139">
        <f t="shared" ca="1" si="16"/>
        <v>0</v>
      </c>
      <c r="P14" s="139">
        <f t="shared" ca="1" si="16"/>
        <v>0</v>
      </c>
      <c r="Q14" s="139">
        <f t="shared" ca="1" si="16"/>
        <v>0</v>
      </c>
      <c r="R14" s="139">
        <f t="shared" ca="1" si="16"/>
        <v>0</v>
      </c>
      <c r="S14" s="139">
        <f t="shared" ca="1" si="16"/>
        <v>0</v>
      </c>
      <c r="T14" s="139">
        <f t="shared" ca="1" si="16"/>
        <v>0</v>
      </c>
      <c r="U14" s="139">
        <f t="shared" ca="1" si="16"/>
        <v>0</v>
      </c>
      <c r="V14" s="139">
        <f t="shared" ca="1" si="16"/>
        <v>0</v>
      </c>
      <c r="W14" s="139">
        <f t="shared" ca="1" si="16"/>
        <v>0</v>
      </c>
      <c r="X14" s="139">
        <f t="shared" ca="1" si="16"/>
        <v>0</v>
      </c>
      <c r="Y14" s="139">
        <f t="shared" ca="1" si="16"/>
        <v>0</v>
      </c>
      <c r="Z14" s="139">
        <f t="shared" ca="1" si="16"/>
        <v>0</v>
      </c>
      <c r="AA14" s="139">
        <f t="shared" ca="1" si="16"/>
        <v>0</v>
      </c>
      <c r="AB14" s="139">
        <f t="shared" ca="1" si="16"/>
        <v>0</v>
      </c>
      <c r="AC14" s="139">
        <f t="shared" ca="1" si="16"/>
        <v>0</v>
      </c>
      <c r="AD14" s="139">
        <f t="shared" ca="1" si="16"/>
        <v>0</v>
      </c>
      <c r="AE14" s="139">
        <f t="shared" ca="1" si="16"/>
        <v>0</v>
      </c>
      <c r="AF14" s="139">
        <f t="shared" ca="1" si="16"/>
        <v>0</v>
      </c>
      <c r="AG14" s="139">
        <f t="shared" ca="1" si="16"/>
        <v>0</v>
      </c>
      <c r="AH14" s="139">
        <f t="shared" ca="1" si="16"/>
        <v>0</v>
      </c>
      <c r="AI14" s="139">
        <f t="shared" ca="1" si="16"/>
        <v>0</v>
      </c>
      <c r="AJ14" s="139">
        <f t="shared" ca="1" si="16"/>
        <v>0</v>
      </c>
      <c r="AK14" s="139">
        <f t="shared" ca="1" si="16"/>
        <v>0</v>
      </c>
      <c r="AL14" s="139">
        <f t="shared" ca="1" si="16"/>
        <v>0</v>
      </c>
      <c r="AM14" s="139">
        <f t="shared" ref="AM14:BR14" ca="1" si="17">IF(AM$11&lt;$D$1+$A14,$C14/$D$1,IF(AM$11=$D$1+$A14,($C14/$D$1)/2,0))</f>
        <v>0</v>
      </c>
      <c r="AN14" s="139">
        <f t="shared" ca="1" si="17"/>
        <v>0</v>
      </c>
      <c r="AO14" s="139">
        <f t="shared" ca="1" si="17"/>
        <v>0</v>
      </c>
      <c r="AP14" s="139">
        <f t="shared" ca="1" si="17"/>
        <v>0</v>
      </c>
      <c r="AQ14" s="139">
        <f t="shared" ca="1" si="17"/>
        <v>0</v>
      </c>
      <c r="AR14" s="139">
        <f t="shared" ca="1" si="17"/>
        <v>0</v>
      </c>
      <c r="AS14" s="139">
        <f t="shared" ca="1" si="17"/>
        <v>0</v>
      </c>
      <c r="AT14" s="139">
        <f t="shared" ca="1" si="17"/>
        <v>0</v>
      </c>
      <c r="AU14" s="139">
        <f t="shared" ca="1" si="17"/>
        <v>0</v>
      </c>
      <c r="AV14" s="139">
        <f t="shared" ca="1" si="17"/>
        <v>0</v>
      </c>
      <c r="AW14" s="139">
        <f t="shared" ca="1" si="17"/>
        <v>0</v>
      </c>
      <c r="AX14" s="139">
        <f t="shared" ca="1" si="17"/>
        <v>0</v>
      </c>
      <c r="AY14" s="139">
        <f t="shared" ca="1" si="17"/>
        <v>0</v>
      </c>
      <c r="AZ14" s="139">
        <f t="shared" ca="1" si="17"/>
        <v>0</v>
      </c>
      <c r="BA14" s="139">
        <f t="shared" ca="1" si="17"/>
        <v>0</v>
      </c>
      <c r="BB14" s="139">
        <f t="shared" ca="1" si="17"/>
        <v>0</v>
      </c>
      <c r="BC14" s="139">
        <f t="shared" ca="1" si="17"/>
        <v>0</v>
      </c>
      <c r="BD14" s="139">
        <f t="shared" ca="1" si="17"/>
        <v>0</v>
      </c>
      <c r="BE14" s="139">
        <f t="shared" ca="1" si="17"/>
        <v>0</v>
      </c>
      <c r="BF14" s="139">
        <f t="shared" ca="1" si="17"/>
        <v>0</v>
      </c>
      <c r="BG14" s="139">
        <f t="shared" ca="1" si="17"/>
        <v>0</v>
      </c>
      <c r="BH14" s="139">
        <f t="shared" ca="1" si="17"/>
        <v>0</v>
      </c>
      <c r="BI14" s="139">
        <f t="shared" ca="1" si="17"/>
        <v>0</v>
      </c>
      <c r="BJ14" s="139">
        <f t="shared" ca="1" si="17"/>
        <v>0</v>
      </c>
      <c r="BK14" s="139">
        <f t="shared" ca="1" si="17"/>
        <v>0</v>
      </c>
      <c r="BL14" s="139">
        <f t="shared" ca="1" si="17"/>
        <v>0</v>
      </c>
      <c r="BM14" s="139">
        <f t="shared" ca="1" si="17"/>
        <v>0</v>
      </c>
      <c r="BN14" s="139">
        <f t="shared" ca="1" si="17"/>
        <v>0</v>
      </c>
      <c r="BO14" s="139">
        <f t="shared" ca="1" si="17"/>
        <v>0</v>
      </c>
      <c r="BP14" s="139">
        <f t="shared" ca="1" si="17"/>
        <v>0</v>
      </c>
      <c r="BQ14" s="139">
        <f t="shared" ca="1" si="17"/>
        <v>0</v>
      </c>
      <c r="BR14" s="139">
        <f t="shared" ca="1" si="17"/>
        <v>0</v>
      </c>
      <c r="BS14" s="139">
        <f t="shared" ref="BS14:CY14" ca="1" si="18">IF(BS$11&lt;$D$1+$A14,$C14/$D$1,IF(BS$11=$D$1+$A14,($C14/$D$1)/2,0))</f>
        <v>0</v>
      </c>
      <c r="BT14" s="139">
        <f t="shared" ca="1" si="18"/>
        <v>0</v>
      </c>
      <c r="BU14" s="139">
        <f t="shared" ca="1" si="18"/>
        <v>0</v>
      </c>
      <c r="BV14" s="139">
        <f t="shared" ca="1" si="18"/>
        <v>0</v>
      </c>
      <c r="BW14" s="139">
        <f t="shared" ca="1" si="18"/>
        <v>0</v>
      </c>
      <c r="BX14" s="139">
        <f t="shared" ca="1" si="18"/>
        <v>0</v>
      </c>
      <c r="BY14" s="139">
        <f t="shared" ca="1" si="18"/>
        <v>0</v>
      </c>
      <c r="BZ14" s="139">
        <f t="shared" ca="1" si="18"/>
        <v>0</v>
      </c>
      <c r="CA14" s="139">
        <f t="shared" ca="1" si="18"/>
        <v>0</v>
      </c>
      <c r="CB14" s="139">
        <f t="shared" ca="1" si="18"/>
        <v>0</v>
      </c>
      <c r="CC14" s="139">
        <f t="shared" ca="1" si="18"/>
        <v>0</v>
      </c>
      <c r="CD14" s="139">
        <f t="shared" ca="1" si="18"/>
        <v>0</v>
      </c>
      <c r="CE14" s="139">
        <f t="shared" ca="1" si="18"/>
        <v>0</v>
      </c>
      <c r="CF14" s="139">
        <f t="shared" ca="1" si="18"/>
        <v>0</v>
      </c>
      <c r="CG14" s="139">
        <f t="shared" ca="1" si="18"/>
        <v>0</v>
      </c>
      <c r="CH14" s="139">
        <f t="shared" ca="1" si="18"/>
        <v>0</v>
      </c>
      <c r="CI14" s="139">
        <f t="shared" ca="1" si="18"/>
        <v>0</v>
      </c>
      <c r="CJ14" s="139">
        <f t="shared" ca="1" si="18"/>
        <v>0</v>
      </c>
      <c r="CK14" s="139">
        <f t="shared" ca="1" si="18"/>
        <v>0</v>
      </c>
      <c r="CL14" s="139">
        <f t="shared" ca="1" si="18"/>
        <v>0</v>
      </c>
      <c r="CM14" s="139">
        <f t="shared" ca="1" si="18"/>
        <v>0</v>
      </c>
      <c r="CN14" s="139">
        <f t="shared" ca="1" si="18"/>
        <v>0</v>
      </c>
      <c r="CO14" s="139">
        <f t="shared" ca="1" si="18"/>
        <v>0</v>
      </c>
      <c r="CP14" s="139">
        <f t="shared" ca="1" si="18"/>
        <v>0</v>
      </c>
      <c r="CQ14" s="139">
        <f t="shared" ca="1" si="18"/>
        <v>0</v>
      </c>
      <c r="CR14" s="139">
        <f t="shared" ca="1" si="18"/>
        <v>0</v>
      </c>
      <c r="CS14" s="139">
        <f t="shared" ca="1" si="18"/>
        <v>0</v>
      </c>
      <c r="CT14" s="139">
        <f t="shared" ca="1" si="18"/>
        <v>0</v>
      </c>
      <c r="CU14" s="139">
        <f t="shared" ca="1" si="18"/>
        <v>0</v>
      </c>
      <c r="CV14" s="139">
        <f t="shared" ca="1" si="18"/>
        <v>0</v>
      </c>
      <c r="CW14" s="139">
        <f t="shared" ca="1" si="18"/>
        <v>0</v>
      </c>
      <c r="CX14" s="139">
        <f t="shared" ca="1" si="18"/>
        <v>0</v>
      </c>
      <c r="CY14" s="139">
        <f t="shared" ca="1" si="18"/>
        <v>0</v>
      </c>
      <c r="CZ14" s="139">
        <f t="shared" ca="1" si="14"/>
        <v>0</v>
      </c>
      <c r="DA14" s="373" t="s">
        <v>211</v>
      </c>
      <c r="DB14" s="373">
        <f t="shared" si="15"/>
        <v>2021</v>
      </c>
    </row>
    <row r="15" spans="1:106">
      <c r="A15" s="138">
        <f t="shared" si="10"/>
        <v>4</v>
      </c>
      <c r="B15" s="138">
        <f t="shared" si="10"/>
        <v>2022</v>
      </c>
      <c r="C15" s="130">
        <f>IF(G5=$H$2,SUM($D6:G6),IF(G5&gt;$H$2,G6,0))+IF($H$2-$D$5+1=A15,RetireValueAlt3,0)</f>
        <v>0</v>
      </c>
      <c r="D15" s="139"/>
      <c r="E15" s="139"/>
      <c r="F15" s="139"/>
      <c r="G15" s="139">
        <f ca="1">($C15/$D$1)/2</f>
        <v>0</v>
      </c>
      <c r="H15" s="139">
        <f t="shared" ref="H15:AM15" ca="1" si="19">IF(H$11&lt;$D$1+$A15,$C15/$D$1,IF(H$11=$D$1+$A15,($C15/$D$1)/2,0))</f>
        <v>0</v>
      </c>
      <c r="I15" s="139">
        <f t="shared" ca="1" si="19"/>
        <v>0</v>
      </c>
      <c r="J15" s="139">
        <f t="shared" ca="1" si="19"/>
        <v>0</v>
      </c>
      <c r="K15" s="139">
        <f t="shared" ca="1" si="19"/>
        <v>0</v>
      </c>
      <c r="L15" s="139">
        <f t="shared" ca="1" si="19"/>
        <v>0</v>
      </c>
      <c r="M15" s="139">
        <f t="shared" ca="1" si="19"/>
        <v>0</v>
      </c>
      <c r="N15" s="139">
        <f t="shared" ca="1" si="19"/>
        <v>0</v>
      </c>
      <c r="O15" s="139">
        <f t="shared" ca="1" si="19"/>
        <v>0</v>
      </c>
      <c r="P15" s="139">
        <f t="shared" ca="1" si="19"/>
        <v>0</v>
      </c>
      <c r="Q15" s="139">
        <f t="shared" ca="1" si="19"/>
        <v>0</v>
      </c>
      <c r="R15" s="139">
        <f t="shared" ca="1" si="19"/>
        <v>0</v>
      </c>
      <c r="S15" s="139">
        <f t="shared" ca="1" si="19"/>
        <v>0</v>
      </c>
      <c r="T15" s="139">
        <f t="shared" ca="1" si="19"/>
        <v>0</v>
      </c>
      <c r="U15" s="139">
        <f t="shared" ca="1" si="19"/>
        <v>0</v>
      </c>
      <c r="V15" s="139">
        <f t="shared" ca="1" si="19"/>
        <v>0</v>
      </c>
      <c r="W15" s="139">
        <f t="shared" ca="1" si="19"/>
        <v>0</v>
      </c>
      <c r="X15" s="139">
        <f t="shared" ca="1" si="19"/>
        <v>0</v>
      </c>
      <c r="Y15" s="139">
        <f t="shared" ca="1" si="19"/>
        <v>0</v>
      </c>
      <c r="Z15" s="139">
        <f t="shared" ca="1" si="19"/>
        <v>0</v>
      </c>
      <c r="AA15" s="139">
        <f t="shared" ca="1" si="19"/>
        <v>0</v>
      </c>
      <c r="AB15" s="139">
        <f t="shared" ca="1" si="19"/>
        <v>0</v>
      </c>
      <c r="AC15" s="139">
        <f t="shared" ca="1" si="19"/>
        <v>0</v>
      </c>
      <c r="AD15" s="139">
        <f t="shared" ca="1" si="19"/>
        <v>0</v>
      </c>
      <c r="AE15" s="139">
        <f t="shared" ca="1" si="19"/>
        <v>0</v>
      </c>
      <c r="AF15" s="139">
        <f t="shared" ca="1" si="19"/>
        <v>0</v>
      </c>
      <c r="AG15" s="139">
        <f t="shared" ca="1" si="19"/>
        <v>0</v>
      </c>
      <c r="AH15" s="139">
        <f t="shared" ca="1" si="19"/>
        <v>0</v>
      </c>
      <c r="AI15" s="139">
        <f t="shared" ca="1" si="19"/>
        <v>0</v>
      </c>
      <c r="AJ15" s="139">
        <f t="shared" ca="1" si="19"/>
        <v>0</v>
      </c>
      <c r="AK15" s="139">
        <f t="shared" ca="1" si="19"/>
        <v>0</v>
      </c>
      <c r="AL15" s="139">
        <f t="shared" ca="1" si="19"/>
        <v>0</v>
      </c>
      <c r="AM15" s="139">
        <f t="shared" ca="1" si="19"/>
        <v>0</v>
      </c>
      <c r="AN15" s="139">
        <f t="shared" ref="AN15:BS15" ca="1" si="20">IF(AN$11&lt;$D$1+$A15,$C15/$D$1,IF(AN$11=$D$1+$A15,($C15/$D$1)/2,0))</f>
        <v>0</v>
      </c>
      <c r="AO15" s="139">
        <f t="shared" ca="1" si="20"/>
        <v>0</v>
      </c>
      <c r="AP15" s="139">
        <f t="shared" ca="1" si="20"/>
        <v>0</v>
      </c>
      <c r="AQ15" s="139">
        <f t="shared" ca="1" si="20"/>
        <v>0</v>
      </c>
      <c r="AR15" s="139">
        <f t="shared" ca="1" si="20"/>
        <v>0</v>
      </c>
      <c r="AS15" s="139">
        <f t="shared" ca="1" si="20"/>
        <v>0</v>
      </c>
      <c r="AT15" s="139">
        <f t="shared" ca="1" si="20"/>
        <v>0</v>
      </c>
      <c r="AU15" s="139">
        <f t="shared" ca="1" si="20"/>
        <v>0</v>
      </c>
      <c r="AV15" s="139">
        <f t="shared" ca="1" si="20"/>
        <v>0</v>
      </c>
      <c r="AW15" s="139">
        <f t="shared" ca="1" si="20"/>
        <v>0</v>
      </c>
      <c r="AX15" s="139">
        <f t="shared" ca="1" si="20"/>
        <v>0</v>
      </c>
      <c r="AY15" s="139">
        <f t="shared" ca="1" si="20"/>
        <v>0</v>
      </c>
      <c r="AZ15" s="139">
        <f t="shared" ca="1" si="20"/>
        <v>0</v>
      </c>
      <c r="BA15" s="139">
        <f t="shared" ca="1" si="20"/>
        <v>0</v>
      </c>
      <c r="BB15" s="139">
        <f t="shared" ca="1" si="20"/>
        <v>0</v>
      </c>
      <c r="BC15" s="139">
        <f t="shared" ca="1" si="20"/>
        <v>0</v>
      </c>
      <c r="BD15" s="139">
        <f t="shared" ca="1" si="20"/>
        <v>0</v>
      </c>
      <c r="BE15" s="139">
        <f t="shared" ca="1" si="20"/>
        <v>0</v>
      </c>
      <c r="BF15" s="139">
        <f t="shared" ca="1" si="20"/>
        <v>0</v>
      </c>
      <c r="BG15" s="139">
        <f t="shared" ca="1" si="20"/>
        <v>0</v>
      </c>
      <c r="BH15" s="139">
        <f t="shared" ca="1" si="20"/>
        <v>0</v>
      </c>
      <c r="BI15" s="139">
        <f t="shared" ca="1" si="20"/>
        <v>0</v>
      </c>
      <c r="BJ15" s="139">
        <f t="shared" ca="1" si="20"/>
        <v>0</v>
      </c>
      <c r="BK15" s="139">
        <f t="shared" ca="1" si="20"/>
        <v>0</v>
      </c>
      <c r="BL15" s="139">
        <f t="shared" ca="1" si="20"/>
        <v>0</v>
      </c>
      <c r="BM15" s="139">
        <f t="shared" ca="1" si="20"/>
        <v>0</v>
      </c>
      <c r="BN15" s="139">
        <f t="shared" ca="1" si="20"/>
        <v>0</v>
      </c>
      <c r="BO15" s="139">
        <f t="shared" ca="1" si="20"/>
        <v>0</v>
      </c>
      <c r="BP15" s="139">
        <f t="shared" ca="1" si="20"/>
        <v>0</v>
      </c>
      <c r="BQ15" s="139">
        <f t="shared" ca="1" si="20"/>
        <v>0</v>
      </c>
      <c r="BR15" s="139">
        <f t="shared" ca="1" si="20"/>
        <v>0</v>
      </c>
      <c r="BS15" s="139">
        <f t="shared" ca="1" si="20"/>
        <v>0</v>
      </c>
      <c r="BT15" s="139">
        <f t="shared" ref="BT15:CY15" ca="1" si="21">IF(BT$11&lt;$D$1+$A15,$C15/$D$1,IF(BT$11=$D$1+$A15,($C15/$D$1)/2,0))</f>
        <v>0</v>
      </c>
      <c r="BU15" s="139">
        <f t="shared" ca="1" si="21"/>
        <v>0</v>
      </c>
      <c r="BV15" s="139">
        <f t="shared" ca="1" si="21"/>
        <v>0</v>
      </c>
      <c r="BW15" s="139">
        <f t="shared" ca="1" si="21"/>
        <v>0</v>
      </c>
      <c r="BX15" s="139">
        <f t="shared" ca="1" si="21"/>
        <v>0</v>
      </c>
      <c r="BY15" s="139">
        <f t="shared" ca="1" si="21"/>
        <v>0</v>
      </c>
      <c r="BZ15" s="139">
        <f t="shared" ca="1" si="21"/>
        <v>0</v>
      </c>
      <c r="CA15" s="139">
        <f t="shared" ca="1" si="21"/>
        <v>0</v>
      </c>
      <c r="CB15" s="139">
        <f t="shared" ca="1" si="21"/>
        <v>0</v>
      </c>
      <c r="CC15" s="139">
        <f t="shared" ca="1" si="21"/>
        <v>0</v>
      </c>
      <c r="CD15" s="139">
        <f t="shared" ca="1" si="21"/>
        <v>0</v>
      </c>
      <c r="CE15" s="139">
        <f t="shared" ca="1" si="21"/>
        <v>0</v>
      </c>
      <c r="CF15" s="139">
        <f t="shared" ca="1" si="21"/>
        <v>0</v>
      </c>
      <c r="CG15" s="139">
        <f t="shared" ca="1" si="21"/>
        <v>0</v>
      </c>
      <c r="CH15" s="139">
        <f t="shared" ca="1" si="21"/>
        <v>0</v>
      </c>
      <c r="CI15" s="139">
        <f t="shared" ca="1" si="21"/>
        <v>0</v>
      </c>
      <c r="CJ15" s="139">
        <f t="shared" ca="1" si="21"/>
        <v>0</v>
      </c>
      <c r="CK15" s="139">
        <f t="shared" ca="1" si="21"/>
        <v>0</v>
      </c>
      <c r="CL15" s="139">
        <f t="shared" ca="1" si="21"/>
        <v>0</v>
      </c>
      <c r="CM15" s="139">
        <f t="shared" ca="1" si="21"/>
        <v>0</v>
      </c>
      <c r="CN15" s="139">
        <f t="shared" ca="1" si="21"/>
        <v>0</v>
      </c>
      <c r="CO15" s="139">
        <f t="shared" ca="1" si="21"/>
        <v>0</v>
      </c>
      <c r="CP15" s="139">
        <f t="shared" ca="1" si="21"/>
        <v>0</v>
      </c>
      <c r="CQ15" s="139">
        <f t="shared" ca="1" si="21"/>
        <v>0</v>
      </c>
      <c r="CR15" s="139">
        <f t="shared" ca="1" si="21"/>
        <v>0</v>
      </c>
      <c r="CS15" s="139">
        <f t="shared" ca="1" si="21"/>
        <v>0</v>
      </c>
      <c r="CT15" s="139">
        <f t="shared" ca="1" si="21"/>
        <v>0</v>
      </c>
      <c r="CU15" s="139">
        <f t="shared" ca="1" si="21"/>
        <v>0</v>
      </c>
      <c r="CV15" s="139">
        <f t="shared" ca="1" si="21"/>
        <v>0</v>
      </c>
      <c r="CW15" s="139">
        <f t="shared" ca="1" si="21"/>
        <v>0</v>
      </c>
      <c r="CX15" s="139">
        <f t="shared" ca="1" si="21"/>
        <v>0</v>
      </c>
      <c r="CY15" s="139">
        <f t="shared" ca="1" si="21"/>
        <v>0</v>
      </c>
      <c r="CZ15" s="139">
        <f t="shared" ca="1" si="14"/>
        <v>0</v>
      </c>
      <c r="DA15" s="373" t="s">
        <v>212</v>
      </c>
      <c r="DB15" s="373">
        <f t="shared" si="15"/>
        <v>2022</v>
      </c>
    </row>
    <row r="16" spans="1:106">
      <c r="A16" s="138">
        <f t="shared" si="10"/>
        <v>5</v>
      </c>
      <c r="B16" s="138">
        <f t="shared" si="10"/>
        <v>2023</v>
      </c>
      <c r="C16" s="130">
        <f>IF(H5=$H$2,SUM($D6:H6),IF(H5&gt;$H$2,H6,0))+IF($H$2-$D$5+1=A16,RetireValueAlt3,0)</f>
        <v>0</v>
      </c>
      <c r="D16" s="139"/>
      <c r="E16" s="139"/>
      <c r="F16" s="139"/>
      <c r="G16" s="139"/>
      <c r="H16" s="139">
        <f ca="1">($C16/$D$1)/2</f>
        <v>0</v>
      </c>
      <c r="I16" s="139">
        <f t="shared" ref="I16:AN16" ca="1" si="22">IF(I$11&lt;$D$1+$A16,$C16/$D$1,IF(I$11=$D$1+$A16,($C16/$D$1)/2,0))</f>
        <v>0</v>
      </c>
      <c r="J16" s="139">
        <f t="shared" ca="1" si="22"/>
        <v>0</v>
      </c>
      <c r="K16" s="139">
        <f t="shared" ca="1" si="22"/>
        <v>0</v>
      </c>
      <c r="L16" s="139">
        <f t="shared" ca="1" si="22"/>
        <v>0</v>
      </c>
      <c r="M16" s="139">
        <f t="shared" ca="1" si="22"/>
        <v>0</v>
      </c>
      <c r="N16" s="139">
        <f t="shared" ca="1" si="22"/>
        <v>0</v>
      </c>
      <c r="O16" s="139">
        <f t="shared" ca="1" si="22"/>
        <v>0</v>
      </c>
      <c r="P16" s="139">
        <f t="shared" ca="1" si="22"/>
        <v>0</v>
      </c>
      <c r="Q16" s="139">
        <f t="shared" ca="1" si="22"/>
        <v>0</v>
      </c>
      <c r="R16" s="139">
        <f t="shared" ca="1" si="22"/>
        <v>0</v>
      </c>
      <c r="S16" s="139">
        <f t="shared" ca="1" si="22"/>
        <v>0</v>
      </c>
      <c r="T16" s="139">
        <f t="shared" ca="1" si="22"/>
        <v>0</v>
      </c>
      <c r="U16" s="139">
        <f t="shared" ca="1" si="22"/>
        <v>0</v>
      </c>
      <c r="V16" s="139">
        <f t="shared" ca="1" si="22"/>
        <v>0</v>
      </c>
      <c r="W16" s="139">
        <f t="shared" ca="1" si="22"/>
        <v>0</v>
      </c>
      <c r="X16" s="139">
        <f t="shared" ca="1" si="22"/>
        <v>0</v>
      </c>
      <c r="Y16" s="139">
        <f t="shared" ca="1" si="22"/>
        <v>0</v>
      </c>
      <c r="Z16" s="139">
        <f t="shared" ca="1" si="22"/>
        <v>0</v>
      </c>
      <c r="AA16" s="139">
        <f t="shared" ca="1" si="22"/>
        <v>0</v>
      </c>
      <c r="AB16" s="139">
        <f t="shared" ca="1" si="22"/>
        <v>0</v>
      </c>
      <c r="AC16" s="139">
        <f t="shared" ca="1" si="22"/>
        <v>0</v>
      </c>
      <c r="AD16" s="139">
        <f t="shared" ca="1" si="22"/>
        <v>0</v>
      </c>
      <c r="AE16" s="139">
        <f t="shared" ca="1" si="22"/>
        <v>0</v>
      </c>
      <c r="AF16" s="139">
        <f t="shared" ca="1" si="22"/>
        <v>0</v>
      </c>
      <c r="AG16" s="139">
        <f t="shared" ca="1" si="22"/>
        <v>0</v>
      </c>
      <c r="AH16" s="139">
        <f t="shared" ca="1" si="22"/>
        <v>0</v>
      </c>
      <c r="AI16" s="139">
        <f t="shared" ca="1" si="22"/>
        <v>0</v>
      </c>
      <c r="AJ16" s="139">
        <f t="shared" ca="1" si="22"/>
        <v>0</v>
      </c>
      <c r="AK16" s="139">
        <f t="shared" ca="1" si="22"/>
        <v>0</v>
      </c>
      <c r="AL16" s="139">
        <f t="shared" ca="1" si="22"/>
        <v>0</v>
      </c>
      <c r="AM16" s="139">
        <f t="shared" ca="1" si="22"/>
        <v>0</v>
      </c>
      <c r="AN16" s="139">
        <f t="shared" ca="1" si="22"/>
        <v>0</v>
      </c>
      <c r="AO16" s="139">
        <f t="shared" ref="AO16:BT16" ca="1" si="23">IF(AO$11&lt;$D$1+$A16,$C16/$D$1,IF(AO$11=$D$1+$A16,($C16/$D$1)/2,0))</f>
        <v>0</v>
      </c>
      <c r="AP16" s="139">
        <f t="shared" ca="1" si="23"/>
        <v>0</v>
      </c>
      <c r="AQ16" s="139">
        <f t="shared" ca="1" si="23"/>
        <v>0</v>
      </c>
      <c r="AR16" s="139">
        <f t="shared" ca="1" si="23"/>
        <v>0</v>
      </c>
      <c r="AS16" s="139">
        <f t="shared" ca="1" si="23"/>
        <v>0</v>
      </c>
      <c r="AT16" s="139">
        <f t="shared" ca="1" si="23"/>
        <v>0</v>
      </c>
      <c r="AU16" s="139">
        <f t="shared" ca="1" si="23"/>
        <v>0</v>
      </c>
      <c r="AV16" s="139">
        <f t="shared" ca="1" si="23"/>
        <v>0</v>
      </c>
      <c r="AW16" s="139">
        <f t="shared" ca="1" si="23"/>
        <v>0</v>
      </c>
      <c r="AX16" s="139">
        <f t="shared" ca="1" si="23"/>
        <v>0</v>
      </c>
      <c r="AY16" s="139">
        <f t="shared" ca="1" si="23"/>
        <v>0</v>
      </c>
      <c r="AZ16" s="139">
        <f t="shared" ca="1" si="23"/>
        <v>0</v>
      </c>
      <c r="BA16" s="139">
        <f t="shared" ca="1" si="23"/>
        <v>0</v>
      </c>
      <c r="BB16" s="139">
        <f t="shared" ca="1" si="23"/>
        <v>0</v>
      </c>
      <c r="BC16" s="139">
        <f t="shared" ca="1" si="23"/>
        <v>0</v>
      </c>
      <c r="BD16" s="139">
        <f t="shared" ca="1" si="23"/>
        <v>0</v>
      </c>
      <c r="BE16" s="139">
        <f t="shared" ca="1" si="23"/>
        <v>0</v>
      </c>
      <c r="BF16" s="139">
        <f t="shared" ca="1" si="23"/>
        <v>0</v>
      </c>
      <c r="BG16" s="139">
        <f t="shared" ca="1" si="23"/>
        <v>0</v>
      </c>
      <c r="BH16" s="139">
        <f t="shared" ca="1" si="23"/>
        <v>0</v>
      </c>
      <c r="BI16" s="139">
        <f t="shared" ca="1" si="23"/>
        <v>0</v>
      </c>
      <c r="BJ16" s="139">
        <f t="shared" ca="1" si="23"/>
        <v>0</v>
      </c>
      <c r="BK16" s="139">
        <f t="shared" ca="1" si="23"/>
        <v>0</v>
      </c>
      <c r="BL16" s="139">
        <f t="shared" ca="1" si="23"/>
        <v>0</v>
      </c>
      <c r="BM16" s="139">
        <f t="shared" ca="1" si="23"/>
        <v>0</v>
      </c>
      <c r="BN16" s="139">
        <f t="shared" ca="1" si="23"/>
        <v>0</v>
      </c>
      <c r="BO16" s="139">
        <f t="shared" ca="1" si="23"/>
        <v>0</v>
      </c>
      <c r="BP16" s="139">
        <f t="shared" ca="1" si="23"/>
        <v>0</v>
      </c>
      <c r="BQ16" s="139">
        <f t="shared" ca="1" si="23"/>
        <v>0</v>
      </c>
      <c r="BR16" s="139">
        <f t="shared" ca="1" si="23"/>
        <v>0</v>
      </c>
      <c r="BS16" s="139">
        <f t="shared" ca="1" si="23"/>
        <v>0</v>
      </c>
      <c r="BT16" s="139">
        <f t="shared" ca="1" si="23"/>
        <v>0</v>
      </c>
      <c r="BU16" s="139">
        <f t="shared" ref="BU16:CY16" ca="1" si="24">IF(BU$11&lt;$D$1+$A16,$C16/$D$1,IF(BU$11=$D$1+$A16,($C16/$D$1)/2,0))</f>
        <v>0</v>
      </c>
      <c r="BV16" s="139">
        <f t="shared" ca="1" si="24"/>
        <v>0</v>
      </c>
      <c r="BW16" s="139">
        <f t="shared" ca="1" si="24"/>
        <v>0</v>
      </c>
      <c r="BX16" s="139">
        <f t="shared" ca="1" si="24"/>
        <v>0</v>
      </c>
      <c r="BY16" s="139">
        <f t="shared" ca="1" si="24"/>
        <v>0</v>
      </c>
      <c r="BZ16" s="139">
        <f t="shared" ca="1" si="24"/>
        <v>0</v>
      </c>
      <c r="CA16" s="139">
        <f t="shared" ca="1" si="24"/>
        <v>0</v>
      </c>
      <c r="CB16" s="139">
        <f t="shared" ca="1" si="24"/>
        <v>0</v>
      </c>
      <c r="CC16" s="139">
        <f t="shared" ca="1" si="24"/>
        <v>0</v>
      </c>
      <c r="CD16" s="139">
        <f t="shared" ca="1" si="24"/>
        <v>0</v>
      </c>
      <c r="CE16" s="139">
        <f t="shared" ca="1" si="24"/>
        <v>0</v>
      </c>
      <c r="CF16" s="139">
        <f t="shared" ca="1" si="24"/>
        <v>0</v>
      </c>
      <c r="CG16" s="139">
        <f t="shared" ca="1" si="24"/>
        <v>0</v>
      </c>
      <c r="CH16" s="139">
        <f t="shared" ca="1" si="24"/>
        <v>0</v>
      </c>
      <c r="CI16" s="139">
        <f t="shared" ca="1" si="24"/>
        <v>0</v>
      </c>
      <c r="CJ16" s="139">
        <f t="shared" ca="1" si="24"/>
        <v>0</v>
      </c>
      <c r="CK16" s="139">
        <f t="shared" ca="1" si="24"/>
        <v>0</v>
      </c>
      <c r="CL16" s="139">
        <f t="shared" ca="1" si="24"/>
        <v>0</v>
      </c>
      <c r="CM16" s="139">
        <f t="shared" ca="1" si="24"/>
        <v>0</v>
      </c>
      <c r="CN16" s="139">
        <f t="shared" ca="1" si="24"/>
        <v>0</v>
      </c>
      <c r="CO16" s="139">
        <f t="shared" ca="1" si="24"/>
        <v>0</v>
      </c>
      <c r="CP16" s="139">
        <f t="shared" ca="1" si="24"/>
        <v>0</v>
      </c>
      <c r="CQ16" s="139">
        <f t="shared" ca="1" si="24"/>
        <v>0</v>
      </c>
      <c r="CR16" s="139">
        <f t="shared" ca="1" si="24"/>
        <v>0</v>
      </c>
      <c r="CS16" s="139">
        <f t="shared" ca="1" si="24"/>
        <v>0</v>
      </c>
      <c r="CT16" s="139">
        <f t="shared" ca="1" si="24"/>
        <v>0</v>
      </c>
      <c r="CU16" s="139">
        <f t="shared" ca="1" si="24"/>
        <v>0</v>
      </c>
      <c r="CV16" s="139">
        <f t="shared" ca="1" si="24"/>
        <v>0</v>
      </c>
      <c r="CW16" s="139">
        <f t="shared" ca="1" si="24"/>
        <v>0</v>
      </c>
      <c r="CX16" s="139">
        <f t="shared" ca="1" si="24"/>
        <v>0</v>
      </c>
      <c r="CY16" s="139">
        <f t="shared" ca="1" si="24"/>
        <v>0</v>
      </c>
      <c r="CZ16" s="139">
        <f t="shared" ca="1" si="14"/>
        <v>0</v>
      </c>
      <c r="DA16" s="373" t="s">
        <v>213</v>
      </c>
      <c r="DB16" s="373">
        <f t="shared" si="15"/>
        <v>2023</v>
      </c>
    </row>
    <row r="17" spans="1:106">
      <c r="A17" s="138">
        <f t="shared" si="10"/>
        <v>6</v>
      </c>
      <c r="B17" s="138">
        <f t="shared" si="10"/>
        <v>2024</v>
      </c>
      <c r="C17" s="130">
        <f ca="1">IF(INDIRECT(DA17&amp;5)=$H$2,SUM($D$6:INDIRECT(DA17&amp;6)),IF(INDIRECT(DA17&amp;5)&gt;$H$2,INDIRECT(DA17&amp;6),0))</f>
        <v>0</v>
      </c>
      <c r="D17" s="139"/>
      <c r="E17" s="139"/>
      <c r="F17" s="139"/>
      <c r="G17" s="139"/>
      <c r="H17" s="139"/>
      <c r="I17" s="139">
        <f ca="1">($C17/$D$1)/2</f>
        <v>0</v>
      </c>
      <c r="J17" s="139">
        <f t="shared" ref="J17:AO17" ca="1" si="25">IF(J$11&lt;$D$1+$A17,$C17/$D$1,IF(J$11=$D$1+$A17,($C17/$D$1)/2,0))</f>
        <v>0</v>
      </c>
      <c r="K17" s="139">
        <f t="shared" ca="1" si="25"/>
        <v>0</v>
      </c>
      <c r="L17" s="139">
        <f t="shared" ca="1" si="25"/>
        <v>0</v>
      </c>
      <c r="M17" s="139">
        <f t="shared" ca="1" si="25"/>
        <v>0</v>
      </c>
      <c r="N17" s="139">
        <f t="shared" ca="1" si="25"/>
        <v>0</v>
      </c>
      <c r="O17" s="139">
        <f t="shared" ca="1" si="25"/>
        <v>0</v>
      </c>
      <c r="P17" s="139">
        <f t="shared" ca="1" si="25"/>
        <v>0</v>
      </c>
      <c r="Q17" s="139">
        <f t="shared" ca="1" si="25"/>
        <v>0</v>
      </c>
      <c r="R17" s="139">
        <f t="shared" ca="1" si="25"/>
        <v>0</v>
      </c>
      <c r="S17" s="139">
        <f t="shared" ca="1" si="25"/>
        <v>0</v>
      </c>
      <c r="T17" s="139">
        <f t="shared" ca="1" si="25"/>
        <v>0</v>
      </c>
      <c r="U17" s="139">
        <f t="shared" ca="1" si="25"/>
        <v>0</v>
      </c>
      <c r="V17" s="139">
        <f t="shared" ca="1" si="25"/>
        <v>0</v>
      </c>
      <c r="W17" s="139">
        <f t="shared" ca="1" si="25"/>
        <v>0</v>
      </c>
      <c r="X17" s="139">
        <f t="shared" ca="1" si="25"/>
        <v>0</v>
      </c>
      <c r="Y17" s="139">
        <f t="shared" ca="1" si="25"/>
        <v>0</v>
      </c>
      <c r="Z17" s="139">
        <f t="shared" ca="1" si="25"/>
        <v>0</v>
      </c>
      <c r="AA17" s="139">
        <f t="shared" ca="1" si="25"/>
        <v>0</v>
      </c>
      <c r="AB17" s="139">
        <f t="shared" ca="1" si="25"/>
        <v>0</v>
      </c>
      <c r="AC17" s="139">
        <f t="shared" ca="1" si="25"/>
        <v>0</v>
      </c>
      <c r="AD17" s="139">
        <f t="shared" ca="1" si="25"/>
        <v>0</v>
      </c>
      <c r="AE17" s="139">
        <f t="shared" ca="1" si="25"/>
        <v>0</v>
      </c>
      <c r="AF17" s="139">
        <f t="shared" ca="1" si="25"/>
        <v>0</v>
      </c>
      <c r="AG17" s="139">
        <f t="shared" ca="1" si="25"/>
        <v>0</v>
      </c>
      <c r="AH17" s="139">
        <f t="shared" ca="1" si="25"/>
        <v>0</v>
      </c>
      <c r="AI17" s="139">
        <f t="shared" ca="1" si="25"/>
        <v>0</v>
      </c>
      <c r="AJ17" s="139">
        <f t="shared" ca="1" si="25"/>
        <v>0</v>
      </c>
      <c r="AK17" s="139">
        <f t="shared" ca="1" si="25"/>
        <v>0</v>
      </c>
      <c r="AL17" s="139">
        <f t="shared" ca="1" si="25"/>
        <v>0</v>
      </c>
      <c r="AM17" s="139">
        <f t="shared" ca="1" si="25"/>
        <v>0</v>
      </c>
      <c r="AN17" s="139">
        <f t="shared" ca="1" si="25"/>
        <v>0</v>
      </c>
      <c r="AO17" s="139">
        <f t="shared" ca="1" si="25"/>
        <v>0</v>
      </c>
      <c r="AP17" s="139">
        <f t="shared" ref="AP17:BU17" ca="1" si="26">IF(AP$11&lt;$D$1+$A17,$C17/$D$1,IF(AP$11=$D$1+$A17,($C17/$D$1)/2,0))</f>
        <v>0</v>
      </c>
      <c r="AQ17" s="139">
        <f t="shared" ca="1" si="26"/>
        <v>0</v>
      </c>
      <c r="AR17" s="139">
        <f t="shared" ca="1" si="26"/>
        <v>0</v>
      </c>
      <c r="AS17" s="139">
        <f t="shared" ca="1" si="26"/>
        <v>0</v>
      </c>
      <c r="AT17" s="139">
        <f t="shared" ca="1" si="26"/>
        <v>0</v>
      </c>
      <c r="AU17" s="139">
        <f t="shared" ca="1" si="26"/>
        <v>0</v>
      </c>
      <c r="AV17" s="139">
        <f t="shared" ca="1" si="26"/>
        <v>0</v>
      </c>
      <c r="AW17" s="139">
        <f t="shared" ca="1" si="26"/>
        <v>0</v>
      </c>
      <c r="AX17" s="139">
        <f t="shared" ca="1" si="26"/>
        <v>0</v>
      </c>
      <c r="AY17" s="139">
        <f t="shared" ca="1" si="26"/>
        <v>0</v>
      </c>
      <c r="AZ17" s="139">
        <f t="shared" ca="1" si="26"/>
        <v>0</v>
      </c>
      <c r="BA17" s="139">
        <f t="shared" ca="1" si="26"/>
        <v>0</v>
      </c>
      <c r="BB17" s="139">
        <f t="shared" ca="1" si="26"/>
        <v>0</v>
      </c>
      <c r="BC17" s="139">
        <f t="shared" ca="1" si="26"/>
        <v>0</v>
      </c>
      <c r="BD17" s="139">
        <f t="shared" ca="1" si="26"/>
        <v>0</v>
      </c>
      <c r="BE17" s="139">
        <f t="shared" ca="1" si="26"/>
        <v>0</v>
      </c>
      <c r="BF17" s="139">
        <f t="shared" ca="1" si="26"/>
        <v>0</v>
      </c>
      <c r="BG17" s="139">
        <f t="shared" ca="1" si="26"/>
        <v>0</v>
      </c>
      <c r="BH17" s="139">
        <f t="shared" ca="1" si="26"/>
        <v>0</v>
      </c>
      <c r="BI17" s="139">
        <f t="shared" ca="1" si="26"/>
        <v>0</v>
      </c>
      <c r="BJ17" s="139">
        <f t="shared" ca="1" si="26"/>
        <v>0</v>
      </c>
      <c r="BK17" s="139">
        <f t="shared" ca="1" si="26"/>
        <v>0</v>
      </c>
      <c r="BL17" s="139">
        <f t="shared" ca="1" si="26"/>
        <v>0</v>
      </c>
      <c r="BM17" s="139">
        <f t="shared" ca="1" si="26"/>
        <v>0</v>
      </c>
      <c r="BN17" s="139">
        <f t="shared" ca="1" si="26"/>
        <v>0</v>
      </c>
      <c r="BO17" s="139">
        <f t="shared" ca="1" si="26"/>
        <v>0</v>
      </c>
      <c r="BP17" s="139">
        <f t="shared" ca="1" si="26"/>
        <v>0</v>
      </c>
      <c r="BQ17" s="139">
        <f t="shared" ca="1" si="26"/>
        <v>0</v>
      </c>
      <c r="BR17" s="139">
        <f t="shared" ca="1" si="26"/>
        <v>0</v>
      </c>
      <c r="BS17" s="139">
        <f t="shared" ca="1" si="26"/>
        <v>0</v>
      </c>
      <c r="BT17" s="139">
        <f t="shared" ca="1" si="26"/>
        <v>0</v>
      </c>
      <c r="BU17" s="139">
        <f t="shared" ca="1" si="26"/>
        <v>0</v>
      </c>
      <c r="BV17" s="139">
        <f t="shared" ref="BV17:CY17" ca="1" si="27">IF(BV$11&lt;$D$1+$A17,$C17/$D$1,IF(BV$11=$D$1+$A17,($C17/$D$1)/2,0))</f>
        <v>0</v>
      </c>
      <c r="BW17" s="139">
        <f t="shared" ca="1" si="27"/>
        <v>0</v>
      </c>
      <c r="BX17" s="139">
        <f t="shared" ca="1" si="27"/>
        <v>0</v>
      </c>
      <c r="BY17" s="139">
        <f t="shared" ca="1" si="27"/>
        <v>0</v>
      </c>
      <c r="BZ17" s="139">
        <f t="shared" ca="1" si="27"/>
        <v>0</v>
      </c>
      <c r="CA17" s="139">
        <f t="shared" ca="1" si="27"/>
        <v>0</v>
      </c>
      <c r="CB17" s="139">
        <f t="shared" ca="1" si="27"/>
        <v>0</v>
      </c>
      <c r="CC17" s="139">
        <f t="shared" ca="1" si="27"/>
        <v>0</v>
      </c>
      <c r="CD17" s="139">
        <f t="shared" ca="1" si="27"/>
        <v>0</v>
      </c>
      <c r="CE17" s="139">
        <f t="shared" ca="1" si="27"/>
        <v>0</v>
      </c>
      <c r="CF17" s="139">
        <f t="shared" ca="1" si="27"/>
        <v>0</v>
      </c>
      <c r="CG17" s="139">
        <f t="shared" ca="1" si="27"/>
        <v>0</v>
      </c>
      <c r="CH17" s="139">
        <f t="shared" ca="1" si="27"/>
        <v>0</v>
      </c>
      <c r="CI17" s="139">
        <f t="shared" ca="1" si="27"/>
        <v>0</v>
      </c>
      <c r="CJ17" s="139">
        <f t="shared" ca="1" si="27"/>
        <v>0</v>
      </c>
      <c r="CK17" s="139">
        <f t="shared" ca="1" si="27"/>
        <v>0</v>
      </c>
      <c r="CL17" s="139">
        <f t="shared" ca="1" si="27"/>
        <v>0</v>
      </c>
      <c r="CM17" s="139">
        <f t="shared" ca="1" si="27"/>
        <v>0</v>
      </c>
      <c r="CN17" s="139">
        <f t="shared" ca="1" si="27"/>
        <v>0</v>
      </c>
      <c r="CO17" s="139">
        <f t="shared" ca="1" si="27"/>
        <v>0</v>
      </c>
      <c r="CP17" s="139">
        <f t="shared" ca="1" si="27"/>
        <v>0</v>
      </c>
      <c r="CQ17" s="139">
        <f t="shared" ca="1" si="27"/>
        <v>0</v>
      </c>
      <c r="CR17" s="139">
        <f t="shared" ca="1" si="27"/>
        <v>0</v>
      </c>
      <c r="CS17" s="139">
        <f t="shared" ca="1" si="27"/>
        <v>0</v>
      </c>
      <c r="CT17" s="139">
        <f t="shared" ca="1" si="27"/>
        <v>0</v>
      </c>
      <c r="CU17" s="139">
        <f t="shared" ca="1" si="27"/>
        <v>0</v>
      </c>
      <c r="CV17" s="139">
        <f t="shared" ca="1" si="27"/>
        <v>0</v>
      </c>
      <c r="CW17" s="139">
        <f t="shared" ca="1" si="27"/>
        <v>0</v>
      </c>
      <c r="CX17" s="139">
        <f t="shared" ca="1" si="27"/>
        <v>0</v>
      </c>
      <c r="CY17" s="139">
        <f t="shared" ca="1" si="27"/>
        <v>0</v>
      </c>
      <c r="CZ17" s="139">
        <f t="shared" ca="1" si="14"/>
        <v>0</v>
      </c>
      <c r="DA17" s="373" t="s">
        <v>214</v>
      </c>
      <c r="DB17" s="373">
        <f t="shared" si="15"/>
        <v>2024</v>
      </c>
    </row>
    <row r="18" spans="1:106">
      <c r="A18" s="138">
        <f t="shared" si="10"/>
        <v>7</v>
      </c>
      <c r="B18" s="138">
        <f t="shared" si="10"/>
        <v>2025</v>
      </c>
      <c r="C18" s="130">
        <f ca="1">IF(INDIRECT(DA18&amp;5)=$H$2,SUM($D$6:INDIRECT(DA18&amp;6)),IF(INDIRECT(DA18&amp;5)&gt;$H$2,INDIRECT(DA18&amp;6),0))</f>
        <v>0</v>
      </c>
      <c r="D18" s="139"/>
      <c r="E18" s="139"/>
      <c r="F18" s="139"/>
      <c r="G18" s="139"/>
      <c r="H18" s="139"/>
      <c r="I18" s="139"/>
      <c r="J18" s="139">
        <f ca="1">($C18/$D$1)/2</f>
        <v>0</v>
      </c>
      <c r="K18" s="139">
        <f t="shared" ref="K18:AP18" ca="1" si="28">IF(K$11&lt;$D$1+$A18,$C18/$D$1,IF(K$11=$D$1+$A18,($C18/$D$1)/2,0))</f>
        <v>0</v>
      </c>
      <c r="L18" s="139">
        <f t="shared" ca="1" si="28"/>
        <v>0</v>
      </c>
      <c r="M18" s="139">
        <f t="shared" ca="1" si="28"/>
        <v>0</v>
      </c>
      <c r="N18" s="139">
        <f t="shared" ca="1" si="28"/>
        <v>0</v>
      </c>
      <c r="O18" s="139">
        <f t="shared" ca="1" si="28"/>
        <v>0</v>
      </c>
      <c r="P18" s="139">
        <f t="shared" ca="1" si="28"/>
        <v>0</v>
      </c>
      <c r="Q18" s="139">
        <f t="shared" ca="1" si="28"/>
        <v>0</v>
      </c>
      <c r="R18" s="139">
        <f t="shared" ca="1" si="28"/>
        <v>0</v>
      </c>
      <c r="S18" s="139">
        <f t="shared" ca="1" si="28"/>
        <v>0</v>
      </c>
      <c r="T18" s="139">
        <f t="shared" ca="1" si="28"/>
        <v>0</v>
      </c>
      <c r="U18" s="139">
        <f t="shared" ca="1" si="28"/>
        <v>0</v>
      </c>
      <c r="V18" s="139">
        <f t="shared" ca="1" si="28"/>
        <v>0</v>
      </c>
      <c r="W18" s="139">
        <f t="shared" ca="1" si="28"/>
        <v>0</v>
      </c>
      <c r="X18" s="139">
        <f t="shared" ca="1" si="28"/>
        <v>0</v>
      </c>
      <c r="Y18" s="139">
        <f t="shared" ca="1" si="28"/>
        <v>0</v>
      </c>
      <c r="Z18" s="139">
        <f t="shared" ca="1" si="28"/>
        <v>0</v>
      </c>
      <c r="AA18" s="139">
        <f t="shared" ca="1" si="28"/>
        <v>0</v>
      </c>
      <c r="AB18" s="139">
        <f t="shared" ca="1" si="28"/>
        <v>0</v>
      </c>
      <c r="AC18" s="139">
        <f t="shared" ca="1" si="28"/>
        <v>0</v>
      </c>
      <c r="AD18" s="139">
        <f t="shared" ca="1" si="28"/>
        <v>0</v>
      </c>
      <c r="AE18" s="139">
        <f t="shared" ca="1" si="28"/>
        <v>0</v>
      </c>
      <c r="AF18" s="139">
        <f t="shared" ca="1" si="28"/>
        <v>0</v>
      </c>
      <c r="AG18" s="139">
        <f t="shared" ca="1" si="28"/>
        <v>0</v>
      </c>
      <c r="AH18" s="139">
        <f t="shared" ca="1" si="28"/>
        <v>0</v>
      </c>
      <c r="AI18" s="139">
        <f t="shared" ca="1" si="28"/>
        <v>0</v>
      </c>
      <c r="AJ18" s="139">
        <f t="shared" ca="1" si="28"/>
        <v>0</v>
      </c>
      <c r="AK18" s="139">
        <f t="shared" ca="1" si="28"/>
        <v>0</v>
      </c>
      <c r="AL18" s="139">
        <f t="shared" ca="1" si="28"/>
        <v>0</v>
      </c>
      <c r="AM18" s="139">
        <f t="shared" ca="1" si="28"/>
        <v>0</v>
      </c>
      <c r="AN18" s="139">
        <f t="shared" ca="1" si="28"/>
        <v>0</v>
      </c>
      <c r="AO18" s="139">
        <f t="shared" ca="1" si="28"/>
        <v>0</v>
      </c>
      <c r="AP18" s="139">
        <f t="shared" ca="1" si="28"/>
        <v>0</v>
      </c>
      <c r="AQ18" s="139">
        <f t="shared" ref="AQ18:BV18" ca="1" si="29">IF(AQ$11&lt;$D$1+$A18,$C18/$D$1,IF(AQ$11=$D$1+$A18,($C18/$D$1)/2,0))</f>
        <v>0</v>
      </c>
      <c r="AR18" s="139">
        <f t="shared" ca="1" si="29"/>
        <v>0</v>
      </c>
      <c r="AS18" s="139">
        <f t="shared" ca="1" si="29"/>
        <v>0</v>
      </c>
      <c r="AT18" s="139">
        <f t="shared" ca="1" si="29"/>
        <v>0</v>
      </c>
      <c r="AU18" s="139">
        <f t="shared" ca="1" si="29"/>
        <v>0</v>
      </c>
      <c r="AV18" s="139">
        <f t="shared" ca="1" si="29"/>
        <v>0</v>
      </c>
      <c r="AW18" s="139">
        <f t="shared" ca="1" si="29"/>
        <v>0</v>
      </c>
      <c r="AX18" s="139">
        <f t="shared" ca="1" si="29"/>
        <v>0</v>
      </c>
      <c r="AY18" s="139">
        <f t="shared" ca="1" si="29"/>
        <v>0</v>
      </c>
      <c r="AZ18" s="139">
        <f t="shared" ca="1" si="29"/>
        <v>0</v>
      </c>
      <c r="BA18" s="139">
        <f t="shared" ca="1" si="29"/>
        <v>0</v>
      </c>
      <c r="BB18" s="139">
        <f t="shared" ca="1" si="29"/>
        <v>0</v>
      </c>
      <c r="BC18" s="139">
        <f t="shared" ca="1" si="29"/>
        <v>0</v>
      </c>
      <c r="BD18" s="139">
        <f t="shared" ca="1" si="29"/>
        <v>0</v>
      </c>
      <c r="BE18" s="139">
        <f t="shared" ca="1" si="29"/>
        <v>0</v>
      </c>
      <c r="BF18" s="139">
        <f t="shared" ca="1" si="29"/>
        <v>0</v>
      </c>
      <c r="BG18" s="139">
        <f t="shared" ca="1" si="29"/>
        <v>0</v>
      </c>
      <c r="BH18" s="139">
        <f t="shared" ca="1" si="29"/>
        <v>0</v>
      </c>
      <c r="BI18" s="139">
        <f t="shared" ca="1" si="29"/>
        <v>0</v>
      </c>
      <c r="BJ18" s="139">
        <f t="shared" ca="1" si="29"/>
        <v>0</v>
      </c>
      <c r="BK18" s="139">
        <f t="shared" ca="1" si="29"/>
        <v>0</v>
      </c>
      <c r="BL18" s="139">
        <f t="shared" ca="1" si="29"/>
        <v>0</v>
      </c>
      <c r="BM18" s="139">
        <f t="shared" ca="1" si="29"/>
        <v>0</v>
      </c>
      <c r="BN18" s="139">
        <f t="shared" ca="1" si="29"/>
        <v>0</v>
      </c>
      <c r="BO18" s="139">
        <f t="shared" ca="1" si="29"/>
        <v>0</v>
      </c>
      <c r="BP18" s="139">
        <f t="shared" ca="1" si="29"/>
        <v>0</v>
      </c>
      <c r="BQ18" s="139">
        <f t="shared" ca="1" si="29"/>
        <v>0</v>
      </c>
      <c r="BR18" s="139">
        <f t="shared" ca="1" si="29"/>
        <v>0</v>
      </c>
      <c r="BS18" s="139">
        <f t="shared" ca="1" si="29"/>
        <v>0</v>
      </c>
      <c r="BT18" s="139">
        <f t="shared" ca="1" si="29"/>
        <v>0</v>
      </c>
      <c r="BU18" s="139">
        <f t="shared" ca="1" si="29"/>
        <v>0</v>
      </c>
      <c r="BV18" s="139">
        <f t="shared" ca="1" si="29"/>
        <v>0</v>
      </c>
      <c r="BW18" s="139">
        <f t="shared" ref="BW18:CY18" ca="1" si="30">IF(BW$11&lt;$D$1+$A18,$C18/$D$1,IF(BW$11=$D$1+$A18,($C18/$D$1)/2,0))</f>
        <v>0</v>
      </c>
      <c r="BX18" s="139">
        <f t="shared" ca="1" si="30"/>
        <v>0</v>
      </c>
      <c r="BY18" s="139">
        <f t="shared" ca="1" si="30"/>
        <v>0</v>
      </c>
      <c r="BZ18" s="139">
        <f t="shared" ca="1" si="30"/>
        <v>0</v>
      </c>
      <c r="CA18" s="139">
        <f t="shared" ca="1" si="30"/>
        <v>0</v>
      </c>
      <c r="CB18" s="139">
        <f t="shared" ca="1" si="30"/>
        <v>0</v>
      </c>
      <c r="CC18" s="139">
        <f t="shared" ca="1" si="30"/>
        <v>0</v>
      </c>
      <c r="CD18" s="139">
        <f t="shared" ca="1" si="30"/>
        <v>0</v>
      </c>
      <c r="CE18" s="139">
        <f t="shared" ca="1" si="30"/>
        <v>0</v>
      </c>
      <c r="CF18" s="139">
        <f t="shared" ca="1" si="30"/>
        <v>0</v>
      </c>
      <c r="CG18" s="139">
        <f t="shared" ca="1" si="30"/>
        <v>0</v>
      </c>
      <c r="CH18" s="139">
        <f t="shared" ca="1" si="30"/>
        <v>0</v>
      </c>
      <c r="CI18" s="139">
        <f t="shared" ca="1" si="30"/>
        <v>0</v>
      </c>
      <c r="CJ18" s="139">
        <f t="shared" ca="1" si="30"/>
        <v>0</v>
      </c>
      <c r="CK18" s="139">
        <f t="shared" ca="1" si="30"/>
        <v>0</v>
      </c>
      <c r="CL18" s="139">
        <f t="shared" ca="1" si="30"/>
        <v>0</v>
      </c>
      <c r="CM18" s="139">
        <f t="shared" ca="1" si="30"/>
        <v>0</v>
      </c>
      <c r="CN18" s="139">
        <f t="shared" ca="1" si="30"/>
        <v>0</v>
      </c>
      <c r="CO18" s="139">
        <f t="shared" ca="1" si="30"/>
        <v>0</v>
      </c>
      <c r="CP18" s="139">
        <f t="shared" ca="1" si="30"/>
        <v>0</v>
      </c>
      <c r="CQ18" s="139">
        <f t="shared" ca="1" si="30"/>
        <v>0</v>
      </c>
      <c r="CR18" s="139">
        <f t="shared" ca="1" si="30"/>
        <v>0</v>
      </c>
      <c r="CS18" s="139">
        <f t="shared" ca="1" si="30"/>
        <v>0</v>
      </c>
      <c r="CT18" s="139">
        <f t="shared" ca="1" si="30"/>
        <v>0</v>
      </c>
      <c r="CU18" s="139">
        <f t="shared" ca="1" si="30"/>
        <v>0</v>
      </c>
      <c r="CV18" s="139">
        <f t="shared" ca="1" si="30"/>
        <v>0</v>
      </c>
      <c r="CW18" s="139">
        <f t="shared" ca="1" si="30"/>
        <v>0</v>
      </c>
      <c r="CX18" s="139">
        <f t="shared" ca="1" si="30"/>
        <v>0</v>
      </c>
      <c r="CY18" s="139">
        <f t="shared" ca="1" si="30"/>
        <v>0</v>
      </c>
      <c r="CZ18" s="139">
        <f t="shared" ca="1" si="14"/>
        <v>0</v>
      </c>
      <c r="DA18" s="373" t="s">
        <v>215</v>
      </c>
      <c r="DB18" s="373">
        <f t="shared" si="15"/>
        <v>2025</v>
      </c>
    </row>
    <row r="19" spans="1:106">
      <c r="A19" s="138">
        <f t="shared" si="10"/>
        <v>8</v>
      </c>
      <c r="B19" s="138">
        <f t="shared" si="10"/>
        <v>2026</v>
      </c>
      <c r="C19" s="130">
        <f ca="1">IF(INDIRECT(DA19&amp;5)=$H$2,SUM($D$6:INDIRECT(DA19&amp;6)),IF(INDIRECT(DA19&amp;5)&gt;$H$2,INDIRECT(DA19&amp;6),0))</f>
        <v>0</v>
      </c>
      <c r="D19" s="139"/>
      <c r="E19" s="139"/>
      <c r="F19" s="139"/>
      <c r="G19" s="139"/>
      <c r="H19" s="139"/>
      <c r="I19" s="139"/>
      <c r="J19" s="139"/>
      <c r="K19" s="139">
        <f ca="1">($C19/$D$1)/2</f>
        <v>0</v>
      </c>
      <c r="L19" s="139">
        <f t="shared" ref="L19:AQ19" ca="1" si="31">IF(L$11&lt;$D$1+$A19,$C19/$D$1,IF(L$11=$D$1+$A19,($C19/$D$1)/2,0))</f>
        <v>0</v>
      </c>
      <c r="M19" s="139">
        <f t="shared" ca="1" si="31"/>
        <v>0</v>
      </c>
      <c r="N19" s="139">
        <f t="shared" ca="1" si="31"/>
        <v>0</v>
      </c>
      <c r="O19" s="139">
        <f t="shared" ca="1" si="31"/>
        <v>0</v>
      </c>
      <c r="P19" s="139">
        <f t="shared" ca="1" si="31"/>
        <v>0</v>
      </c>
      <c r="Q19" s="139">
        <f t="shared" ca="1" si="31"/>
        <v>0</v>
      </c>
      <c r="R19" s="139">
        <f t="shared" ca="1" si="31"/>
        <v>0</v>
      </c>
      <c r="S19" s="139">
        <f t="shared" ca="1" si="31"/>
        <v>0</v>
      </c>
      <c r="T19" s="139">
        <f t="shared" ca="1" si="31"/>
        <v>0</v>
      </c>
      <c r="U19" s="139">
        <f t="shared" ca="1" si="31"/>
        <v>0</v>
      </c>
      <c r="V19" s="139">
        <f t="shared" ca="1" si="31"/>
        <v>0</v>
      </c>
      <c r="W19" s="139">
        <f t="shared" ca="1" si="31"/>
        <v>0</v>
      </c>
      <c r="X19" s="139">
        <f t="shared" ca="1" si="31"/>
        <v>0</v>
      </c>
      <c r="Y19" s="139">
        <f t="shared" ca="1" si="31"/>
        <v>0</v>
      </c>
      <c r="Z19" s="139">
        <f t="shared" ca="1" si="31"/>
        <v>0</v>
      </c>
      <c r="AA19" s="139">
        <f t="shared" ca="1" si="31"/>
        <v>0</v>
      </c>
      <c r="AB19" s="139">
        <f t="shared" ca="1" si="31"/>
        <v>0</v>
      </c>
      <c r="AC19" s="139">
        <f t="shared" ca="1" si="31"/>
        <v>0</v>
      </c>
      <c r="AD19" s="139">
        <f t="shared" ca="1" si="31"/>
        <v>0</v>
      </c>
      <c r="AE19" s="139">
        <f t="shared" ca="1" si="31"/>
        <v>0</v>
      </c>
      <c r="AF19" s="139">
        <f t="shared" ca="1" si="31"/>
        <v>0</v>
      </c>
      <c r="AG19" s="139">
        <f t="shared" ca="1" si="31"/>
        <v>0</v>
      </c>
      <c r="AH19" s="139">
        <f t="shared" ca="1" si="31"/>
        <v>0</v>
      </c>
      <c r="AI19" s="139">
        <f t="shared" ca="1" si="31"/>
        <v>0</v>
      </c>
      <c r="AJ19" s="139">
        <f t="shared" ca="1" si="31"/>
        <v>0</v>
      </c>
      <c r="AK19" s="139">
        <f t="shared" ca="1" si="31"/>
        <v>0</v>
      </c>
      <c r="AL19" s="139">
        <f t="shared" ca="1" si="31"/>
        <v>0</v>
      </c>
      <c r="AM19" s="139">
        <f t="shared" ca="1" si="31"/>
        <v>0</v>
      </c>
      <c r="AN19" s="139">
        <f t="shared" ca="1" si="31"/>
        <v>0</v>
      </c>
      <c r="AO19" s="139">
        <f t="shared" ca="1" si="31"/>
        <v>0</v>
      </c>
      <c r="AP19" s="139">
        <f t="shared" ca="1" si="31"/>
        <v>0</v>
      </c>
      <c r="AQ19" s="139">
        <f t="shared" ca="1" si="31"/>
        <v>0</v>
      </c>
      <c r="AR19" s="139">
        <f t="shared" ref="AR19:BW19" ca="1" si="32">IF(AR$11&lt;$D$1+$A19,$C19/$D$1,IF(AR$11=$D$1+$A19,($C19/$D$1)/2,0))</f>
        <v>0</v>
      </c>
      <c r="AS19" s="139">
        <f t="shared" ca="1" si="32"/>
        <v>0</v>
      </c>
      <c r="AT19" s="139">
        <f t="shared" ca="1" si="32"/>
        <v>0</v>
      </c>
      <c r="AU19" s="139">
        <f t="shared" ca="1" si="32"/>
        <v>0</v>
      </c>
      <c r="AV19" s="139">
        <f t="shared" ca="1" si="32"/>
        <v>0</v>
      </c>
      <c r="AW19" s="139">
        <f t="shared" ca="1" si="32"/>
        <v>0</v>
      </c>
      <c r="AX19" s="139">
        <f t="shared" ca="1" si="32"/>
        <v>0</v>
      </c>
      <c r="AY19" s="139">
        <f t="shared" ca="1" si="32"/>
        <v>0</v>
      </c>
      <c r="AZ19" s="139">
        <f t="shared" ca="1" si="32"/>
        <v>0</v>
      </c>
      <c r="BA19" s="139">
        <f t="shared" ca="1" si="32"/>
        <v>0</v>
      </c>
      <c r="BB19" s="139">
        <f t="shared" ca="1" si="32"/>
        <v>0</v>
      </c>
      <c r="BC19" s="139">
        <f t="shared" ca="1" si="32"/>
        <v>0</v>
      </c>
      <c r="BD19" s="139">
        <f t="shared" ca="1" si="32"/>
        <v>0</v>
      </c>
      <c r="BE19" s="139">
        <f t="shared" ca="1" si="32"/>
        <v>0</v>
      </c>
      <c r="BF19" s="139">
        <f t="shared" ca="1" si="32"/>
        <v>0</v>
      </c>
      <c r="BG19" s="139">
        <f t="shared" ca="1" si="32"/>
        <v>0</v>
      </c>
      <c r="BH19" s="139">
        <f t="shared" ca="1" si="32"/>
        <v>0</v>
      </c>
      <c r="BI19" s="139">
        <f t="shared" ca="1" si="32"/>
        <v>0</v>
      </c>
      <c r="BJ19" s="139">
        <f t="shared" ca="1" si="32"/>
        <v>0</v>
      </c>
      <c r="BK19" s="139">
        <f t="shared" ca="1" si="32"/>
        <v>0</v>
      </c>
      <c r="BL19" s="139">
        <f t="shared" ca="1" si="32"/>
        <v>0</v>
      </c>
      <c r="BM19" s="139">
        <f t="shared" ca="1" si="32"/>
        <v>0</v>
      </c>
      <c r="BN19" s="139">
        <f t="shared" ca="1" si="32"/>
        <v>0</v>
      </c>
      <c r="BO19" s="139">
        <f t="shared" ca="1" si="32"/>
        <v>0</v>
      </c>
      <c r="BP19" s="139">
        <f t="shared" ca="1" si="32"/>
        <v>0</v>
      </c>
      <c r="BQ19" s="139">
        <f t="shared" ca="1" si="32"/>
        <v>0</v>
      </c>
      <c r="BR19" s="139">
        <f t="shared" ca="1" si="32"/>
        <v>0</v>
      </c>
      <c r="BS19" s="139">
        <f t="shared" ca="1" si="32"/>
        <v>0</v>
      </c>
      <c r="BT19" s="139">
        <f t="shared" ca="1" si="32"/>
        <v>0</v>
      </c>
      <c r="BU19" s="139">
        <f t="shared" ca="1" si="32"/>
        <v>0</v>
      </c>
      <c r="BV19" s="139">
        <f t="shared" ca="1" si="32"/>
        <v>0</v>
      </c>
      <c r="BW19" s="139">
        <f t="shared" ca="1" si="32"/>
        <v>0</v>
      </c>
      <c r="BX19" s="139">
        <f t="shared" ref="BX19:CY19" ca="1" si="33">IF(BX$11&lt;$D$1+$A19,$C19/$D$1,IF(BX$11=$D$1+$A19,($C19/$D$1)/2,0))</f>
        <v>0</v>
      </c>
      <c r="BY19" s="139">
        <f t="shared" ca="1" si="33"/>
        <v>0</v>
      </c>
      <c r="BZ19" s="139">
        <f t="shared" ca="1" si="33"/>
        <v>0</v>
      </c>
      <c r="CA19" s="139">
        <f t="shared" ca="1" si="33"/>
        <v>0</v>
      </c>
      <c r="CB19" s="139">
        <f t="shared" ca="1" si="33"/>
        <v>0</v>
      </c>
      <c r="CC19" s="139">
        <f t="shared" ca="1" si="33"/>
        <v>0</v>
      </c>
      <c r="CD19" s="139">
        <f t="shared" ca="1" si="33"/>
        <v>0</v>
      </c>
      <c r="CE19" s="139">
        <f t="shared" ca="1" si="33"/>
        <v>0</v>
      </c>
      <c r="CF19" s="139">
        <f t="shared" ca="1" si="33"/>
        <v>0</v>
      </c>
      <c r="CG19" s="139">
        <f t="shared" ca="1" si="33"/>
        <v>0</v>
      </c>
      <c r="CH19" s="139">
        <f t="shared" ca="1" si="33"/>
        <v>0</v>
      </c>
      <c r="CI19" s="139">
        <f t="shared" ca="1" si="33"/>
        <v>0</v>
      </c>
      <c r="CJ19" s="139">
        <f t="shared" ca="1" si="33"/>
        <v>0</v>
      </c>
      <c r="CK19" s="139">
        <f t="shared" ca="1" si="33"/>
        <v>0</v>
      </c>
      <c r="CL19" s="139">
        <f t="shared" ca="1" si="33"/>
        <v>0</v>
      </c>
      <c r="CM19" s="139">
        <f t="shared" ca="1" si="33"/>
        <v>0</v>
      </c>
      <c r="CN19" s="139">
        <f t="shared" ca="1" si="33"/>
        <v>0</v>
      </c>
      <c r="CO19" s="139">
        <f t="shared" ca="1" si="33"/>
        <v>0</v>
      </c>
      <c r="CP19" s="139">
        <f t="shared" ca="1" si="33"/>
        <v>0</v>
      </c>
      <c r="CQ19" s="139">
        <f t="shared" ca="1" si="33"/>
        <v>0</v>
      </c>
      <c r="CR19" s="139">
        <f t="shared" ca="1" si="33"/>
        <v>0</v>
      </c>
      <c r="CS19" s="139">
        <f t="shared" ca="1" si="33"/>
        <v>0</v>
      </c>
      <c r="CT19" s="139">
        <f t="shared" ca="1" si="33"/>
        <v>0</v>
      </c>
      <c r="CU19" s="139">
        <f t="shared" ca="1" si="33"/>
        <v>0</v>
      </c>
      <c r="CV19" s="139">
        <f t="shared" ca="1" si="33"/>
        <v>0</v>
      </c>
      <c r="CW19" s="139">
        <f t="shared" ca="1" si="33"/>
        <v>0</v>
      </c>
      <c r="CX19" s="139">
        <f t="shared" ca="1" si="33"/>
        <v>0</v>
      </c>
      <c r="CY19" s="139">
        <f t="shared" ca="1" si="33"/>
        <v>0</v>
      </c>
      <c r="CZ19" s="139">
        <f t="shared" ca="1" si="14"/>
        <v>0</v>
      </c>
      <c r="DA19" s="373" t="s">
        <v>216</v>
      </c>
      <c r="DB19" s="373">
        <f t="shared" si="15"/>
        <v>2026</v>
      </c>
    </row>
    <row r="20" spans="1:106">
      <c r="A20" s="138">
        <f t="shared" si="10"/>
        <v>9</v>
      </c>
      <c r="B20" s="138">
        <f t="shared" si="10"/>
        <v>2027</v>
      </c>
      <c r="C20" s="130">
        <f ca="1">IF(INDIRECT(DA20&amp;5)=$H$2,SUM($D$6:INDIRECT(DA20&amp;6)),IF(INDIRECT(DA20&amp;5)&gt;$H$2,INDIRECT(DA20&amp;6),0))</f>
        <v>0</v>
      </c>
      <c r="D20" s="139"/>
      <c r="E20" s="139"/>
      <c r="F20" s="139"/>
      <c r="G20" s="139"/>
      <c r="H20" s="139"/>
      <c r="I20" s="139"/>
      <c r="J20" s="139"/>
      <c r="K20" s="139"/>
      <c r="L20" s="139">
        <f ca="1">($C20/$D$1)/2</f>
        <v>0</v>
      </c>
      <c r="M20" s="139">
        <f t="shared" ref="M20:AR20" ca="1" si="34">IF(M$11&lt;$D$1+$A20,$C20/$D$1,IF(M$11=$D$1+$A20,($C20/$D$1)/2,0))</f>
        <v>0</v>
      </c>
      <c r="N20" s="139">
        <f t="shared" ca="1" si="34"/>
        <v>0</v>
      </c>
      <c r="O20" s="139">
        <f t="shared" ca="1" si="34"/>
        <v>0</v>
      </c>
      <c r="P20" s="139">
        <f t="shared" ca="1" si="34"/>
        <v>0</v>
      </c>
      <c r="Q20" s="139">
        <f t="shared" ca="1" si="34"/>
        <v>0</v>
      </c>
      <c r="R20" s="139">
        <f t="shared" ca="1" si="34"/>
        <v>0</v>
      </c>
      <c r="S20" s="139">
        <f t="shared" ca="1" si="34"/>
        <v>0</v>
      </c>
      <c r="T20" s="139">
        <f t="shared" ca="1" si="34"/>
        <v>0</v>
      </c>
      <c r="U20" s="139">
        <f t="shared" ca="1" si="34"/>
        <v>0</v>
      </c>
      <c r="V20" s="139">
        <f t="shared" ca="1" si="34"/>
        <v>0</v>
      </c>
      <c r="W20" s="139">
        <f t="shared" ca="1" si="34"/>
        <v>0</v>
      </c>
      <c r="X20" s="139">
        <f t="shared" ca="1" si="34"/>
        <v>0</v>
      </c>
      <c r="Y20" s="139">
        <f t="shared" ca="1" si="34"/>
        <v>0</v>
      </c>
      <c r="Z20" s="139">
        <f t="shared" ca="1" si="34"/>
        <v>0</v>
      </c>
      <c r="AA20" s="139">
        <f t="shared" ca="1" si="34"/>
        <v>0</v>
      </c>
      <c r="AB20" s="139">
        <f t="shared" ca="1" si="34"/>
        <v>0</v>
      </c>
      <c r="AC20" s="139">
        <f t="shared" ca="1" si="34"/>
        <v>0</v>
      </c>
      <c r="AD20" s="139">
        <f t="shared" ca="1" si="34"/>
        <v>0</v>
      </c>
      <c r="AE20" s="139">
        <f t="shared" ca="1" si="34"/>
        <v>0</v>
      </c>
      <c r="AF20" s="139">
        <f t="shared" ca="1" si="34"/>
        <v>0</v>
      </c>
      <c r="AG20" s="139">
        <f t="shared" ca="1" si="34"/>
        <v>0</v>
      </c>
      <c r="AH20" s="139">
        <f t="shared" ca="1" si="34"/>
        <v>0</v>
      </c>
      <c r="AI20" s="139">
        <f t="shared" ca="1" si="34"/>
        <v>0</v>
      </c>
      <c r="AJ20" s="139">
        <f t="shared" ca="1" si="34"/>
        <v>0</v>
      </c>
      <c r="AK20" s="139">
        <f t="shared" ca="1" si="34"/>
        <v>0</v>
      </c>
      <c r="AL20" s="139">
        <f t="shared" ca="1" si="34"/>
        <v>0</v>
      </c>
      <c r="AM20" s="139">
        <f t="shared" ca="1" si="34"/>
        <v>0</v>
      </c>
      <c r="AN20" s="139">
        <f t="shared" ca="1" si="34"/>
        <v>0</v>
      </c>
      <c r="AO20" s="139">
        <f t="shared" ca="1" si="34"/>
        <v>0</v>
      </c>
      <c r="AP20" s="139">
        <f t="shared" ca="1" si="34"/>
        <v>0</v>
      </c>
      <c r="AQ20" s="139">
        <f t="shared" ca="1" si="34"/>
        <v>0</v>
      </c>
      <c r="AR20" s="139">
        <f t="shared" ca="1" si="34"/>
        <v>0</v>
      </c>
      <c r="AS20" s="139">
        <f t="shared" ref="AS20:BX20" ca="1" si="35">IF(AS$11&lt;$D$1+$A20,$C20/$D$1,IF(AS$11=$D$1+$A20,($C20/$D$1)/2,0))</f>
        <v>0</v>
      </c>
      <c r="AT20" s="139">
        <f t="shared" ca="1" si="35"/>
        <v>0</v>
      </c>
      <c r="AU20" s="139">
        <f t="shared" ca="1" si="35"/>
        <v>0</v>
      </c>
      <c r="AV20" s="139">
        <f t="shared" ca="1" si="35"/>
        <v>0</v>
      </c>
      <c r="AW20" s="139">
        <f t="shared" ca="1" si="35"/>
        <v>0</v>
      </c>
      <c r="AX20" s="139">
        <f t="shared" ca="1" si="35"/>
        <v>0</v>
      </c>
      <c r="AY20" s="139">
        <f t="shared" ca="1" si="35"/>
        <v>0</v>
      </c>
      <c r="AZ20" s="139">
        <f t="shared" ca="1" si="35"/>
        <v>0</v>
      </c>
      <c r="BA20" s="139">
        <f t="shared" ca="1" si="35"/>
        <v>0</v>
      </c>
      <c r="BB20" s="139">
        <f t="shared" ca="1" si="35"/>
        <v>0</v>
      </c>
      <c r="BC20" s="139">
        <f t="shared" ca="1" si="35"/>
        <v>0</v>
      </c>
      <c r="BD20" s="139">
        <f t="shared" ca="1" si="35"/>
        <v>0</v>
      </c>
      <c r="BE20" s="139">
        <f t="shared" ca="1" si="35"/>
        <v>0</v>
      </c>
      <c r="BF20" s="139">
        <f t="shared" ca="1" si="35"/>
        <v>0</v>
      </c>
      <c r="BG20" s="139">
        <f t="shared" ca="1" si="35"/>
        <v>0</v>
      </c>
      <c r="BH20" s="139">
        <f t="shared" ca="1" si="35"/>
        <v>0</v>
      </c>
      <c r="BI20" s="139">
        <f t="shared" ca="1" si="35"/>
        <v>0</v>
      </c>
      <c r="BJ20" s="139">
        <f t="shared" ca="1" si="35"/>
        <v>0</v>
      </c>
      <c r="BK20" s="139">
        <f t="shared" ca="1" si="35"/>
        <v>0</v>
      </c>
      <c r="BL20" s="139">
        <f t="shared" ca="1" si="35"/>
        <v>0</v>
      </c>
      <c r="BM20" s="139">
        <f t="shared" ca="1" si="35"/>
        <v>0</v>
      </c>
      <c r="BN20" s="139">
        <f t="shared" ca="1" si="35"/>
        <v>0</v>
      </c>
      <c r="BO20" s="139">
        <f t="shared" ca="1" si="35"/>
        <v>0</v>
      </c>
      <c r="BP20" s="139">
        <f t="shared" ca="1" si="35"/>
        <v>0</v>
      </c>
      <c r="BQ20" s="139">
        <f t="shared" ca="1" si="35"/>
        <v>0</v>
      </c>
      <c r="BR20" s="139">
        <f t="shared" ca="1" si="35"/>
        <v>0</v>
      </c>
      <c r="BS20" s="139">
        <f t="shared" ca="1" si="35"/>
        <v>0</v>
      </c>
      <c r="BT20" s="139">
        <f t="shared" ca="1" si="35"/>
        <v>0</v>
      </c>
      <c r="BU20" s="139">
        <f t="shared" ca="1" si="35"/>
        <v>0</v>
      </c>
      <c r="BV20" s="139">
        <f t="shared" ca="1" si="35"/>
        <v>0</v>
      </c>
      <c r="BW20" s="139">
        <f t="shared" ca="1" si="35"/>
        <v>0</v>
      </c>
      <c r="BX20" s="139">
        <f t="shared" ca="1" si="35"/>
        <v>0</v>
      </c>
      <c r="BY20" s="139">
        <f t="shared" ref="BY20:CY20" ca="1" si="36">IF(BY$11&lt;$D$1+$A20,$C20/$D$1,IF(BY$11=$D$1+$A20,($C20/$D$1)/2,0))</f>
        <v>0</v>
      </c>
      <c r="BZ20" s="139">
        <f t="shared" ca="1" si="36"/>
        <v>0</v>
      </c>
      <c r="CA20" s="139">
        <f t="shared" ca="1" si="36"/>
        <v>0</v>
      </c>
      <c r="CB20" s="139">
        <f t="shared" ca="1" si="36"/>
        <v>0</v>
      </c>
      <c r="CC20" s="139">
        <f t="shared" ca="1" si="36"/>
        <v>0</v>
      </c>
      <c r="CD20" s="139">
        <f t="shared" ca="1" si="36"/>
        <v>0</v>
      </c>
      <c r="CE20" s="139">
        <f t="shared" ca="1" si="36"/>
        <v>0</v>
      </c>
      <c r="CF20" s="139">
        <f t="shared" ca="1" si="36"/>
        <v>0</v>
      </c>
      <c r="CG20" s="139">
        <f t="shared" ca="1" si="36"/>
        <v>0</v>
      </c>
      <c r="CH20" s="139">
        <f t="shared" ca="1" si="36"/>
        <v>0</v>
      </c>
      <c r="CI20" s="139">
        <f t="shared" ca="1" si="36"/>
        <v>0</v>
      </c>
      <c r="CJ20" s="139">
        <f t="shared" ca="1" si="36"/>
        <v>0</v>
      </c>
      <c r="CK20" s="139">
        <f t="shared" ca="1" si="36"/>
        <v>0</v>
      </c>
      <c r="CL20" s="139">
        <f t="shared" ca="1" si="36"/>
        <v>0</v>
      </c>
      <c r="CM20" s="139">
        <f t="shared" ca="1" si="36"/>
        <v>0</v>
      </c>
      <c r="CN20" s="139">
        <f t="shared" ca="1" si="36"/>
        <v>0</v>
      </c>
      <c r="CO20" s="139">
        <f t="shared" ca="1" si="36"/>
        <v>0</v>
      </c>
      <c r="CP20" s="139">
        <f t="shared" ca="1" si="36"/>
        <v>0</v>
      </c>
      <c r="CQ20" s="139">
        <f t="shared" ca="1" si="36"/>
        <v>0</v>
      </c>
      <c r="CR20" s="139">
        <f t="shared" ca="1" si="36"/>
        <v>0</v>
      </c>
      <c r="CS20" s="139">
        <f t="shared" ca="1" si="36"/>
        <v>0</v>
      </c>
      <c r="CT20" s="139">
        <f t="shared" ca="1" si="36"/>
        <v>0</v>
      </c>
      <c r="CU20" s="139">
        <f t="shared" ca="1" si="36"/>
        <v>0</v>
      </c>
      <c r="CV20" s="139">
        <f t="shared" ca="1" si="36"/>
        <v>0</v>
      </c>
      <c r="CW20" s="139">
        <f t="shared" ca="1" si="36"/>
        <v>0</v>
      </c>
      <c r="CX20" s="139">
        <f t="shared" ca="1" si="36"/>
        <v>0</v>
      </c>
      <c r="CY20" s="139">
        <f t="shared" ca="1" si="36"/>
        <v>0</v>
      </c>
      <c r="CZ20" s="139">
        <f t="shared" ca="1" si="14"/>
        <v>0</v>
      </c>
      <c r="DA20" s="373" t="s">
        <v>217</v>
      </c>
      <c r="DB20" s="373">
        <f t="shared" si="15"/>
        <v>2027</v>
      </c>
    </row>
    <row r="21" spans="1:106">
      <c r="A21" s="138">
        <f t="shared" si="10"/>
        <v>10</v>
      </c>
      <c r="B21" s="138">
        <f t="shared" si="10"/>
        <v>2028</v>
      </c>
      <c r="C21" s="130">
        <f ca="1">IF(INDIRECT(DA21&amp;5)=$H$2,SUM($D$6:INDIRECT(DA21&amp;6)),IF(INDIRECT(DA21&amp;5)&gt;$H$2,INDIRECT(DA21&amp;6),0))</f>
        <v>0</v>
      </c>
      <c r="D21" s="139"/>
      <c r="E21" s="139"/>
      <c r="F21" s="139"/>
      <c r="G21" s="139"/>
      <c r="H21" s="139"/>
      <c r="I21" s="139"/>
      <c r="J21" s="139"/>
      <c r="K21" s="139"/>
      <c r="L21" s="139"/>
      <c r="M21" s="139">
        <f ca="1">($C21/$D$1)/2</f>
        <v>0</v>
      </c>
      <c r="N21" s="139">
        <f t="shared" ref="N21:AS21" ca="1" si="37">IF(N$11&lt;$D$1+$A21,$C21/$D$1,IF(N$11=$D$1+$A21,($C21/$D$1)/2,0))</f>
        <v>0</v>
      </c>
      <c r="O21" s="139">
        <f t="shared" ca="1" si="37"/>
        <v>0</v>
      </c>
      <c r="P21" s="139">
        <f t="shared" ca="1" si="37"/>
        <v>0</v>
      </c>
      <c r="Q21" s="139">
        <f t="shared" ca="1" si="37"/>
        <v>0</v>
      </c>
      <c r="R21" s="139">
        <f t="shared" ca="1" si="37"/>
        <v>0</v>
      </c>
      <c r="S21" s="139">
        <f t="shared" ca="1" si="37"/>
        <v>0</v>
      </c>
      <c r="T21" s="139">
        <f t="shared" ca="1" si="37"/>
        <v>0</v>
      </c>
      <c r="U21" s="139">
        <f t="shared" ca="1" si="37"/>
        <v>0</v>
      </c>
      <c r="V21" s="139">
        <f t="shared" ca="1" si="37"/>
        <v>0</v>
      </c>
      <c r="W21" s="139">
        <f t="shared" ca="1" si="37"/>
        <v>0</v>
      </c>
      <c r="X21" s="139">
        <f t="shared" ca="1" si="37"/>
        <v>0</v>
      </c>
      <c r="Y21" s="139">
        <f t="shared" ca="1" si="37"/>
        <v>0</v>
      </c>
      <c r="Z21" s="139">
        <f t="shared" ca="1" si="37"/>
        <v>0</v>
      </c>
      <c r="AA21" s="139">
        <f t="shared" ca="1" si="37"/>
        <v>0</v>
      </c>
      <c r="AB21" s="139">
        <f t="shared" ca="1" si="37"/>
        <v>0</v>
      </c>
      <c r="AC21" s="139">
        <f t="shared" ca="1" si="37"/>
        <v>0</v>
      </c>
      <c r="AD21" s="139">
        <f t="shared" ca="1" si="37"/>
        <v>0</v>
      </c>
      <c r="AE21" s="139">
        <f t="shared" ca="1" si="37"/>
        <v>0</v>
      </c>
      <c r="AF21" s="139">
        <f t="shared" ca="1" si="37"/>
        <v>0</v>
      </c>
      <c r="AG21" s="139">
        <f t="shared" ca="1" si="37"/>
        <v>0</v>
      </c>
      <c r="AH21" s="139">
        <f t="shared" ca="1" si="37"/>
        <v>0</v>
      </c>
      <c r="AI21" s="139">
        <f t="shared" ca="1" si="37"/>
        <v>0</v>
      </c>
      <c r="AJ21" s="139">
        <f t="shared" ca="1" si="37"/>
        <v>0</v>
      </c>
      <c r="AK21" s="139">
        <f t="shared" ca="1" si="37"/>
        <v>0</v>
      </c>
      <c r="AL21" s="139">
        <f t="shared" ca="1" si="37"/>
        <v>0</v>
      </c>
      <c r="AM21" s="139">
        <f t="shared" ca="1" si="37"/>
        <v>0</v>
      </c>
      <c r="AN21" s="139">
        <f t="shared" ca="1" si="37"/>
        <v>0</v>
      </c>
      <c r="AO21" s="139">
        <f t="shared" ca="1" si="37"/>
        <v>0</v>
      </c>
      <c r="AP21" s="139">
        <f t="shared" ca="1" si="37"/>
        <v>0</v>
      </c>
      <c r="AQ21" s="139">
        <f t="shared" ca="1" si="37"/>
        <v>0</v>
      </c>
      <c r="AR21" s="139">
        <f t="shared" ca="1" si="37"/>
        <v>0</v>
      </c>
      <c r="AS21" s="139">
        <f t="shared" ca="1" si="37"/>
        <v>0</v>
      </c>
      <c r="AT21" s="139">
        <f t="shared" ref="AT21:BY21" ca="1" si="38">IF(AT$11&lt;$D$1+$A21,$C21/$D$1,IF(AT$11=$D$1+$A21,($C21/$D$1)/2,0))</f>
        <v>0</v>
      </c>
      <c r="AU21" s="139">
        <f t="shared" ca="1" si="38"/>
        <v>0</v>
      </c>
      <c r="AV21" s="139">
        <f t="shared" ca="1" si="38"/>
        <v>0</v>
      </c>
      <c r="AW21" s="139">
        <f t="shared" ca="1" si="38"/>
        <v>0</v>
      </c>
      <c r="AX21" s="139">
        <f t="shared" ca="1" si="38"/>
        <v>0</v>
      </c>
      <c r="AY21" s="139">
        <f t="shared" ca="1" si="38"/>
        <v>0</v>
      </c>
      <c r="AZ21" s="139">
        <f t="shared" ca="1" si="38"/>
        <v>0</v>
      </c>
      <c r="BA21" s="139">
        <f t="shared" ca="1" si="38"/>
        <v>0</v>
      </c>
      <c r="BB21" s="139">
        <f t="shared" ca="1" si="38"/>
        <v>0</v>
      </c>
      <c r="BC21" s="139">
        <f t="shared" ca="1" si="38"/>
        <v>0</v>
      </c>
      <c r="BD21" s="139">
        <f t="shared" ca="1" si="38"/>
        <v>0</v>
      </c>
      <c r="BE21" s="139">
        <f t="shared" ca="1" si="38"/>
        <v>0</v>
      </c>
      <c r="BF21" s="139">
        <f t="shared" ca="1" si="38"/>
        <v>0</v>
      </c>
      <c r="BG21" s="139">
        <f t="shared" ca="1" si="38"/>
        <v>0</v>
      </c>
      <c r="BH21" s="139">
        <f t="shared" ca="1" si="38"/>
        <v>0</v>
      </c>
      <c r="BI21" s="139">
        <f t="shared" ca="1" si="38"/>
        <v>0</v>
      </c>
      <c r="BJ21" s="139">
        <f t="shared" ca="1" si="38"/>
        <v>0</v>
      </c>
      <c r="BK21" s="139">
        <f t="shared" ca="1" si="38"/>
        <v>0</v>
      </c>
      <c r="BL21" s="139">
        <f t="shared" ca="1" si="38"/>
        <v>0</v>
      </c>
      <c r="BM21" s="139">
        <f t="shared" ca="1" si="38"/>
        <v>0</v>
      </c>
      <c r="BN21" s="139">
        <f t="shared" ca="1" si="38"/>
        <v>0</v>
      </c>
      <c r="BO21" s="139">
        <f t="shared" ca="1" si="38"/>
        <v>0</v>
      </c>
      <c r="BP21" s="139">
        <f t="shared" ca="1" si="38"/>
        <v>0</v>
      </c>
      <c r="BQ21" s="139">
        <f t="shared" ca="1" si="38"/>
        <v>0</v>
      </c>
      <c r="BR21" s="139">
        <f t="shared" ca="1" si="38"/>
        <v>0</v>
      </c>
      <c r="BS21" s="139">
        <f t="shared" ca="1" si="38"/>
        <v>0</v>
      </c>
      <c r="BT21" s="139">
        <f t="shared" ca="1" si="38"/>
        <v>0</v>
      </c>
      <c r="BU21" s="139">
        <f t="shared" ca="1" si="38"/>
        <v>0</v>
      </c>
      <c r="BV21" s="139">
        <f t="shared" ca="1" si="38"/>
        <v>0</v>
      </c>
      <c r="BW21" s="139">
        <f t="shared" ca="1" si="38"/>
        <v>0</v>
      </c>
      <c r="BX21" s="139">
        <f t="shared" ca="1" si="38"/>
        <v>0</v>
      </c>
      <c r="BY21" s="139">
        <f t="shared" ca="1" si="38"/>
        <v>0</v>
      </c>
      <c r="BZ21" s="139">
        <f t="shared" ref="BZ21:CY21" ca="1" si="39">IF(BZ$11&lt;$D$1+$A21,$C21/$D$1,IF(BZ$11=$D$1+$A21,($C21/$D$1)/2,0))</f>
        <v>0</v>
      </c>
      <c r="CA21" s="139">
        <f t="shared" ca="1" si="39"/>
        <v>0</v>
      </c>
      <c r="CB21" s="139">
        <f t="shared" ca="1" si="39"/>
        <v>0</v>
      </c>
      <c r="CC21" s="139">
        <f t="shared" ca="1" si="39"/>
        <v>0</v>
      </c>
      <c r="CD21" s="139">
        <f t="shared" ca="1" si="39"/>
        <v>0</v>
      </c>
      <c r="CE21" s="139">
        <f t="shared" ca="1" si="39"/>
        <v>0</v>
      </c>
      <c r="CF21" s="139">
        <f t="shared" ca="1" si="39"/>
        <v>0</v>
      </c>
      <c r="CG21" s="139">
        <f t="shared" ca="1" si="39"/>
        <v>0</v>
      </c>
      <c r="CH21" s="139">
        <f t="shared" ca="1" si="39"/>
        <v>0</v>
      </c>
      <c r="CI21" s="139">
        <f t="shared" ca="1" si="39"/>
        <v>0</v>
      </c>
      <c r="CJ21" s="139">
        <f t="shared" ca="1" si="39"/>
        <v>0</v>
      </c>
      <c r="CK21" s="139">
        <f t="shared" ca="1" si="39"/>
        <v>0</v>
      </c>
      <c r="CL21" s="139">
        <f t="shared" ca="1" si="39"/>
        <v>0</v>
      </c>
      <c r="CM21" s="139">
        <f t="shared" ca="1" si="39"/>
        <v>0</v>
      </c>
      <c r="CN21" s="139">
        <f t="shared" ca="1" si="39"/>
        <v>0</v>
      </c>
      <c r="CO21" s="139">
        <f t="shared" ca="1" si="39"/>
        <v>0</v>
      </c>
      <c r="CP21" s="139">
        <f t="shared" ca="1" si="39"/>
        <v>0</v>
      </c>
      <c r="CQ21" s="139">
        <f t="shared" ca="1" si="39"/>
        <v>0</v>
      </c>
      <c r="CR21" s="139">
        <f t="shared" ca="1" si="39"/>
        <v>0</v>
      </c>
      <c r="CS21" s="139">
        <f t="shared" ca="1" si="39"/>
        <v>0</v>
      </c>
      <c r="CT21" s="139">
        <f t="shared" ca="1" si="39"/>
        <v>0</v>
      </c>
      <c r="CU21" s="139">
        <f t="shared" ca="1" si="39"/>
        <v>0</v>
      </c>
      <c r="CV21" s="139">
        <f t="shared" ca="1" si="39"/>
        <v>0</v>
      </c>
      <c r="CW21" s="139">
        <f t="shared" ca="1" si="39"/>
        <v>0</v>
      </c>
      <c r="CX21" s="139">
        <f t="shared" ca="1" si="39"/>
        <v>0</v>
      </c>
      <c r="CY21" s="139">
        <f t="shared" ca="1" si="39"/>
        <v>0</v>
      </c>
      <c r="CZ21" s="139">
        <f t="shared" ca="1" si="14"/>
        <v>0</v>
      </c>
      <c r="DA21" s="373" t="s">
        <v>218</v>
      </c>
      <c r="DB21" s="373">
        <f t="shared" si="15"/>
        <v>2028</v>
      </c>
    </row>
    <row r="22" spans="1:106">
      <c r="A22" s="138">
        <f t="shared" si="10"/>
        <v>11</v>
      </c>
      <c r="B22" s="138">
        <f t="shared" si="10"/>
        <v>2029</v>
      </c>
      <c r="C22" s="130">
        <f ca="1">IF(INDIRECT(DA22&amp;5)=$H$2,SUM($D$6:INDIRECT(DA22&amp;6)),IF(INDIRECT(DA22&amp;5)&gt;$H$2,INDIRECT(DA22&amp;6),0))</f>
        <v>0</v>
      </c>
      <c r="D22" s="139"/>
      <c r="E22" s="139"/>
      <c r="F22" s="139"/>
      <c r="G22" s="139"/>
      <c r="H22" s="139"/>
      <c r="I22" s="139"/>
      <c r="J22" s="139"/>
      <c r="K22" s="139"/>
      <c r="L22" s="139"/>
      <c r="M22" s="139"/>
      <c r="N22" s="139">
        <f ca="1">($C22/$D$1)/2</f>
        <v>0</v>
      </c>
      <c r="O22" s="139">
        <f t="shared" ref="O22:AT22" ca="1" si="40">IF(O$11&lt;$D$1+$A22,$C22/$D$1,IF(O$11=$D$1+$A22,($C22/$D$1)/2,0))</f>
        <v>0</v>
      </c>
      <c r="P22" s="139">
        <f t="shared" ca="1" si="40"/>
        <v>0</v>
      </c>
      <c r="Q22" s="139">
        <f t="shared" ca="1" si="40"/>
        <v>0</v>
      </c>
      <c r="R22" s="139">
        <f t="shared" ca="1" si="40"/>
        <v>0</v>
      </c>
      <c r="S22" s="139">
        <f t="shared" ca="1" si="40"/>
        <v>0</v>
      </c>
      <c r="T22" s="139">
        <f t="shared" ca="1" si="40"/>
        <v>0</v>
      </c>
      <c r="U22" s="139">
        <f t="shared" ca="1" si="40"/>
        <v>0</v>
      </c>
      <c r="V22" s="139">
        <f t="shared" ca="1" si="40"/>
        <v>0</v>
      </c>
      <c r="W22" s="139">
        <f t="shared" ca="1" si="40"/>
        <v>0</v>
      </c>
      <c r="X22" s="139">
        <f t="shared" ca="1" si="40"/>
        <v>0</v>
      </c>
      <c r="Y22" s="139">
        <f t="shared" ca="1" si="40"/>
        <v>0</v>
      </c>
      <c r="Z22" s="139">
        <f t="shared" ca="1" si="40"/>
        <v>0</v>
      </c>
      <c r="AA22" s="139">
        <f t="shared" ca="1" si="40"/>
        <v>0</v>
      </c>
      <c r="AB22" s="139">
        <f t="shared" ca="1" si="40"/>
        <v>0</v>
      </c>
      <c r="AC22" s="139">
        <f t="shared" ca="1" si="40"/>
        <v>0</v>
      </c>
      <c r="AD22" s="139">
        <f t="shared" ca="1" si="40"/>
        <v>0</v>
      </c>
      <c r="AE22" s="139">
        <f t="shared" ca="1" si="40"/>
        <v>0</v>
      </c>
      <c r="AF22" s="139">
        <f t="shared" ca="1" si="40"/>
        <v>0</v>
      </c>
      <c r="AG22" s="139">
        <f t="shared" ca="1" si="40"/>
        <v>0</v>
      </c>
      <c r="AH22" s="139">
        <f t="shared" ca="1" si="40"/>
        <v>0</v>
      </c>
      <c r="AI22" s="139">
        <f t="shared" ca="1" si="40"/>
        <v>0</v>
      </c>
      <c r="AJ22" s="139">
        <f t="shared" ca="1" si="40"/>
        <v>0</v>
      </c>
      <c r="AK22" s="139">
        <f t="shared" ca="1" si="40"/>
        <v>0</v>
      </c>
      <c r="AL22" s="139">
        <f t="shared" ca="1" si="40"/>
        <v>0</v>
      </c>
      <c r="AM22" s="139">
        <f t="shared" ca="1" si="40"/>
        <v>0</v>
      </c>
      <c r="AN22" s="139">
        <f t="shared" ca="1" si="40"/>
        <v>0</v>
      </c>
      <c r="AO22" s="139">
        <f t="shared" ca="1" si="40"/>
        <v>0</v>
      </c>
      <c r="AP22" s="139">
        <f t="shared" ca="1" si="40"/>
        <v>0</v>
      </c>
      <c r="AQ22" s="139">
        <f t="shared" ca="1" si="40"/>
        <v>0</v>
      </c>
      <c r="AR22" s="139">
        <f t="shared" ca="1" si="40"/>
        <v>0</v>
      </c>
      <c r="AS22" s="139">
        <f t="shared" ca="1" si="40"/>
        <v>0</v>
      </c>
      <c r="AT22" s="139">
        <f t="shared" ca="1" si="40"/>
        <v>0</v>
      </c>
      <c r="AU22" s="139">
        <f t="shared" ref="AU22:BZ22" ca="1" si="41">IF(AU$11&lt;$D$1+$A22,$C22/$D$1,IF(AU$11=$D$1+$A22,($C22/$D$1)/2,0))</f>
        <v>0</v>
      </c>
      <c r="AV22" s="139">
        <f t="shared" ca="1" si="41"/>
        <v>0</v>
      </c>
      <c r="AW22" s="139">
        <f t="shared" ca="1" si="41"/>
        <v>0</v>
      </c>
      <c r="AX22" s="139">
        <f t="shared" ca="1" si="41"/>
        <v>0</v>
      </c>
      <c r="AY22" s="139">
        <f t="shared" ca="1" si="41"/>
        <v>0</v>
      </c>
      <c r="AZ22" s="139">
        <f t="shared" ca="1" si="41"/>
        <v>0</v>
      </c>
      <c r="BA22" s="139">
        <f t="shared" ca="1" si="41"/>
        <v>0</v>
      </c>
      <c r="BB22" s="139">
        <f t="shared" ca="1" si="41"/>
        <v>0</v>
      </c>
      <c r="BC22" s="139">
        <f t="shared" ca="1" si="41"/>
        <v>0</v>
      </c>
      <c r="BD22" s="139">
        <f t="shared" ca="1" si="41"/>
        <v>0</v>
      </c>
      <c r="BE22" s="139">
        <f t="shared" ca="1" si="41"/>
        <v>0</v>
      </c>
      <c r="BF22" s="139">
        <f t="shared" ca="1" si="41"/>
        <v>0</v>
      </c>
      <c r="BG22" s="139">
        <f t="shared" ca="1" si="41"/>
        <v>0</v>
      </c>
      <c r="BH22" s="139">
        <f t="shared" ca="1" si="41"/>
        <v>0</v>
      </c>
      <c r="BI22" s="139">
        <f t="shared" ca="1" si="41"/>
        <v>0</v>
      </c>
      <c r="BJ22" s="139">
        <f t="shared" ca="1" si="41"/>
        <v>0</v>
      </c>
      <c r="BK22" s="139">
        <f t="shared" ca="1" si="41"/>
        <v>0</v>
      </c>
      <c r="BL22" s="139">
        <f t="shared" ca="1" si="41"/>
        <v>0</v>
      </c>
      <c r="BM22" s="139">
        <f t="shared" ca="1" si="41"/>
        <v>0</v>
      </c>
      <c r="BN22" s="139">
        <f t="shared" ca="1" si="41"/>
        <v>0</v>
      </c>
      <c r="BO22" s="139">
        <f t="shared" ca="1" si="41"/>
        <v>0</v>
      </c>
      <c r="BP22" s="139">
        <f t="shared" ca="1" si="41"/>
        <v>0</v>
      </c>
      <c r="BQ22" s="139">
        <f t="shared" ca="1" si="41"/>
        <v>0</v>
      </c>
      <c r="BR22" s="139">
        <f t="shared" ca="1" si="41"/>
        <v>0</v>
      </c>
      <c r="BS22" s="139">
        <f t="shared" ca="1" si="41"/>
        <v>0</v>
      </c>
      <c r="BT22" s="139">
        <f t="shared" ca="1" si="41"/>
        <v>0</v>
      </c>
      <c r="BU22" s="139">
        <f t="shared" ca="1" si="41"/>
        <v>0</v>
      </c>
      <c r="BV22" s="139">
        <f t="shared" ca="1" si="41"/>
        <v>0</v>
      </c>
      <c r="BW22" s="139">
        <f t="shared" ca="1" si="41"/>
        <v>0</v>
      </c>
      <c r="BX22" s="139">
        <f t="shared" ca="1" si="41"/>
        <v>0</v>
      </c>
      <c r="BY22" s="139">
        <f t="shared" ca="1" si="41"/>
        <v>0</v>
      </c>
      <c r="BZ22" s="139">
        <f t="shared" ca="1" si="41"/>
        <v>0</v>
      </c>
      <c r="CA22" s="139">
        <f t="shared" ref="CA22:CY22" ca="1" si="42">IF(CA$11&lt;$D$1+$A22,$C22/$D$1,IF(CA$11=$D$1+$A22,($C22/$D$1)/2,0))</f>
        <v>0</v>
      </c>
      <c r="CB22" s="139">
        <f t="shared" ca="1" si="42"/>
        <v>0</v>
      </c>
      <c r="CC22" s="139">
        <f t="shared" ca="1" si="42"/>
        <v>0</v>
      </c>
      <c r="CD22" s="139">
        <f t="shared" ca="1" si="42"/>
        <v>0</v>
      </c>
      <c r="CE22" s="139">
        <f t="shared" ca="1" si="42"/>
        <v>0</v>
      </c>
      <c r="CF22" s="139">
        <f t="shared" ca="1" si="42"/>
        <v>0</v>
      </c>
      <c r="CG22" s="139">
        <f t="shared" ca="1" si="42"/>
        <v>0</v>
      </c>
      <c r="CH22" s="139">
        <f t="shared" ca="1" si="42"/>
        <v>0</v>
      </c>
      <c r="CI22" s="139">
        <f t="shared" ca="1" si="42"/>
        <v>0</v>
      </c>
      <c r="CJ22" s="139">
        <f t="shared" ca="1" si="42"/>
        <v>0</v>
      </c>
      <c r="CK22" s="139">
        <f t="shared" ca="1" si="42"/>
        <v>0</v>
      </c>
      <c r="CL22" s="139">
        <f t="shared" ca="1" si="42"/>
        <v>0</v>
      </c>
      <c r="CM22" s="139">
        <f t="shared" ca="1" si="42"/>
        <v>0</v>
      </c>
      <c r="CN22" s="139">
        <f t="shared" ca="1" si="42"/>
        <v>0</v>
      </c>
      <c r="CO22" s="139">
        <f t="shared" ca="1" si="42"/>
        <v>0</v>
      </c>
      <c r="CP22" s="139">
        <f t="shared" ca="1" si="42"/>
        <v>0</v>
      </c>
      <c r="CQ22" s="139">
        <f t="shared" ca="1" si="42"/>
        <v>0</v>
      </c>
      <c r="CR22" s="139">
        <f t="shared" ca="1" si="42"/>
        <v>0</v>
      </c>
      <c r="CS22" s="139">
        <f t="shared" ca="1" si="42"/>
        <v>0</v>
      </c>
      <c r="CT22" s="139">
        <f t="shared" ca="1" si="42"/>
        <v>0</v>
      </c>
      <c r="CU22" s="139">
        <f t="shared" ca="1" si="42"/>
        <v>0</v>
      </c>
      <c r="CV22" s="139">
        <f t="shared" ca="1" si="42"/>
        <v>0</v>
      </c>
      <c r="CW22" s="139">
        <f t="shared" ca="1" si="42"/>
        <v>0</v>
      </c>
      <c r="CX22" s="139">
        <f t="shared" ca="1" si="42"/>
        <v>0</v>
      </c>
      <c r="CY22" s="139">
        <f t="shared" ca="1" si="42"/>
        <v>0</v>
      </c>
      <c r="CZ22" s="139">
        <f t="shared" ca="1" si="14"/>
        <v>0</v>
      </c>
      <c r="DA22" s="373" t="s">
        <v>219</v>
      </c>
      <c r="DB22" s="373">
        <f t="shared" si="15"/>
        <v>2029</v>
      </c>
    </row>
    <row r="23" spans="1:106">
      <c r="A23" s="138">
        <f t="shared" si="10"/>
        <v>12</v>
      </c>
      <c r="B23" s="138">
        <f t="shared" si="10"/>
        <v>2030</v>
      </c>
      <c r="C23" s="130">
        <f ca="1">IF(INDIRECT(DA23&amp;5)=$H$2,SUM($D$6:INDIRECT(DA23&amp;6)),IF(INDIRECT(DA23&amp;5)&gt;$H$2,INDIRECT(DA23&amp;6),0))</f>
        <v>0</v>
      </c>
      <c r="D23" s="139"/>
      <c r="E23" s="139"/>
      <c r="F23" s="139"/>
      <c r="G23" s="139"/>
      <c r="H23" s="139"/>
      <c r="I23" s="139"/>
      <c r="J23" s="139"/>
      <c r="K23" s="139"/>
      <c r="L23" s="139"/>
      <c r="M23" s="139"/>
      <c r="N23" s="139"/>
      <c r="O23" s="139">
        <f ca="1">($C23/$D$1)/2</f>
        <v>0</v>
      </c>
      <c r="P23" s="139">
        <f t="shared" ref="P23:AU23" ca="1" si="43">IF(P$11&lt;$D$1+$A23,$C23/$D$1,IF(P$11=$D$1+$A23,($C23/$D$1)/2,0))</f>
        <v>0</v>
      </c>
      <c r="Q23" s="139">
        <f t="shared" ca="1" si="43"/>
        <v>0</v>
      </c>
      <c r="R23" s="139">
        <f t="shared" ca="1" si="43"/>
        <v>0</v>
      </c>
      <c r="S23" s="139">
        <f t="shared" ca="1" si="43"/>
        <v>0</v>
      </c>
      <c r="T23" s="139">
        <f t="shared" ca="1" si="43"/>
        <v>0</v>
      </c>
      <c r="U23" s="139">
        <f t="shared" ca="1" si="43"/>
        <v>0</v>
      </c>
      <c r="V23" s="139">
        <f t="shared" ca="1" si="43"/>
        <v>0</v>
      </c>
      <c r="W23" s="139">
        <f t="shared" ca="1" si="43"/>
        <v>0</v>
      </c>
      <c r="X23" s="139">
        <f t="shared" ca="1" si="43"/>
        <v>0</v>
      </c>
      <c r="Y23" s="139">
        <f t="shared" ca="1" si="43"/>
        <v>0</v>
      </c>
      <c r="Z23" s="139">
        <f t="shared" ca="1" si="43"/>
        <v>0</v>
      </c>
      <c r="AA23" s="139">
        <f t="shared" ca="1" si="43"/>
        <v>0</v>
      </c>
      <c r="AB23" s="139">
        <f t="shared" ca="1" si="43"/>
        <v>0</v>
      </c>
      <c r="AC23" s="139">
        <f t="shared" ca="1" si="43"/>
        <v>0</v>
      </c>
      <c r="AD23" s="139">
        <f t="shared" ca="1" si="43"/>
        <v>0</v>
      </c>
      <c r="AE23" s="139">
        <f t="shared" ca="1" si="43"/>
        <v>0</v>
      </c>
      <c r="AF23" s="139">
        <f t="shared" ca="1" si="43"/>
        <v>0</v>
      </c>
      <c r="AG23" s="139">
        <f t="shared" ca="1" si="43"/>
        <v>0</v>
      </c>
      <c r="AH23" s="139">
        <f t="shared" ca="1" si="43"/>
        <v>0</v>
      </c>
      <c r="AI23" s="139">
        <f t="shared" ca="1" si="43"/>
        <v>0</v>
      </c>
      <c r="AJ23" s="139">
        <f t="shared" ca="1" si="43"/>
        <v>0</v>
      </c>
      <c r="AK23" s="139">
        <f t="shared" ca="1" si="43"/>
        <v>0</v>
      </c>
      <c r="AL23" s="139">
        <f t="shared" ca="1" si="43"/>
        <v>0</v>
      </c>
      <c r="AM23" s="139">
        <f t="shared" ca="1" si="43"/>
        <v>0</v>
      </c>
      <c r="AN23" s="139">
        <f t="shared" ca="1" si="43"/>
        <v>0</v>
      </c>
      <c r="AO23" s="139">
        <f t="shared" ca="1" si="43"/>
        <v>0</v>
      </c>
      <c r="AP23" s="139">
        <f t="shared" ca="1" si="43"/>
        <v>0</v>
      </c>
      <c r="AQ23" s="139">
        <f t="shared" ca="1" si="43"/>
        <v>0</v>
      </c>
      <c r="AR23" s="139">
        <f t="shared" ca="1" si="43"/>
        <v>0</v>
      </c>
      <c r="AS23" s="139">
        <f t="shared" ca="1" si="43"/>
        <v>0</v>
      </c>
      <c r="AT23" s="139">
        <f t="shared" ca="1" si="43"/>
        <v>0</v>
      </c>
      <c r="AU23" s="139">
        <f t="shared" ca="1" si="43"/>
        <v>0</v>
      </c>
      <c r="AV23" s="139">
        <f t="shared" ref="AV23:CA23" ca="1" si="44">IF(AV$11&lt;$D$1+$A23,$C23/$D$1,IF(AV$11=$D$1+$A23,($C23/$D$1)/2,0))</f>
        <v>0</v>
      </c>
      <c r="AW23" s="139">
        <f t="shared" ca="1" si="44"/>
        <v>0</v>
      </c>
      <c r="AX23" s="139">
        <f t="shared" ca="1" si="44"/>
        <v>0</v>
      </c>
      <c r="AY23" s="139">
        <f t="shared" ca="1" si="44"/>
        <v>0</v>
      </c>
      <c r="AZ23" s="139">
        <f t="shared" ca="1" si="44"/>
        <v>0</v>
      </c>
      <c r="BA23" s="139">
        <f t="shared" ca="1" si="44"/>
        <v>0</v>
      </c>
      <c r="BB23" s="139">
        <f t="shared" ca="1" si="44"/>
        <v>0</v>
      </c>
      <c r="BC23" s="139">
        <f t="shared" ca="1" si="44"/>
        <v>0</v>
      </c>
      <c r="BD23" s="139">
        <f t="shared" ca="1" si="44"/>
        <v>0</v>
      </c>
      <c r="BE23" s="139">
        <f t="shared" ca="1" si="44"/>
        <v>0</v>
      </c>
      <c r="BF23" s="139">
        <f t="shared" ca="1" si="44"/>
        <v>0</v>
      </c>
      <c r="BG23" s="139">
        <f t="shared" ca="1" si="44"/>
        <v>0</v>
      </c>
      <c r="BH23" s="139">
        <f t="shared" ca="1" si="44"/>
        <v>0</v>
      </c>
      <c r="BI23" s="139">
        <f t="shared" ca="1" si="44"/>
        <v>0</v>
      </c>
      <c r="BJ23" s="139">
        <f t="shared" ca="1" si="44"/>
        <v>0</v>
      </c>
      <c r="BK23" s="139">
        <f t="shared" ca="1" si="44"/>
        <v>0</v>
      </c>
      <c r="BL23" s="139">
        <f t="shared" ca="1" si="44"/>
        <v>0</v>
      </c>
      <c r="BM23" s="139">
        <f t="shared" ca="1" si="44"/>
        <v>0</v>
      </c>
      <c r="BN23" s="139">
        <f t="shared" ca="1" si="44"/>
        <v>0</v>
      </c>
      <c r="BO23" s="139">
        <f t="shared" ca="1" si="44"/>
        <v>0</v>
      </c>
      <c r="BP23" s="139">
        <f t="shared" ca="1" si="44"/>
        <v>0</v>
      </c>
      <c r="BQ23" s="139">
        <f t="shared" ca="1" si="44"/>
        <v>0</v>
      </c>
      <c r="BR23" s="139">
        <f t="shared" ca="1" si="44"/>
        <v>0</v>
      </c>
      <c r="BS23" s="139">
        <f t="shared" ca="1" si="44"/>
        <v>0</v>
      </c>
      <c r="BT23" s="139">
        <f t="shared" ca="1" si="44"/>
        <v>0</v>
      </c>
      <c r="BU23" s="139">
        <f t="shared" ca="1" si="44"/>
        <v>0</v>
      </c>
      <c r="BV23" s="139">
        <f t="shared" ca="1" si="44"/>
        <v>0</v>
      </c>
      <c r="BW23" s="139">
        <f t="shared" ca="1" si="44"/>
        <v>0</v>
      </c>
      <c r="BX23" s="139">
        <f t="shared" ca="1" si="44"/>
        <v>0</v>
      </c>
      <c r="BY23" s="139">
        <f t="shared" ca="1" si="44"/>
        <v>0</v>
      </c>
      <c r="BZ23" s="139">
        <f t="shared" ca="1" si="44"/>
        <v>0</v>
      </c>
      <c r="CA23" s="139">
        <f t="shared" ca="1" si="44"/>
        <v>0</v>
      </c>
      <c r="CB23" s="139">
        <f t="shared" ref="CB23:CY23" ca="1" si="45">IF(CB$11&lt;$D$1+$A23,$C23/$D$1,IF(CB$11=$D$1+$A23,($C23/$D$1)/2,0))</f>
        <v>0</v>
      </c>
      <c r="CC23" s="139">
        <f t="shared" ca="1" si="45"/>
        <v>0</v>
      </c>
      <c r="CD23" s="139">
        <f t="shared" ca="1" si="45"/>
        <v>0</v>
      </c>
      <c r="CE23" s="139">
        <f t="shared" ca="1" si="45"/>
        <v>0</v>
      </c>
      <c r="CF23" s="139">
        <f t="shared" ca="1" si="45"/>
        <v>0</v>
      </c>
      <c r="CG23" s="139">
        <f t="shared" ca="1" si="45"/>
        <v>0</v>
      </c>
      <c r="CH23" s="139">
        <f t="shared" ca="1" si="45"/>
        <v>0</v>
      </c>
      <c r="CI23" s="139">
        <f t="shared" ca="1" si="45"/>
        <v>0</v>
      </c>
      <c r="CJ23" s="139">
        <f t="shared" ca="1" si="45"/>
        <v>0</v>
      </c>
      <c r="CK23" s="139">
        <f t="shared" ca="1" si="45"/>
        <v>0</v>
      </c>
      <c r="CL23" s="139">
        <f t="shared" ca="1" si="45"/>
        <v>0</v>
      </c>
      <c r="CM23" s="139">
        <f t="shared" ca="1" si="45"/>
        <v>0</v>
      </c>
      <c r="CN23" s="139">
        <f t="shared" ca="1" si="45"/>
        <v>0</v>
      </c>
      <c r="CO23" s="139">
        <f t="shared" ca="1" si="45"/>
        <v>0</v>
      </c>
      <c r="CP23" s="139">
        <f t="shared" ca="1" si="45"/>
        <v>0</v>
      </c>
      <c r="CQ23" s="139">
        <f t="shared" ca="1" si="45"/>
        <v>0</v>
      </c>
      <c r="CR23" s="139">
        <f t="shared" ca="1" si="45"/>
        <v>0</v>
      </c>
      <c r="CS23" s="139">
        <f t="shared" ca="1" si="45"/>
        <v>0</v>
      </c>
      <c r="CT23" s="139">
        <f t="shared" ca="1" si="45"/>
        <v>0</v>
      </c>
      <c r="CU23" s="139">
        <f t="shared" ca="1" si="45"/>
        <v>0</v>
      </c>
      <c r="CV23" s="139">
        <f t="shared" ca="1" si="45"/>
        <v>0</v>
      </c>
      <c r="CW23" s="139">
        <f t="shared" ca="1" si="45"/>
        <v>0</v>
      </c>
      <c r="CX23" s="139">
        <f t="shared" ca="1" si="45"/>
        <v>0</v>
      </c>
      <c r="CY23" s="139">
        <f t="shared" ca="1" si="45"/>
        <v>0</v>
      </c>
      <c r="CZ23" s="139">
        <f t="shared" ca="1" si="14"/>
        <v>0</v>
      </c>
      <c r="DA23" s="373" t="s">
        <v>220</v>
      </c>
      <c r="DB23" s="373">
        <f t="shared" si="15"/>
        <v>2030</v>
      </c>
    </row>
    <row r="24" spans="1:106">
      <c r="A24" s="138">
        <f t="shared" si="10"/>
        <v>13</v>
      </c>
      <c r="B24" s="138">
        <f t="shared" si="10"/>
        <v>2031</v>
      </c>
      <c r="C24" s="130">
        <f ca="1">IF(INDIRECT(DA24&amp;5)=$H$2,SUM($D$6:INDIRECT(DA24&amp;6)),IF(INDIRECT(DA24&amp;5)&gt;$H$2,INDIRECT(DA24&amp;6),0))</f>
        <v>0</v>
      </c>
      <c r="D24" s="139"/>
      <c r="E24" s="139"/>
      <c r="F24" s="139"/>
      <c r="G24" s="139"/>
      <c r="H24" s="139"/>
      <c r="I24" s="139"/>
      <c r="J24" s="139"/>
      <c r="K24" s="139"/>
      <c r="L24" s="139"/>
      <c r="M24" s="139"/>
      <c r="N24" s="139"/>
      <c r="O24" s="139"/>
      <c r="P24" s="139">
        <f ca="1">($C24/$D$1)/2</f>
        <v>0</v>
      </c>
      <c r="Q24" s="139">
        <f t="shared" ref="Q24:AV24" ca="1" si="46">IF(Q$11&lt;$D$1+$A24,$C24/$D$1,IF(Q$11=$D$1+$A24,($C24/$D$1)/2,0))</f>
        <v>0</v>
      </c>
      <c r="R24" s="139">
        <f t="shared" ca="1" si="46"/>
        <v>0</v>
      </c>
      <c r="S24" s="139">
        <f t="shared" ca="1" si="46"/>
        <v>0</v>
      </c>
      <c r="T24" s="139">
        <f t="shared" ca="1" si="46"/>
        <v>0</v>
      </c>
      <c r="U24" s="139">
        <f t="shared" ca="1" si="46"/>
        <v>0</v>
      </c>
      <c r="V24" s="139">
        <f t="shared" ca="1" si="46"/>
        <v>0</v>
      </c>
      <c r="W24" s="139">
        <f t="shared" ca="1" si="46"/>
        <v>0</v>
      </c>
      <c r="X24" s="139">
        <f t="shared" ca="1" si="46"/>
        <v>0</v>
      </c>
      <c r="Y24" s="139">
        <f t="shared" ca="1" si="46"/>
        <v>0</v>
      </c>
      <c r="Z24" s="139">
        <f t="shared" ca="1" si="46"/>
        <v>0</v>
      </c>
      <c r="AA24" s="139">
        <f t="shared" ca="1" si="46"/>
        <v>0</v>
      </c>
      <c r="AB24" s="139">
        <f t="shared" ca="1" si="46"/>
        <v>0</v>
      </c>
      <c r="AC24" s="139">
        <f t="shared" ca="1" si="46"/>
        <v>0</v>
      </c>
      <c r="AD24" s="139">
        <f t="shared" ca="1" si="46"/>
        <v>0</v>
      </c>
      <c r="AE24" s="139">
        <f t="shared" ca="1" si="46"/>
        <v>0</v>
      </c>
      <c r="AF24" s="139">
        <f t="shared" ca="1" si="46"/>
        <v>0</v>
      </c>
      <c r="AG24" s="139">
        <f t="shared" ca="1" si="46"/>
        <v>0</v>
      </c>
      <c r="AH24" s="139">
        <f t="shared" ca="1" si="46"/>
        <v>0</v>
      </c>
      <c r="AI24" s="139">
        <f t="shared" ca="1" si="46"/>
        <v>0</v>
      </c>
      <c r="AJ24" s="139">
        <f t="shared" ca="1" si="46"/>
        <v>0</v>
      </c>
      <c r="AK24" s="139">
        <f t="shared" ca="1" si="46"/>
        <v>0</v>
      </c>
      <c r="AL24" s="139">
        <f t="shared" ca="1" si="46"/>
        <v>0</v>
      </c>
      <c r="AM24" s="139">
        <f t="shared" ca="1" si="46"/>
        <v>0</v>
      </c>
      <c r="AN24" s="139">
        <f t="shared" ca="1" si="46"/>
        <v>0</v>
      </c>
      <c r="AO24" s="139">
        <f t="shared" ca="1" si="46"/>
        <v>0</v>
      </c>
      <c r="AP24" s="139">
        <f t="shared" ca="1" si="46"/>
        <v>0</v>
      </c>
      <c r="AQ24" s="139">
        <f t="shared" ca="1" si="46"/>
        <v>0</v>
      </c>
      <c r="AR24" s="139">
        <f t="shared" ca="1" si="46"/>
        <v>0</v>
      </c>
      <c r="AS24" s="139">
        <f t="shared" ca="1" si="46"/>
        <v>0</v>
      </c>
      <c r="AT24" s="139">
        <f t="shared" ca="1" si="46"/>
        <v>0</v>
      </c>
      <c r="AU24" s="139">
        <f t="shared" ca="1" si="46"/>
        <v>0</v>
      </c>
      <c r="AV24" s="139">
        <f t="shared" ca="1" si="46"/>
        <v>0</v>
      </c>
      <c r="AW24" s="139">
        <f t="shared" ref="AW24:CB24" ca="1" si="47">IF(AW$11&lt;$D$1+$A24,$C24/$D$1,IF(AW$11=$D$1+$A24,($C24/$D$1)/2,0))</f>
        <v>0</v>
      </c>
      <c r="AX24" s="139">
        <f t="shared" ca="1" si="47"/>
        <v>0</v>
      </c>
      <c r="AY24" s="139">
        <f t="shared" ca="1" si="47"/>
        <v>0</v>
      </c>
      <c r="AZ24" s="139">
        <f t="shared" ca="1" si="47"/>
        <v>0</v>
      </c>
      <c r="BA24" s="139">
        <f t="shared" ca="1" si="47"/>
        <v>0</v>
      </c>
      <c r="BB24" s="139">
        <f t="shared" ca="1" si="47"/>
        <v>0</v>
      </c>
      <c r="BC24" s="139">
        <f t="shared" ca="1" si="47"/>
        <v>0</v>
      </c>
      <c r="BD24" s="139">
        <f t="shared" ca="1" si="47"/>
        <v>0</v>
      </c>
      <c r="BE24" s="139">
        <f t="shared" ca="1" si="47"/>
        <v>0</v>
      </c>
      <c r="BF24" s="139">
        <f t="shared" ca="1" si="47"/>
        <v>0</v>
      </c>
      <c r="BG24" s="139">
        <f t="shared" ca="1" si="47"/>
        <v>0</v>
      </c>
      <c r="BH24" s="139">
        <f t="shared" ca="1" si="47"/>
        <v>0</v>
      </c>
      <c r="BI24" s="139">
        <f t="shared" ca="1" si="47"/>
        <v>0</v>
      </c>
      <c r="BJ24" s="139">
        <f t="shared" ca="1" si="47"/>
        <v>0</v>
      </c>
      <c r="BK24" s="139">
        <f t="shared" ca="1" si="47"/>
        <v>0</v>
      </c>
      <c r="BL24" s="139">
        <f t="shared" ca="1" si="47"/>
        <v>0</v>
      </c>
      <c r="BM24" s="139">
        <f t="shared" ca="1" si="47"/>
        <v>0</v>
      </c>
      <c r="BN24" s="139">
        <f t="shared" ca="1" si="47"/>
        <v>0</v>
      </c>
      <c r="BO24" s="139">
        <f t="shared" ca="1" si="47"/>
        <v>0</v>
      </c>
      <c r="BP24" s="139">
        <f t="shared" ca="1" si="47"/>
        <v>0</v>
      </c>
      <c r="BQ24" s="139">
        <f t="shared" ca="1" si="47"/>
        <v>0</v>
      </c>
      <c r="BR24" s="139">
        <f t="shared" ca="1" si="47"/>
        <v>0</v>
      </c>
      <c r="BS24" s="139">
        <f t="shared" ca="1" si="47"/>
        <v>0</v>
      </c>
      <c r="BT24" s="139">
        <f t="shared" ca="1" si="47"/>
        <v>0</v>
      </c>
      <c r="BU24" s="139">
        <f t="shared" ca="1" si="47"/>
        <v>0</v>
      </c>
      <c r="BV24" s="139">
        <f t="shared" ca="1" si="47"/>
        <v>0</v>
      </c>
      <c r="BW24" s="139">
        <f t="shared" ca="1" si="47"/>
        <v>0</v>
      </c>
      <c r="BX24" s="139">
        <f t="shared" ca="1" si="47"/>
        <v>0</v>
      </c>
      <c r="BY24" s="139">
        <f t="shared" ca="1" si="47"/>
        <v>0</v>
      </c>
      <c r="BZ24" s="139">
        <f t="shared" ca="1" si="47"/>
        <v>0</v>
      </c>
      <c r="CA24" s="139">
        <f t="shared" ca="1" si="47"/>
        <v>0</v>
      </c>
      <c r="CB24" s="139">
        <f t="shared" ca="1" si="47"/>
        <v>0</v>
      </c>
      <c r="CC24" s="139">
        <f t="shared" ref="CC24:CY24" ca="1" si="48">IF(CC$11&lt;$D$1+$A24,$C24/$D$1,IF(CC$11=$D$1+$A24,($C24/$D$1)/2,0))</f>
        <v>0</v>
      </c>
      <c r="CD24" s="139">
        <f t="shared" ca="1" si="48"/>
        <v>0</v>
      </c>
      <c r="CE24" s="139">
        <f t="shared" ca="1" si="48"/>
        <v>0</v>
      </c>
      <c r="CF24" s="139">
        <f t="shared" ca="1" si="48"/>
        <v>0</v>
      </c>
      <c r="CG24" s="139">
        <f t="shared" ca="1" si="48"/>
        <v>0</v>
      </c>
      <c r="CH24" s="139">
        <f t="shared" ca="1" si="48"/>
        <v>0</v>
      </c>
      <c r="CI24" s="139">
        <f t="shared" ca="1" si="48"/>
        <v>0</v>
      </c>
      <c r="CJ24" s="139">
        <f t="shared" ca="1" si="48"/>
        <v>0</v>
      </c>
      <c r="CK24" s="139">
        <f t="shared" ca="1" si="48"/>
        <v>0</v>
      </c>
      <c r="CL24" s="139">
        <f t="shared" ca="1" si="48"/>
        <v>0</v>
      </c>
      <c r="CM24" s="139">
        <f t="shared" ca="1" si="48"/>
        <v>0</v>
      </c>
      <c r="CN24" s="139">
        <f t="shared" ca="1" si="48"/>
        <v>0</v>
      </c>
      <c r="CO24" s="139">
        <f t="shared" ca="1" si="48"/>
        <v>0</v>
      </c>
      <c r="CP24" s="139">
        <f t="shared" ca="1" si="48"/>
        <v>0</v>
      </c>
      <c r="CQ24" s="139">
        <f t="shared" ca="1" si="48"/>
        <v>0</v>
      </c>
      <c r="CR24" s="139">
        <f t="shared" ca="1" si="48"/>
        <v>0</v>
      </c>
      <c r="CS24" s="139">
        <f t="shared" ca="1" si="48"/>
        <v>0</v>
      </c>
      <c r="CT24" s="139">
        <f t="shared" ca="1" si="48"/>
        <v>0</v>
      </c>
      <c r="CU24" s="139">
        <f t="shared" ca="1" si="48"/>
        <v>0</v>
      </c>
      <c r="CV24" s="139">
        <f t="shared" ca="1" si="48"/>
        <v>0</v>
      </c>
      <c r="CW24" s="139">
        <f t="shared" ca="1" si="48"/>
        <v>0</v>
      </c>
      <c r="CX24" s="139">
        <f t="shared" ca="1" si="48"/>
        <v>0</v>
      </c>
      <c r="CY24" s="139">
        <f t="shared" ca="1" si="48"/>
        <v>0</v>
      </c>
      <c r="CZ24" s="139">
        <f t="shared" ca="1" si="14"/>
        <v>0</v>
      </c>
      <c r="DA24" s="373" t="s">
        <v>210</v>
      </c>
      <c r="DB24" s="373">
        <f t="shared" si="15"/>
        <v>2031</v>
      </c>
    </row>
    <row r="25" spans="1:106">
      <c r="A25" s="138">
        <f t="shared" si="10"/>
        <v>14</v>
      </c>
      <c r="B25" s="138">
        <f t="shared" si="10"/>
        <v>2032</v>
      </c>
      <c r="C25" s="130">
        <f ca="1">IF(INDIRECT(DA25&amp;5)=$H$2,SUM($D$6:INDIRECT(DA25&amp;6)),IF(INDIRECT(DA25&amp;5)&gt;$H$2,INDIRECT(DA25&amp;6),0))</f>
        <v>0</v>
      </c>
      <c r="D25" s="139"/>
      <c r="E25" s="139"/>
      <c r="F25" s="139"/>
      <c r="G25" s="139"/>
      <c r="H25" s="139"/>
      <c r="I25" s="139"/>
      <c r="J25" s="139"/>
      <c r="K25" s="139"/>
      <c r="L25" s="139"/>
      <c r="M25" s="139"/>
      <c r="N25" s="139"/>
      <c r="O25" s="139"/>
      <c r="P25" s="139"/>
      <c r="Q25" s="139">
        <f ca="1">($C25/$D$1)/2</f>
        <v>0</v>
      </c>
      <c r="R25" s="139">
        <f t="shared" ref="R25:AW25" ca="1" si="49">IF(R$11&lt;$D$1+$A25,$C25/$D$1,IF(R$11=$D$1+$A25,($C25/$D$1)/2,0))</f>
        <v>0</v>
      </c>
      <c r="S25" s="139">
        <f t="shared" ca="1" si="49"/>
        <v>0</v>
      </c>
      <c r="T25" s="139">
        <f t="shared" ca="1" si="49"/>
        <v>0</v>
      </c>
      <c r="U25" s="139">
        <f t="shared" ca="1" si="49"/>
        <v>0</v>
      </c>
      <c r="V25" s="139">
        <f t="shared" ca="1" si="49"/>
        <v>0</v>
      </c>
      <c r="W25" s="139">
        <f t="shared" ca="1" si="49"/>
        <v>0</v>
      </c>
      <c r="X25" s="139">
        <f t="shared" ca="1" si="49"/>
        <v>0</v>
      </c>
      <c r="Y25" s="139">
        <f t="shared" ca="1" si="49"/>
        <v>0</v>
      </c>
      <c r="Z25" s="139">
        <f t="shared" ca="1" si="49"/>
        <v>0</v>
      </c>
      <c r="AA25" s="139">
        <f t="shared" ca="1" si="49"/>
        <v>0</v>
      </c>
      <c r="AB25" s="139">
        <f t="shared" ca="1" si="49"/>
        <v>0</v>
      </c>
      <c r="AC25" s="139">
        <f t="shared" ca="1" si="49"/>
        <v>0</v>
      </c>
      <c r="AD25" s="139">
        <f t="shared" ca="1" si="49"/>
        <v>0</v>
      </c>
      <c r="AE25" s="139">
        <f t="shared" ca="1" si="49"/>
        <v>0</v>
      </c>
      <c r="AF25" s="139">
        <f t="shared" ca="1" si="49"/>
        <v>0</v>
      </c>
      <c r="AG25" s="139">
        <f t="shared" ca="1" si="49"/>
        <v>0</v>
      </c>
      <c r="AH25" s="139">
        <f t="shared" ca="1" si="49"/>
        <v>0</v>
      </c>
      <c r="AI25" s="139">
        <f t="shared" ca="1" si="49"/>
        <v>0</v>
      </c>
      <c r="AJ25" s="139">
        <f t="shared" ca="1" si="49"/>
        <v>0</v>
      </c>
      <c r="AK25" s="139">
        <f t="shared" ca="1" si="49"/>
        <v>0</v>
      </c>
      <c r="AL25" s="139">
        <f t="shared" ca="1" si="49"/>
        <v>0</v>
      </c>
      <c r="AM25" s="139">
        <f t="shared" ca="1" si="49"/>
        <v>0</v>
      </c>
      <c r="AN25" s="139">
        <f t="shared" ca="1" si="49"/>
        <v>0</v>
      </c>
      <c r="AO25" s="139">
        <f t="shared" ca="1" si="49"/>
        <v>0</v>
      </c>
      <c r="AP25" s="139">
        <f t="shared" ca="1" si="49"/>
        <v>0</v>
      </c>
      <c r="AQ25" s="139">
        <f t="shared" ca="1" si="49"/>
        <v>0</v>
      </c>
      <c r="AR25" s="139">
        <f t="shared" ca="1" si="49"/>
        <v>0</v>
      </c>
      <c r="AS25" s="139">
        <f t="shared" ca="1" si="49"/>
        <v>0</v>
      </c>
      <c r="AT25" s="139">
        <f t="shared" ca="1" si="49"/>
        <v>0</v>
      </c>
      <c r="AU25" s="139">
        <f t="shared" ca="1" si="49"/>
        <v>0</v>
      </c>
      <c r="AV25" s="139">
        <f t="shared" ca="1" si="49"/>
        <v>0</v>
      </c>
      <c r="AW25" s="139">
        <f t="shared" ca="1" si="49"/>
        <v>0</v>
      </c>
      <c r="AX25" s="139">
        <f t="shared" ref="AX25:CC25" ca="1" si="50">IF(AX$11&lt;$D$1+$A25,$C25/$D$1,IF(AX$11=$D$1+$A25,($C25/$D$1)/2,0))</f>
        <v>0</v>
      </c>
      <c r="AY25" s="139">
        <f t="shared" ca="1" si="50"/>
        <v>0</v>
      </c>
      <c r="AZ25" s="139">
        <f t="shared" ca="1" si="50"/>
        <v>0</v>
      </c>
      <c r="BA25" s="139">
        <f t="shared" ca="1" si="50"/>
        <v>0</v>
      </c>
      <c r="BB25" s="139">
        <f t="shared" ca="1" si="50"/>
        <v>0</v>
      </c>
      <c r="BC25" s="139">
        <f t="shared" ca="1" si="50"/>
        <v>0</v>
      </c>
      <c r="BD25" s="139">
        <f t="shared" ca="1" si="50"/>
        <v>0</v>
      </c>
      <c r="BE25" s="139">
        <f t="shared" ca="1" si="50"/>
        <v>0</v>
      </c>
      <c r="BF25" s="139">
        <f t="shared" ca="1" si="50"/>
        <v>0</v>
      </c>
      <c r="BG25" s="139">
        <f t="shared" ca="1" si="50"/>
        <v>0</v>
      </c>
      <c r="BH25" s="139">
        <f t="shared" ca="1" si="50"/>
        <v>0</v>
      </c>
      <c r="BI25" s="139">
        <f t="shared" ca="1" si="50"/>
        <v>0</v>
      </c>
      <c r="BJ25" s="139">
        <f t="shared" ca="1" si="50"/>
        <v>0</v>
      </c>
      <c r="BK25" s="139">
        <f t="shared" ca="1" si="50"/>
        <v>0</v>
      </c>
      <c r="BL25" s="139">
        <f t="shared" ca="1" si="50"/>
        <v>0</v>
      </c>
      <c r="BM25" s="139">
        <f t="shared" ca="1" si="50"/>
        <v>0</v>
      </c>
      <c r="BN25" s="139">
        <f t="shared" ca="1" si="50"/>
        <v>0</v>
      </c>
      <c r="BO25" s="139">
        <f t="shared" ca="1" si="50"/>
        <v>0</v>
      </c>
      <c r="BP25" s="139">
        <f t="shared" ca="1" si="50"/>
        <v>0</v>
      </c>
      <c r="BQ25" s="139">
        <f t="shared" ca="1" si="50"/>
        <v>0</v>
      </c>
      <c r="BR25" s="139">
        <f t="shared" ca="1" si="50"/>
        <v>0</v>
      </c>
      <c r="BS25" s="139">
        <f t="shared" ca="1" si="50"/>
        <v>0</v>
      </c>
      <c r="BT25" s="139">
        <f t="shared" ca="1" si="50"/>
        <v>0</v>
      </c>
      <c r="BU25" s="139">
        <f t="shared" ca="1" si="50"/>
        <v>0</v>
      </c>
      <c r="BV25" s="139">
        <f t="shared" ca="1" si="50"/>
        <v>0</v>
      </c>
      <c r="BW25" s="139">
        <f t="shared" ca="1" si="50"/>
        <v>0</v>
      </c>
      <c r="BX25" s="139">
        <f t="shared" ca="1" si="50"/>
        <v>0</v>
      </c>
      <c r="BY25" s="139">
        <f t="shared" ca="1" si="50"/>
        <v>0</v>
      </c>
      <c r="BZ25" s="139">
        <f t="shared" ca="1" si="50"/>
        <v>0</v>
      </c>
      <c r="CA25" s="139">
        <f t="shared" ca="1" si="50"/>
        <v>0</v>
      </c>
      <c r="CB25" s="139">
        <f t="shared" ca="1" si="50"/>
        <v>0</v>
      </c>
      <c r="CC25" s="139">
        <f t="shared" ca="1" si="50"/>
        <v>0</v>
      </c>
      <c r="CD25" s="139">
        <f t="shared" ref="CD25:CY25" ca="1" si="51">IF(CD$11&lt;$D$1+$A25,$C25/$D$1,IF(CD$11=$D$1+$A25,($C25/$D$1)/2,0))</f>
        <v>0</v>
      </c>
      <c r="CE25" s="139">
        <f t="shared" ca="1" si="51"/>
        <v>0</v>
      </c>
      <c r="CF25" s="139">
        <f t="shared" ca="1" si="51"/>
        <v>0</v>
      </c>
      <c r="CG25" s="139">
        <f t="shared" ca="1" si="51"/>
        <v>0</v>
      </c>
      <c r="CH25" s="139">
        <f t="shared" ca="1" si="51"/>
        <v>0</v>
      </c>
      <c r="CI25" s="139">
        <f t="shared" ca="1" si="51"/>
        <v>0</v>
      </c>
      <c r="CJ25" s="139">
        <f t="shared" ca="1" si="51"/>
        <v>0</v>
      </c>
      <c r="CK25" s="139">
        <f t="shared" ca="1" si="51"/>
        <v>0</v>
      </c>
      <c r="CL25" s="139">
        <f t="shared" ca="1" si="51"/>
        <v>0</v>
      </c>
      <c r="CM25" s="139">
        <f t="shared" ca="1" si="51"/>
        <v>0</v>
      </c>
      <c r="CN25" s="139">
        <f t="shared" ca="1" si="51"/>
        <v>0</v>
      </c>
      <c r="CO25" s="139">
        <f t="shared" ca="1" si="51"/>
        <v>0</v>
      </c>
      <c r="CP25" s="139">
        <f t="shared" ca="1" si="51"/>
        <v>0</v>
      </c>
      <c r="CQ25" s="139">
        <f t="shared" ca="1" si="51"/>
        <v>0</v>
      </c>
      <c r="CR25" s="139">
        <f t="shared" ca="1" si="51"/>
        <v>0</v>
      </c>
      <c r="CS25" s="139">
        <f t="shared" ca="1" si="51"/>
        <v>0</v>
      </c>
      <c r="CT25" s="139">
        <f t="shared" ca="1" si="51"/>
        <v>0</v>
      </c>
      <c r="CU25" s="139">
        <f t="shared" ca="1" si="51"/>
        <v>0</v>
      </c>
      <c r="CV25" s="139">
        <f t="shared" ca="1" si="51"/>
        <v>0</v>
      </c>
      <c r="CW25" s="139">
        <f t="shared" ca="1" si="51"/>
        <v>0</v>
      </c>
      <c r="CX25" s="139">
        <f t="shared" ca="1" si="51"/>
        <v>0</v>
      </c>
      <c r="CY25" s="139">
        <f t="shared" ca="1" si="51"/>
        <v>0</v>
      </c>
      <c r="CZ25" s="139">
        <f t="shared" ca="1" si="14"/>
        <v>0</v>
      </c>
      <c r="DA25" s="373" t="s">
        <v>222</v>
      </c>
      <c r="DB25" s="373">
        <f t="shared" si="15"/>
        <v>2032</v>
      </c>
    </row>
    <row r="26" spans="1:106">
      <c r="A26" s="138">
        <f t="shared" si="10"/>
        <v>15</v>
      </c>
      <c r="B26" s="138">
        <f t="shared" si="10"/>
        <v>2033</v>
      </c>
      <c r="C26" s="130">
        <f ca="1">IF(INDIRECT(DA26&amp;5)=$H$2,SUM($D$6:INDIRECT(DA26&amp;6)),IF(INDIRECT(DA26&amp;5)&gt;$H$2,INDIRECT(DA26&amp;6),0))</f>
        <v>0</v>
      </c>
      <c r="D26" s="139"/>
      <c r="E26" s="139"/>
      <c r="F26" s="139"/>
      <c r="G26" s="139"/>
      <c r="H26" s="139"/>
      <c r="I26" s="139"/>
      <c r="J26" s="139"/>
      <c r="K26" s="139"/>
      <c r="L26" s="139"/>
      <c r="M26" s="139"/>
      <c r="N26" s="139"/>
      <c r="O26" s="139"/>
      <c r="P26" s="139"/>
      <c r="Q26" s="139"/>
      <c r="R26" s="139">
        <f ca="1">($C26/$D$1)/2</f>
        <v>0</v>
      </c>
      <c r="S26" s="139">
        <f t="shared" ref="S26:AX26" ca="1" si="52">IF(S$11&lt;$D$1+$A26,$C26/$D$1,IF(S$11=$D$1+$A26,($C26/$D$1)/2,0))</f>
        <v>0</v>
      </c>
      <c r="T26" s="139">
        <f t="shared" ca="1" si="52"/>
        <v>0</v>
      </c>
      <c r="U26" s="139">
        <f t="shared" ca="1" si="52"/>
        <v>0</v>
      </c>
      <c r="V26" s="139">
        <f t="shared" ca="1" si="52"/>
        <v>0</v>
      </c>
      <c r="W26" s="139">
        <f t="shared" ca="1" si="52"/>
        <v>0</v>
      </c>
      <c r="X26" s="139">
        <f t="shared" ca="1" si="52"/>
        <v>0</v>
      </c>
      <c r="Y26" s="139">
        <f t="shared" ca="1" si="52"/>
        <v>0</v>
      </c>
      <c r="Z26" s="139">
        <f t="shared" ca="1" si="52"/>
        <v>0</v>
      </c>
      <c r="AA26" s="139">
        <f t="shared" ca="1" si="52"/>
        <v>0</v>
      </c>
      <c r="AB26" s="139">
        <f t="shared" ca="1" si="52"/>
        <v>0</v>
      </c>
      <c r="AC26" s="139">
        <f t="shared" ca="1" si="52"/>
        <v>0</v>
      </c>
      <c r="AD26" s="139">
        <f t="shared" ca="1" si="52"/>
        <v>0</v>
      </c>
      <c r="AE26" s="139">
        <f t="shared" ca="1" si="52"/>
        <v>0</v>
      </c>
      <c r="AF26" s="139">
        <f t="shared" ca="1" si="52"/>
        <v>0</v>
      </c>
      <c r="AG26" s="139">
        <f t="shared" ca="1" si="52"/>
        <v>0</v>
      </c>
      <c r="AH26" s="139">
        <f t="shared" ca="1" si="52"/>
        <v>0</v>
      </c>
      <c r="AI26" s="139">
        <f t="shared" ca="1" si="52"/>
        <v>0</v>
      </c>
      <c r="AJ26" s="139">
        <f t="shared" ca="1" si="52"/>
        <v>0</v>
      </c>
      <c r="AK26" s="139">
        <f t="shared" ca="1" si="52"/>
        <v>0</v>
      </c>
      <c r="AL26" s="139">
        <f t="shared" ca="1" si="52"/>
        <v>0</v>
      </c>
      <c r="AM26" s="139">
        <f t="shared" ca="1" si="52"/>
        <v>0</v>
      </c>
      <c r="AN26" s="139">
        <f t="shared" ca="1" si="52"/>
        <v>0</v>
      </c>
      <c r="AO26" s="139">
        <f t="shared" ca="1" si="52"/>
        <v>0</v>
      </c>
      <c r="AP26" s="139">
        <f t="shared" ca="1" si="52"/>
        <v>0</v>
      </c>
      <c r="AQ26" s="139">
        <f t="shared" ca="1" si="52"/>
        <v>0</v>
      </c>
      <c r="AR26" s="139">
        <f t="shared" ca="1" si="52"/>
        <v>0</v>
      </c>
      <c r="AS26" s="139">
        <f t="shared" ca="1" si="52"/>
        <v>0</v>
      </c>
      <c r="AT26" s="139">
        <f t="shared" ca="1" si="52"/>
        <v>0</v>
      </c>
      <c r="AU26" s="139">
        <f t="shared" ca="1" si="52"/>
        <v>0</v>
      </c>
      <c r="AV26" s="139">
        <f t="shared" ca="1" si="52"/>
        <v>0</v>
      </c>
      <c r="AW26" s="139">
        <f t="shared" ca="1" si="52"/>
        <v>0</v>
      </c>
      <c r="AX26" s="139">
        <f t="shared" ca="1" si="52"/>
        <v>0</v>
      </c>
      <c r="AY26" s="139">
        <f t="shared" ref="AY26:CD26" ca="1" si="53">IF(AY$11&lt;$D$1+$A26,$C26/$D$1,IF(AY$11=$D$1+$A26,($C26/$D$1)/2,0))</f>
        <v>0</v>
      </c>
      <c r="AZ26" s="139">
        <f t="shared" ca="1" si="53"/>
        <v>0</v>
      </c>
      <c r="BA26" s="139">
        <f t="shared" ca="1" si="53"/>
        <v>0</v>
      </c>
      <c r="BB26" s="139">
        <f t="shared" ca="1" si="53"/>
        <v>0</v>
      </c>
      <c r="BC26" s="139">
        <f t="shared" ca="1" si="53"/>
        <v>0</v>
      </c>
      <c r="BD26" s="139">
        <f t="shared" ca="1" si="53"/>
        <v>0</v>
      </c>
      <c r="BE26" s="139">
        <f t="shared" ca="1" si="53"/>
        <v>0</v>
      </c>
      <c r="BF26" s="139">
        <f t="shared" ca="1" si="53"/>
        <v>0</v>
      </c>
      <c r="BG26" s="139">
        <f t="shared" ca="1" si="53"/>
        <v>0</v>
      </c>
      <c r="BH26" s="139">
        <f t="shared" ca="1" si="53"/>
        <v>0</v>
      </c>
      <c r="BI26" s="139">
        <f t="shared" ca="1" si="53"/>
        <v>0</v>
      </c>
      <c r="BJ26" s="139">
        <f t="shared" ca="1" si="53"/>
        <v>0</v>
      </c>
      <c r="BK26" s="139">
        <f t="shared" ca="1" si="53"/>
        <v>0</v>
      </c>
      <c r="BL26" s="139">
        <f t="shared" ca="1" si="53"/>
        <v>0</v>
      </c>
      <c r="BM26" s="139">
        <f t="shared" ca="1" si="53"/>
        <v>0</v>
      </c>
      <c r="BN26" s="139">
        <f t="shared" ca="1" si="53"/>
        <v>0</v>
      </c>
      <c r="BO26" s="139">
        <f t="shared" ca="1" si="53"/>
        <v>0</v>
      </c>
      <c r="BP26" s="139">
        <f t="shared" ca="1" si="53"/>
        <v>0</v>
      </c>
      <c r="BQ26" s="139">
        <f t="shared" ca="1" si="53"/>
        <v>0</v>
      </c>
      <c r="BR26" s="139">
        <f t="shared" ca="1" si="53"/>
        <v>0</v>
      </c>
      <c r="BS26" s="139">
        <f t="shared" ca="1" si="53"/>
        <v>0</v>
      </c>
      <c r="BT26" s="139">
        <f t="shared" ca="1" si="53"/>
        <v>0</v>
      </c>
      <c r="BU26" s="139">
        <f t="shared" ca="1" si="53"/>
        <v>0</v>
      </c>
      <c r="BV26" s="139">
        <f t="shared" ca="1" si="53"/>
        <v>0</v>
      </c>
      <c r="BW26" s="139">
        <f t="shared" ca="1" si="53"/>
        <v>0</v>
      </c>
      <c r="BX26" s="139">
        <f t="shared" ca="1" si="53"/>
        <v>0</v>
      </c>
      <c r="BY26" s="139">
        <f t="shared" ca="1" si="53"/>
        <v>0</v>
      </c>
      <c r="BZ26" s="139">
        <f t="shared" ca="1" si="53"/>
        <v>0</v>
      </c>
      <c r="CA26" s="139">
        <f t="shared" ca="1" si="53"/>
        <v>0</v>
      </c>
      <c r="CB26" s="139">
        <f t="shared" ca="1" si="53"/>
        <v>0</v>
      </c>
      <c r="CC26" s="139">
        <f t="shared" ca="1" si="53"/>
        <v>0</v>
      </c>
      <c r="CD26" s="139">
        <f t="shared" ca="1" si="53"/>
        <v>0</v>
      </c>
      <c r="CE26" s="139">
        <f t="shared" ref="CE26:CY26" ca="1" si="54">IF(CE$11&lt;$D$1+$A26,$C26/$D$1,IF(CE$11=$D$1+$A26,($C26/$D$1)/2,0))</f>
        <v>0</v>
      </c>
      <c r="CF26" s="139">
        <f t="shared" ca="1" si="54"/>
        <v>0</v>
      </c>
      <c r="CG26" s="139">
        <f t="shared" ca="1" si="54"/>
        <v>0</v>
      </c>
      <c r="CH26" s="139">
        <f t="shared" ca="1" si="54"/>
        <v>0</v>
      </c>
      <c r="CI26" s="139">
        <f t="shared" ca="1" si="54"/>
        <v>0</v>
      </c>
      <c r="CJ26" s="139">
        <f t="shared" ca="1" si="54"/>
        <v>0</v>
      </c>
      <c r="CK26" s="139">
        <f t="shared" ca="1" si="54"/>
        <v>0</v>
      </c>
      <c r="CL26" s="139">
        <f t="shared" ca="1" si="54"/>
        <v>0</v>
      </c>
      <c r="CM26" s="139">
        <f t="shared" ca="1" si="54"/>
        <v>0</v>
      </c>
      <c r="CN26" s="139">
        <f t="shared" ca="1" si="54"/>
        <v>0</v>
      </c>
      <c r="CO26" s="139">
        <f t="shared" ca="1" si="54"/>
        <v>0</v>
      </c>
      <c r="CP26" s="139">
        <f t="shared" ca="1" si="54"/>
        <v>0</v>
      </c>
      <c r="CQ26" s="139">
        <f t="shared" ca="1" si="54"/>
        <v>0</v>
      </c>
      <c r="CR26" s="139">
        <f t="shared" ca="1" si="54"/>
        <v>0</v>
      </c>
      <c r="CS26" s="139">
        <f t="shared" ca="1" si="54"/>
        <v>0</v>
      </c>
      <c r="CT26" s="139">
        <f t="shared" ca="1" si="54"/>
        <v>0</v>
      </c>
      <c r="CU26" s="139">
        <f t="shared" ca="1" si="54"/>
        <v>0</v>
      </c>
      <c r="CV26" s="139">
        <f t="shared" ca="1" si="54"/>
        <v>0</v>
      </c>
      <c r="CW26" s="139">
        <f t="shared" ca="1" si="54"/>
        <v>0</v>
      </c>
      <c r="CX26" s="139">
        <f t="shared" ca="1" si="54"/>
        <v>0</v>
      </c>
      <c r="CY26" s="139">
        <f t="shared" ca="1" si="54"/>
        <v>0</v>
      </c>
      <c r="CZ26" s="139">
        <f t="shared" ca="1" si="14"/>
        <v>0</v>
      </c>
      <c r="DA26" s="373" t="s">
        <v>223</v>
      </c>
      <c r="DB26" s="373">
        <f t="shared" si="15"/>
        <v>2033</v>
      </c>
    </row>
    <row r="27" spans="1:106">
      <c r="A27" s="138">
        <f t="shared" si="10"/>
        <v>16</v>
      </c>
      <c r="B27" s="138">
        <f t="shared" si="10"/>
        <v>2034</v>
      </c>
      <c r="C27" s="130">
        <f ca="1">IF(INDIRECT(DA27&amp;5)=$H$2,SUM($D$6:INDIRECT(DA27&amp;6)),IF(INDIRECT(DA27&amp;5)&gt;$H$2,INDIRECT(DA27&amp;6),0))</f>
        <v>0</v>
      </c>
      <c r="D27" s="139"/>
      <c r="E27" s="139"/>
      <c r="F27" s="139"/>
      <c r="G27" s="139"/>
      <c r="H27" s="139"/>
      <c r="I27" s="139"/>
      <c r="J27" s="139"/>
      <c r="K27" s="139"/>
      <c r="L27" s="139"/>
      <c r="M27" s="139"/>
      <c r="N27" s="139"/>
      <c r="O27" s="139"/>
      <c r="P27" s="139"/>
      <c r="Q27" s="139"/>
      <c r="R27" s="139"/>
      <c r="S27" s="139">
        <f ca="1">($C27/$D$1)/2</f>
        <v>0</v>
      </c>
      <c r="T27" s="139">
        <f t="shared" ref="T27:AY27" ca="1" si="55">IF(T$11&lt;$D$1+$A27,$C27/$D$1,IF(T$11=$D$1+$A27,($C27/$D$1)/2,0))</f>
        <v>0</v>
      </c>
      <c r="U27" s="139">
        <f t="shared" ca="1" si="55"/>
        <v>0</v>
      </c>
      <c r="V27" s="139">
        <f t="shared" ca="1" si="55"/>
        <v>0</v>
      </c>
      <c r="W27" s="139">
        <f t="shared" ca="1" si="55"/>
        <v>0</v>
      </c>
      <c r="X27" s="139">
        <f t="shared" ca="1" si="55"/>
        <v>0</v>
      </c>
      <c r="Y27" s="139">
        <f t="shared" ca="1" si="55"/>
        <v>0</v>
      </c>
      <c r="Z27" s="139">
        <f t="shared" ca="1" si="55"/>
        <v>0</v>
      </c>
      <c r="AA27" s="139">
        <f t="shared" ca="1" si="55"/>
        <v>0</v>
      </c>
      <c r="AB27" s="139">
        <f t="shared" ca="1" si="55"/>
        <v>0</v>
      </c>
      <c r="AC27" s="139">
        <f t="shared" ca="1" si="55"/>
        <v>0</v>
      </c>
      <c r="AD27" s="139">
        <f t="shared" ca="1" si="55"/>
        <v>0</v>
      </c>
      <c r="AE27" s="139">
        <f t="shared" ca="1" si="55"/>
        <v>0</v>
      </c>
      <c r="AF27" s="139">
        <f t="shared" ca="1" si="55"/>
        <v>0</v>
      </c>
      <c r="AG27" s="139">
        <f t="shared" ca="1" si="55"/>
        <v>0</v>
      </c>
      <c r="AH27" s="139">
        <f t="shared" ca="1" si="55"/>
        <v>0</v>
      </c>
      <c r="AI27" s="139">
        <f t="shared" ca="1" si="55"/>
        <v>0</v>
      </c>
      <c r="AJ27" s="139">
        <f t="shared" ca="1" si="55"/>
        <v>0</v>
      </c>
      <c r="AK27" s="139">
        <f t="shared" ca="1" si="55"/>
        <v>0</v>
      </c>
      <c r="AL27" s="139">
        <f t="shared" ca="1" si="55"/>
        <v>0</v>
      </c>
      <c r="AM27" s="139">
        <f t="shared" ca="1" si="55"/>
        <v>0</v>
      </c>
      <c r="AN27" s="139">
        <f t="shared" ca="1" si="55"/>
        <v>0</v>
      </c>
      <c r="AO27" s="139">
        <f t="shared" ca="1" si="55"/>
        <v>0</v>
      </c>
      <c r="AP27" s="139">
        <f t="shared" ca="1" si="55"/>
        <v>0</v>
      </c>
      <c r="AQ27" s="139">
        <f t="shared" ca="1" si="55"/>
        <v>0</v>
      </c>
      <c r="AR27" s="139">
        <f t="shared" ca="1" si="55"/>
        <v>0</v>
      </c>
      <c r="AS27" s="139">
        <f t="shared" ca="1" si="55"/>
        <v>0</v>
      </c>
      <c r="AT27" s="139">
        <f t="shared" ca="1" si="55"/>
        <v>0</v>
      </c>
      <c r="AU27" s="139">
        <f t="shared" ca="1" si="55"/>
        <v>0</v>
      </c>
      <c r="AV27" s="139">
        <f t="shared" ca="1" si="55"/>
        <v>0</v>
      </c>
      <c r="AW27" s="139">
        <f t="shared" ca="1" si="55"/>
        <v>0</v>
      </c>
      <c r="AX27" s="139">
        <f t="shared" ca="1" si="55"/>
        <v>0</v>
      </c>
      <c r="AY27" s="139">
        <f t="shared" ca="1" si="55"/>
        <v>0</v>
      </c>
      <c r="AZ27" s="139">
        <f t="shared" ref="AZ27:CE27" ca="1" si="56">IF(AZ$11&lt;$D$1+$A27,$C27/$D$1,IF(AZ$11=$D$1+$A27,($C27/$D$1)/2,0))</f>
        <v>0</v>
      </c>
      <c r="BA27" s="139">
        <f t="shared" ca="1" si="56"/>
        <v>0</v>
      </c>
      <c r="BB27" s="139">
        <f t="shared" ca="1" si="56"/>
        <v>0</v>
      </c>
      <c r="BC27" s="139">
        <f t="shared" ca="1" si="56"/>
        <v>0</v>
      </c>
      <c r="BD27" s="139">
        <f t="shared" ca="1" si="56"/>
        <v>0</v>
      </c>
      <c r="BE27" s="139">
        <f t="shared" ca="1" si="56"/>
        <v>0</v>
      </c>
      <c r="BF27" s="139">
        <f t="shared" ca="1" si="56"/>
        <v>0</v>
      </c>
      <c r="BG27" s="139">
        <f t="shared" ca="1" si="56"/>
        <v>0</v>
      </c>
      <c r="BH27" s="139">
        <f t="shared" ca="1" si="56"/>
        <v>0</v>
      </c>
      <c r="BI27" s="139">
        <f t="shared" ca="1" si="56"/>
        <v>0</v>
      </c>
      <c r="BJ27" s="139">
        <f t="shared" ca="1" si="56"/>
        <v>0</v>
      </c>
      <c r="BK27" s="139">
        <f t="shared" ca="1" si="56"/>
        <v>0</v>
      </c>
      <c r="BL27" s="139">
        <f t="shared" ca="1" si="56"/>
        <v>0</v>
      </c>
      <c r="BM27" s="139">
        <f t="shared" ca="1" si="56"/>
        <v>0</v>
      </c>
      <c r="BN27" s="139">
        <f t="shared" ca="1" si="56"/>
        <v>0</v>
      </c>
      <c r="BO27" s="139">
        <f t="shared" ca="1" si="56"/>
        <v>0</v>
      </c>
      <c r="BP27" s="139">
        <f t="shared" ca="1" si="56"/>
        <v>0</v>
      </c>
      <c r="BQ27" s="139">
        <f t="shared" ca="1" si="56"/>
        <v>0</v>
      </c>
      <c r="BR27" s="139">
        <f t="shared" ca="1" si="56"/>
        <v>0</v>
      </c>
      <c r="BS27" s="139">
        <f t="shared" ca="1" si="56"/>
        <v>0</v>
      </c>
      <c r="BT27" s="139">
        <f t="shared" ca="1" si="56"/>
        <v>0</v>
      </c>
      <c r="BU27" s="139">
        <f t="shared" ca="1" si="56"/>
        <v>0</v>
      </c>
      <c r="BV27" s="139">
        <f t="shared" ca="1" si="56"/>
        <v>0</v>
      </c>
      <c r="BW27" s="139">
        <f t="shared" ca="1" si="56"/>
        <v>0</v>
      </c>
      <c r="BX27" s="139">
        <f t="shared" ca="1" si="56"/>
        <v>0</v>
      </c>
      <c r="BY27" s="139">
        <f t="shared" ca="1" si="56"/>
        <v>0</v>
      </c>
      <c r="BZ27" s="139">
        <f t="shared" ca="1" si="56"/>
        <v>0</v>
      </c>
      <c r="CA27" s="139">
        <f t="shared" ca="1" si="56"/>
        <v>0</v>
      </c>
      <c r="CB27" s="139">
        <f t="shared" ca="1" si="56"/>
        <v>0</v>
      </c>
      <c r="CC27" s="139">
        <f t="shared" ca="1" si="56"/>
        <v>0</v>
      </c>
      <c r="CD27" s="139">
        <f t="shared" ca="1" si="56"/>
        <v>0</v>
      </c>
      <c r="CE27" s="139">
        <f t="shared" ca="1" si="56"/>
        <v>0</v>
      </c>
      <c r="CF27" s="139">
        <f t="shared" ref="CF27:CY27" ca="1" si="57">IF(CF$11&lt;$D$1+$A27,$C27/$D$1,IF(CF$11=$D$1+$A27,($C27/$D$1)/2,0))</f>
        <v>0</v>
      </c>
      <c r="CG27" s="139">
        <f t="shared" ca="1" si="57"/>
        <v>0</v>
      </c>
      <c r="CH27" s="139">
        <f t="shared" ca="1" si="57"/>
        <v>0</v>
      </c>
      <c r="CI27" s="139">
        <f t="shared" ca="1" si="57"/>
        <v>0</v>
      </c>
      <c r="CJ27" s="139">
        <f t="shared" ca="1" si="57"/>
        <v>0</v>
      </c>
      <c r="CK27" s="139">
        <f t="shared" ca="1" si="57"/>
        <v>0</v>
      </c>
      <c r="CL27" s="139">
        <f t="shared" ca="1" si="57"/>
        <v>0</v>
      </c>
      <c r="CM27" s="139">
        <f t="shared" ca="1" si="57"/>
        <v>0</v>
      </c>
      <c r="CN27" s="139">
        <f t="shared" ca="1" si="57"/>
        <v>0</v>
      </c>
      <c r="CO27" s="139">
        <f t="shared" ca="1" si="57"/>
        <v>0</v>
      </c>
      <c r="CP27" s="139">
        <f t="shared" ca="1" si="57"/>
        <v>0</v>
      </c>
      <c r="CQ27" s="139">
        <f t="shared" ca="1" si="57"/>
        <v>0</v>
      </c>
      <c r="CR27" s="139">
        <f t="shared" ca="1" si="57"/>
        <v>0</v>
      </c>
      <c r="CS27" s="139">
        <f t="shared" ca="1" si="57"/>
        <v>0</v>
      </c>
      <c r="CT27" s="139">
        <f t="shared" ca="1" si="57"/>
        <v>0</v>
      </c>
      <c r="CU27" s="139">
        <f t="shared" ca="1" si="57"/>
        <v>0</v>
      </c>
      <c r="CV27" s="139">
        <f t="shared" ca="1" si="57"/>
        <v>0</v>
      </c>
      <c r="CW27" s="139">
        <f t="shared" ca="1" si="57"/>
        <v>0</v>
      </c>
      <c r="CX27" s="139">
        <f t="shared" ca="1" si="57"/>
        <v>0</v>
      </c>
      <c r="CY27" s="139">
        <f t="shared" ca="1" si="57"/>
        <v>0</v>
      </c>
      <c r="CZ27" s="139">
        <f t="shared" ca="1" si="14"/>
        <v>0</v>
      </c>
      <c r="DA27" s="373" t="s">
        <v>224</v>
      </c>
      <c r="DB27" s="373">
        <f t="shared" si="15"/>
        <v>2034</v>
      </c>
    </row>
    <row r="28" spans="1:106">
      <c r="A28" s="138">
        <f t="shared" si="10"/>
        <v>17</v>
      </c>
      <c r="B28" s="138">
        <f t="shared" si="10"/>
        <v>2035</v>
      </c>
      <c r="C28" s="130">
        <f ca="1">IF(INDIRECT(DA28&amp;5)=$H$2,SUM($D$6:INDIRECT(DA28&amp;6)),IF(INDIRECT(DA28&amp;5)&gt;$H$2,INDIRECT(DA28&amp;6),0))</f>
        <v>0</v>
      </c>
      <c r="D28" s="139"/>
      <c r="E28" s="139"/>
      <c r="F28" s="139"/>
      <c r="G28" s="139"/>
      <c r="H28" s="139"/>
      <c r="I28" s="139"/>
      <c r="J28" s="139"/>
      <c r="K28" s="139"/>
      <c r="L28" s="139"/>
      <c r="M28" s="139"/>
      <c r="N28" s="139"/>
      <c r="O28" s="139"/>
      <c r="P28" s="139"/>
      <c r="Q28" s="139"/>
      <c r="R28" s="139"/>
      <c r="S28" s="139"/>
      <c r="T28" s="139">
        <f ca="1">($C28/$D$1)/2</f>
        <v>0</v>
      </c>
      <c r="U28" s="139">
        <f t="shared" ref="U28:AZ28" ca="1" si="58">IF(U$11&lt;$D$1+$A28,$C28/$D$1,IF(U$11=$D$1+$A28,($C28/$D$1)/2,0))</f>
        <v>0</v>
      </c>
      <c r="V28" s="139">
        <f t="shared" ca="1" si="58"/>
        <v>0</v>
      </c>
      <c r="W28" s="139">
        <f t="shared" ca="1" si="58"/>
        <v>0</v>
      </c>
      <c r="X28" s="139">
        <f t="shared" ca="1" si="58"/>
        <v>0</v>
      </c>
      <c r="Y28" s="139">
        <f t="shared" ca="1" si="58"/>
        <v>0</v>
      </c>
      <c r="Z28" s="139">
        <f t="shared" ca="1" si="58"/>
        <v>0</v>
      </c>
      <c r="AA28" s="139">
        <f t="shared" ca="1" si="58"/>
        <v>0</v>
      </c>
      <c r="AB28" s="139">
        <f t="shared" ca="1" si="58"/>
        <v>0</v>
      </c>
      <c r="AC28" s="139">
        <f t="shared" ca="1" si="58"/>
        <v>0</v>
      </c>
      <c r="AD28" s="139">
        <f t="shared" ca="1" si="58"/>
        <v>0</v>
      </c>
      <c r="AE28" s="139">
        <f t="shared" ca="1" si="58"/>
        <v>0</v>
      </c>
      <c r="AF28" s="139">
        <f t="shared" ca="1" si="58"/>
        <v>0</v>
      </c>
      <c r="AG28" s="139">
        <f t="shared" ca="1" si="58"/>
        <v>0</v>
      </c>
      <c r="AH28" s="139">
        <f t="shared" ca="1" si="58"/>
        <v>0</v>
      </c>
      <c r="AI28" s="139">
        <f t="shared" ca="1" si="58"/>
        <v>0</v>
      </c>
      <c r="AJ28" s="139">
        <f t="shared" ca="1" si="58"/>
        <v>0</v>
      </c>
      <c r="AK28" s="139">
        <f t="shared" ca="1" si="58"/>
        <v>0</v>
      </c>
      <c r="AL28" s="139">
        <f t="shared" ca="1" si="58"/>
        <v>0</v>
      </c>
      <c r="AM28" s="139">
        <f t="shared" ca="1" si="58"/>
        <v>0</v>
      </c>
      <c r="AN28" s="139">
        <f t="shared" ca="1" si="58"/>
        <v>0</v>
      </c>
      <c r="AO28" s="139">
        <f t="shared" ca="1" si="58"/>
        <v>0</v>
      </c>
      <c r="AP28" s="139">
        <f t="shared" ca="1" si="58"/>
        <v>0</v>
      </c>
      <c r="AQ28" s="139">
        <f t="shared" ca="1" si="58"/>
        <v>0</v>
      </c>
      <c r="AR28" s="139">
        <f t="shared" ca="1" si="58"/>
        <v>0</v>
      </c>
      <c r="AS28" s="139">
        <f t="shared" ca="1" si="58"/>
        <v>0</v>
      </c>
      <c r="AT28" s="139">
        <f t="shared" ca="1" si="58"/>
        <v>0</v>
      </c>
      <c r="AU28" s="139">
        <f t="shared" ca="1" si="58"/>
        <v>0</v>
      </c>
      <c r="AV28" s="139">
        <f t="shared" ca="1" si="58"/>
        <v>0</v>
      </c>
      <c r="AW28" s="139">
        <f t="shared" ca="1" si="58"/>
        <v>0</v>
      </c>
      <c r="AX28" s="139">
        <f t="shared" ca="1" si="58"/>
        <v>0</v>
      </c>
      <c r="AY28" s="139">
        <f t="shared" ca="1" si="58"/>
        <v>0</v>
      </c>
      <c r="AZ28" s="139">
        <f t="shared" ca="1" si="58"/>
        <v>0</v>
      </c>
      <c r="BA28" s="139">
        <f t="shared" ref="BA28:CF28" ca="1" si="59">IF(BA$11&lt;$D$1+$A28,$C28/$D$1,IF(BA$11=$D$1+$A28,($C28/$D$1)/2,0))</f>
        <v>0</v>
      </c>
      <c r="BB28" s="139">
        <f t="shared" ca="1" si="59"/>
        <v>0</v>
      </c>
      <c r="BC28" s="139">
        <f t="shared" ca="1" si="59"/>
        <v>0</v>
      </c>
      <c r="BD28" s="139">
        <f t="shared" ca="1" si="59"/>
        <v>0</v>
      </c>
      <c r="BE28" s="139">
        <f t="shared" ca="1" si="59"/>
        <v>0</v>
      </c>
      <c r="BF28" s="139">
        <f t="shared" ca="1" si="59"/>
        <v>0</v>
      </c>
      <c r="BG28" s="139">
        <f t="shared" ca="1" si="59"/>
        <v>0</v>
      </c>
      <c r="BH28" s="139">
        <f t="shared" ca="1" si="59"/>
        <v>0</v>
      </c>
      <c r="BI28" s="139">
        <f t="shared" ca="1" si="59"/>
        <v>0</v>
      </c>
      <c r="BJ28" s="139">
        <f t="shared" ca="1" si="59"/>
        <v>0</v>
      </c>
      <c r="BK28" s="139">
        <f t="shared" ca="1" si="59"/>
        <v>0</v>
      </c>
      <c r="BL28" s="139">
        <f t="shared" ca="1" si="59"/>
        <v>0</v>
      </c>
      <c r="BM28" s="139">
        <f t="shared" ca="1" si="59"/>
        <v>0</v>
      </c>
      <c r="BN28" s="139">
        <f t="shared" ca="1" si="59"/>
        <v>0</v>
      </c>
      <c r="BO28" s="139">
        <f t="shared" ca="1" si="59"/>
        <v>0</v>
      </c>
      <c r="BP28" s="139">
        <f t="shared" ca="1" si="59"/>
        <v>0</v>
      </c>
      <c r="BQ28" s="139">
        <f t="shared" ca="1" si="59"/>
        <v>0</v>
      </c>
      <c r="BR28" s="139">
        <f t="shared" ca="1" si="59"/>
        <v>0</v>
      </c>
      <c r="BS28" s="139">
        <f t="shared" ca="1" si="59"/>
        <v>0</v>
      </c>
      <c r="BT28" s="139">
        <f t="shared" ca="1" si="59"/>
        <v>0</v>
      </c>
      <c r="BU28" s="139">
        <f t="shared" ca="1" si="59"/>
        <v>0</v>
      </c>
      <c r="BV28" s="139">
        <f t="shared" ca="1" si="59"/>
        <v>0</v>
      </c>
      <c r="BW28" s="139">
        <f t="shared" ca="1" si="59"/>
        <v>0</v>
      </c>
      <c r="BX28" s="139">
        <f t="shared" ca="1" si="59"/>
        <v>0</v>
      </c>
      <c r="BY28" s="139">
        <f t="shared" ca="1" si="59"/>
        <v>0</v>
      </c>
      <c r="BZ28" s="139">
        <f t="shared" ca="1" si="59"/>
        <v>0</v>
      </c>
      <c r="CA28" s="139">
        <f t="shared" ca="1" si="59"/>
        <v>0</v>
      </c>
      <c r="CB28" s="139">
        <f t="shared" ca="1" si="59"/>
        <v>0</v>
      </c>
      <c r="CC28" s="139">
        <f t="shared" ca="1" si="59"/>
        <v>0</v>
      </c>
      <c r="CD28" s="139">
        <f t="shared" ca="1" si="59"/>
        <v>0</v>
      </c>
      <c r="CE28" s="139">
        <f t="shared" ca="1" si="59"/>
        <v>0</v>
      </c>
      <c r="CF28" s="139">
        <f t="shared" ca="1" si="59"/>
        <v>0</v>
      </c>
      <c r="CG28" s="139">
        <f t="shared" ref="CG28:CY28" ca="1" si="60">IF(CG$11&lt;$D$1+$A28,$C28/$D$1,IF(CG$11=$D$1+$A28,($C28/$D$1)/2,0))</f>
        <v>0</v>
      </c>
      <c r="CH28" s="139">
        <f t="shared" ca="1" si="60"/>
        <v>0</v>
      </c>
      <c r="CI28" s="139">
        <f t="shared" ca="1" si="60"/>
        <v>0</v>
      </c>
      <c r="CJ28" s="139">
        <f t="shared" ca="1" si="60"/>
        <v>0</v>
      </c>
      <c r="CK28" s="139">
        <f t="shared" ca="1" si="60"/>
        <v>0</v>
      </c>
      <c r="CL28" s="139">
        <f t="shared" ca="1" si="60"/>
        <v>0</v>
      </c>
      <c r="CM28" s="139">
        <f t="shared" ca="1" si="60"/>
        <v>0</v>
      </c>
      <c r="CN28" s="139">
        <f t="shared" ca="1" si="60"/>
        <v>0</v>
      </c>
      <c r="CO28" s="139">
        <f t="shared" ca="1" si="60"/>
        <v>0</v>
      </c>
      <c r="CP28" s="139">
        <f t="shared" ca="1" si="60"/>
        <v>0</v>
      </c>
      <c r="CQ28" s="139">
        <f t="shared" ca="1" si="60"/>
        <v>0</v>
      </c>
      <c r="CR28" s="139">
        <f t="shared" ca="1" si="60"/>
        <v>0</v>
      </c>
      <c r="CS28" s="139">
        <f t="shared" ca="1" si="60"/>
        <v>0</v>
      </c>
      <c r="CT28" s="139">
        <f t="shared" ca="1" si="60"/>
        <v>0</v>
      </c>
      <c r="CU28" s="139">
        <f t="shared" ca="1" si="60"/>
        <v>0</v>
      </c>
      <c r="CV28" s="139">
        <f t="shared" ca="1" si="60"/>
        <v>0</v>
      </c>
      <c r="CW28" s="139">
        <f t="shared" ca="1" si="60"/>
        <v>0</v>
      </c>
      <c r="CX28" s="139">
        <f t="shared" ca="1" si="60"/>
        <v>0</v>
      </c>
      <c r="CY28" s="139">
        <f t="shared" ca="1" si="60"/>
        <v>0</v>
      </c>
      <c r="CZ28" s="139">
        <f t="shared" ca="1" si="14"/>
        <v>0</v>
      </c>
      <c r="DA28" s="373" t="s">
        <v>225</v>
      </c>
      <c r="DB28" s="373">
        <f t="shared" si="15"/>
        <v>2035</v>
      </c>
    </row>
    <row r="29" spans="1:106">
      <c r="A29" s="138">
        <f t="shared" si="10"/>
        <v>18</v>
      </c>
      <c r="B29" s="138">
        <f t="shared" si="10"/>
        <v>2036</v>
      </c>
      <c r="C29" s="130">
        <f ca="1">IF(INDIRECT(DA29&amp;5)=$H$2,SUM($D$6:INDIRECT(DA29&amp;6)),IF(INDIRECT(DA29&amp;5)&gt;$H$2,INDIRECT(DA29&amp;6),0))</f>
        <v>0</v>
      </c>
      <c r="D29" s="139"/>
      <c r="E29" s="139"/>
      <c r="F29" s="139"/>
      <c r="G29" s="139"/>
      <c r="H29" s="139"/>
      <c r="I29" s="139"/>
      <c r="J29" s="139"/>
      <c r="K29" s="139"/>
      <c r="L29" s="139"/>
      <c r="M29" s="139"/>
      <c r="N29" s="139"/>
      <c r="O29" s="139"/>
      <c r="P29" s="139"/>
      <c r="Q29" s="139"/>
      <c r="R29" s="139"/>
      <c r="S29" s="139"/>
      <c r="T29" s="139"/>
      <c r="U29" s="139">
        <f ca="1">($C29/$D$1)/2</f>
        <v>0</v>
      </c>
      <c r="V29" s="139">
        <f t="shared" ref="V29:BA29" ca="1" si="61">IF(V$11&lt;$D$1+$A29,$C29/$D$1,IF(V$11=$D$1+$A29,($C29/$D$1)/2,0))</f>
        <v>0</v>
      </c>
      <c r="W29" s="139">
        <f t="shared" ca="1" si="61"/>
        <v>0</v>
      </c>
      <c r="X29" s="139">
        <f t="shared" ca="1" si="61"/>
        <v>0</v>
      </c>
      <c r="Y29" s="139">
        <f t="shared" ca="1" si="61"/>
        <v>0</v>
      </c>
      <c r="Z29" s="139">
        <f t="shared" ca="1" si="61"/>
        <v>0</v>
      </c>
      <c r="AA29" s="139">
        <f t="shared" ca="1" si="61"/>
        <v>0</v>
      </c>
      <c r="AB29" s="139">
        <f t="shared" ca="1" si="61"/>
        <v>0</v>
      </c>
      <c r="AC29" s="139">
        <f t="shared" ca="1" si="61"/>
        <v>0</v>
      </c>
      <c r="AD29" s="139">
        <f t="shared" ca="1" si="61"/>
        <v>0</v>
      </c>
      <c r="AE29" s="139">
        <f t="shared" ca="1" si="61"/>
        <v>0</v>
      </c>
      <c r="AF29" s="139">
        <f t="shared" ca="1" si="61"/>
        <v>0</v>
      </c>
      <c r="AG29" s="139">
        <f t="shared" ca="1" si="61"/>
        <v>0</v>
      </c>
      <c r="AH29" s="139">
        <f t="shared" ca="1" si="61"/>
        <v>0</v>
      </c>
      <c r="AI29" s="139">
        <f t="shared" ca="1" si="61"/>
        <v>0</v>
      </c>
      <c r="AJ29" s="139">
        <f t="shared" ca="1" si="61"/>
        <v>0</v>
      </c>
      <c r="AK29" s="139">
        <f t="shared" ca="1" si="61"/>
        <v>0</v>
      </c>
      <c r="AL29" s="139">
        <f t="shared" ca="1" si="61"/>
        <v>0</v>
      </c>
      <c r="AM29" s="139">
        <f t="shared" ca="1" si="61"/>
        <v>0</v>
      </c>
      <c r="AN29" s="139">
        <f t="shared" ca="1" si="61"/>
        <v>0</v>
      </c>
      <c r="AO29" s="139">
        <f t="shared" ca="1" si="61"/>
        <v>0</v>
      </c>
      <c r="AP29" s="139">
        <f t="shared" ca="1" si="61"/>
        <v>0</v>
      </c>
      <c r="AQ29" s="139">
        <f t="shared" ca="1" si="61"/>
        <v>0</v>
      </c>
      <c r="AR29" s="139">
        <f t="shared" ca="1" si="61"/>
        <v>0</v>
      </c>
      <c r="AS29" s="139">
        <f t="shared" ca="1" si="61"/>
        <v>0</v>
      </c>
      <c r="AT29" s="139">
        <f t="shared" ca="1" si="61"/>
        <v>0</v>
      </c>
      <c r="AU29" s="139">
        <f t="shared" ca="1" si="61"/>
        <v>0</v>
      </c>
      <c r="AV29" s="139">
        <f t="shared" ca="1" si="61"/>
        <v>0</v>
      </c>
      <c r="AW29" s="139">
        <f t="shared" ca="1" si="61"/>
        <v>0</v>
      </c>
      <c r="AX29" s="139">
        <f t="shared" ca="1" si="61"/>
        <v>0</v>
      </c>
      <c r="AY29" s="139">
        <f t="shared" ca="1" si="61"/>
        <v>0</v>
      </c>
      <c r="AZ29" s="139">
        <f t="shared" ca="1" si="61"/>
        <v>0</v>
      </c>
      <c r="BA29" s="139">
        <f t="shared" ca="1" si="61"/>
        <v>0</v>
      </c>
      <c r="BB29" s="139">
        <f t="shared" ref="BB29:CG29" ca="1" si="62">IF(BB$11&lt;$D$1+$A29,$C29/$D$1,IF(BB$11=$D$1+$A29,($C29/$D$1)/2,0))</f>
        <v>0</v>
      </c>
      <c r="BC29" s="139">
        <f t="shared" ca="1" si="62"/>
        <v>0</v>
      </c>
      <c r="BD29" s="139">
        <f t="shared" ca="1" si="62"/>
        <v>0</v>
      </c>
      <c r="BE29" s="139">
        <f t="shared" ca="1" si="62"/>
        <v>0</v>
      </c>
      <c r="BF29" s="139">
        <f t="shared" ca="1" si="62"/>
        <v>0</v>
      </c>
      <c r="BG29" s="139">
        <f t="shared" ca="1" si="62"/>
        <v>0</v>
      </c>
      <c r="BH29" s="139">
        <f t="shared" ca="1" si="62"/>
        <v>0</v>
      </c>
      <c r="BI29" s="139">
        <f t="shared" ca="1" si="62"/>
        <v>0</v>
      </c>
      <c r="BJ29" s="139">
        <f t="shared" ca="1" si="62"/>
        <v>0</v>
      </c>
      <c r="BK29" s="139">
        <f t="shared" ca="1" si="62"/>
        <v>0</v>
      </c>
      <c r="BL29" s="139">
        <f t="shared" ca="1" si="62"/>
        <v>0</v>
      </c>
      <c r="BM29" s="139">
        <f t="shared" ca="1" si="62"/>
        <v>0</v>
      </c>
      <c r="BN29" s="139">
        <f t="shared" ca="1" si="62"/>
        <v>0</v>
      </c>
      <c r="BO29" s="139">
        <f t="shared" ca="1" si="62"/>
        <v>0</v>
      </c>
      <c r="BP29" s="139">
        <f t="shared" ca="1" si="62"/>
        <v>0</v>
      </c>
      <c r="BQ29" s="139">
        <f t="shared" ca="1" si="62"/>
        <v>0</v>
      </c>
      <c r="BR29" s="139">
        <f t="shared" ca="1" si="62"/>
        <v>0</v>
      </c>
      <c r="BS29" s="139">
        <f t="shared" ca="1" si="62"/>
        <v>0</v>
      </c>
      <c r="BT29" s="139">
        <f t="shared" ca="1" si="62"/>
        <v>0</v>
      </c>
      <c r="BU29" s="139">
        <f t="shared" ca="1" si="62"/>
        <v>0</v>
      </c>
      <c r="BV29" s="139">
        <f t="shared" ca="1" si="62"/>
        <v>0</v>
      </c>
      <c r="BW29" s="139">
        <f t="shared" ca="1" si="62"/>
        <v>0</v>
      </c>
      <c r="BX29" s="139">
        <f t="shared" ca="1" si="62"/>
        <v>0</v>
      </c>
      <c r="BY29" s="139">
        <f t="shared" ca="1" si="62"/>
        <v>0</v>
      </c>
      <c r="BZ29" s="139">
        <f t="shared" ca="1" si="62"/>
        <v>0</v>
      </c>
      <c r="CA29" s="139">
        <f t="shared" ca="1" si="62"/>
        <v>0</v>
      </c>
      <c r="CB29" s="139">
        <f t="shared" ca="1" si="62"/>
        <v>0</v>
      </c>
      <c r="CC29" s="139">
        <f t="shared" ca="1" si="62"/>
        <v>0</v>
      </c>
      <c r="CD29" s="139">
        <f t="shared" ca="1" si="62"/>
        <v>0</v>
      </c>
      <c r="CE29" s="139">
        <f t="shared" ca="1" si="62"/>
        <v>0</v>
      </c>
      <c r="CF29" s="139">
        <f t="shared" ca="1" si="62"/>
        <v>0</v>
      </c>
      <c r="CG29" s="139">
        <f t="shared" ca="1" si="62"/>
        <v>0</v>
      </c>
      <c r="CH29" s="139">
        <f t="shared" ref="CH29:CY29" ca="1" si="63">IF(CH$11&lt;$D$1+$A29,$C29/$D$1,IF(CH$11=$D$1+$A29,($C29/$D$1)/2,0))</f>
        <v>0</v>
      </c>
      <c r="CI29" s="139">
        <f t="shared" ca="1" si="63"/>
        <v>0</v>
      </c>
      <c r="CJ29" s="139">
        <f t="shared" ca="1" si="63"/>
        <v>0</v>
      </c>
      <c r="CK29" s="139">
        <f t="shared" ca="1" si="63"/>
        <v>0</v>
      </c>
      <c r="CL29" s="139">
        <f t="shared" ca="1" si="63"/>
        <v>0</v>
      </c>
      <c r="CM29" s="139">
        <f t="shared" ca="1" si="63"/>
        <v>0</v>
      </c>
      <c r="CN29" s="139">
        <f t="shared" ca="1" si="63"/>
        <v>0</v>
      </c>
      <c r="CO29" s="139">
        <f t="shared" ca="1" si="63"/>
        <v>0</v>
      </c>
      <c r="CP29" s="139">
        <f t="shared" ca="1" si="63"/>
        <v>0</v>
      </c>
      <c r="CQ29" s="139">
        <f t="shared" ca="1" si="63"/>
        <v>0</v>
      </c>
      <c r="CR29" s="139">
        <f t="shared" ca="1" si="63"/>
        <v>0</v>
      </c>
      <c r="CS29" s="139">
        <f t="shared" ca="1" si="63"/>
        <v>0</v>
      </c>
      <c r="CT29" s="139">
        <f t="shared" ca="1" si="63"/>
        <v>0</v>
      </c>
      <c r="CU29" s="139">
        <f t="shared" ca="1" si="63"/>
        <v>0</v>
      </c>
      <c r="CV29" s="139">
        <f t="shared" ca="1" si="63"/>
        <v>0</v>
      </c>
      <c r="CW29" s="139">
        <f t="shared" ca="1" si="63"/>
        <v>0</v>
      </c>
      <c r="CX29" s="139">
        <f t="shared" ca="1" si="63"/>
        <v>0</v>
      </c>
      <c r="CY29" s="139">
        <f t="shared" ca="1" si="63"/>
        <v>0</v>
      </c>
      <c r="CZ29" s="139">
        <f t="shared" ca="1" si="14"/>
        <v>0</v>
      </c>
      <c r="DA29" s="373" t="s">
        <v>226</v>
      </c>
      <c r="DB29" s="373">
        <f t="shared" si="15"/>
        <v>2036</v>
      </c>
    </row>
    <row r="30" spans="1:106">
      <c r="A30" s="138">
        <f t="shared" si="10"/>
        <v>19</v>
      </c>
      <c r="B30" s="138">
        <f t="shared" si="10"/>
        <v>2037</v>
      </c>
      <c r="C30" s="130">
        <f ca="1">IF(INDIRECT(DA30&amp;5)=$H$2,SUM($D$6:INDIRECT(DA30&amp;6)),IF(INDIRECT(DA30&amp;5)&gt;$H$2,INDIRECT(DA30&amp;6),0))</f>
        <v>0</v>
      </c>
      <c r="D30" s="139"/>
      <c r="E30" s="139"/>
      <c r="F30" s="139"/>
      <c r="G30" s="139"/>
      <c r="H30" s="139"/>
      <c r="I30" s="139"/>
      <c r="J30" s="139"/>
      <c r="K30" s="139"/>
      <c r="L30" s="139"/>
      <c r="M30" s="139"/>
      <c r="N30" s="139"/>
      <c r="O30" s="139"/>
      <c r="P30" s="139"/>
      <c r="Q30" s="139"/>
      <c r="R30" s="139"/>
      <c r="S30" s="139"/>
      <c r="T30" s="140"/>
      <c r="U30" s="139"/>
      <c r="V30" s="139">
        <f ca="1">($C30/$D$1)/2</f>
        <v>0</v>
      </c>
      <c r="W30" s="139">
        <f t="shared" ref="W30:BB30" ca="1" si="64">IF(W$11&lt;$D$1+$A30,$C30/$D$1,IF(W$11=$D$1+$A30,($C30/$D$1)/2,0))</f>
        <v>0</v>
      </c>
      <c r="X30" s="139">
        <f t="shared" ca="1" si="64"/>
        <v>0</v>
      </c>
      <c r="Y30" s="139">
        <f t="shared" ca="1" si="64"/>
        <v>0</v>
      </c>
      <c r="Z30" s="139">
        <f t="shared" ca="1" si="64"/>
        <v>0</v>
      </c>
      <c r="AA30" s="139">
        <f t="shared" ca="1" si="64"/>
        <v>0</v>
      </c>
      <c r="AB30" s="139">
        <f t="shared" ca="1" si="64"/>
        <v>0</v>
      </c>
      <c r="AC30" s="139">
        <f t="shared" ca="1" si="64"/>
        <v>0</v>
      </c>
      <c r="AD30" s="139">
        <f t="shared" ca="1" si="64"/>
        <v>0</v>
      </c>
      <c r="AE30" s="139">
        <f t="shared" ca="1" si="64"/>
        <v>0</v>
      </c>
      <c r="AF30" s="139">
        <f t="shared" ca="1" si="64"/>
        <v>0</v>
      </c>
      <c r="AG30" s="139">
        <f t="shared" ca="1" si="64"/>
        <v>0</v>
      </c>
      <c r="AH30" s="139">
        <f t="shared" ca="1" si="64"/>
        <v>0</v>
      </c>
      <c r="AI30" s="139">
        <f t="shared" ca="1" si="64"/>
        <v>0</v>
      </c>
      <c r="AJ30" s="139">
        <f t="shared" ca="1" si="64"/>
        <v>0</v>
      </c>
      <c r="AK30" s="139">
        <f t="shared" ca="1" si="64"/>
        <v>0</v>
      </c>
      <c r="AL30" s="139">
        <f t="shared" ca="1" si="64"/>
        <v>0</v>
      </c>
      <c r="AM30" s="139">
        <f t="shared" ca="1" si="64"/>
        <v>0</v>
      </c>
      <c r="AN30" s="139">
        <f t="shared" ca="1" si="64"/>
        <v>0</v>
      </c>
      <c r="AO30" s="139">
        <f t="shared" ca="1" si="64"/>
        <v>0</v>
      </c>
      <c r="AP30" s="139">
        <f t="shared" ca="1" si="64"/>
        <v>0</v>
      </c>
      <c r="AQ30" s="139">
        <f t="shared" ca="1" si="64"/>
        <v>0</v>
      </c>
      <c r="AR30" s="139">
        <f t="shared" ca="1" si="64"/>
        <v>0</v>
      </c>
      <c r="AS30" s="139">
        <f t="shared" ca="1" si="64"/>
        <v>0</v>
      </c>
      <c r="AT30" s="139">
        <f t="shared" ca="1" si="64"/>
        <v>0</v>
      </c>
      <c r="AU30" s="139">
        <f t="shared" ca="1" si="64"/>
        <v>0</v>
      </c>
      <c r="AV30" s="139">
        <f t="shared" ca="1" si="64"/>
        <v>0</v>
      </c>
      <c r="AW30" s="139">
        <f t="shared" ca="1" si="64"/>
        <v>0</v>
      </c>
      <c r="AX30" s="139">
        <f t="shared" ca="1" si="64"/>
        <v>0</v>
      </c>
      <c r="AY30" s="139">
        <f t="shared" ca="1" si="64"/>
        <v>0</v>
      </c>
      <c r="AZ30" s="139">
        <f t="shared" ca="1" si="64"/>
        <v>0</v>
      </c>
      <c r="BA30" s="139">
        <f t="shared" ca="1" si="64"/>
        <v>0</v>
      </c>
      <c r="BB30" s="139">
        <f t="shared" ca="1" si="64"/>
        <v>0</v>
      </c>
      <c r="BC30" s="139">
        <f t="shared" ref="BC30:CH30" ca="1" si="65">IF(BC$11&lt;$D$1+$A30,$C30/$D$1,IF(BC$11=$D$1+$A30,($C30/$D$1)/2,0))</f>
        <v>0</v>
      </c>
      <c r="BD30" s="139">
        <f t="shared" ca="1" si="65"/>
        <v>0</v>
      </c>
      <c r="BE30" s="139">
        <f t="shared" ca="1" si="65"/>
        <v>0</v>
      </c>
      <c r="BF30" s="139">
        <f t="shared" ca="1" si="65"/>
        <v>0</v>
      </c>
      <c r="BG30" s="139">
        <f t="shared" ca="1" si="65"/>
        <v>0</v>
      </c>
      <c r="BH30" s="139">
        <f t="shared" ca="1" si="65"/>
        <v>0</v>
      </c>
      <c r="BI30" s="139">
        <f t="shared" ca="1" si="65"/>
        <v>0</v>
      </c>
      <c r="BJ30" s="139">
        <f t="shared" ca="1" si="65"/>
        <v>0</v>
      </c>
      <c r="BK30" s="139">
        <f t="shared" ca="1" si="65"/>
        <v>0</v>
      </c>
      <c r="BL30" s="139">
        <f t="shared" ca="1" si="65"/>
        <v>0</v>
      </c>
      <c r="BM30" s="139">
        <f t="shared" ca="1" si="65"/>
        <v>0</v>
      </c>
      <c r="BN30" s="139">
        <f t="shared" ca="1" si="65"/>
        <v>0</v>
      </c>
      <c r="BO30" s="139">
        <f t="shared" ca="1" si="65"/>
        <v>0</v>
      </c>
      <c r="BP30" s="139">
        <f t="shared" ca="1" si="65"/>
        <v>0</v>
      </c>
      <c r="BQ30" s="139">
        <f t="shared" ca="1" si="65"/>
        <v>0</v>
      </c>
      <c r="BR30" s="139">
        <f t="shared" ca="1" si="65"/>
        <v>0</v>
      </c>
      <c r="BS30" s="139">
        <f t="shared" ca="1" si="65"/>
        <v>0</v>
      </c>
      <c r="BT30" s="139">
        <f t="shared" ca="1" si="65"/>
        <v>0</v>
      </c>
      <c r="BU30" s="139">
        <f t="shared" ca="1" si="65"/>
        <v>0</v>
      </c>
      <c r="BV30" s="139">
        <f t="shared" ca="1" si="65"/>
        <v>0</v>
      </c>
      <c r="BW30" s="139">
        <f t="shared" ca="1" si="65"/>
        <v>0</v>
      </c>
      <c r="BX30" s="139">
        <f t="shared" ca="1" si="65"/>
        <v>0</v>
      </c>
      <c r="BY30" s="139">
        <f t="shared" ca="1" si="65"/>
        <v>0</v>
      </c>
      <c r="BZ30" s="139">
        <f t="shared" ca="1" si="65"/>
        <v>0</v>
      </c>
      <c r="CA30" s="139">
        <f t="shared" ca="1" si="65"/>
        <v>0</v>
      </c>
      <c r="CB30" s="139">
        <f t="shared" ca="1" si="65"/>
        <v>0</v>
      </c>
      <c r="CC30" s="139">
        <f t="shared" ca="1" si="65"/>
        <v>0</v>
      </c>
      <c r="CD30" s="139">
        <f t="shared" ca="1" si="65"/>
        <v>0</v>
      </c>
      <c r="CE30" s="139">
        <f t="shared" ca="1" si="65"/>
        <v>0</v>
      </c>
      <c r="CF30" s="139">
        <f t="shared" ca="1" si="65"/>
        <v>0</v>
      </c>
      <c r="CG30" s="139">
        <f t="shared" ca="1" si="65"/>
        <v>0</v>
      </c>
      <c r="CH30" s="139">
        <f t="shared" ca="1" si="65"/>
        <v>0</v>
      </c>
      <c r="CI30" s="139">
        <f t="shared" ref="CI30:CY30" ca="1" si="66">IF(CI$11&lt;$D$1+$A30,$C30/$D$1,IF(CI$11=$D$1+$A30,($C30/$D$1)/2,0))</f>
        <v>0</v>
      </c>
      <c r="CJ30" s="139">
        <f t="shared" ca="1" si="66"/>
        <v>0</v>
      </c>
      <c r="CK30" s="139">
        <f t="shared" ca="1" si="66"/>
        <v>0</v>
      </c>
      <c r="CL30" s="139">
        <f t="shared" ca="1" si="66"/>
        <v>0</v>
      </c>
      <c r="CM30" s="139">
        <f t="shared" ca="1" si="66"/>
        <v>0</v>
      </c>
      <c r="CN30" s="139">
        <f t="shared" ca="1" si="66"/>
        <v>0</v>
      </c>
      <c r="CO30" s="139">
        <f t="shared" ca="1" si="66"/>
        <v>0</v>
      </c>
      <c r="CP30" s="139">
        <f t="shared" ca="1" si="66"/>
        <v>0</v>
      </c>
      <c r="CQ30" s="139">
        <f t="shared" ca="1" si="66"/>
        <v>0</v>
      </c>
      <c r="CR30" s="139">
        <f t="shared" ca="1" si="66"/>
        <v>0</v>
      </c>
      <c r="CS30" s="139">
        <f t="shared" ca="1" si="66"/>
        <v>0</v>
      </c>
      <c r="CT30" s="139">
        <f t="shared" ca="1" si="66"/>
        <v>0</v>
      </c>
      <c r="CU30" s="139">
        <f t="shared" ca="1" si="66"/>
        <v>0</v>
      </c>
      <c r="CV30" s="139">
        <f t="shared" ca="1" si="66"/>
        <v>0</v>
      </c>
      <c r="CW30" s="139">
        <f t="shared" ca="1" si="66"/>
        <v>0</v>
      </c>
      <c r="CX30" s="139">
        <f t="shared" ca="1" si="66"/>
        <v>0</v>
      </c>
      <c r="CY30" s="139">
        <f t="shared" ca="1" si="66"/>
        <v>0</v>
      </c>
      <c r="CZ30" s="139">
        <f t="shared" ca="1" si="14"/>
        <v>0</v>
      </c>
      <c r="DA30" s="373" t="s">
        <v>227</v>
      </c>
      <c r="DB30" s="373">
        <f t="shared" si="15"/>
        <v>2037</v>
      </c>
    </row>
    <row r="31" spans="1:106">
      <c r="A31" s="138">
        <f t="shared" si="10"/>
        <v>20</v>
      </c>
      <c r="B31" s="138">
        <f t="shared" si="10"/>
        <v>2038</v>
      </c>
      <c r="C31" s="130">
        <f ca="1">IF(INDIRECT(DA31&amp;5)=$H$2,SUM($D$6:INDIRECT(DA31&amp;6)),IF(INDIRECT(DA31&amp;5)&gt;$H$2,INDIRECT(DA31&amp;6),0))</f>
        <v>0</v>
      </c>
      <c r="D31" s="139"/>
      <c r="E31" s="139"/>
      <c r="F31" s="139"/>
      <c r="G31" s="139"/>
      <c r="H31" s="139"/>
      <c r="I31" s="139"/>
      <c r="J31" s="139"/>
      <c r="K31" s="139"/>
      <c r="L31" s="139"/>
      <c r="M31" s="139"/>
      <c r="N31" s="139"/>
      <c r="O31" s="139"/>
      <c r="P31" s="139"/>
      <c r="Q31" s="139"/>
      <c r="R31" s="139"/>
      <c r="S31" s="139"/>
      <c r="T31" s="140"/>
      <c r="U31" s="140"/>
      <c r="V31" s="139"/>
      <c r="W31" s="139">
        <f ca="1">($C31/$D$1)/2</f>
        <v>0</v>
      </c>
      <c r="X31" s="139">
        <f t="shared" ref="X31:BC31" ca="1" si="67">IF(X$11&lt;$D$1+$A31,$C31/$D$1,IF(X$11=$D$1+$A31,($C31/$D$1)/2,0))</f>
        <v>0</v>
      </c>
      <c r="Y31" s="139">
        <f t="shared" ca="1" si="67"/>
        <v>0</v>
      </c>
      <c r="Z31" s="139">
        <f t="shared" ca="1" si="67"/>
        <v>0</v>
      </c>
      <c r="AA31" s="139">
        <f t="shared" ca="1" si="67"/>
        <v>0</v>
      </c>
      <c r="AB31" s="139">
        <f t="shared" ca="1" si="67"/>
        <v>0</v>
      </c>
      <c r="AC31" s="139">
        <f t="shared" ca="1" si="67"/>
        <v>0</v>
      </c>
      <c r="AD31" s="139">
        <f t="shared" ca="1" si="67"/>
        <v>0</v>
      </c>
      <c r="AE31" s="139">
        <f t="shared" ca="1" si="67"/>
        <v>0</v>
      </c>
      <c r="AF31" s="139">
        <f t="shared" ca="1" si="67"/>
        <v>0</v>
      </c>
      <c r="AG31" s="139">
        <f t="shared" ca="1" si="67"/>
        <v>0</v>
      </c>
      <c r="AH31" s="139">
        <f t="shared" ca="1" si="67"/>
        <v>0</v>
      </c>
      <c r="AI31" s="139">
        <f t="shared" ca="1" si="67"/>
        <v>0</v>
      </c>
      <c r="AJ31" s="139">
        <f t="shared" ca="1" si="67"/>
        <v>0</v>
      </c>
      <c r="AK31" s="139">
        <f t="shared" ca="1" si="67"/>
        <v>0</v>
      </c>
      <c r="AL31" s="139">
        <f t="shared" ca="1" si="67"/>
        <v>0</v>
      </c>
      <c r="AM31" s="139">
        <f t="shared" ca="1" si="67"/>
        <v>0</v>
      </c>
      <c r="AN31" s="139">
        <f t="shared" ca="1" si="67"/>
        <v>0</v>
      </c>
      <c r="AO31" s="139">
        <f t="shared" ca="1" si="67"/>
        <v>0</v>
      </c>
      <c r="AP31" s="139">
        <f t="shared" ca="1" si="67"/>
        <v>0</v>
      </c>
      <c r="AQ31" s="139">
        <f t="shared" ca="1" si="67"/>
        <v>0</v>
      </c>
      <c r="AR31" s="139">
        <f t="shared" ca="1" si="67"/>
        <v>0</v>
      </c>
      <c r="AS31" s="139">
        <f t="shared" ca="1" si="67"/>
        <v>0</v>
      </c>
      <c r="AT31" s="139">
        <f t="shared" ca="1" si="67"/>
        <v>0</v>
      </c>
      <c r="AU31" s="139">
        <f t="shared" ca="1" si="67"/>
        <v>0</v>
      </c>
      <c r="AV31" s="139">
        <f t="shared" ca="1" si="67"/>
        <v>0</v>
      </c>
      <c r="AW31" s="139">
        <f t="shared" ca="1" si="67"/>
        <v>0</v>
      </c>
      <c r="AX31" s="139">
        <f t="shared" ca="1" si="67"/>
        <v>0</v>
      </c>
      <c r="AY31" s="139">
        <f t="shared" ca="1" si="67"/>
        <v>0</v>
      </c>
      <c r="AZ31" s="139">
        <f t="shared" ca="1" si="67"/>
        <v>0</v>
      </c>
      <c r="BA31" s="139">
        <f t="shared" ca="1" si="67"/>
        <v>0</v>
      </c>
      <c r="BB31" s="139">
        <f t="shared" ca="1" si="67"/>
        <v>0</v>
      </c>
      <c r="BC31" s="139">
        <f t="shared" ca="1" si="67"/>
        <v>0</v>
      </c>
      <c r="BD31" s="139">
        <f t="shared" ref="BD31:CI31" ca="1" si="68">IF(BD$11&lt;$D$1+$A31,$C31/$D$1,IF(BD$11=$D$1+$A31,($C31/$D$1)/2,0))</f>
        <v>0</v>
      </c>
      <c r="BE31" s="139">
        <f t="shared" ca="1" si="68"/>
        <v>0</v>
      </c>
      <c r="BF31" s="139">
        <f t="shared" ca="1" si="68"/>
        <v>0</v>
      </c>
      <c r="BG31" s="139">
        <f t="shared" ca="1" si="68"/>
        <v>0</v>
      </c>
      <c r="BH31" s="139">
        <f t="shared" ca="1" si="68"/>
        <v>0</v>
      </c>
      <c r="BI31" s="139">
        <f t="shared" ca="1" si="68"/>
        <v>0</v>
      </c>
      <c r="BJ31" s="139">
        <f t="shared" ca="1" si="68"/>
        <v>0</v>
      </c>
      <c r="BK31" s="139">
        <f t="shared" ca="1" si="68"/>
        <v>0</v>
      </c>
      <c r="BL31" s="139">
        <f t="shared" ca="1" si="68"/>
        <v>0</v>
      </c>
      <c r="BM31" s="139">
        <f t="shared" ca="1" si="68"/>
        <v>0</v>
      </c>
      <c r="BN31" s="139">
        <f t="shared" ca="1" si="68"/>
        <v>0</v>
      </c>
      <c r="BO31" s="139">
        <f t="shared" ca="1" si="68"/>
        <v>0</v>
      </c>
      <c r="BP31" s="139">
        <f t="shared" ca="1" si="68"/>
        <v>0</v>
      </c>
      <c r="BQ31" s="139">
        <f t="shared" ca="1" si="68"/>
        <v>0</v>
      </c>
      <c r="BR31" s="139">
        <f t="shared" ca="1" si="68"/>
        <v>0</v>
      </c>
      <c r="BS31" s="139">
        <f t="shared" ca="1" si="68"/>
        <v>0</v>
      </c>
      <c r="BT31" s="139">
        <f t="shared" ca="1" si="68"/>
        <v>0</v>
      </c>
      <c r="BU31" s="139">
        <f t="shared" ca="1" si="68"/>
        <v>0</v>
      </c>
      <c r="BV31" s="139">
        <f t="shared" ca="1" si="68"/>
        <v>0</v>
      </c>
      <c r="BW31" s="139">
        <f t="shared" ca="1" si="68"/>
        <v>0</v>
      </c>
      <c r="BX31" s="139">
        <f t="shared" ca="1" si="68"/>
        <v>0</v>
      </c>
      <c r="BY31" s="139">
        <f t="shared" ca="1" si="68"/>
        <v>0</v>
      </c>
      <c r="BZ31" s="139">
        <f t="shared" ca="1" si="68"/>
        <v>0</v>
      </c>
      <c r="CA31" s="139">
        <f t="shared" ca="1" si="68"/>
        <v>0</v>
      </c>
      <c r="CB31" s="139">
        <f t="shared" ca="1" si="68"/>
        <v>0</v>
      </c>
      <c r="CC31" s="139">
        <f t="shared" ca="1" si="68"/>
        <v>0</v>
      </c>
      <c r="CD31" s="139">
        <f t="shared" ca="1" si="68"/>
        <v>0</v>
      </c>
      <c r="CE31" s="139">
        <f t="shared" ca="1" si="68"/>
        <v>0</v>
      </c>
      <c r="CF31" s="139">
        <f t="shared" ca="1" si="68"/>
        <v>0</v>
      </c>
      <c r="CG31" s="139">
        <f t="shared" ca="1" si="68"/>
        <v>0</v>
      </c>
      <c r="CH31" s="139">
        <f t="shared" ca="1" si="68"/>
        <v>0</v>
      </c>
      <c r="CI31" s="139">
        <f t="shared" ca="1" si="68"/>
        <v>0</v>
      </c>
      <c r="CJ31" s="139">
        <f t="shared" ref="CJ31:CY31" ca="1" si="69">IF(CJ$11&lt;$D$1+$A31,$C31/$D$1,IF(CJ$11=$D$1+$A31,($C31/$D$1)/2,0))</f>
        <v>0</v>
      </c>
      <c r="CK31" s="139">
        <f t="shared" ca="1" si="69"/>
        <v>0</v>
      </c>
      <c r="CL31" s="139">
        <f t="shared" ca="1" si="69"/>
        <v>0</v>
      </c>
      <c r="CM31" s="139">
        <f t="shared" ca="1" si="69"/>
        <v>0</v>
      </c>
      <c r="CN31" s="139">
        <f t="shared" ca="1" si="69"/>
        <v>0</v>
      </c>
      <c r="CO31" s="139">
        <f t="shared" ca="1" si="69"/>
        <v>0</v>
      </c>
      <c r="CP31" s="139">
        <f t="shared" ca="1" si="69"/>
        <v>0</v>
      </c>
      <c r="CQ31" s="139">
        <f t="shared" ca="1" si="69"/>
        <v>0</v>
      </c>
      <c r="CR31" s="139">
        <f t="shared" ca="1" si="69"/>
        <v>0</v>
      </c>
      <c r="CS31" s="139">
        <f t="shared" ca="1" si="69"/>
        <v>0</v>
      </c>
      <c r="CT31" s="139">
        <f t="shared" ca="1" si="69"/>
        <v>0</v>
      </c>
      <c r="CU31" s="139">
        <f t="shared" ca="1" si="69"/>
        <v>0</v>
      </c>
      <c r="CV31" s="139">
        <f t="shared" ca="1" si="69"/>
        <v>0</v>
      </c>
      <c r="CW31" s="139">
        <f t="shared" ca="1" si="69"/>
        <v>0</v>
      </c>
      <c r="CX31" s="139">
        <f t="shared" ca="1" si="69"/>
        <v>0</v>
      </c>
      <c r="CY31" s="139">
        <f t="shared" ca="1" si="69"/>
        <v>0</v>
      </c>
      <c r="CZ31" s="139">
        <f t="shared" ca="1" si="14"/>
        <v>0</v>
      </c>
      <c r="DA31" s="374" t="s">
        <v>228</v>
      </c>
      <c r="DB31" s="373">
        <f t="shared" si="15"/>
        <v>2038</v>
      </c>
    </row>
    <row r="32" spans="1:106" s="373" customFormat="1">
      <c r="A32" s="138">
        <f t="shared" si="10"/>
        <v>21</v>
      </c>
      <c r="B32" s="138">
        <f t="shared" si="10"/>
        <v>2039</v>
      </c>
      <c r="C32" s="130">
        <f ca="1">IF(INDIRECT(DA32&amp;5)=$H$2,SUM($D$6:INDIRECT(DA32&amp;6)),IF(INDIRECT(DA32&amp;5)&gt;$H$2,INDIRECT(DA32&amp;6),0))</f>
        <v>0</v>
      </c>
      <c r="D32" s="374"/>
      <c r="E32" s="374"/>
      <c r="F32" s="374"/>
      <c r="G32" s="374"/>
      <c r="H32" s="374"/>
      <c r="I32" s="374"/>
      <c r="J32" s="374"/>
      <c r="K32" s="374"/>
      <c r="L32" s="374"/>
      <c r="M32" s="374"/>
      <c r="N32" s="374"/>
      <c r="O32" s="374"/>
      <c r="P32" s="374"/>
      <c r="Q32" s="374"/>
      <c r="R32" s="374"/>
      <c r="S32" s="374"/>
      <c r="T32" s="375"/>
      <c r="U32" s="375"/>
      <c r="V32" s="374"/>
      <c r="W32" s="374"/>
      <c r="X32" s="374">
        <f ca="1">($C32/$D$1)/2</f>
        <v>0</v>
      </c>
      <c r="Y32" s="374">
        <f t="shared" ref="Y32:BD32" ca="1" si="70">IF(Y$11&lt;$D$1+$A32,$C32/$D$1,IF(Y$11=$D$1+$A32,($C32/$D$1)/2,0))</f>
        <v>0</v>
      </c>
      <c r="Z32" s="374">
        <f t="shared" ca="1" si="70"/>
        <v>0</v>
      </c>
      <c r="AA32" s="374">
        <f t="shared" ca="1" si="70"/>
        <v>0</v>
      </c>
      <c r="AB32" s="374">
        <f t="shared" ca="1" si="70"/>
        <v>0</v>
      </c>
      <c r="AC32" s="374">
        <f t="shared" ca="1" si="70"/>
        <v>0</v>
      </c>
      <c r="AD32" s="374">
        <f t="shared" ca="1" si="70"/>
        <v>0</v>
      </c>
      <c r="AE32" s="374">
        <f t="shared" ca="1" si="70"/>
        <v>0</v>
      </c>
      <c r="AF32" s="374">
        <f t="shared" ca="1" si="70"/>
        <v>0</v>
      </c>
      <c r="AG32" s="374">
        <f t="shared" ca="1" si="70"/>
        <v>0</v>
      </c>
      <c r="AH32" s="374">
        <f t="shared" ca="1" si="70"/>
        <v>0</v>
      </c>
      <c r="AI32" s="374">
        <f t="shared" ca="1" si="70"/>
        <v>0</v>
      </c>
      <c r="AJ32" s="374">
        <f t="shared" ca="1" si="70"/>
        <v>0</v>
      </c>
      <c r="AK32" s="374">
        <f t="shared" ca="1" si="70"/>
        <v>0</v>
      </c>
      <c r="AL32" s="374">
        <f t="shared" ca="1" si="70"/>
        <v>0</v>
      </c>
      <c r="AM32" s="374">
        <f t="shared" ca="1" si="70"/>
        <v>0</v>
      </c>
      <c r="AN32" s="374">
        <f t="shared" ca="1" si="70"/>
        <v>0</v>
      </c>
      <c r="AO32" s="374">
        <f t="shared" ca="1" si="70"/>
        <v>0</v>
      </c>
      <c r="AP32" s="374">
        <f t="shared" ca="1" si="70"/>
        <v>0</v>
      </c>
      <c r="AQ32" s="374">
        <f t="shared" ca="1" si="70"/>
        <v>0</v>
      </c>
      <c r="AR32" s="374">
        <f t="shared" ca="1" si="70"/>
        <v>0</v>
      </c>
      <c r="AS32" s="374">
        <f t="shared" ca="1" si="70"/>
        <v>0</v>
      </c>
      <c r="AT32" s="374">
        <f t="shared" ca="1" si="70"/>
        <v>0</v>
      </c>
      <c r="AU32" s="374">
        <f t="shared" ca="1" si="70"/>
        <v>0</v>
      </c>
      <c r="AV32" s="374">
        <f t="shared" ca="1" si="70"/>
        <v>0</v>
      </c>
      <c r="AW32" s="374">
        <f t="shared" ca="1" si="70"/>
        <v>0</v>
      </c>
      <c r="AX32" s="374">
        <f t="shared" ca="1" si="70"/>
        <v>0</v>
      </c>
      <c r="AY32" s="374">
        <f t="shared" ca="1" si="70"/>
        <v>0</v>
      </c>
      <c r="AZ32" s="374">
        <f t="shared" ca="1" si="70"/>
        <v>0</v>
      </c>
      <c r="BA32" s="374">
        <f t="shared" ca="1" si="70"/>
        <v>0</v>
      </c>
      <c r="BB32" s="374">
        <f t="shared" ca="1" si="70"/>
        <v>0</v>
      </c>
      <c r="BC32" s="374">
        <f t="shared" ca="1" si="70"/>
        <v>0</v>
      </c>
      <c r="BD32" s="374">
        <f t="shared" ca="1" si="70"/>
        <v>0</v>
      </c>
      <c r="BE32" s="374">
        <f t="shared" ref="BE32:CJ32" ca="1" si="71">IF(BE$11&lt;$D$1+$A32,$C32/$D$1,IF(BE$11=$D$1+$A32,($C32/$D$1)/2,0))</f>
        <v>0</v>
      </c>
      <c r="BF32" s="374">
        <f t="shared" ca="1" si="71"/>
        <v>0</v>
      </c>
      <c r="BG32" s="374">
        <f t="shared" ca="1" si="71"/>
        <v>0</v>
      </c>
      <c r="BH32" s="374">
        <f t="shared" ca="1" si="71"/>
        <v>0</v>
      </c>
      <c r="BI32" s="374">
        <f t="shared" ca="1" si="71"/>
        <v>0</v>
      </c>
      <c r="BJ32" s="374">
        <f t="shared" ca="1" si="71"/>
        <v>0</v>
      </c>
      <c r="BK32" s="374">
        <f t="shared" ca="1" si="71"/>
        <v>0</v>
      </c>
      <c r="BL32" s="374">
        <f t="shared" ca="1" si="71"/>
        <v>0</v>
      </c>
      <c r="BM32" s="374">
        <f t="shared" ca="1" si="71"/>
        <v>0</v>
      </c>
      <c r="BN32" s="374">
        <f t="shared" ca="1" si="71"/>
        <v>0</v>
      </c>
      <c r="BO32" s="374">
        <f t="shared" ca="1" si="71"/>
        <v>0</v>
      </c>
      <c r="BP32" s="374">
        <f t="shared" ca="1" si="71"/>
        <v>0</v>
      </c>
      <c r="BQ32" s="374">
        <f t="shared" ca="1" si="71"/>
        <v>0</v>
      </c>
      <c r="BR32" s="374">
        <f t="shared" ca="1" si="71"/>
        <v>0</v>
      </c>
      <c r="BS32" s="374">
        <f t="shared" ca="1" si="71"/>
        <v>0</v>
      </c>
      <c r="BT32" s="374">
        <f t="shared" ca="1" si="71"/>
        <v>0</v>
      </c>
      <c r="BU32" s="374">
        <f t="shared" ca="1" si="71"/>
        <v>0</v>
      </c>
      <c r="BV32" s="374">
        <f t="shared" ca="1" si="71"/>
        <v>0</v>
      </c>
      <c r="BW32" s="374">
        <f t="shared" ca="1" si="71"/>
        <v>0</v>
      </c>
      <c r="BX32" s="374">
        <f t="shared" ca="1" si="71"/>
        <v>0</v>
      </c>
      <c r="BY32" s="374">
        <f t="shared" ca="1" si="71"/>
        <v>0</v>
      </c>
      <c r="BZ32" s="374">
        <f t="shared" ca="1" si="71"/>
        <v>0</v>
      </c>
      <c r="CA32" s="374">
        <f t="shared" ca="1" si="71"/>
        <v>0</v>
      </c>
      <c r="CB32" s="374">
        <f t="shared" ca="1" si="71"/>
        <v>0</v>
      </c>
      <c r="CC32" s="374">
        <f t="shared" ca="1" si="71"/>
        <v>0</v>
      </c>
      <c r="CD32" s="374">
        <f t="shared" ca="1" si="71"/>
        <v>0</v>
      </c>
      <c r="CE32" s="374">
        <f t="shared" ca="1" si="71"/>
        <v>0</v>
      </c>
      <c r="CF32" s="374">
        <f t="shared" ca="1" si="71"/>
        <v>0</v>
      </c>
      <c r="CG32" s="374">
        <f t="shared" ca="1" si="71"/>
        <v>0</v>
      </c>
      <c r="CH32" s="374">
        <f t="shared" ca="1" si="71"/>
        <v>0</v>
      </c>
      <c r="CI32" s="374">
        <f t="shared" ca="1" si="71"/>
        <v>0</v>
      </c>
      <c r="CJ32" s="374">
        <f t="shared" ca="1" si="71"/>
        <v>0</v>
      </c>
      <c r="CK32" s="374">
        <f t="shared" ref="CK32:CZ32" ca="1" si="72">IF(CK$11&lt;$D$1+$A32,$C32/$D$1,IF(CK$11=$D$1+$A32,($C32/$D$1)/2,0))</f>
        <v>0</v>
      </c>
      <c r="CL32" s="374">
        <f t="shared" ca="1" si="72"/>
        <v>0</v>
      </c>
      <c r="CM32" s="374">
        <f t="shared" ca="1" si="72"/>
        <v>0</v>
      </c>
      <c r="CN32" s="374">
        <f t="shared" ca="1" si="72"/>
        <v>0</v>
      </c>
      <c r="CO32" s="374">
        <f t="shared" ca="1" si="72"/>
        <v>0</v>
      </c>
      <c r="CP32" s="374">
        <f t="shared" ca="1" si="72"/>
        <v>0</v>
      </c>
      <c r="CQ32" s="374">
        <f t="shared" ca="1" si="72"/>
        <v>0</v>
      </c>
      <c r="CR32" s="374">
        <f t="shared" ca="1" si="72"/>
        <v>0</v>
      </c>
      <c r="CS32" s="374">
        <f t="shared" ca="1" si="72"/>
        <v>0</v>
      </c>
      <c r="CT32" s="374">
        <f t="shared" ca="1" si="72"/>
        <v>0</v>
      </c>
      <c r="CU32" s="374">
        <f t="shared" ca="1" si="72"/>
        <v>0</v>
      </c>
      <c r="CV32" s="374">
        <f t="shared" ca="1" si="72"/>
        <v>0</v>
      </c>
      <c r="CW32" s="374">
        <f t="shared" ca="1" si="72"/>
        <v>0</v>
      </c>
      <c r="CX32" s="374">
        <f t="shared" ca="1" si="72"/>
        <v>0</v>
      </c>
      <c r="CY32" s="374">
        <f t="shared" ca="1" si="72"/>
        <v>0</v>
      </c>
      <c r="CZ32" s="374">
        <f t="shared" ca="1" si="72"/>
        <v>0</v>
      </c>
      <c r="DA32" s="374" t="s">
        <v>229</v>
      </c>
      <c r="DB32" s="373">
        <f t="shared" si="15"/>
        <v>2039</v>
      </c>
    </row>
    <row r="33" spans="1:121" s="373" customFormat="1">
      <c r="A33" s="138">
        <f t="shared" si="10"/>
        <v>22</v>
      </c>
      <c r="B33" s="138">
        <f t="shared" si="10"/>
        <v>2040</v>
      </c>
      <c r="C33" s="130">
        <f ca="1">IF(INDIRECT(DA33&amp;5)=$H$2,SUM($D$6:INDIRECT(DA33&amp;6)),IF(INDIRECT(DA33&amp;5)&gt;$H$2,INDIRECT(DA33&amp;6),0))</f>
        <v>0</v>
      </c>
      <c r="D33" s="374"/>
      <c r="E33" s="374"/>
      <c r="F33" s="374"/>
      <c r="G33" s="374"/>
      <c r="H33" s="374"/>
      <c r="I33" s="374"/>
      <c r="J33" s="374"/>
      <c r="K33" s="374"/>
      <c r="L33" s="374"/>
      <c r="M33" s="374"/>
      <c r="N33" s="374"/>
      <c r="O33" s="374"/>
      <c r="P33" s="374"/>
      <c r="Q33" s="374"/>
      <c r="R33" s="374"/>
      <c r="S33" s="374"/>
      <c r="T33" s="375"/>
      <c r="U33" s="375"/>
      <c r="V33" s="374"/>
      <c r="W33" s="374"/>
      <c r="X33" s="374"/>
      <c r="Y33" s="374">
        <f ca="1">($C33/$D$1)/2</f>
        <v>0</v>
      </c>
      <c r="Z33" s="374">
        <f t="shared" ref="Z33:BE33" ca="1" si="73">IF(Z$11&lt;$D$1+$A33,$C33/$D$1,IF(Z$11=$D$1+$A33,($C33/$D$1)/2,0))</f>
        <v>0</v>
      </c>
      <c r="AA33" s="374">
        <f t="shared" ca="1" si="73"/>
        <v>0</v>
      </c>
      <c r="AB33" s="374">
        <f t="shared" ca="1" si="73"/>
        <v>0</v>
      </c>
      <c r="AC33" s="374">
        <f t="shared" ca="1" si="73"/>
        <v>0</v>
      </c>
      <c r="AD33" s="374">
        <f t="shared" ca="1" si="73"/>
        <v>0</v>
      </c>
      <c r="AE33" s="374">
        <f t="shared" ca="1" si="73"/>
        <v>0</v>
      </c>
      <c r="AF33" s="374">
        <f t="shared" ca="1" si="73"/>
        <v>0</v>
      </c>
      <c r="AG33" s="374">
        <f t="shared" ca="1" si="73"/>
        <v>0</v>
      </c>
      <c r="AH33" s="374">
        <f t="shared" ca="1" si="73"/>
        <v>0</v>
      </c>
      <c r="AI33" s="374">
        <f t="shared" ca="1" si="73"/>
        <v>0</v>
      </c>
      <c r="AJ33" s="374">
        <f t="shared" ca="1" si="73"/>
        <v>0</v>
      </c>
      <c r="AK33" s="374">
        <f t="shared" ca="1" si="73"/>
        <v>0</v>
      </c>
      <c r="AL33" s="374">
        <f t="shared" ca="1" si="73"/>
        <v>0</v>
      </c>
      <c r="AM33" s="374">
        <f t="shared" ca="1" si="73"/>
        <v>0</v>
      </c>
      <c r="AN33" s="374">
        <f t="shared" ca="1" si="73"/>
        <v>0</v>
      </c>
      <c r="AO33" s="374">
        <f t="shared" ca="1" si="73"/>
        <v>0</v>
      </c>
      <c r="AP33" s="374">
        <f t="shared" ca="1" si="73"/>
        <v>0</v>
      </c>
      <c r="AQ33" s="374">
        <f t="shared" ca="1" si="73"/>
        <v>0</v>
      </c>
      <c r="AR33" s="374">
        <f t="shared" ca="1" si="73"/>
        <v>0</v>
      </c>
      <c r="AS33" s="374">
        <f t="shared" ca="1" si="73"/>
        <v>0</v>
      </c>
      <c r="AT33" s="374">
        <f t="shared" ca="1" si="73"/>
        <v>0</v>
      </c>
      <c r="AU33" s="374">
        <f t="shared" ca="1" si="73"/>
        <v>0</v>
      </c>
      <c r="AV33" s="374">
        <f t="shared" ca="1" si="73"/>
        <v>0</v>
      </c>
      <c r="AW33" s="374">
        <f t="shared" ca="1" si="73"/>
        <v>0</v>
      </c>
      <c r="AX33" s="374">
        <f t="shared" ca="1" si="73"/>
        <v>0</v>
      </c>
      <c r="AY33" s="374">
        <f t="shared" ca="1" si="73"/>
        <v>0</v>
      </c>
      <c r="AZ33" s="374">
        <f t="shared" ca="1" si="73"/>
        <v>0</v>
      </c>
      <c r="BA33" s="374">
        <f t="shared" ca="1" si="73"/>
        <v>0</v>
      </c>
      <c r="BB33" s="374">
        <f t="shared" ca="1" si="73"/>
        <v>0</v>
      </c>
      <c r="BC33" s="374">
        <f t="shared" ca="1" si="73"/>
        <v>0</v>
      </c>
      <c r="BD33" s="374">
        <f t="shared" ca="1" si="73"/>
        <v>0</v>
      </c>
      <c r="BE33" s="374">
        <f t="shared" ca="1" si="73"/>
        <v>0</v>
      </c>
      <c r="BF33" s="374">
        <f t="shared" ref="BF33:CK33" ca="1" si="74">IF(BF$11&lt;$D$1+$A33,$C33/$D$1,IF(BF$11=$D$1+$A33,($C33/$D$1)/2,0))</f>
        <v>0</v>
      </c>
      <c r="BG33" s="374">
        <f t="shared" ca="1" si="74"/>
        <v>0</v>
      </c>
      <c r="BH33" s="374">
        <f t="shared" ca="1" si="74"/>
        <v>0</v>
      </c>
      <c r="BI33" s="374">
        <f t="shared" ca="1" si="74"/>
        <v>0</v>
      </c>
      <c r="BJ33" s="374">
        <f t="shared" ca="1" si="74"/>
        <v>0</v>
      </c>
      <c r="BK33" s="374">
        <f t="shared" ca="1" si="74"/>
        <v>0</v>
      </c>
      <c r="BL33" s="374">
        <f t="shared" ca="1" si="74"/>
        <v>0</v>
      </c>
      <c r="BM33" s="374">
        <f t="shared" ca="1" si="74"/>
        <v>0</v>
      </c>
      <c r="BN33" s="374">
        <f t="shared" ca="1" si="74"/>
        <v>0</v>
      </c>
      <c r="BO33" s="374">
        <f t="shared" ca="1" si="74"/>
        <v>0</v>
      </c>
      <c r="BP33" s="374">
        <f t="shared" ca="1" si="74"/>
        <v>0</v>
      </c>
      <c r="BQ33" s="374">
        <f t="shared" ca="1" si="74"/>
        <v>0</v>
      </c>
      <c r="BR33" s="374">
        <f t="shared" ca="1" si="74"/>
        <v>0</v>
      </c>
      <c r="BS33" s="374">
        <f t="shared" ca="1" si="74"/>
        <v>0</v>
      </c>
      <c r="BT33" s="374">
        <f t="shared" ca="1" si="74"/>
        <v>0</v>
      </c>
      <c r="BU33" s="374">
        <f t="shared" ca="1" si="74"/>
        <v>0</v>
      </c>
      <c r="BV33" s="374">
        <f t="shared" ca="1" si="74"/>
        <v>0</v>
      </c>
      <c r="BW33" s="374">
        <f t="shared" ca="1" si="74"/>
        <v>0</v>
      </c>
      <c r="BX33" s="374">
        <f t="shared" ca="1" si="74"/>
        <v>0</v>
      </c>
      <c r="BY33" s="374">
        <f t="shared" ca="1" si="74"/>
        <v>0</v>
      </c>
      <c r="BZ33" s="374">
        <f t="shared" ca="1" si="74"/>
        <v>0</v>
      </c>
      <c r="CA33" s="374">
        <f t="shared" ca="1" si="74"/>
        <v>0</v>
      </c>
      <c r="CB33" s="374">
        <f t="shared" ca="1" si="74"/>
        <v>0</v>
      </c>
      <c r="CC33" s="374">
        <f t="shared" ca="1" si="74"/>
        <v>0</v>
      </c>
      <c r="CD33" s="374">
        <f t="shared" ca="1" si="74"/>
        <v>0</v>
      </c>
      <c r="CE33" s="374">
        <f t="shared" ca="1" si="74"/>
        <v>0</v>
      </c>
      <c r="CF33" s="374">
        <f t="shared" ca="1" si="74"/>
        <v>0</v>
      </c>
      <c r="CG33" s="374">
        <f t="shared" ca="1" si="74"/>
        <v>0</v>
      </c>
      <c r="CH33" s="374">
        <f t="shared" ca="1" si="74"/>
        <v>0</v>
      </c>
      <c r="CI33" s="374">
        <f t="shared" ca="1" si="74"/>
        <v>0</v>
      </c>
      <c r="CJ33" s="374">
        <f t="shared" ca="1" si="74"/>
        <v>0</v>
      </c>
      <c r="CK33" s="374">
        <f t="shared" ca="1" si="74"/>
        <v>0</v>
      </c>
      <c r="CL33" s="374">
        <f t="shared" ref="CL33:CZ33" ca="1" si="75">IF(CL$11&lt;$D$1+$A33,$C33/$D$1,IF(CL$11=$D$1+$A33,($C33/$D$1)/2,0))</f>
        <v>0</v>
      </c>
      <c r="CM33" s="374">
        <f t="shared" ca="1" si="75"/>
        <v>0</v>
      </c>
      <c r="CN33" s="374">
        <f t="shared" ca="1" si="75"/>
        <v>0</v>
      </c>
      <c r="CO33" s="374">
        <f t="shared" ca="1" si="75"/>
        <v>0</v>
      </c>
      <c r="CP33" s="374">
        <f t="shared" ca="1" si="75"/>
        <v>0</v>
      </c>
      <c r="CQ33" s="374">
        <f t="shared" ca="1" si="75"/>
        <v>0</v>
      </c>
      <c r="CR33" s="374">
        <f t="shared" ca="1" si="75"/>
        <v>0</v>
      </c>
      <c r="CS33" s="374">
        <f t="shared" ca="1" si="75"/>
        <v>0</v>
      </c>
      <c r="CT33" s="374">
        <f t="shared" ca="1" si="75"/>
        <v>0</v>
      </c>
      <c r="CU33" s="374">
        <f t="shared" ca="1" si="75"/>
        <v>0</v>
      </c>
      <c r="CV33" s="374">
        <f t="shared" ca="1" si="75"/>
        <v>0</v>
      </c>
      <c r="CW33" s="374">
        <f t="shared" ca="1" si="75"/>
        <v>0</v>
      </c>
      <c r="CX33" s="374">
        <f t="shared" ca="1" si="75"/>
        <v>0</v>
      </c>
      <c r="CY33" s="374">
        <f t="shared" ca="1" si="75"/>
        <v>0</v>
      </c>
      <c r="CZ33" s="374">
        <f t="shared" ca="1" si="75"/>
        <v>0</v>
      </c>
      <c r="DA33" s="374" t="s">
        <v>230</v>
      </c>
      <c r="DB33" s="373">
        <f t="shared" si="15"/>
        <v>2040</v>
      </c>
    </row>
    <row r="34" spans="1:121" s="373" customFormat="1">
      <c r="A34" s="138">
        <f t="shared" si="10"/>
        <v>23</v>
      </c>
      <c r="B34" s="138">
        <f t="shared" si="10"/>
        <v>2041</v>
      </c>
      <c r="C34" s="130">
        <f ca="1">IF(INDIRECT(DA34&amp;5)=$H$2,SUM($D$6:INDIRECT(DA34&amp;6)),IF(INDIRECT(DA34&amp;5)&gt;$H$2,INDIRECT(DA34&amp;6),0))</f>
        <v>0</v>
      </c>
      <c r="D34" s="374"/>
      <c r="E34" s="374"/>
      <c r="F34" s="374"/>
      <c r="G34" s="374"/>
      <c r="H34" s="374"/>
      <c r="I34" s="374"/>
      <c r="J34" s="374"/>
      <c r="K34" s="374"/>
      <c r="L34" s="374"/>
      <c r="M34" s="374"/>
      <c r="N34" s="374"/>
      <c r="O34" s="374"/>
      <c r="P34" s="374"/>
      <c r="Q34" s="374"/>
      <c r="R34" s="374"/>
      <c r="S34" s="374"/>
      <c r="T34" s="375"/>
      <c r="U34" s="375"/>
      <c r="V34" s="374"/>
      <c r="W34" s="374"/>
      <c r="X34" s="374"/>
      <c r="Y34" s="374"/>
      <c r="Z34" s="374">
        <f ca="1">($C34/$D$1)/2</f>
        <v>0</v>
      </c>
      <c r="AA34" s="374">
        <f t="shared" ref="AA34:BF34" ca="1" si="76">IF(AA$11&lt;$D$1+$A34,$C34/$D$1,IF(AA$11=$D$1+$A34,($C34/$D$1)/2,0))</f>
        <v>0</v>
      </c>
      <c r="AB34" s="374">
        <f t="shared" ca="1" si="76"/>
        <v>0</v>
      </c>
      <c r="AC34" s="374">
        <f t="shared" ca="1" si="76"/>
        <v>0</v>
      </c>
      <c r="AD34" s="374">
        <f t="shared" ca="1" si="76"/>
        <v>0</v>
      </c>
      <c r="AE34" s="374">
        <f t="shared" ca="1" si="76"/>
        <v>0</v>
      </c>
      <c r="AF34" s="374">
        <f t="shared" ca="1" si="76"/>
        <v>0</v>
      </c>
      <c r="AG34" s="374">
        <f t="shared" ca="1" si="76"/>
        <v>0</v>
      </c>
      <c r="AH34" s="374">
        <f t="shared" ca="1" si="76"/>
        <v>0</v>
      </c>
      <c r="AI34" s="374">
        <f t="shared" ca="1" si="76"/>
        <v>0</v>
      </c>
      <c r="AJ34" s="374">
        <f t="shared" ca="1" si="76"/>
        <v>0</v>
      </c>
      <c r="AK34" s="374">
        <f t="shared" ca="1" si="76"/>
        <v>0</v>
      </c>
      <c r="AL34" s="374">
        <f t="shared" ca="1" si="76"/>
        <v>0</v>
      </c>
      <c r="AM34" s="374">
        <f t="shared" ca="1" si="76"/>
        <v>0</v>
      </c>
      <c r="AN34" s="374">
        <f t="shared" ca="1" si="76"/>
        <v>0</v>
      </c>
      <c r="AO34" s="374">
        <f t="shared" ca="1" si="76"/>
        <v>0</v>
      </c>
      <c r="AP34" s="374">
        <f t="shared" ca="1" si="76"/>
        <v>0</v>
      </c>
      <c r="AQ34" s="374">
        <f t="shared" ca="1" si="76"/>
        <v>0</v>
      </c>
      <c r="AR34" s="374">
        <f t="shared" ca="1" si="76"/>
        <v>0</v>
      </c>
      <c r="AS34" s="374">
        <f t="shared" ca="1" si="76"/>
        <v>0</v>
      </c>
      <c r="AT34" s="374">
        <f t="shared" ca="1" si="76"/>
        <v>0</v>
      </c>
      <c r="AU34" s="374">
        <f t="shared" ca="1" si="76"/>
        <v>0</v>
      </c>
      <c r="AV34" s="374">
        <f t="shared" ca="1" si="76"/>
        <v>0</v>
      </c>
      <c r="AW34" s="374">
        <f t="shared" ca="1" si="76"/>
        <v>0</v>
      </c>
      <c r="AX34" s="374">
        <f t="shared" ca="1" si="76"/>
        <v>0</v>
      </c>
      <c r="AY34" s="374">
        <f t="shared" ca="1" si="76"/>
        <v>0</v>
      </c>
      <c r="AZ34" s="374">
        <f t="shared" ca="1" si="76"/>
        <v>0</v>
      </c>
      <c r="BA34" s="374">
        <f t="shared" ca="1" si="76"/>
        <v>0</v>
      </c>
      <c r="BB34" s="374">
        <f t="shared" ca="1" si="76"/>
        <v>0</v>
      </c>
      <c r="BC34" s="374">
        <f t="shared" ca="1" si="76"/>
        <v>0</v>
      </c>
      <c r="BD34" s="374">
        <f t="shared" ca="1" si="76"/>
        <v>0</v>
      </c>
      <c r="BE34" s="374">
        <f t="shared" ca="1" si="76"/>
        <v>0</v>
      </c>
      <c r="BF34" s="374">
        <f t="shared" ca="1" si="76"/>
        <v>0</v>
      </c>
      <c r="BG34" s="374">
        <f t="shared" ref="BG34:CL34" ca="1" si="77">IF(BG$11&lt;$D$1+$A34,$C34/$D$1,IF(BG$11=$D$1+$A34,($C34/$D$1)/2,0))</f>
        <v>0</v>
      </c>
      <c r="BH34" s="374">
        <f t="shared" ca="1" si="77"/>
        <v>0</v>
      </c>
      <c r="BI34" s="374">
        <f t="shared" ca="1" si="77"/>
        <v>0</v>
      </c>
      <c r="BJ34" s="374">
        <f t="shared" ca="1" si="77"/>
        <v>0</v>
      </c>
      <c r="BK34" s="374">
        <f t="shared" ca="1" si="77"/>
        <v>0</v>
      </c>
      <c r="BL34" s="374">
        <f t="shared" ca="1" si="77"/>
        <v>0</v>
      </c>
      <c r="BM34" s="374">
        <f t="shared" ca="1" si="77"/>
        <v>0</v>
      </c>
      <c r="BN34" s="374">
        <f t="shared" ca="1" si="77"/>
        <v>0</v>
      </c>
      <c r="BO34" s="374">
        <f t="shared" ca="1" si="77"/>
        <v>0</v>
      </c>
      <c r="BP34" s="374">
        <f t="shared" ca="1" si="77"/>
        <v>0</v>
      </c>
      <c r="BQ34" s="374">
        <f t="shared" ca="1" si="77"/>
        <v>0</v>
      </c>
      <c r="BR34" s="374">
        <f t="shared" ca="1" si="77"/>
        <v>0</v>
      </c>
      <c r="BS34" s="374">
        <f t="shared" ca="1" si="77"/>
        <v>0</v>
      </c>
      <c r="BT34" s="374">
        <f t="shared" ca="1" si="77"/>
        <v>0</v>
      </c>
      <c r="BU34" s="374">
        <f t="shared" ca="1" si="77"/>
        <v>0</v>
      </c>
      <c r="BV34" s="374">
        <f t="shared" ca="1" si="77"/>
        <v>0</v>
      </c>
      <c r="BW34" s="374">
        <f t="shared" ca="1" si="77"/>
        <v>0</v>
      </c>
      <c r="BX34" s="374">
        <f t="shared" ca="1" si="77"/>
        <v>0</v>
      </c>
      <c r="BY34" s="374">
        <f t="shared" ca="1" si="77"/>
        <v>0</v>
      </c>
      <c r="BZ34" s="374">
        <f t="shared" ca="1" si="77"/>
        <v>0</v>
      </c>
      <c r="CA34" s="374">
        <f t="shared" ca="1" si="77"/>
        <v>0</v>
      </c>
      <c r="CB34" s="374">
        <f t="shared" ca="1" si="77"/>
        <v>0</v>
      </c>
      <c r="CC34" s="374">
        <f t="shared" ca="1" si="77"/>
        <v>0</v>
      </c>
      <c r="CD34" s="374">
        <f t="shared" ca="1" si="77"/>
        <v>0</v>
      </c>
      <c r="CE34" s="374">
        <f t="shared" ca="1" si="77"/>
        <v>0</v>
      </c>
      <c r="CF34" s="374">
        <f t="shared" ca="1" si="77"/>
        <v>0</v>
      </c>
      <c r="CG34" s="374">
        <f t="shared" ca="1" si="77"/>
        <v>0</v>
      </c>
      <c r="CH34" s="374">
        <f t="shared" ca="1" si="77"/>
        <v>0</v>
      </c>
      <c r="CI34" s="374">
        <f t="shared" ca="1" si="77"/>
        <v>0</v>
      </c>
      <c r="CJ34" s="374">
        <f t="shared" ca="1" si="77"/>
        <v>0</v>
      </c>
      <c r="CK34" s="374">
        <f t="shared" ca="1" si="77"/>
        <v>0</v>
      </c>
      <c r="CL34" s="374">
        <f t="shared" ca="1" si="77"/>
        <v>0</v>
      </c>
      <c r="CM34" s="374">
        <f t="shared" ref="CM34:CZ34" ca="1" si="78">IF(CM$11&lt;$D$1+$A34,$C34/$D$1,IF(CM$11=$D$1+$A34,($C34/$D$1)/2,0))</f>
        <v>0</v>
      </c>
      <c r="CN34" s="374">
        <f t="shared" ca="1" si="78"/>
        <v>0</v>
      </c>
      <c r="CO34" s="374">
        <f t="shared" ca="1" si="78"/>
        <v>0</v>
      </c>
      <c r="CP34" s="374">
        <f t="shared" ca="1" si="78"/>
        <v>0</v>
      </c>
      <c r="CQ34" s="374">
        <f t="shared" ca="1" si="78"/>
        <v>0</v>
      </c>
      <c r="CR34" s="374">
        <f t="shared" ca="1" si="78"/>
        <v>0</v>
      </c>
      <c r="CS34" s="374">
        <f t="shared" ca="1" si="78"/>
        <v>0</v>
      </c>
      <c r="CT34" s="374">
        <f t="shared" ca="1" si="78"/>
        <v>0</v>
      </c>
      <c r="CU34" s="374">
        <f t="shared" ca="1" si="78"/>
        <v>0</v>
      </c>
      <c r="CV34" s="374">
        <f t="shared" ca="1" si="78"/>
        <v>0</v>
      </c>
      <c r="CW34" s="374">
        <f t="shared" ca="1" si="78"/>
        <v>0</v>
      </c>
      <c r="CX34" s="374">
        <f t="shared" ca="1" si="78"/>
        <v>0</v>
      </c>
      <c r="CY34" s="374">
        <f t="shared" ca="1" si="78"/>
        <v>0</v>
      </c>
      <c r="CZ34" s="374">
        <f t="shared" ca="1" si="78"/>
        <v>0</v>
      </c>
      <c r="DA34" s="374" t="s">
        <v>231</v>
      </c>
      <c r="DB34" s="373">
        <f t="shared" si="15"/>
        <v>2041</v>
      </c>
      <c r="DC34" s="374"/>
    </row>
    <row r="35" spans="1:121" s="373" customFormat="1">
      <c r="A35" s="138">
        <f t="shared" si="10"/>
        <v>24</v>
      </c>
      <c r="B35" s="138">
        <f t="shared" si="10"/>
        <v>2042</v>
      </c>
      <c r="C35" s="130">
        <f ca="1">IF(INDIRECT(DA35&amp;5)=$H$2,SUM($D$6:INDIRECT(DA35&amp;6)),IF(INDIRECT(DA35&amp;5)&gt;$H$2,INDIRECT(DA35&amp;6),0))</f>
        <v>0</v>
      </c>
      <c r="D35" s="374"/>
      <c r="E35" s="374"/>
      <c r="F35" s="374"/>
      <c r="G35" s="374"/>
      <c r="H35" s="374"/>
      <c r="I35" s="374"/>
      <c r="J35" s="374"/>
      <c r="K35" s="374"/>
      <c r="L35" s="374"/>
      <c r="M35" s="374"/>
      <c r="N35" s="374"/>
      <c r="O35" s="374"/>
      <c r="P35" s="374"/>
      <c r="Q35" s="374"/>
      <c r="R35" s="374"/>
      <c r="S35" s="374"/>
      <c r="T35" s="375"/>
      <c r="U35" s="375"/>
      <c r="V35" s="374"/>
      <c r="W35" s="374"/>
      <c r="X35" s="374"/>
      <c r="Y35" s="374"/>
      <c r="Z35" s="374"/>
      <c r="AA35" s="374">
        <f ca="1">($C35/$D$1)/2</f>
        <v>0</v>
      </c>
      <c r="AB35" s="374">
        <f t="shared" ref="AB35:BG35" ca="1" si="79">IF(AB$11&lt;$D$1+$A35,$C35/$D$1,IF(AB$11=$D$1+$A35,($C35/$D$1)/2,0))</f>
        <v>0</v>
      </c>
      <c r="AC35" s="374">
        <f t="shared" ca="1" si="79"/>
        <v>0</v>
      </c>
      <c r="AD35" s="374">
        <f t="shared" ca="1" si="79"/>
        <v>0</v>
      </c>
      <c r="AE35" s="374">
        <f t="shared" ca="1" si="79"/>
        <v>0</v>
      </c>
      <c r="AF35" s="374">
        <f t="shared" ca="1" si="79"/>
        <v>0</v>
      </c>
      <c r="AG35" s="374">
        <f t="shared" ca="1" si="79"/>
        <v>0</v>
      </c>
      <c r="AH35" s="374">
        <f t="shared" ca="1" si="79"/>
        <v>0</v>
      </c>
      <c r="AI35" s="374">
        <f t="shared" ca="1" si="79"/>
        <v>0</v>
      </c>
      <c r="AJ35" s="374">
        <f t="shared" ca="1" si="79"/>
        <v>0</v>
      </c>
      <c r="AK35" s="374">
        <f t="shared" ca="1" si="79"/>
        <v>0</v>
      </c>
      <c r="AL35" s="374">
        <f t="shared" ca="1" si="79"/>
        <v>0</v>
      </c>
      <c r="AM35" s="374">
        <f t="shared" ca="1" si="79"/>
        <v>0</v>
      </c>
      <c r="AN35" s="374">
        <f t="shared" ca="1" si="79"/>
        <v>0</v>
      </c>
      <c r="AO35" s="374">
        <f t="shared" ca="1" si="79"/>
        <v>0</v>
      </c>
      <c r="AP35" s="374">
        <f t="shared" ca="1" si="79"/>
        <v>0</v>
      </c>
      <c r="AQ35" s="374">
        <f t="shared" ca="1" si="79"/>
        <v>0</v>
      </c>
      <c r="AR35" s="374">
        <f t="shared" ca="1" si="79"/>
        <v>0</v>
      </c>
      <c r="AS35" s="374">
        <f t="shared" ca="1" si="79"/>
        <v>0</v>
      </c>
      <c r="AT35" s="374">
        <f t="shared" ca="1" si="79"/>
        <v>0</v>
      </c>
      <c r="AU35" s="374">
        <f t="shared" ca="1" si="79"/>
        <v>0</v>
      </c>
      <c r="AV35" s="374">
        <f t="shared" ca="1" si="79"/>
        <v>0</v>
      </c>
      <c r="AW35" s="374">
        <f t="shared" ca="1" si="79"/>
        <v>0</v>
      </c>
      <c r="AX35" s="374">
        <f t="shared" ca="1" si="79"/>
        <v>0</v>
      </c>
      <c r="AY35" s="374">
        <f t="shared" ca="1" si="79"/>
        <v>0</v>
      </c>
      <c r="AZ35" s="374">
        <f t="shared" ca="1" si="79"/>
        <v>0</v>
      </c>
      <c r="BA35" s="374">
        <f t="shared" ca="1" si="79"/>
        <v>0</v>
      </c>
      <c r="BB35" s="374">
        <f t="shared" ca="1" si="79"/>
        <v>0</v>
      </c>
      <c r="BC35" s="374">
        <f t="shared" ca="1" si="79"/>
        <v>0</v>
      </c>
      <c r="BD35" s="374">
        <f t="shared" ca="1" si="79"/>
        <v>0</v>
      </c>
      <c r="BE35" s="374">
        <f t="shared" ca="1" si="79"/>
        <v>0</v>
      </c>
      <c r="BF35" s="374">
        <f t="shared" ca="1" si="79"/>
        <v>0</v>
      </c>
      <c r="BG35" s="374">
        <f t="shared" ca="1" si="79"/>
        <v>0</v>
      </c>
      <c r="BH35" s="374">
        <f t="shared" ref="BH35:CM35" ca="1" si="80">IF(BH$11&lt;$D$1+$A35,$C35/$D$1,IF(BH$11=$D$1+$A35,($C35/$D$1)/2,0))</f>
        <v>0</v>
      </c>
      <c r="BI35" s="374">
        <f t="shared" ca="1" si="80"/>
        <v>0</v>
      </c>
      <c r="BJ35" s="374">
        <f t="shared" ca="1" si="80"/>
        <v>0</v>
      </c>
      <c r="BK35" s="374">
        <f t="shared" ca="1" si="80"/>
        <v>0</v>
      </c>
      <c r="BL35" s="374">
        <f t="shared" ca="1" si="80"/>
        <v>0</v>
      </c>
      <c r="BM35" s="374">
        <f t="shared" ca="1" si="80"/>
        <v>0</v>
      </c>
      <c r="BN35" s="374">
        <f t="shared" ca="1" si="80"/>
        <v>0</v>
      </c>
      <c r="BO35" s="374">
        <f t="shared" ca="1" si="80"/>
        <v>0</v>
      </c>
      <c r="BP35" s="374">
        <f t="shared" ca="1" si="80"/>
        <v>0</v>
      </c>
      <c r="BQ35" s="374">
        <f t="shared" ca="1" si="80"/>
        <v>0</v>
      </c>
      <c r="BR35" s="374">
        <f t="shared" ca="1" si="80"/>
        <v>0</v>
      </c>
      <c r="BS35" s="374">
        <f t="shared" ca="1" si="80"/>
        <v>0</v>
      </c>
      <c r="BT35" s="374">
        <f t="shared" ca="1" si="80"/>
        <v>0</v>
      </c>
      <c r="BU35" s="374">
        <f t="shared" ca="1" si="80"/>
        <v>0</v>
      </c>
      <c r="BV35" s="374">
        <f t="shared" ca="1" si="80"/>
        <v>0</v>
      </c>
      <c r="BW35" s="374">
        <f t="shared" ca="1" si="80"/>
        <v>0</v>
      </c>
      <c r="BX35" s="374">
        <f t="shared" ca="1" si="80"/>
        <v>0</v>
      </c>
      <c r="BY35" s="374">
        <f t="shared" ca="1" si="80"/>
        <v>0</v>
      </c>
      <c r="BZ35" s="374">
        <f t="shared" ca="1" si="80"/>
        <v>0</v>
      </c>
      <c r="CA35" s="374">
        <f t="shared" ca="1" si="80"/>
        <v>0</v>
      </c>
      <c r="CB35" s="374">
        <f t="shared" ca="1" si="80"/>
        <v>0</v>
      </c>
      <c r="CC35" s="374">
        <f t="shared" ca="1" si="80"/>
        <v>0</v>
      </c>
      <c r="CD35" s="374">
        <f t="shared" ca="1" si="80"/>
        <v>0</v>
      </c>
      <c r="CE35" s="374">
        <f t="shared" ca="1" si="80"/>
        <v>0</v>
      </c>
      <c r="CF35" s="374">
        <f t="shared" ca="1" si="80"/>
        <v>0</v>
      </c>
      <c r="CG35" s="374">
        <f t="shared" ca="1" si="80"/>
        <v>0</v>
      </c>
      <c r="CH35" s="374">
        <f t="shared" ca="1" si="80"/>
        <v>0</v>
      </c>
      <c r="CI35" s="374">
        <f t="shared" ca="1" si="80"/>
        <v>0</v>
      </c>
      <c r="CJ35" s="374">
        <f t="shared" ca="1" si="80"/>
        <v>0</v>
      </c>
      <c r="CK35" s="374">
        <f t="shared" ca="1" si="80"/>
        <v>0</v>
      </c>
      <c r="CL35" s="374">
        <f t="shared" ca="1" si="80"/>
        <v>0</v>
      </c>
      <c r="CM35" s="374">
        <f t="shared" ca="1" si="80"/>
        <v>0</v>
      </c>
      <c r="CN35" s="374">
        <f t="shared" ref="CN35:CZ35" ca="1" si="81">IF(CN$11&lt;$D$1+$A35,$C35/$D$1,IF(CN$11=$D$1+$A35,($C35/$D$1)/2,0))</f>
        <v>0</v>
      </c>
      <c r="CO35" s="374">
        <f t="shared" ca="1" si="81"/>
        <v>0</v>
      </c>
      <c r="CP35" s="374">
        <f t="shared" ca="1" si="81"/>
        <v>0</v>
      </c>
      <c r="CQ35" s="374">
        <f t="shared" ca="1" si="81"/>
        <v>0</v>
      </c>
      <c r="CR35" s="374">
        <f t="shared" ca="1" si="81"/>
        <v>0</v>
      </c>
      <c r="CS35" s="374">
        <f t="shared" ca="1" si="81"/>
        <v>0</v>
      </c>
      <c r="CT35" s="374">
        <f t="shared" ca="1" si="81"/>
        <v>0</v>
      </c>
      <c r="CU35" s="374">
        <f t="shared" ca="1" si="81"/>
        <v>0</v>
      </c>
      <c r="CV35" s="374">
        <f t="shared" ca="1" si="81"/>
        <v>0</v>
      </c>
      <c r="CW35" s="374">
        <f t="shared" ca="1" si="81"/>
        <v>0</v>
      </c>
      <c r="CX35" s="374">
        <f t="shared" ca="1" si="81"/>
        <v>0</v>
      </c>
      <c r="CY35" s="374">
        <f t="shared" ca="1" si="81"/>
        <v>0</v>
      </c>
      <c r="CZ35" s="374">
        <f t="shared" ca="1" si="81"/>
        <v>0</v>
      </c>
      <c r="DA35" s="374" t="s">
        <v>232</v>
      </c>
      <c r="DB35" s="373">
        <f t="shared" si="15"/>
        <v>2042</v>
      </c>
      <c r="DC35" s="374"/>
      <c r="DD35" s="374"/>
    </row>
    <row r="36" spans="1:121" s="373" customFormat="1">
      <c r="A36" s="138">
        <f t="shared" si="10"/>
        <v>25</v>
      </c>
      <c r="B36" s="138">
        <f t="shared" si="10"/>
        <v>2043</v>
      </c>
      <c r="C36" s="130">
        <f ca="1">IF(INDIRECT(DA36&amp;5)=$H$2,SUM($D$6:INDIRECT(DA36&amp;6)),IF(INDIRECT(DA36&amp;5)&gt;$H$2,INDIRECT(DA36&amp;6),0))</f>
        <v>0</v>
      </c>
      <c r="D36" s="374"/>
      <c r="E36" s="374"/>
      <c r="F36" s="374"/>
      <c r="G36" s="374"/>
      <c r="H36" s="374"/>
      <c r="I36" s="374"/>
      <c r="J36" s="374"/>
      <c r="K36" s="374"/>
      <c r="L36" s="374"/>
      <c r="M36" s="374"/>
      <c r="N36" s="374"/>
      <c r="O36" s="374"/>
      <c r="P36" s="374"/>
      <c r="Q36" s="374"/>
      <c r="R36" s="374"/>
      <c r="S36" s="374"/>
      <c r="T36" s="375"/>
      <c r="U36" s="375"/>
      <c r="V36" s="374"/>
      <c r="W36" s="374"/>
      <c r="X36" s="374"/>
      <c r="Y36" s="374"/>
      <c r="Z36" s="374"/>
      <c r="AA36" s="374"/>
      <c r="AB36" s="374">
        <f ca="1">($C36/$D$1)/2</f>
        <v>0</v>
      </c>
      <c r="AC36" s="374">
        <f t="shared" ref="AC36:BH36" ca="1" si="82">IF(AC$11&lt;$D$1+$A36,$C36/$D$1,IF(AC$11=$D$1+$A36,($C36/$D$1)/2,0))</f>
        <v>0</v>
      </c>
      <c r="AD36" s="374">
        <f t="shared" ca="1" si="82"/>
        <v>0</v>
      </c>
      <c r="AE36" s="374">
        <f t="shared" ca="1" si="82"/>
        <v>0</v>
      </c>
      <c r="AF36" s="374">
        <f t="shared" ca="1" si="82"/>
        <v>0</v>
      </c>
      <c r="AG36" s="374">
        <f t="shared" ca="1" si="82"/>
        <v>0</v>
      </c>
      <c r="AH36" s="374">
        <f t="shared" ca="1" si="82"/>
        <v>0</v>
      </c>
      <c r="AI36" s="374">
        <f t="shared" ca="1" si="82"/>
        <v>0</v>
      </c>
      <c r="AJ36" s="374">
        <f t="shared" ca="1" si="82"/>
        <v>0</v>
      </c>
      <c r="AK36" s="374">
        <f t="shared" ca="1" si="82"/>
        <v>0</v>
      </c>
      <c r="AL36" s="374">
        <f t="shared" ca="1" si="82"/>
        <v>0</v>
      </c>
      <c r="AM36" s="374">
        <f t="shared" ca="1" si="82"/>
        <v>0</v>
      </c>
      <c r="AN36" s="374">
        <f t="shared" ca="1" si="82"/>
        <v>0</v>
      </c>
      <c r="AO36" s="374">
        <f t="shared" ca="1" si="82"/>
        <v>0</v>
      </c>
      <c r="AP36" s="374">
        <f t="shared" ca="1" si="82"/>
        <v>0</v>
      </c>
      <c r="AQ36" s="374">
        <f t="shared" ca="1" si="82"/>
        <v>0</v>
      </c>
      <c r="AR36" s="374">
        <f t="shared" ca="1" si="82"/>
        <v>0</v>
      </c>
      <c r="AS36" s="374">
        <f t="shared" ca="1" si="82"/>
        <v>0</v>
      </c>
      <c r="AT36" s="374">
        <f t="shared" ca="1" si="82"/>
        <v>0</v>
      </c>
      <c r="AU36" s="374">
        <f t="shared" ca="1" si="82"/>
        <v>0</v>
      </c>
      <c r="AV36" s="374">
        <f t="shared" ca="1" si="82"/>
        <v>0</v>
      </c>
      <c r="AW36" s="374">
        <f t="shared" ca="1" si="82"/>
        <v>0</v>
      </c>
      <c r="AX36" s="374">
        <f t="shared" ca="1" si="82"/>
        <v>0</v>
      </c>
      <c r="AY36" s="374">
        <f t="shared" ca="1" si="82"/>
        <v>0</v>
      </c>
      <c r="AZ36" s="374">
        <f t="shared" ca="1" si="82"/>
        <v>0</v>
      </c>
      <c r="BA36" s="374">
        <f t="shared" ca="1" si="82"/>
        <v>0</v>
      </c>
      <c r="BB36" s="374">
        <f t="shared" ca="1" si="82"/>
        <v>0</v>
      </c>
      <c r="BC36" s="374">
        <f t="shared" ca="1" si="82"/>
        <v>0</v>
      </c>
      <c r="BD36" s="374">
        <f t="shared" ca="1" si="82"/>
        <v>0</v>
      </c>
      <c r="BE36" s="374">
        <f t="shared" ca="1" si="82"/>
        <v>0</v>
      </c>
      <c r="BF36" s="374">
        <f t="shared" ca="1" si="82"/>
        <v>0</v>
      </c>
      <c r="BG36" s="374">
        <f t="shared" ca="1" si="82"/>
        <v>0</v>
      </c>
      <c r="BH36" s="374">
        <f t="shared" ca="1" si="82"/>
        <v>0</v>
      </c>
      <c r="BI36" s="374">
        <f t="shared" ref="BI36:CN36" ca="1" si="83">IF(BI$11&lt;$D$1+$A36,$C36/$D$1,IF(BI$11=$D$1+$A36,($C36/$D$1)/2,0))</f>
        <v>0</v>
      </c>
      <c r="BJ36" s="374">
        <f t="shared" ca="1" si="83"/>
        <v>0</v>
      </c>
      <c r="BK36" s="374">
        <f t="shared" ca="1" si="83"/>
        <v>0</v>
      </c>
      <c r="BL36" s="374">
        <f t="shared" ca="1" si="83"/>
        <v>0</v>
      </c>
      <c r="BM36" s="374">
        <f t="shared" ca="1" si="83"/>
        <v>0</v>
      </c>
      <c r="BN36" s="374">
        <f t="shared" ca="1" si="83"/>
        <v>0</v>
      </c>
      <c r="BO36" s="374">
        <f t="shared" ca="1" si="83"/>
        <v>0</v>
      </c>
      <c r="BP36" s="374">
        <f t="shared" ca="1" si="83"/>
        <v>0</v>
      </c>
      <c r="BQ36" s="374">
        <f t="shared" ca="1" si="83"/>
        <v>0</v>
      </c>
      <c r="BR36" s="374">
        <f t="shared" ca="1" si="83"/>
        <v>0</v>
      </c>
      <c r="BS36" s="374">
        <f t="shared" ca="1" si="83"/>
        <v>0</v>
      </c>
      <c r="BT36" s="374">
        <f t="shared" ca="1" si="83"/>
        <v>0</v>
      </c>
      <c r="BU36" s="374">
        <f t="shared" ca="1" si="83"/>
        <v>0</v>
      </c>
      <c r="BV36" s="374">
        <f t="shared" ca="1" si="83"/>
        <v>0</v>
      </c>
      <c r="BW36" s="374">
        <f t="shared" ca="1" si="83"/>
        <v>0</v>
      </c>
      <c r="BX36" s="374">
        <f t="shared" ca="1" si="83"/>
        <v>0</v>
      </c>
      <c r="BY36" s="374">
        <f t="shared" ca="1" si="83"/>
        <v>0</v>
      </c>
      <c r="BZ36" s="374">
        <f t="shared" ca="1" si="83"/>
        <v>0</v>
      </c>
      <c r="CA36" s="374">
        <f t="shared" ca="1" si="83"/>
        <v>0</v>
      </c>
      <c r="CB36" s="374">
        <f t="shared" ca="1" si="83"/>
        <v>0</v>
      </c>
      <c r="CC36" s="374">
        <f t="shared" ca="1" si="83"/>
        <v>0</v>
      </c>
      <c r="CD36" s="374">
        <f t="shared" ca="1" si="83"/>
        <v>0</v>
      </c>
      <c r="CE36" s="374">
        <f t="shared" ca="1" si="83"/>
        <v>0</v>
      </c>
      <c r="CF36" s="374">
        <f t="shared" ca="1" si="83"/>
        <v>0</v>
      </c>
      <c r="CG36" s="374">
        <f t="shared" ca="1" si="83"/>
        <v>0</v>
      </c>
      <c r="CH36" s="374">
        <f t="shared" ca="1" si="83"/>
        <v>0</v>
      </c>
      <c r="CI36" s="374">
        <f t="shared" ca="1" si="83"/>
        <v>0</v>
      </c>
      <c r="CJ36" s="374">
        <f t="shared" ca="1" si="83"/>
        <v>0</v>
      </c>
      <c r="CK36" s="374">
        <f t="shared" ca="1" si="83"/>
        <v>0</v>
      </c>
      <c r="CL36" s="374">
        <f t="shared" ca="1" si="83"/>
        <v>0</v>
      </c>
      <c r="CM36" s="374">
        <f t="shared" ca="1" si="83"/>
        <v>0</v>
      </c>
      <c r="CN36" s="374">
        <f t="shared" ca="1" si="83"/>
        <v>0</v>
      </c>
      <c r="CO36" s="374">
        <f t="shared" ref="CO36:CZ36" ca="1" si="84">IF(CO$11&lt;$D$1+$A36,$C36/$D$1,IF(CO$11=$D$1+$A36,($C36/$D$1)/2,0))</f>
        <v>0</v>
      </c>
      <c r="CP36" s="374">
        <f t="shared" ca="1" si="84"/>
        <v>0</v>
      </c>
      <c r="CQ36" s="374">
        <f t="shared" ca="1" si="84"/>
        <v>0</v>
      </c>
      <c r="CR36" s="374">
        <f t="shared" ca="1" si="84"/>
        <v>0</v>
      </c>
      <c r="CS36" s="374">
        <f t="shared" ca="1" si="84"/>
        <v>0</v>
      </c>
      <c r="CT36" s="374">
        <f t="shared" ca="1" si="84"/>
        <v>0</v>
      </c>
      <c r="CU36" s="374">
        <f t="shared" ca="1" si="84"/>
        <v>0</v>
      </c>
      <c r="CV36" s="374">
        <f t="shared" ca="1" si="84"/>
        <v>0</v>
      </c>
      <c r="CW36" s="374">
        <f t="shared" ca="1" si="84"/>
        <v>0</v>
      </c>
      <c r="CX36" s="374">
        <f t="shared" ca="1" si="84"/>
        <v>0</v>
      </c>
      <c r="CY36" s="374">
        <f t="shared" ca="1" si="84"/>
        <v>0</v>
      </c>
      <c r="CZ36" s="374">
        <f t="shared" ca="1" si="84"/>
        <v>0</v>
      </c>
      <c r="DA36" s="374" t="s">
        <v>233</v>
      </c>
      <c r="DB36" s="373">
        <f t="shared" si="15"/>
        <v>2043</v>
      </c>
      <c r="DC36" s="374"/>
      <c r="DD36" s="374"/>
      <c r="DE36" s="374"/>
    </row>
    <row r="37" spans="1:121" s="373" customFormat="1">
      <c r="A37" s="138">
        <f t="shared" si="10"/>
        <v>26</v>
      </c>
      <c r="B37" s="138">
        <f t="shared" si="10"/>
        <v>2044</v>
      </c>
      <c r="C37" s="130">
        <f ca="1">IF(INDIRECT(DA37&amp;5)=$H$2,SUM($D$6:INDIRECT(DA37&amp;6)),IF(INDIRECT(DA37&amp;5)&gt;$H$2,INDIRECT(DA37&amp;6),0))</f>
        <v>0</v>
      </c>
      <c r="D37" s="374"/>
      <c r="E37" s="374"/>
      <c r="F37" s="374"/>
      <c r="G37" s="374"/>
      <c r="H37" s="374"/>
      <c r="I37" s="374"/>
      <c r="J37" s="374"/>
      <c r="K37" s="374"/>
      <c r="L37" s="374"/>
      <c r="M37" s="374"/>
      <c r="N37" s="374"/>
      <c r="O37" s="374"/>
      <c r="P37" s="374"/>
      <c r="Q37" s="374"/>
      <c r="R37" s="374"/>
      <c r="S37" s="374"/>
      <c r="T37" s="375"/>
      <c r="U37" s="375"/>
      <c r="V37" s="374"/>
      <c r="W37" s="374"/>
      <c r="X37" s="374"/>
      <c r="Y37" s="374"/>
      <c r="Z37" s="374"/>
      <c r="AA37" s="374"/>
      <c r="AB37" s="374"/>
      <c r="AC37" s="374">
        <f ca="1">($C37/$D$1)/2</f>
        <v>0</v>
      </c>
      <c r="AD37" s="374">
        <f t="shared" ref="AD37:BI37" ca="1" si="85">IF(AD$11&lt;$D$1+$A37,$C37/$D$1,IF(AD$11=$D$1+$A37,($C37/$D$1)/2,0))</f>
        <v>0</v>
      </c>
      <c r="AE37" s="374">
        <f t="shared" ca="1" si="85"/>
        <v>0</v>
      </c>
      <c r="AF37" s="374">
        <f t="shared" ca="1" si="85"/>
        <v>0</v>
      </c>
      <c r="AG37" s="374">
        <f t="shared" ca="1" si="85"/>
        <v>0</v>
      </c>
      <c r="AH37" s="374">
        <f t="shared" ca="1" si="85"/>
        <v>0</v>
      </c>
      <c r="AI37" s="374">
        <f t="shared" ca="1" si="85"/>
        <v>0</v>
      </c>
      <c r="AJ37" s="374">
        <f t="shared" ca="1" si="85"/>
        <v>0</v>
      </c>
      <c r="AK37" s="374">
        <f t="shared" ca="1" si="85"/>
        <v>0</v>
      </c>
      <c r="AL37" s="374">
        <f t="shared" ca="1" si="85"/>
        <v>0</v>
      </c>
      <c r="AM37" s="374">
        <f t="shared" ca="1" si="85"/>
        <v>0</v>
      </c>
      <c r="AN37" s="374">
        <f t="shared" ca="1" si="85"/>
        <v>0</v>
      </c>
      <c r="AO37" s="374">
        <f t="shared" ca="1" si="85"/>
        <v>0</v>
      </c>
      <c r="AP37" s="374">
        <f t="shared" ca="1" si="85"/>
        <v>0</v>
      </c>
      <c r="AQ37" s="374">
        <f t="shared" ca="1" si="85"/>
        <v>0</v>
      </c>
      <c r="AR37" s="374">
        <f t="shared" ca="1" si="85"/>
        <v>0</v>
      </c>
      <c r="AS37" s="374">
        <f t="shared" ca="1" si="85"/>
        <v>0</v>
      </c>
      <c r="AT37" s="374">
        <f t="shared" ca="1" si="85"/>
        <v>0</v>
      </c>
      <c r="AU37" s="374">
        <f t="shared" ca="1" si="85"/>
        <v>0</v>
      </c>
      <c r="AV37" s="374">
        <f t="shared" ca="1" si="85"/>
        <v>0</v>
      </c>
      <c r="AW37" s="374">
        <f t="shared" ca="1" si="85"/>
        <v>0</v>
      </c>
      <c r="AX37" s="374">
        <f t="shared" ca="1" si="85"/>
        <v>0</v>
      </c>
      <c r="AY37" s="374">
        <f t="shared" ca="1" si="85"/>
        <v>0</v>
      </c>
      <c r="AZ37" s="374">
        <f t="shared" ca="1" si="85"/>
        <v>0</v>
      </c>
      <c r="BA37" s="374">
        <f t="shared" ca="1" si="85"/>
        <v>0</v>
      </c>
      <c r="BB37" s="374">
        <f t="shared" ca="1" si="85"/>
        <v>0</v>
      </c>
      <c r="BC37" s="374">
        <f t="shared" ca="1" si="85"/>
        <v>0</v>
      </c>
      <c r="BD37" s="374">
        <f t="shared" ca="1" si="85"/>
        <v>0</v>
      </c>
      <c r="BE37" s="374">
        <f t="shared" ca="1" si="85"/>
        <v>0</v>
      </c>
      <c r="BF37" s="374">
        <f t="shared" ca="1" si="85"/>
        <v>0</v>
      </c>
      <c r="BG37" s="374">
        <f t="shared" ca="1" si="85"/>
        <v>0</v>
      </c>
      <c r="BH37" s="374">
        <f t="shared" ca="1" si="85"/>
        <v>0</v>
      </c>
      <c r="BI37" s="374">
        <f t="shared" ca="1" si="85"/>
        <v>0</v>
      </c>
      <c r="BJ37" s="374">
        <f t="shared" ref="BJ37:CO37" ca="1" si="86">IF(BJ$11&lt;$D$1+$A37,$C37/$D$1,IF(BJ$11=$D$1+$A37,($C37/$D$1)/2,0))</f>
        <v>0</v>
      </c>
      <c r="BK37" s="374">
        <f t="shared" ca="1" si="86"/>
        <v>0</v>
      </c>
      <c r="BL37" s="374">
        <f t="shared" ca="1" si="86"/>
        <v>0</v>
      </c>
      <c r="BM37" s="374">
        <f t="shared" ca="1" si="86"/>
        <v>0</v>
      </c>
      <c r="BN37" s="374">
        <f t="shared" ca="1" si="86"/>
        <v>0</v>
      </c>
      <c r="BO37" s="374">
        <f t="shared" ca="1" si="86"/>
        <v>0</v>
      </c>
      <c r="BP37" s="374">
        <f t="shared" ca="1" si="86"/>
        <v>0</v>
      </c>
      <c r="BQ37" s="374">
        <f t="shared" ca="1" si="86"/>
        <v>0</v>
      </c>
      <c r="BR37" s="374">
        <f t="shared" ca="1" si="86"/>
        <v>0</v>
      </c>
      <c r="BS37" s="374">
        <f t="shared" ca="1" si="86"/>
        <v>0</v>
      </c>
      <c r="BT37" s="374">
        <f t="shared" ca="1" si="86"/>
        <v>0</v>
      </c>
      <c r="BU37" s="374">
        <f t="shared" ca="1" si="86"/>
        <v>0</v>
      </c>
      <c r="BV37" s="374">
        <f t="shared" ca="1" si="86"/>
        <v>0</v>
      </c>
      <c r="BW37" s="374">
        <f t="shared" ca="1" si="86"/>
        <v>0</v>
      </c>
      <c r="BX37" s="374">
        <f t="shared" ca="1" si="86"/>
        <v>0</v>
      </c>
      <c r="BY37" s="374">
        <f t="shared" ca="1" si="86"/>
        <v>0</v>
      </c>
      <c r="BZ37" s="374">
        <f t="shared" ca="1" si="86"/>
        <v>0</v>
      </c>
      <c r="CA37" s="374">
        <f t="shared" ca="1" si="86"/>
        <v>0</v>
      </c>
      <c r="CB37" s="374">
        <f t="shared" ca="1" si="86"/>
        <v>0</v>
      </c>
      <c r="CC37" s="374">
        <f t="shared" ca="1" si="86"/>
        <v>0</v>
      </c>
      <c r="CD37" s="374">
        <f t="shared" ca="1" si="86"/>
        <v>0</v>
      </c>
      <c r="CE37" s="374">
        <f t="shared" ca="1" si="86"/>
        <v>0</v>
      </c>
      <c r="CF37" s="374">
        <f t="shared" ca="1" si="86"/>
        <v>0</v>
      </c>
      <c r="CG37" s="374">
        <f t="shared" ca="1" si="86"/>
        <v>0</v>
      </c>
      <c r="CH37" s="374">
        <f t="shared" ca="1" si="86"/>
        <v>0</v>
      </c>
      <c r="CI37" s="374">
        <f t="shared" ca="1" si="86"/>
        <v>0</v>
      </c>
      <c r="CJ37" s="374">
        <f t="shared" ca="1" si="86"/>
        <v>0</v>
      </c>
      <c r="CK37" s="374">
        <f t="shared" ca="1" si="86"/>
        <v>0</v>
      </c>
      <c r="CL37" s="374">
        <f t="shared" ca="1" si="86"/>
        <v>0</v>
      </c>
      <c r="CM37" s="374">
        <f t="shared" ca="1" si="86"/>
        <v>0</v>
      </c>
      <c r="CN37" s="374">
        <f t="shared" ca="1" si="86"/>
        <v>0</v>
      </c>
      <c r="CO37" s="374">
        <f t="shared" ca="1" si="86"/>
        <v>0</v>
      </c>
      <c r="CP37" s="374">
        <f t="shared" ref="CP37:CZ37" ca="1" si="87">IF(CP$11&lt;$D$1+$A37,$C37/$D$1,IF(CP$11=$D$1+$A37,($C37/$D$1)/2,0))</f>
        <v>0</v>
      </c>
      <c r="CQ37" s="374">
        <f t="shared" ca="1" si="87"/>
        <v>0</v>
      </c>
      <c r="CR37" s="374">
        <f t="shared" ca="1" si="87"/>
        <v>0</v>
      </c>
      <c r="CS37" s="374">
        <f t="shared" ca="1" si="87"/>
        <v>0</v>
      </c>
      <c r="CT37" s="374">
        <f t="shared" ca="1" si="87"/>
        <v>0</v>
      </c>
      <c r="CU37" s="374">
        <f t="shared" ca="1" si="87"/>
        <v>0</v>
      </c>
      <c r="CV37" s="374">
        <f t="shared" ca="1" si="87"/>
        <v>0</v>
      </c>
      <c r="CW37" s="374">
        <f t="shared" ca="1" si="87"/>
        <v>0</v>
      </c>
      <c r="CX37" s="374">
        <f t="shared" ca="1" si="87"/>
        <v>0</v>
      </c>
      <c r="CY37" s="374">
        <f t="shared" ca="1" si="87"/>
        <v>0</v>
      </c>
      <c r="CZ37" s="374">
        <f t="shared" ca="1" si="87"/>
        <v>0</v>
      </c>
      <c r="DA37" s="374" t="s">
        <v>234</v>
      </c>
      <c r="DB37" s="373">
        <f t="shared" si="15"/>
        <v>2044</v>
      </c>
      <c r="DC37" s="374"/>
      <c r="DD37" s="374"/>
      <c r="DE37" s="374"/>
      <c r="DF37" s="374"/>
    </row>
    <row r="38" spans="1:121" s="373" customFormat="1">
      <c r="A38" s="138">
        <f t="shared" si="10"/>
        <v>27</v>
      </c>
      <c r="B38" s="138">
        <f t="shared" si="10"/>
        <v>2045</v>
      </c>
      <c r="C38" s="130">
        <f ca="1">IF(INDIRECT(DA38&amp;5)=$H$2,SUM($D$6:INDIRECT(DA38&amp;6)),IF(INDIRECT(DA38&amp;5)&gt;$H$2,INDIRECT(DA38&amp;6),0))</f>
        <v>0</v>
      </c>
      <c r="D38" s="374"/>
      <c r="E38" s="374"/>
      <c r="F38" s="374"/>
      <c r="G38" s="374"/>
      <c r="H38" s="374"/>
      <c r="I38" s="374"/>
      <c r="J38" s="374"/>
      <c r="K38" s="374"/>
      <c r="L38" s="374"/>
      <c r="M38" s="374"/>
      <c r="N38" s="374"/>
      <c r="O38" s="374"/>
      <c r="P38" s="374"/>
      <c r="Q38" s="374"/>
      <c r="R38" s="374"/>
      <c r="S38" s="374"/>
      <c r="T38" s="375"/>
      <c r="U38" s="375"/>
      <c r="V38" s="374"/>
      <c r="W38" s="374"/>
      <c r="X38" s="374"/>
      <c r="Y38" s="374"/>
      <c r="Z38" s="374"/>
      <c r="AA38" s="374"/>
      <c r="AB38" s="374"/>
      <c r="AC38" s="374"/>
      <c r="AD38" s="374">
        <f ca="1">($C38/$D$1)/2</f>
        <v>0</v>
      </c>
      <c r="AE38" s="374">
        <f t="shared" ref="AE38:BJ38" ca="1" si="88">IF(AE$11&lt;$D$1+$A38,$C38/$D$1,IF(AE$11=$D$1+$A38,($C38/$D$1)/2,0))</f>
        <v>0</v>
      </c>
      <c r="AF38" s="374">
        <f t="shared" ca="1" si="88"/>
        <v>0</v>
      </c>
      <c r="AG38" s="374">
        <f t="shared" ca="1" si="88"/>
        <v>0</v>
      </c>
      <c r="AH38" s="374">
        <f t="shared" ca="1" si="88"/>
        <v>0</v>
      </c>
      <c r="AI38" s="374">
        <f t="shared" ca="1" si="88"/>
        <v>0</v>
      </c>
      <c r="AJ38" s="374">
        <f t="shared" ca="1" si="88"/>
        <v>0</v>
      </c>
      <c r="AK38" s="374">
        <f t="shared" ca="1" si="88"/>
        <v>0</v>
      </c>
      <c r="AL38" s="374">
        <f t="shared" ca="1" si="88"/>
        <v>0</v>
      </c>
      <c r="AM38" s="374">
        <f t="shared" ca="1" si="88"/>
        <v>0</v>
      </c>
      <c r="AN38" s="374">
        <f t="shared" ca="1" si="88"/>
        <v>0</v>
      </c>
      <c r="AO38" s="374">
        <f t="shared" ca="1" si="88"/>
        <v>0</v>
      </c>
      <c r="AP38" s="374">
        <f t="shared" ca="1" si="88"/>
        <v>0</v>
      </c>
      <c r="AQ38" s="374">
        <f t="shared" ca="1" si="88"/>
        <v>0</v>
      </c>
      <c r="AR38" s="374">
        <f t="shared" ca="1" si="88"/>
        <v>0</v>
      </c>
      <c r="AS38" s="374">
        <f t="shared" ca="1" si="88"/>
        <v>0</v>
      </c>
      <c r="AT38" s="374">
        <f t="shared" ca="1" si="88"/>
        <v>0</v>
      </c>
      <c r="AU38" s="374">
        <f t="shared" ca="1" si="88"/>
        <v>0</v>
      </c>
      <c r="AV38" s="374">
        <f t="shared" ca="1" si="88"/>
        <v>0</v>
      </c>
      <c r="AW38" s="374">
        <f t="shared" ca="1" si="88"/>
        <v>0</v>
      </c>
      <c r="AX38" s="374">
        <f t="shared" ca="1" si="88"/>
        <v>0</v>
      </c>
      <c r="AY38" s="374">
        <f t="shared" ca="1" si="88"/>
        <v>0</v>
      </c>
      <c r="AZ38" s="374">
        <f t="shared" ca="1" si="88"/>
        <v>0</v>
      </c>
      <c r="BA38" s="374">
        <f t="shared" ca="1" si="88"/>
        <v>0</v>
      </c>
      <c r="BB38" s="374">
        <f t="shared" ca="1" si="88"/>
        <v>0</v>
      </c>
      <c r="BC38" s="374">
        <f t="shared" ca="1" si="88"/>
        <v>0</v>
      </c>
      <c r="BD38" s="374">
        <f t="shared" ca="1" si="88"/>
        <v>0</v>
      </c>
      <c r="BE38" s="374">
        <f t="shared" ca="1" si="88"/>
        <v>0</v>
      </c>
      <c r="BF38" s="374">
        <f t="shared" ca="1" si="88"/>
        <v>0</v>
      </c>
      <c r="BG38" s="374">
        <f t="shared" ca="1" si="88"/>
        <v>0</v>
      </c>
      <c r="BH38" s="374">
        <f t="shared" ca="1" si="88"/>
        <v>0</v>
      </c>
      <c r="BI38" s="374">
        <f t="shared" ca="1" si="88"/>
        <v>0</v>
      </c>
      <c r="BJ38" s="374">
        <f t="shared" ca="1" si="88"/>
        <v>0</v>
      </c>
      <c r="BK38" s="374">
        <f t="shared" ref="BK38:CP38" ca="1" si="89">IF(BK$11&lt;$D$1+$A38,$C38/$D$1,IF(BK$11=$D$1+$A38,($C38/$D$1)/2,0))</f>
        <v>0</v>
      </c>
      <c r="BL38" s="374">
        <f t="shared" ca="1" si="89"/>
        <v>0</v>
      </c>
      <c r="BM38" s="374">
        <f t="shared" ca="1" si="89"/>
        <v>0</v>
      </c>
      <c r="BN38" s="374">
        <f t="shared" ca="1" si="89"/>
        <v>0</v>
      </c>
      <c r="BO38" s="374">
        <f t="shared" ca="1" si="89"/>
        <v>0</v>
      </c>
      <c r="BP38" s="374">
        <f t="shared" ca="1" si="89"/>
        <v>0</v>
      </c>
      <c r="BQ38" s="374">
        <f t="shared" ca="1" si="89"/>
        <v>0</v>
      </c>
      <c r="BR38" s="374">
        <f t="shared" ca="1" si="89"/>
        <v>0</v>
      </c>
      <c r="BS38" s="374">
        <f t="shared" ca="1" si="89"/>
        <v>0</v>
      </c>
      <c r="BT38" s="374">
        <f t="shared" ca="1" si="89"/>
        <v>0</v>
      </c>
      <c r="BU38" s="374">
        <f t="shared" ca="1" si="89"/>
        <v>0</v>
      </c>
      <c r="BV38" s="374">
        <f t="shared" ca="1" si="89"/>
        <v>0</v>
      </c>
      <c r="BW38" s="374">
        <f t="shared" ca="1" si="89"/>
        <v>0</v>
      </c>
      <c r="BX38" s="374">
        <f t="shared" ca="1" si="89"/>
        <v>0</v>
      </c>
      <c r="BY38" s="374">
        <f t="shared" ca="1" si="89"/>
        <v>0</v>
      </c>
      <c r="BZ38" s="374">
        <f t="shared" ca="1" si="89"/>
        <v>0</v>
      </c>
      <c r="CA38" s="374">
        <f t="shared" ca="1" si="89"/>
        <v>0</v>
      </c>
      <c r="CB38" s="374">
        <f t="shared" ca="1" si="89"/>
        <v>0</v>
      </c>
      <c r="CC38" s="374">
        <f t="shared" ca="1" si="89"/>
        <v>0</v>
      </c>
      <c r="CD38" s="374">
        <f t="shared" ca="1" si="89"/>
        <v>0</v>
      </c>
      <c r="CE38" s="374">
        <f t="shared" ca="1" si="89"/>
        <v>0</v>
      </c>
      <c r="CF38" s="374">
        <f t="shared" ca="1" si="89"/>
        <v>0</v>
      </c>
      <c r="CG38" s="374">
        <f t="shared" ca="1" si="89"/>
        <v>0</v>
      </c>
      <c r="CH38" s="374">
        <f t="shared" ca="1" si="89"/>
        <v>0</v>
      </c>
      <c r="CI38" s="374">
        <f t="shared" ca="1" si="89"/>
        <v>0</v>
      </c>
      <c r="CJ38" s="374">
        <f t="shared" ca="1" si="89"/>
        <v>0</v>
      </c>
      <c r="CK38" s="374">
        <f t="shared" ca="1" si="89"/>
        <v>0</v>
      </c>
      <c r="CL38" s="374">
        <f t="shared" ca="1" si="89"/>
        <v>0</v>
      </c>
      <c r="CM38" s="374">
        <f t="shared" ca="1" si="89"/>
        <v>0</v>
      </c>
      <c r="CN38" s="374">
        <f t="shared" ca="1" si="89"/>
        <v>0</v>
      </c>
      <c r="CO38" s="374">
        <f t="shared" ca="1" si="89"/>
        <v>0</v>
      </c>
      <c r="CP38" s="374">
        <f t="shared" ca="1" si="89"/>
        <v>0</v>
      </c>
      <c r="CQ38" s="374">
        <f t="shared" ref="CQ38:CZ38" ca="1" si="90">IF(CQ$11&lt;$D$1+$A38,$C38/$D$1,IF(CQ$11=$D$1+$A38,($C38/$D$1)/2,0))</f>
        <v>0</v>
      </c>
      <c r="CR38" s="374">
        <f t="shared" ca="1" si="90"/>
        <v>0</v>
      </c>
      <c r="CS38" s="374">
        <f t="shared" ca="1" si="90"/>
        <v>0</v>
      </c>
      <c r="CT38" s="374">
        <f t="shared" ca="1" si="90"/>
        <v>0</v>
      </c>
      <c r="CU38" s="374">
        <f t="shared" ca="1" si="90"/>
        <v>0</v>
      </c>
      <c r="CV38" s="374">
        <f t="shared" ca="1" si="90"/>
        <v>0</v>
      </c>
      <c r="CW38" s="374">
        <f t="shared" ca="1" si="90"/>
        <v>0</v>
      </c>
      <c r="CX38" s="374">
        <f t="shared" ca="1" si="90"/>
        <v>0</v>
      </c>
      <c r="CY38" s="374">
        <f t="shared" ca="1" si="90"/>
        <v>0</v>
      </c>
      <c r="CZ38" s="374">
        <f t="shared" ca="1" si="90"/>
        <v>0</v>
      </c>
      <c r="DA38" s="374" t="s">
        <v>235</v>
      </c>
      <c r="DB38" s="373">
        <f t="shared" si="15"/>
        <v>2045</v>
      </c>
      <c r="DC38" s="374"/>
      <c r="DD38" s="374"/>
      <c r="DE38" s="374"/>
      <c r="DF38" s="374"/>
      <c r="DG38" s="374"/>
    </row>
    <row r="39" spans="1:121" s="373" customFormat="1">
      <c r="A39" s="138">
        <f t="shared" si="10"/>
        <v>28</v>
      </c>
      <c r="B39" s="138">
        <f t="shared" si="10"/>
        <v>2046</v>
      </c>
      <c r="C39" s="130">
        <f ca="1">IF(INDIRECT(DA39&amp;5)=$H$2,SUM($D$6:INDIRECT(DA39&amp;6)),IF(INDIRECT(DA39&amp;5)&gt;$H$2,INDIRECT(DA39&amp;6),0))</f>
        <v>0</v>
      </c>
      <c r="D39" s="374"/>
      <c r="E39" s="374"/>
      <c r="F39" s="374"/>
      <c r="G39" s="374"/>
      <c r="H39" s="374"/>
      <c r="I39" s="374"/>
      <c r="J39" s="374"/>
      <c r="K39" s="374"/>
      <c r="L39" s="374"/>
      <c r="M39" s="374"/>
      <c r="N39" s="374"/>
      <c r="O39" s="374"/>
      <c r="P39" s="374"/>
      <c r="Q39" s="374"/>
      <c r="R39" s="374"/>
      <c r="S39" s="374"/>
      <c r="T39" s="375"/>
      <c r="U39" s="375"/>
      <c r="V39" s="374"/>
      <c r="W39" s="374"/>
      <c r="X39" s="374"/>
      <c r="Y39" s="374"/>
      <c r="Z39" s="374"/>
      <c r="AA39" s="374"/>
      <c r="AB39" s="374"/>
      <c r="AC39" s="374"/>
      <c r="AD39" s="374"/>
      <c r="AE39" s="374">
        <f ca="1">($C39/$D$1)/2</f>
        <v>0</v>
      </c>
      <c r="AF39" s="374">
        <f t="shared" ref="AF39:BK39" ca="1" si="91">IF(AF$11&lt;$D$1+$A39,$C39/$D$1,IF(AF$11=$D$1+$A39,($C39/$D$1)/2,0))</f>
        <v>0</v>
      </c>
      <c r="AG39" s="374">
        <f t="shared" ca="1" si="91"/>
        <v>0</v>
      </c>
      <c r="AH39" s="374">
        <f t="shared" ca="1" si="91"/>
        <v>0</v>
      </c>
      <c r="AI39" s="374">
        <f t="shared" ca="1" si="91"/>
        <v>0</v>
      </c>
      <c r="AJ39" s="374">
        <f t="shared" ca="1" si="91"/>
        <v>0</v>
      </c>
      <c r="AK39" s="374">
        <f t="shared" ca="1" si="91"/>
        <v>0</v>
      </c>
      <c r="AL39" s="374">
        <f t="shared" ca="1" si="91"/>
        <v>0</v>
      </c>
      <c r="AM39" s="374">
        <f t="shared" ca="1" si="91"/>
        <v>0</v>
      </c>
      <c r="AN39" s="374">
        <f t="shared" ca="1" si="91"/>
        <v>0</v>
      </c>
      <c r="AO39" s="374">
        <f t="shared" ca="1" si="91"/>
        <v>0</v>
      </c>
      <c r="AP39" s="374">
        <f t="shared" ca="1" si="91"/>
        <v>0</v>
      </c>
      <c r="AQ39" s="374">
        <f t="shared" ca="1" si="91"/>
        <v>0</v>
      </c>
      <c r="AR39" s="374">
        <f t="shared" ca="1" si="91"/>
        <v>0</v>
      </c>
      <c r="AS39" s="374">
        <f t="shared" ca="1" si="91"/>
        <v>0</v>
      </c>
      <c r="AT39" s="374">
        <f t="shared" ca="1" si="91"/>
        <v>0</v>
      </c>
      <c r="AU39" s="374">
        <f t="shared" ca="1" si="91"/>
        <v>0</v>
      </c>
      <c r="AV39" s="374">
        <f t="shared" ca="1" si="91"/>
        <v>0</v>
      </c>
      <c r="AW39" s="374">
        <f t="shared" ca="1" si="91"/>
        <v>0</v>
      </c>
      <c r="AX39" s="374">
        <f t="shared" ca="1" si="91"/>
        <v>0</v>
      </c>
      <c r="AY39" s="374">
        <f t="shared" ca="1" si="91"/>
        <v>0</v>
      </c>
      <c r="AZ39" s="374">
        <f t="shared" ca="1" si="91"/>
        <v>0</v>
      </c>
      <c r="BA39" s="374">
        <f t="shared" ca="1" si="91"/>
        <v>0</v>
      </c>
      <c r="BB39" s="374">
        <f t="shared" ca="1" si="91"/>
        <v>0</v>
      </c>
      <c r="BC39" s="374">
        <f t="shared" ca="1" si="91"/>
        <v>0</v>
      </c>
      <c r="BD39" s="374">
        <f t="shared" ca="1" si="91"/>
        <v>0</v>
      </c>
      <c r="BE39" s="374">
        <f t="shared" ca="1" si="91"/>
        <v>0</v>
      </c>
      <c r="BF39" s="374">
        <f t="shared" ca="1" si="91"/>
        <v>0</v>
      </c>
      <c r="BG39" s="374">
        <f t="shared" ca="1" si="91"/>
        <v>0</v>
      </c>
      <c r="BH39" s="374">
        <f t="shared" ca="1" si="91"/>
        <v>0</v>
      </c>
      <c r="BI39" s="374">
        <f t="shared" ca="1" si="91"/>
        <v>0</v>
      </c>
      <c r="BJ39" s="374">
        <f t="shared" ca="1" si="91"/>
        <v>0</v>
      </c>
      <c r="BK39" s="374">
        <f t="shared" ca="1" si="91"/>
        <v>0</v>
      </c>
      <c r="BL39" s="374">
        <f t="shared" ref="BL39:CQ39" ca="1" si="92">IF(BL$11&lt;$D$1+$A39,$C39/$D$1,IF(BL$11=$D$1+$A39,($C39/$D$1)/2,0))</f>
        <v>0</v>
      </c>
      <c r="BM39" s="374">
        <f t="shared" ca="1" si="92"/>
        <v>0</v>
      </c>
      <c r="BN39" s="374">
        <f t="shared" ca="1" si="92"/>
        <v>0</v>
      </c>
      <c r="BO39" s="374">
        <f t="shared" ca="1" si="92"/>
        <v>0</v>
      </c>
      <c r="BP39" s="374">
        <f t="shared" ca="1" si="92"/>
        <v>0</v>
      </c>
      <c r="BQ39" s="374">
        <f t="shared" ca="1" si="92"/>
        <v>0</v>
      </c>
      <c r="BR39" s="374">
        <f t="shared" ca="1" si="92"/>
        <v>0</v>
      </c>
      <c r="BS39" s="374">
        <f t="shared" ca="1" si="92"/>
        <v>0</v>
      </c>
      <c r="BT39" s="374">
        <f t="shared" ca="1" si="92"/>
        <v>0</v>
      </c>
      <c r="BU39" s="374">
        <f t="shared" ca="1" si="92"/>
        <v>0</v>
      </c>
      <c r="BV39" s="374">
        <f t="shared" ca="1" si="92"/>
        <v>0</v>
      </c>
      <c r="BW39" s="374">
        <f t="shared" ca="1" si="92"/>
        <v>0</v>
      </c>
      <c r="BX39" s="374">
        <f t="shared" ca="1" si="92"/>
        <v>0</v>
      </c>
      <c r="BY39" s="374">
        <f t="shared" ca="1" si="92"/>
        <v>0</v>
      </c>
      <c r="BZ39" s="374">
        <f t="shared" ca="1" si="92"/>
        <v>0</v>
      </c>
      <c r="CA39" s="374">
        <f t="shared" ca="1" si="92"/>
        <v>0</v>
      </c>
      <c r="CB39" s="374">
        <f t="shared" ca="1" si="92"/>
        <v>0</v>
      </c>
      <c r="CC39" s="374">
        <f t="shared" ca="1" si="92"/>
        <v>0</v>
      </c>
      <c r="CD39" s="374">
        <f t="shared" ca="1" si="92"/>
        <v>0</v>
      </c>
      <c r="CE39" s="374">
        <f t="shared" ca="1" si="92"/>
        <v>0</v>
      </c>
      <c r="CF39" s="374">
        <f t="shared" ca="1" si="92"/>
        <v>0</v>
      </c>
      <c r="CG39" s="374">
        <f t="shared" ca="1" si="92"/>
        <v>0</v>
      </c>
      <c r="CH39" s="374">
        <f t="shared" ca="1" si="92"/>
        <v>0</v>
      </c>
      <c r="CI39" s="374">
        <f t="shared" ca="1" si="92"/>
        <v>0</v>
      </c>
      <c r="CJ39" s="374">
        <f t="shared" ca="1" si="92"/>
        <v>0</v>
      </c>
      <c r="CK39" s="374">
        <f t="shared" ca="1" si="92"/>
        <v>0</v>
      </c>
      <c r="CL39" s="374">
        <f t="shared" ca="1" si="92"/>
        <v>0</v>
      </c>
      <c r="CM39" s="374">
        <f t="shared" ca="1" si="92"/>
        <v>0</v>
      </c>
      <c r="CN39" s="374">
        <f t="shared" ca="1" si="92"/>
        <v>0</v>
      </c>
      <c r="CO39" s="374">
        <f t="shared" ca="1" si="92"/>
        <v>0</v>
      </c>
      <c r="CP39" s="374">
        <f t="shared" ca="1" si="92"/>
        <v>0</v>
      </c>
      <c r="CQ39" s="374">
        <f t="shared" ca="1" si="92"/>
        <v>0</v>
      </c>
      <c r="CR39" s="374">
        <f t="shared" ref="CR39:CZ39" ca="1" si="93">IF(CR$11&lt;$D$1+$A39,$C39/$D$1,IF(CR$11=$D$1+$A39,($C39/$D$1)/2,0))</f>
        <v>0</v>
      </c>
      <c r="CS39" s="374">
        <f t="shared" ca="1" si="93"/>
        <v>0</v>
      </c>
      <c r="CT39" s="374">
        <f t="shared" ca="1" si="93"/>
        <v>0</v>
      </c>
      <c r="CU39" s="374">
        <f t="shared" ca="1" si="93"/>
        <v>0</v>
      </c>
      <c r="CV39" s="374">
        <f t="shared" ca="1" si="93"/>
        <v>0</v>
      </c>
      <c r="CW39" s="374">
        <f t="shared" ca="1" si="93"/>
        <v>0</v>
      </c>
      <c r="CX39" s="374">
        <f t="shared" ca="1" si="93"/>
        <v>0</v>
      </c>
      <c r="CY39" s="374">
        <f t="shared" ca="1" si="93"/>
        <v>0</v>
      </c>
      <c r="CZ39" s="374">
        <f t="shared" ca="1" si="93"/>
        <v>0</v>
      </c>
      <c r="DA39" s="374" t="s">
        <v>236</v>
      </c>
      <c r="DB39" s="373">
        <f t="shared" si="15"/>
        <v>2046</v>
      </c>
      <c r="DC39" s="374"/>
      <c r="DD39" s="374"/>
      <c r="DE39" s="374"/>
      <c r="DF39" s="374"/>
      <c r="DG39" s="374"/>
      <c r="DH39" s="374"/>
    </row>
    <row r="40" spans="1:121" s="373" customFormat="1">
      <c r="A40" s="138">
        <f t="shared" si="10"/>
        <v>29</v>
      </c>
      <c r="B40" s="138">
        <f t="shared" si="10"/>
        <v>2047</v>
      </c>
      <c r="C40" s="130">
        <f ca="1">IF(INDIRECT(DA40&amp;5)=$H$2,SUM($D$6:INDIRECT(DA40&amp;6)),IF(INDIRECT(DA40&amp;5)&gt;$H$2,INDIRECT(DA40&amp;6),0))</f>
        <v>0</v>
      </c>
      <c r="D40" s="374"/>
      <c r="E40" s="374"/>
      <c r="F40" s="374"/>
      <c r="G40" s="374"/>
      <c r="H40" s="374"/>
      <c r="I40" s="374"/>
      <c r="J40" s="374"/>
      <c r="K40" s="374"/>
      <c r="L40" s="374"/>
      <c r="M40" s="374"/>
      <c r="N40" s="374"/>
      <c r="O40" s="374"/>
      <c r="P40" s="374"/>
      <c r="Q40" s="374"/>
      <c r="R40" s="374"/>
      <c r="S40" s="374"/>
      <c r="T40" s="375"/>
      <c r="U40" s="375"/>
      <c r="V40" s="374"/>
      <c r="W40" s="374"/>
      <c r="X40" s="374"/>
      <c r="Y40" s="374"/>
      <c r="Z40" s="374"/>
      <c r="AA40" s="374"/>
      <c r="AB40" s="374"/>
      <c r="AC40" s="374"/>
      <c r="AD40" s="374"/>
      <c r="AE40" s="374"/>
      <c r="AF40" s="374">
        <f ca="1">($C40/$D$1)/2</f>
        <v>0</v>
      </c>
      <c r="AG40" s="374">
        <f t="shared" ref="AG40:BL40" ca="1" si="94">IF(AG$11&lt;$D$1+$A40,$C40/$D$1,IF(AG$11=$D$1+$A40,($C40/$D$1)/2,0))</f>
        <v>0</v>
      </c>
      <c r="AH40" s="374">
        <f t="shared" ca="1" si="94"/>
        <v>0</v>
      </c>
      <c r="AI40" s="374">
        <f t="shared" ca="1" si="94"/>
        <v>0</v>
      </c>
      <c r="AJ40" s="374">
        <f t="shared" ca="1" si="94"/>
        <v>0</v>
      </c>
      <c r="AK40" s="374">
        <f t="shared" ca="1" si="94"/>
        <v>0</v>
      </c>
      <c r="AL40" s="374">
        <f t="shared" ca="1" si="94"/>
        <v>0</v>
      </c>
      <c r="AM40" s="374">
        <f t="shared" ca="1" si="94"/>
        <v>0</v>
      </c>
      <c r="AN40" s="374">
        <f t="shared" ca="1" si="94"/>
        <v>0</v>
      </c>
      <c r="AO40" s="374">
        <f t="shared" ca="1" si="94"/>
        <v>0</v>
      </c>
      <c r="AP40" s="374">
        <f t="shared" ca="1" si="94"/>
        <v>0</v>
      </c>
      <c r="AQ40" s="374">
        <f t="shared" ca="1" si="94"/>
        <v>0</v>
      </c>
      <c r="AR40" s="374">
        <f t="shared" ca="1" si="94"/>
        <v>0</v>
      </c>
      <c r="AS40" s="374">
        <f t="shared" ca="1" si="94"/>
        <v>0</v>
      </c>
      <c r="AT40" s="374">
        <f t="shared" ca="1" si="94"/>
        <v>0</v>
      </c>
      <c r="AU40" s="374">
        <f t="shared" ca="1" si="94"/>
        <v>0</v>
      </c>
      <c r="AV40" s="374">
        <f t="shared" ca="1" si="94"/>
        <v>0</v>
      </c>
      <c r="AW40" s="374">
        <f t="shared" ca="1" si="94"/>
        <v>0</v>
      </c>
      <c r="AX40" s="374">
        <f t="shared" ca="1" si="94"/>
        <v>0</v>
      </c>
      <c r="AY40" s="374">
        <f t="shared" ca="1" si="94"/>
        <v>0</v>
      </c>
      <c r="AZ40" s="374">
        <f t="shared" ca="1" si="94"/>
        <v>0</v>
      </c>
      <c r="BA40" s="374">
        <f t="shared" ca="1" si="94"/>
        <v>0</v>
      </c>
      <c r="BB40" s="374">
        <f t="shared" ca="1" si="94"/>
        <v>0</v>
      </c>
      <c r="BC40" s="374">
        <f t="shared" ca="1" si="94"/>
        <v>0</v>
      </c>
      <c r="BD40" s="374">
        <f t="shared" ca="1" si="94"/>
        <v>0</v>
      </c>
      <c r="BE40" s="374">
        <f t="shared" ca="1" si="94"/>
        <v>0</v>
      </c>
      <c r="BF40" s="374">
        <f t="shared" ca="1" si="94"/>
        <v>0</v>
      </c>
      <c r="BG40" s="374">
        <f t="shared" ca="1" si="94"/>
        <v>0</v>
      </c>
      <c r="BH40" s="374">
        <f t="shared" ca="1" si="94"/>
        <v>0</v>
      </c>
      <c r="BI40" s="374">
        <f t="shared" ca="1" si="94"/>
        <v>0</v>
      </c>
      <c r="BJ40" s="374">
        <f t="shared" ca="1" si="94"/>
        <v>0</v>
      </c>
      <c r="BK40" s="374">
        <f t="shared" ca="1" si="94"/>
        <v>0</v>
      </c>
      <c r="BL40" s="374">
        <f t="shared" ca="1" si="94"/>
        <v>0</v>
      </c>
      <c r="BM40" s="374">
        <f t="shared" ref="BM40:CR40" ca="1" si="95">IF(BM$11&lt;$D$1+$A40,$C40/$D$1,IF(BM$11=$D$1+$A40,($C40/$D$1)/2,0))</f>
        <v>0</v>
      </c>
      <c r="BN40" s="374">
        <f t="shared" ca="1" si="95"/>
        <v>0</v>
      </c>
      <c r="BO40" s="374">
        <f t="shared" ca="1" si="95"/>
        <v>0</v>
      </c>
      <c r="BP40" s="374">
        <f t="shared" ca="1" si="95"/>
        <v>0</v>
      </c>
      <c r="BQ40" s="374">
        <f t="shared" ca="1" si="95"/>
        <v>0</v>
      </c>
      <c r="BR40" s="374">
        <f t="shared" ca="1" si="95"/>
        <v>0</v>
      </c>
      <c r="BS40" s="374">
        <f t="shared" ca="1" si="95"/>
        <v>0</v>
      </c>
      <c r="BT40" s="374">
        <f t="shared" ca="1" si="95"/>
        <v>0</v>
      </c>
      <c r="BU40" s="374">
        <f t="shared" ca="1" si="95"/>
        <v>0</v>
      </c>
      <c r="BV40" s="374">
        <f t="shared" ca="1" si="95"/>
        <v>0</v>
      </c>
      <c r="BW40" s="374">
        <f t="shared" ca="1" si="95"/>
        <v>0</v>
      </c>
      <c r="BX40" s="374">
        <f t="shared" ca="1" si="95"/>
        <v>0</v>
      </c>
      <c r="BY40" s="374">
        <f t="shared" ca="1" si="95"/>
        <v>0</v>
      </c>
      <c r="BZ40" s="374">
        <f t="shared" ca="1" si="95"/>
        <v>0</v>
      </c>
      <c r="CA40" s="374">
        <f t="shared" ca="1" si="95"/>
        <v>0</v>
      </c>
      <c r="CB40" s="374">
        <f t="shared" ca="1" si="95"/>
        <v>0</v>
      </c>
      <c r="CC40" s="374">
        <f t="shared" ca="1" si="95"/>
        <v>0</v>
      </c>
      <c r="CD40" s="374">
        <f t="shared" ca="1" si="95"/>
        <v>0</v>
      </c>
      <c r="CE40" s="374">
        <f t="shared" ca="1" si="95"/>
        <v>0</v>
      </c>
      <c r="CF40" s="374">
        <f t="shared" ca="1" si="95"/>
        <v>0</v>
      </c>
      <c r="CG40" s="374">
        <f t="shared" ca="1" si="95"/>
        <v>0</v>
      </c>
      <c r="CH40" s="374">
        <f t="shared" ca="1" si="95"/>
        <v>0</v>
      </c>
      <c r="CI40" s="374">
        <f t="shared" ca="1" si="95"/>
        <v>0</v>
      </c>
      <c r="CJ40" s="374">
        <f t="shared" ca="1" si="95"/>
        <v>0</v>
      </c>
      <c r="CK40" s="374">
        <f t="shared" ca="1" si="95"/>
        <v>0</v>
      </c>
      <c r="CL40" s="374">
        <f t="shared" ca="1" si="95"/>
        <v>0</v>
      </c>
      <c r="CM40" s="374">
        <f t="shared" ca="1" si="95"/>
        <v>0</v>
      </c>
      <c r="CN40" s="374">
        <f t="shared" ca="1" si="95"/>
        <v>0</v>
      </c>
      <c r="CO40" s="374">
        <f t="shared" ca="1" si="95"/>
        <v>0</v>
      </c>
      <c r="CP40" s="374">
        <f t="shared" ca="1" si="95"/>
        <v>0</v>
      </c>
      <c r="CQ40" s="374">
        <f t="shared" ca="1" si="95"/>
        <v>0</v>
      </c>
      <c r="CR40" s="374">
        <f t="shared" ca="1" si="95"/>
        <v>0</v>
      </c>
      <c r="CS40" s="374">
        <f t="shared" ref="CS40:CZ40" ca="1" si="96">IF(CS$11&lt;$D$1+$A40,$C40/$D$1,IF(CS$11=$D$1+$A40,($C40/$D$1)/2,0))</f>
        <v>0</v>
      </c>
      <c r="CT40" s="374">
        <f t="shared" ca="1" si="96"/>
        <v>0</v>
      </c>
      <c r="CU40" s="374">
        <f t="shared" ca="1" si="96"/>
        <v>0</v>
      </c>
      <c r="CV40" s="374">
        <f t="shared" ca="1" si="96"/>
        <v>0</v>
      </c>
      <c r="CW40" s="374">
        <f t="shared" ca="1" si="96"/>
        <v>0</v>
      </c>
      <c r="CX40" s="374">
        <f t="shared" ca="1" si="96"/>
        <v>0</v>
      </c>
      <c r="CY40" s="374">
        <f t="shared" ca="1" si="96"/>
        <v>0</v>
      </c>
      <c r="CZ40" s="374">
        <f t="shared" ca="1" si="96"/>
        <v>0</v>
      </c>
      <c r="DA40" s="374" t="s">
        <v>237</v>
      </c>
      <c r="DB40" s="373">
        <f t="shared" si="15"/>
        <v>2047</v>
      </c>
      <c r="DC40" s="374"/>
      <c r="DD40" s="374"/>
      <c r="DE40" s="374"/>
      <c r="DF40" s="374"/>
      <c r="DG40" s="374"/>
      <c r="DH40" s="374"/>
      <c r="DI40" s="374"/>
    </row>
    <row r="41" spans="1:121" s="373" customFormat="1">
      <c r="A41" s="138">
        <f t="shared" si="10"/>
        <v>30</v>
      </c>
      <c r="B41" s="138">
        <f t="shared" si="10"/>
        <v>2048</v>
      </c>
      <c r="C41" s="130">
        <f ca="1">IF(INDIRECT(DA41&amp;5)=$H$2,SUM($D$6:INDIRECT(DA41&amp;6)),IF(INDIRECT(DA41&amp;5)&gt;$H$2,INDIRECT(DA41&amp;6),0))</f>
        <v>0</v>
      </c>
      <c r="D41" s="374"/>
      <c r="E41" s="374"/>
      <c r="F41" s="374"/>
      <c r="G41" s="374"/>
      <c r="H41" s="374"/>
      <c r="I41" s="374"/>
      <c r="J41" s="374"/>
      <c r="K41" s="374"/>
      <c r="L41" s="374"/>
      <c r="M41" s="374"/>
      <c r="N41" s="374"/>
      <c r="O41" s="374"/>
      <c r="P41" s="374"/>
      <c r="Q41" s="374"/>
      <c r="R41" s="374"/>
      <c r="S41" s="374"/>
      <c r="T41" s="375"/>
      <c r="U41" s="375"/>
      <c r="V41" s="374"/>
      <c r="W41" s="374"/>
      <c r="X41" s="374"/>
      <c r="Y41" s="374"/>
      <c r="Z41" s="374"/>
      <c r="AA41" s="374"/>
      <c r="AB41" s="374"/>
      <c r="AC41" s="374"/>
      <c r="AD41" s="374"/>
      <c r="AE41" s="374"/>
      <c r="AF41" s="374"/>
      <c r="AG41" s="374">
        <f ca="1">($C41/$D$1)/2</f>
        <v>0</v>
      </c>
      <c r="AH41" s="374">
        <f t="shared" ref="AH41:BM41" ca="1" si="97">IF(AH$11&lt;$D$1+$A41,$C41/$D$1,IF(AH$11=$D$1+$A41,($C41/$D$1)/2,0))</f>
        <v>0</v>
      </c>
      <c r="AI41" s="374">
        <f t="shared" ca="1" si="97"/>
        <v>0</v>
      </c>
      <c r="AJ41" s="374">
        <f t="shared" ca="1" si="97"/>
        <v>0</v>
      </c>
      <c r="AK41" s="374">
        <f t="shared" ca="1" si="97"/>
        <v>0</v>
      </c>
      <c r="AL41" s="374">
        <f t="shared" ca="1" si="97"/>
        <v>0</v>
      </c>
      <c r="AM41" s="374">
        <f t="shared" ca="1" si="97"/>
        <v>0</v>
      </c>
      <c r="AN41" s="374">
        <f t="shared" ca="1" si="97"/>
        <v>0</v>
      </c>
      <c r="AO41" s="374">
        <f t="shared" ca="1" si="97"/>
        <v>0</v>
      </c>
      <c r="AP41" s="374">
        <f t="shared" ca="1" si="97"/>
        <v>0</v>
      </c>
      <c r="AQ41" s="374">
        <f t="shared" ca="1" si="97"/>
        <v>0</v>
      </c>
      <c r="AR41" s="374">
        <f t="shared" ca="1" si="97"/>
        <v>0</v>
      </c>
      <c r="AS41" s="374">
        <f t="shared" ca="1" si="97"/>
        <v>0</v>
      </c>
      <c r="AT41" s="374">
        <f t="shared" ca="1" si="97"/>
        <v>0</v>
      </c>
      <c r="AU41" s="374">
        <f t="shared" ca="1" si="97"/>
        <v>0</v>
      </c>
      <c r="AV41" s="374">
        <f t="shared" ca="1" si="97"/>
        <v>0</v>
      </c>
      <c r="AW41" s="374">
        <f t="shared" ca="1" si="97"/>
        <v>0</v>
      </c>
      <c r="AX41" s="374">
        <f t="shared" ca="1" si="97"/>
        <v>0</v>
      </c>
      <c r="AY41" s="374">
        <f t="shared" ca="1" si="97"/>
        <v>0</v>
      </c>
      <c r="AZ41" s="374">
        <f t="shared" ca="1" si="97"/>
        <v>0</v>
      </c>
      <c r="BA41" s="374">
        <f t="shared" ca="1" si="97"/>
        <v>0</v>
      </c>
      <c r="BB41" s="374">
        <f t="shared" ca="1" si="97"/>
        <v>0</v>
      </c>
      <c r="BC41" s="374">
        <f t="shared" ca="1" si="97"/>
        <v>0</v>
      </c>
      <c r="BD41" s="374">
        <f t="shared" ca="1" si="97"/>
        <v>0</v>
      </c>
      <c r="BE41" s="374">
        <f t="shared" ca="1" si="97"/>
        <v>0</v>
      </c>
      <c r="BF41" s="374">
        <f t="shared" ca="1" si="97"/>
        <v>0</v>
      </c>
      <c r="BG41" s="374">
        <f t="shared" ca="1" si="97"/>
        <v>0</v>
      </c>
      <c r="BH41" s="374">
        <f t="shared" ca="1" si="97"/>
        <v>0</v>
      </c>
      <c r="BI41" s="374">
        <f t="shared" ca="1" si="97"/>
        <v>0</v>
      </c>
      <c r="BJ41" s="374">
        <f t="shared" ca="1" si="97"/>
        <v>0</v>
      </c>
      <c r="BK41" s="374">
        <f t="shared" ca="1" si="97"/>
        <v>0</v>
      </c>
      <c r="BL41" s="374">
        <f t="shared" ca="1" si="97"/>
        <v>0</v>
      </c>
      <c r="BM41" s="374">
        <f t="shared" ca="1" si="97"/>
        <v>0</v>
      </c>
      <c r="BN41" s="374">
        <f t="shared" ref="BN41:CS41" ca="1" si="98">IF(BN$11&lt;$D$1+$A41,$C41/$D$1,IF(BN$11=$D$1+$A41,($C41/$D$1)/2,0))</f>
        <v>0</v>
      </c>
      <c r="BO41" s="374">
        <f t="shared" ca="1" si="98"/>
        <v>0</v>
      </c>
      <c r="BP41" s="374">
        <f t="shared" ca="1" si="98"/>
        <v>0</v>
      </c>
      <c r="BQ41" s="374">
        <f t="shared" ca="1" si="98"/>
        <v>0</v>
      </c>
      <c r="BR41" s="374">
        <f t="shared" ca="1" si="98"/>
        <v>0</v>
      </c>
      <c r="BS41" s="374">
        <f t="shared" ca="1" si="98"/>
        <v>0</v>
      </c>
      <c r="BT41" s="374">
        <f t="shared" ca="1" si="98"/>
        <v>0</v>
      </c>
      <c r="BU41" s="374">
        <f t="shared" ca="1" si="98"/>
        <v>0</v>
      </c>
      <c r="BV41" s="374">
        <f t="shared" ca="1" si="98"/>
        <v>0</v>
      </c>
      <c r="BW41" s="374">
        <f t="shared" ca="1" si="98"/>
        <v>0</v>
      </c>
      <c r="BX41" s="374">
        <f t="shared" ca="1" si="98"/>
        <v>0</v>
      </c>
      <c r="BY41" s="374">
        <f t="shared" ca="1" si="98"/>
        <v>0</v>
      </c>
      <c r="BZ41" s="374">
        <f t="shared" ca="1" si="98"/>
        <v>0</v>
      </c>
      <c r="CA41" s="374">
        <f t="shared" ca="1" si="98"/>
        <v>0</v>
      </c>
      <c r="CB41" s="374">
        <f t="shared" ca="1" si="98"/>
        <v>0</v>
      </c>
      <c r="CC41" s="374">
        <f t="shared" ca="1" si="98"/>
        <v>0</v>
      </c>
      <c r="CD41" s="374">
        <f t="shared" ca="1" si="98"/>
        <v>0</v>
      </c>
      <c r="CE41" s="374">
        <f t="shared" ca="1" si="98"/>
        <v>0</v>
      </c>
      <c r="CF41" s="374">
        <f t="shared" ca="1" si="98"/>
        <v>0</v>
      </c>
      <c r="CG41" s="374">
        <f t="shared" ca="1" si="98"/>
        <v>0</v>
      </c>
      <c r="CH41" s="374">
        <f t="shared" ca="1" si="98"/>
        <v>0</v>
      </c>
      <c r="CI41" s="374">
        <f t="shared" ca="1" si="98"/>
        <v>0</v>
      </c>
      <c r="CJ41" s="374">
        <f t="shared" ca="1" si="98"/>
        <v>0</v>
      </c>
      <c r="CK41" s="374">
        <f t="shared" ca="1" si="98"/>
        <v>0</v>
      </c>
      <c r="CL41" s="374">
        <f t="shared" ca="1" si="98"/>
        <v>0</v>
      </c>
      <c r="CM41" s="374">
        <f t="shared" ca="1" si="98"/>
        <v>0</v>
      </c>
      <c r="CN41" s="374">
        <f t="shared" ca="1" si="98"/>
        <v>0</v>
      </c>
      <c r="CO41" s="374">
        <f t="shared" ca="1" si="98"/>
        <v>0</v>
      </c>
      <c r="CP41" s="374">
        <f t="shared" ca="1" si="98"/>
        <v>0</v>
      </c>
      <c r="CQ41" s="374">
        <f t="shared" ca="1" si="98"/>
        <v>0</v>
      </c>
      <c r="CR41" s="374">
        <f t="shared" ca="1" si="98"/>
        <v>0</v>
      </c>
      <c r="CS41" s="374">
        <f t="shared" ca="1" si="98"/>
        <v>0</v>
      </c>
      <c r="CT41" s="374">
        <f t="shared" ref="CT41:CZ41" ca="1" si="99">IF(CT$11&lt;$D$1+$A41,$C41/$D$1,IF(CT$11=$D$1+$A41,($C41/$D$1)/2,0))</f>
        <v>0</v>
      </c>
      <c r="CU41" s="374">
        <f t="shared" ca="1" si="99"/>
        <v>0</v>
      </c>
      <c r="CV41" s="374">
        <f t="shared" ca="1" si="99"/>
        <v>0</v>
      </c>
      <c r="CW41" s="374">
        <f t="shared" ca="1" si="99"/>
        <v>0</v>
      </c>
      <c r="CX41" s="374">
        <f t="shared" ca="1" si="99"/>
        <v>0</v>
      </c>
      <c r="CY41" s="374">
        <f t="shared" ca="1" si="99"/>
        <v>0</v>
      </c>
      <c r="CZ41" s="374">
        <f t="shared" ca="1" si="99"/>
        <v>0</v>
      </c>
      <c r="DA41" s="374" t="s">
        <v>238</v>
      </c>
      <c r="DB41" s="373">
        <f t="shared" si="15"/>
        <v>2048</v>
      </c>
      <c r="DC41" s="374"/>
      <c r="DD41" s="374"/>
      <c r="DE41" s="374"/>
      <c r="DF41" s="374"/>
      <c r="DG41" s="374"/>
      <c r="DH41" s="374"/>
      <c r="DI41" s="374"/>
      <c r="DJ41" s="374"/>
    </row>
    <row r="42" spans="1:121" s="373" customFormat="1">
      <c r="A42" s="138">
        <f t="shared" si="10"/>
        <v>31</v>
      </c>
      <c r="B42" s="138">
        <f t="shared" si="10"/>
        <v>2049</v>
      </c>
      <c r="C42" s="130">
        <f ca="1">IF(INDIRECT(DA42&amp;5)=$H$2,SUM($D$6:INDIRECT(DA42&amp;6)),IF(INDIRECT(DA42&amp;5)&gt;$H$2,INDIRECT(DA42&amp;6),0))</f>
        <v>0</v>
      </c>
      <c r="D42" s="374"/>
      <c r="E42" s="374"/>
      <c r="F42" s="374"/>
      <c r="G42" s="374"/>
      <c r="H42" s="374"/>
      <c r="I42" s="374"/>
      <c r="J42" s="374"/>
      <c r="K42" s="374"/>
      <c r="L42" s="374"/>
      <c r="M42" s="374"/>
      <c r="N42" s="374"/>
      <c r="O42" s="374"/>
      <c r="P42" s="374"/>
      <c r="Q42" s="374"/>
      <c r="R42" s="374"/>
      <c r="S42" s="374"/>
      <c r="T42" s="375"/>
      <c r="U42" s="375"/>
      <c r="V42" s="374"/>
      <c r="W42" s="374"/>
      <c r="X42" s="374"/>
      <c r="Y42" s="374"/>
      <c r="Z42" s="374"/>
      <c r="AA42" s="374"/>
      <c r="AB42" s="374"/>
      <c r="AC42" s="374"/>
      <c r="AD42" s="374"/>
      <c r="AE42" s="374"/>
      <c r="AF42" s="374"/>
      <c r="AG42" s="374"/>
      <c r="AH42" s="374">
        <f ca="1">($C42/$D$1)/2</f>
        <v>0</v>
      </c>
      <c r="AI42" s="374">
        <f t="shared" ref="AI42:BN42" ca="1" si="100">IF(AI$11&lt;$D$1+$A42,$C42/$D$1,IF(AI$11=$D$1+$A42,($C42/$D$1)/2,0))</f>
        <v>0</v>
      </c>
      <c r="AJ42" s="374">
        <f t="shared" ca="1" si="100"/>
        <v>0</v>
      </c>
      <c r="AK42" s="374">
        <f t="shared" ca="1" si="100"/>
        <v>0</v>
      </c>
      <c r="AL42" s="374">
        <f t="shared" ca="1" si="100"/>
        <v>0</v>
      </c>
      <c r="AM42" s="374">
        <f t="shared" ca="1" si="100"/>
        <v>0</v>
      </c>
      <c r="AN42" s="374">
        <f t="shared" ca="1" si="100"/>
        <v>0</v>
      </c>
      <c r="AO42" s="374">
        <f t="shared" ca="1" si="100"/>
        <v>0</v>
      </c>
      <c r="AP42" s="374">
        <f t="shared" ca="1" si="100"/>
        <v>0</v>
      </c>
      <c r="AQ42" s="374">
        <f t="shared" ca="1" si="100"/>
        <v>0</v>
      </c>
      <c r="AR42" s="374">
        <f t="shared" ca="1" si="100"/>
        <v>0</v>
      </c>
      <c r="AS42" s="374">
        <f t="shared" ca="1" si="100"/>
        <v>0</v>
      </c>
      <c r="AT42" s="374">
        <f t="shared" ca="1" si="100"/>
        <v>0</v>
      </c>
      <c r="AU42" s="374">
        <f t="shared" ca="1" si="100"/>
        <v>0</v>
      </c>
      <c r="AV42" s="374">
        <f t="shared" ca="1" si="100"/>
        <v>0</v>
      </c>
      <c r="AW42" s="374">
        <f t="shared" ca="1" si="100"/>
        <v>0</v>
      </c>
      <c r="AX42" s="374">
        <f t="shared" ca="1" si="100"/>
        <v>0</v>
      </c>
      <c r="AY42" s="374">
        <f t="shared" ca="1" si="100"/>
        <v>0</v>
      </c>
      <c r="AZ42" s="374">
        <f t="shared" ca="1" si="100"/>
        <v>0</v>
      </c>
      <c r="BA42" s="374">
        <f t="shared" ca="1" si="100"/>
        <v>0</v>
      </c>
      <c r="BB42" s="374">
        <f t="shared" ca="1" si="100"/>
        <v>0</v>
      </c>
      <c r="BC42" s="374">
        <f t="shared" ca="1" si="100"/>
        <v>0</v>
      </c>
      <c r="BD42" s="374">
        <f t="shared" ca="1" si="100"/>
        <v>0</v>
      </c>
      <c r="BE42" s="374">
        <f t="shared" ca="1" si="100"/>
        <v>0</v>
      </c>
      <c r="BF42" s="374">
        <f t="shared" ca="1" si="100"/>
        <v>0</v>
      </c>
      <c r="BG42" s="374">
        <f t="shared" ca="1" si="100"/>
        <v>0</v>
      </c>
      <c r="BH42" s="374">
        <f t="shared" ca="1" si="100"/>
        <v>0</v>
      </c>
      <c r="BI42" s="374">
        <f t="shared" ca="1" si="100"/>
        <v>0</v>
      </c>
      <c r="BJ42" s="374">
        <f t="shared" ca="1" si="100"/>
        <v>0</v>
      </c>
      <c r="BK42" s="374">
        <f t="shared" ca="1" si="100"/>
        <v>0</v>
      </c>
      <c r="BL42" s="374">
        <f t="shared" ca="1" si="100"/>
        <v>0</v>
      </c>
      <c r="BM42" s="374">
        <f t="shared" ca="1" si="100"/>
        <v>0</v>
      </c>
      <c r="BN42" s="374">
        <f t="shared" ca="1" si="100"/>
        <v>0</v>
      </c>
      <c r="BO42" s="374">
        <f t="shared" ref="BO42:CT42" ca="1" si="101">IF(BO$11&lt;$D$1+$A42,$C42/$D$1,IF(BO$11=$D$1+$A42,($C42/$D$1)/2,0))</f>
        <v>0</v>
      </c>
      <c r="BP42" s="374">
        <f t="shared" ca="1" si="101"/>
        <v>0</v>
      </c>
      <c r="BQ42" s="374">
        <f t="shared" ca="1" si="101"/>
        <v>0</v>
      </c>
      <c r="BR42" s="374">
        <f t="shared" ca="1" si="101"/>
        <v>0</v>
      </c>
      <c r="BS42" s="374">
        <f t="shared" ca="1" si="101"/>
        <v>0</v>
      </c>
      <c r="BT42" s="374">
        <f t="shared" ca="1" si="101"/>
        <v>0</v>
      </c>
      <c r="BU42" s="374">
        <f t="shared" ca="1" si="101"/>
        <v>0</v>
      </c>
      <c r="BV42" s="374">
        <f t="shared" ca="1" si="101"/>
        <v>0</v>
      </c>
      <c r="BW42" s="374">
        <f t="shared" ca="1" si="101"/>
        <v>0</v>
      </c>
      <c r="BX42" s="374">
        <f t="shared" ca="1" si="101"/>
        <v>0</v>
      </c>
      <c r="BY42" s="374">
        <f t="shared" ca="1" si="101"/>
        <v>0</v>
      </c>
      <c r="BZ42" s="374">
        <f t="shared" ca="1" si="101"/>
        <v>0</v>
      </c>
      <c r="CA42" s="374">
        <f t="shared" ca="1" si="101"/>
        <v>0</v>
      </c>
      <c r="CB42" s="374">
        <f t="shared" ca="1" si="101"/>
        <v>0</v>
      </c>
      <c r="CC42" s="374">
        <f t="shared" ca="1" si="101"/>
        <v>0</v>
      </c>
      <c r="CD42" s="374">
        <f t="shared" ca="1" si="101"/>
        <v>0</v>
      </c>
      <c r="CE42" s="374">
        <f t="shared" ca="1" si="101"/>
        <v>0</v>
      </c>
      <c r="CF42" s="374">
        <f t="shared" ca="1" si="101"/>
        <v>0</v>
      </c>
      <c r="CG42" s="374">
        <f t="shared" ca="1" si="101"/>
        <v>0</v>
      </c>
      <c r="CH42" s="374">
        <f t="shared" ca="1" si="101"/>
        <v>0</v>
      </c>
      <c r="CI42" s="374">
        <f t="shared" ca="1" si="101"/>
        <v>0</v>
      </c>
      <c r="CJ42" s="374">
        <f t="shared" ca="1" si="101"/>
        <v>0</v>
      </c>
      <c r="CK42" s="374">
        <f t="shared" ca="1" si="101"/>
        <v>0</v>
      </c>
      <c r="CL42" s="374">
        <f t="shared" ca="1" si="101"/>
        <v>0</v>
      </c>
      <c r="CM42" s="374">
        <f t="shared" ca="1" si="101"/>
        <v>0</v>
      </c>
      <c r="CN42" s="374">
        <f t="shared" ca="1" si="101"/>
        <v>0</v>
      </c>
      <c r="CO42" s="374">
        <f t="shared" ca="1" si="101"/>
        <v>0</v>
      </c>
      <c r="CP42" s="374">
        <f t="shared" ca="1" si="101"/>
        <v>0</v>
      </c>
      <c r="CQ42" s="374">
        <f t="shared" ca="1" si="101"/>
        <v>0</v>
      </c>
      <c r="CR42" s="374">
        <f t="shared" ca="1" si="101"/>
        <v>0</v>
      </c>
      <c r="CS42" s="374">
        <f t="shared" ca="1" si="101"/>
        <v>0</v>
      </c>
      <c r="CT42" s="374">
        <f t="shared" ca="1" si="101"/>
        <v>0</v>
      </c>
      <c r="CU42" s="374">
        <f t="shared" ref="CU42:CZ42" ca="1" si="102">IF(CU$11&lt;$D$1+$A42,$C42/$D$1,IF(CU$11=$D$1+$A42,($C42/$D$1)/2,0))</f>
        <v>0</v>
      </c>
      <c r="CV42" s="374">
        <f t="shared" ca="1" si="102"/>
        <v>0</v>
      </c>
      <c r="CW42" s="374">
        <f t="shared" ca="1" si="102"/>
        <v>0</v>
      </c>
      <c r="CX42" s="374">
        <f t="shared" ca="1" si="102"/>
        <v>0</v>
      </c>
      <c r="CY42" s="374">
        <f t="shared" ca="1" si="102"/>
        <v>0</v>
      </c>
      <c r="CZ42" s="374">
        <f t="shared" ca="1" si="102"/>
        <v>0</v>
      </c>
      <c r="DA42" s="374" t="s">
        <v>239</v>
      </c>
      <c r="DB42" s="373">
        <f t="shared" si="15"/>
        <v>2049</v>
      </c>
      <c r="DC42" s="374"/>
      <c r="DD42" s="374"/>
      <c r="DE42" s="374"/>
      <c r="DF42" s="374"/>
      <c r="DG42" s="374"/>
      <c r="DH42" s="374"/>
      <c r="DI42" s="374"/>
      <c r="DJ42" s="374"/>
      <c r="DK42" s="374"/>
    </row>
    <row r="43" spans="1:121" s="373" customFormat="1">
      <c r="A43" s="138">
        <f t="shared" si="10"/>
        <v>32</v>
      </c>
      <c r="B43" s="138">
        <f t="shared" si="10"/>
        <v>2050</v>
      </c>
      <c r="C43" s="130">
        <f ca="1">IF(INDIRECT(DA43&amp;5)=$H$2,SUM($D$6:INDIRECT(DA43&amp;6)),IF(INDIRECT(DA43&amp;5)&gt;$H$2,INDIRECT(DA43&amp;6),0))</f>
        <v>0</v>
      </c>
      <c r="D43" s="374"/>
      <c r="E43" s="374"/>
      <c r="F43" s="374"/>
      <c r="G43" s="374"/>
      <c r="H43" s="374"/>
      <c r="I43" s="374"/>
      <c r="J43" s="374"/>
      <c r="K43" s="374"/>
      <c r="L43" s="374"/>
      <c r="M43" s="374"/>
      <c r="N43" s="374"/>
      <c r="O43" s="374"/>
      <c r="P43" s="374"/>
      <c r="Q43" s="374"/>
      <c r="R43" s="374"/>
      <c r="S43" s="374"/>
      <c r="T43" s="375"/>
      <c r="U43" s="375"/>
      <c r="V43" s="374"/>
      <c r="W43" s="374"/>
      <c r="X43" s="374"/>
      <c r="Y43" s="374"/>
      <c r="Z43" s="374"/>
      <c r="AA43" s="374"/>
      <c r="AB43" s="374"/>
      <c r="AC43" s="374"/>
      <c r="AD43" s="374"/>
      <c r="AE43" s="374"/>
      <c r="AF43" s="374"/>
      <c r="AG43" s="374"/>
      <c r="AH43" s="374"/>
      <c r="AI43" s="374">
        <f ca="1">($C43/$D$1)/2</f>
        <v>0</v>
      </c>
      <c r="AJ43" s="374">
        <f t="shared" ref="AJ43:BO43" ca="1" si="103">IF(AJ$11&lt;$D$1+$A43,$C43/$D$1,IF(AJ$11=$D$1+$A43,($C43/$D$1)/2,0))</f>
        <v>0</v>
      </c>
      <c r="AK43" s="374">
        <f t="shared" ca="1" si="103"/>
        <v>0</v>
      </c>
      <c r="AL43" s="374">
        <f t="shared" ca="1" si="103"/>
        <v>0</v>
      </c>
      <c r="AM43" s="374">
        <f t="shared" ca="1" si="103"/>
        <v>0</v>
      </c>
      <c r="AN43" s="374">
        <f t="shared" ca="1" si="103"/>
        <v>0</v>
      </c>
      <c r="AO43" s="374">
        <f t="shared" ca="1" si="103"/>
        <v>0</v>
      </c>
      <c r="AP43" s="374">
        <f t="shared" ca="1" si="103"/>
        <v>0</v>
      </c>
      <c r="AQ43" s="374">
        <f t="shared" ca="1" si="103"/>
        <v>0</v>
      </c>
      <c r="AR43" s="374">
        <f t="shared" ca="1" si="103"/>
        <v>0</v>
      </c>
      <c r="AS43" s="374">
        <f t="shared" ca="1" si="103"/>
        <v>0</v>
      </c>
      <c r="AT43" s="374">
        <f t="shared" ca="1" si="103"/>
        <v>0</v>
      </c>
      <c r="AU43" s="374">
        <f t="shared" ca="1" si="103"/>
        <v>0</v>
      </c>
      <c r="AV43" s="374">
        <f t="shared" ca="1" si="103"/>
        <v>0</v>
      </c>
      <c r="AW43" s="374">
        <f t="shared" ca="1" si="103"/>
        <v>0</v>
      </c>
      <c r="AX43" s="374">
        <f t="shared" ca="1" si="103"/>
        <v>0</v>
      </c>
      <c r="AY43" s="374">
        <f t="shared" ca="1" si="103"/>
        <v>0</v>
      </c>
      <c r="AZ43" s="374">
        <f t="shared" ca="1" si="103"/>
        <v>0</v>
      </c>
      <c r="BA43" s="374">
        <f t="shared" ca="1" si="103"/>
        <v>0</v>
      </c>
      <c r="BB43" s="374">
        <f t="shared" ca="1" si="103"/>
        <v>0</v>
      </c>
      <c r="BC43" s="374">
        <f t="shared" ca="1" si="103"/>
        <v>0</v>
      </c>
      <c r="BD43" s="374">
        <f t="shared" ca="1" si="103"/>
        <v>0</v>
      </c>
      <c r="BE43" s="374">
        <f t="shared" ca="1" si="103"/>
        <v>0</v>
      </c>
      <c r="BF43" s="374">
        <f t="shared" ca="1" si="103"/>
        <v>0</v>
      </c>
      <c r="BG43" s="374">
        <f t="shared" ca="1" si="103"/>
        <v>0</v>
      </c>
      <c r="BH43" s="374">
        <f t="shared" ca="1" si="103"/>
        <v>0</v>
      </c>
      <c r="BI43" s="374">
        <f t="shared" ca="1" si="103"/>
        <v>0</v>
      </c>
      <c r="BJ43" s="374">
        <f t="shared" ca="1" si="103"/>
        <v>0</v>
      </c>
      <c r="BK43" s="374">
        <f t="shared" ca="1" si="103"/>
        <v>0</v>
      </c>
      <c r="BL43" s="374">
        <f t="shared" ca="1" si="103"/>
        <v>0</v>
      </c>
      <c r="BM43" s="374">
        <f t="shared" ca="1" si="103"/>
        <v>0</v>
      </c>
      <c r="BN43" s="374">
        <f t="shared" ca="1" si="103"/>
        <v>0</v>
      </c>
      <c r="BO43" s="374">
        <f t="shared" ca="1" si="103"/>
        <v>0</v>
      </c>
      <c r="BP43" s="374">
        <f t="shared" ref="BP43:CZ43" ca="1" si="104">IF(BP$11&lt;$D$1+$A43,$C43/$D$1,IF(BP$11=$D$1+$A43,($C43/$D$1)/2,0))</f>
        <v>0</v>
      </c>
      <c r="BQ43" s="374">
        <f t="shared" ca="1" si="104"/>
        <v>0</v>
      </c>
      <c r="BR43" s="374">
        <f t="shared" ca="1" si="104"/>
        <v>0</v>
      </c>
      <c r="BS43" s="374">
        <f t="shared" ca="1" si="104"/>
        <v>0</v>
      </c>
      <c r="BT43" s="374">
        <f t="shared" ca="1" si="104"/>
        <v>0</v>
      </c>
      <c r="BU43" s="374">
        <f t="shared" ca="1" si="104"/>
        <v>0</v>
      </c>
      <c r="BV43" s="374">
        <f t="shared" ca="1" si="104"/>
        <v>0</v>
      </c>
      <c r="BW43" s="374">
        <f t="shared" ca="1" si="104"/>
        <v>0</v>
      </c>
      <c r="BX43" s="374">
        <f t="shared" ca="1" si="104"/>
        <v>0</v>
      </c>
      <c r="BY43" s="374">
        <f t="shared" ca="1" si="104"/>
        <v>0</v>
      </c>
      <c r="BZ43" s="374">
        <f t="shared" ca="1" si="104"/>
        <v>0</v>
      </c>
      <c r="CA43" s="374">
        <f t="shared" ca="1" si="104"/>
        <v>0</v>
      </c>
      <c r="CB43" s="374">
        <f t="shared" ca="1" si="104"/>
        <v>0</v>
      </c>
      <c r="CC43" s="374">
        <f t="shared" ca="1" si="104"/>
        <v>0</v>
      </c>
      <c r="CD43" s="374">
        <f t="shared" ca="1" si="104"/>
        <v>0</v>
      </c>
      <c r="CE43" s="374">
        <f t="shared" ca="1" si="104"/>
        <v>0</v>
      </c>
      <c r="CF43" s="374">
        <f t="shared" ca="1" si="104"/>
        <v>0</v>
      </c>
      <c r="CG43" s="374">
        <f t="shared" ca="1" si="104"/>
        <v>0</v>
      </c>
      <c r="CH43" s="374">
        <f t="shared" ca="1" si="104"/>
        <v>0</v>
      </c>
      <c r="CI43" s="374">
        <f t="shared" ca="1" si="104"/>
        <v>0</v>
      </c>
      <c r="CJ43" s="374">
        <f t="shared" ca="1" si="104"/>
        <v>0</v>
      </c>
      <c r="CK43" s="374">
        <f t="shared" ca="1" si="104"/>
        <v>0</v>
      </c>
      <c r="CL43" s="374">
        <f t="shared" ca="1" si="104"/>
        <v>0</v>
      </c>
      <c r="CM43" s="374">
        <f t="shared" ca="1" si="104"/>
        <v>0</v>
      </c>
      <c r="CN43" s="374">
        <f t="shared" ca="1" si="104"/>
        <v>0</v>
      </c>
      <c r="CO43" s="374">
        <f t="shared" ca="1" si="104"/>
        <v>0</v>
      </c>
      <c r="CP43" s="374">
        <f t="shared" ca="1" si="104"/>
        <v>0</v>
      </c>
      <c r="CQ43" s="374">
        <f t="shared" ca="1" si="104"/>
        <v>0</v>
      </c>
      <c r="CR43" s="374">
        <f t="shared" ca="1" si="104"/>
        <v>0</v>
      </c>
      <c r="CS43" s="374">
        <f t="shared" ca="1" si="104"/>
        <v>0</v>
      </c>
      <c r="CT43" s="374">
        <f t="shared" ca="1" si="104"/>
        <v>0</v>
      </c>
      <c r="CU43" s="374">
        <f t="shared" ca="1" si="104"/>
        <v>0</v>
      </c>
      <c r="CV43" s="374">
        <f t="shared" ca="1" si="104"/>
        <v>0</v>
      </c>
      <c r="CW43" s="374">
        <f t="shared" ca="1" si="104"/>
        <v>0</v>
      </c>
      <c r="CX43" s="374">
        <f t="shared" ca="1" si="104"/>
        <v>0</v>
      </c>
      <c r="CY43" s="374">
        <f t="shared" ca="1" si="104"/>
        <v>0</v>
      </c>
      <c r="CZ43" s="374">
        <f t="shared" ca="1" si="104"/>
        <v>0</v>
      </c>
      <c r="DA43" s="374" t="s">
        <v>240</v>
      </c>
      <c r="DB43" s="373">
        <f t="shared" si="15"/>
        <v>2050</v>
      </c>
      <c r="DC43" s="374"/>
      <c r="DD43" s="374"/>
      <c r="DE43" s="374"/>
      <c r="DF43" s="374"/>
      <c r="DG43" s="374"/>
      <c r="DH43" s="374"/>
      <c r="DI43" s="374"/>
      <c r="DJ43" s="374"/>
      <c r="DK43" s="374"/>
      <c r="DL43" s="374"/>
    </row>
    <row r="44" spans="1:121" s="373" customFormat="1">
      <c r="A44" s="138">
        <f t="shared" si="10"/>
        <v>33</v>
      </c>
      <c r="B44" s="138">
        <f t="shared" si="10"/>
        <v>2051</v>
      </c>
      <c r="C44" s="130">
        <f ca="1">IF(INDIRECT(DA44&amp;5)=$H$2,SUM($D$6:INDIRECT(DA44&amp;6)),IF(INDIRECT(DA44&amp;5)&gt;$H$2,INDIRECT(DA44&amp;6),0))</f>
        <v>0</v>
      </c>
      <c r="D44" s="374"/>
      <c r="E44" s="374"/>
      <c r="F44" s="374"/>
      <c r="G44" s="374"/>
      <c r="H44" s="374"/>
      <c r="I44" s="374"/>
      <c r="J44" s="374"/>
      <c r="K44" s="374"/>
      <c r="L44" s="374"/>
      <c r="M44" s="374"/>
      <c r="N44" s="374"/>
      <c r="O44" s="374"/>
      <c r="P44" s="374"/>
      <c r="Q44" s="374"/>
      <c r="R44" s="374"/>
      <c r="S44" s="374"/>
      <c r="T44" s="375"/>
      <c r="U44" s="375"/>
      <c r="V44" s="374"/>
      <c r="W44" s="374"/>
      <c r="X44" s="374"/>
      <c r="Y44" s="374"/>
      <c r="Z44" s="374"/>
      <c r="AA44" s="374"/>
      <c r="AB44" s="374"/>
      <c r="AC44" s="374"/>
      <c r="AD44" s="374"/>
      <c r="AE44" s="374"/>
      <c r="AF44" s="374"/>
      <c r="AG44" s="374"/>
      <c r="AH44" s="374"/>
      <c r="AI44" s="374"/>
      <c r="AJ44" s="374">
        <f ca="1">($C44/$D$1)/2</f>
        <v>0</v>
      </c>
      <c r="AK44" s="374">
        <f t="shared" ref="AK44:BP44" ca="1" si="105">IF(AK$11&lt;$D$1+$A44,$C44/$D$1,IF(AK$11=$D$1+$A44,($C44/$D$1)/2,0))</f>
        <v>0</v>
      </c>
      <c r="AL44" s="374">
        <f t="shared" ca="1" si="105"/>
        <v>0</v>
      </c>
      <c r="AM44" s="374">
        <f t="shared" ca="1" si="105"/>
        <v>0</v>
      </c>
      <c r="AN44" s="374">
        <f t="shared" ca="1" si="105"/>
        <v>0</v>
      </c>
      <c r="AO44" s="374">
        <f t="shared" ca="1" si="105"/>
        <v>0</v>
      </c>
      <c r="AP44" s="374">
        <f t="shared" ca="1" si="105"/>
        <v>0</v>
      </c>
      <c r="AQ44" s="374">
        <f t="shared" ca="1" si="105"/>
        <v>0</v>
      </c>
      <c r="AR44" s="374">
        <f t="shared" ca="1" si="105"/>
        <v>0</v>
      </c>
      <c r="AS44" s="374">
        <f t="shared" ca="1" si="105"/>
        <v>0</v>
      </c>
      <c r="AT44" s="374">
        <f t="shared" ca="1" si="105"/>
        <v>0</v>
      </c>
      <c r="AU44" s="374">
        <f t="shared" ca="1" si="105"/>
        <v>0</v>
      </c>
      <c r="AV44" s="374">
        <f t="shared" ca="1" si="105"/>
        <v>0</v>
      </c>
      <c r="AW44" s="374">
        <f t="shared" ca="1" si="105"/>
        <v>0</v>
      </c>
      <c r="AX44" s="374">
        <f t="shared" ca="1" si="105"/>
        <v>0</v>
      </c>
      <c r="AY44" s="374">
        <f t="shared" ca="1" si="105"/>
        <v>0</v>
      </c>
      <c r="AZ44" s="374">
        <f t="shared" ca="1" si="105"/>
        <v>0</v>
      </c>
      <c r="BA44" s="374">
        <f t="shared" ca="1" si="105"/>
        <v>0</v>
      </c>
      <c r="BB44" s="374">
        <f t="shared" ca="1" si="105"/>
        <v>0</v>
      </c>
      <c r="BC44" s="374">
        <f t="shared" ca="1" si="105"/>
        <v>0</v>
      </c>
      <c r="BD44" s="374">
        <f t="shared" ca="1" si="105"/>
        <v>0</v>
      </c>
      <c r="BE44" s="374">
        <f t="shared" ca="1" si="105"/>
        <v>0</v>
      </c>
      <c r="BF44" s="374">
        <f t="shared" ca="1" si="105"/>
        <v>0</v>
      </c>
      <c r="BG44" s="374">
        <f t="shared" ca="1" si="105"/>
        <v>0</v>
      </c>
      <c r="BH44" s="374">
        <f t="shared" ca="1" si="105"/>
        <v>0</v>
      </c>
      <c r="BI44" s="374">
        <f t="shared" ca="1" si="105"/>
        <v>0</v>
      </c>
      <c r="BJ44" s="374">
        <f t="shared" ca="1" si="105"/>
        <v>0</v>
      </c>
      <c r="BK44" s="374">
        <f t="shared" ca="1" si="105"/>
        <v>0</v>
      </c>
      <c r="BL44" s="374">
        <f t="shared" ca="1" si="105"/>
        <v>0</v>
      </c>
      <c r="BM44" s="374">
        <f t="shared" ca="1" si="105"/>
        <v>0</v>
      </c>
      <c r="BN44" s="374">
        <f t="shared" ca="1" si="105"/>
        <v>0</v>
      </c>
      <c r="BO44" s="374">
        <f t="shared" ca="1" si="105"/>
        <v>0</v>
      </c>
      <c r="BP44" s="374">
        <f t="shared" ca="1" si="105"/>
        <v>0</v>
      </c>
      <c r="BQ44" s="374">
        <f t="shared" ref="BQ44:CZ44" ca="1" si="106">IF(BQ$11&lt;$D$1+$A44,$C44/$D$1,IF(BQ$11=$D$1+$A44,($C44/$D$1)/2,0))</f>
        <v>0</v>
      </c>
      <c r="BR44" s="374">
        <f t="shared" ca="1" si="106"/>
        <v>0</v>
      </c>
      <c r="BS44" s="374">
        <f t="shared" ca="1" si="106"/>
        <v>0</v>
      </c>
      <c r="BT44" s="374">
        <f t="shared" ca="1" si="106"/>
        <v>0</v>
      </c>
      <c r="BU44" s="374">
        <f t="shared" ca="1" si="106"/>
        <v>0</v>
      </c>
      <c r="BV44" s="374">
        <f t="shared" ca="1" si="106"/>
        <v>0</v>
      </c>
      <c r="BW44" s="374">
        <f t="shared" ca="1" si="106"/>
        <v>0</v>
      </c>
      <c r="BX44" s="374">
        <f t="shared" ca="1" si="106"/>
        <v>0</v>
      </c>
      <c r="BY44" s="374">
        <f t="shared" ca="1" si="106"/>
        <v>0</v>
      </c>
      <c r="BZ44" s="374">
        <f t="shared" ca="1" si="106"/>
        <v>0</v>
      </c>
      <c r="CA44" s="374">
        <f t="shared" ca="1" si="106"/>
        <v>0</v>
      </c>
      <c r="CB44" s="374">
        <f t="shared" ca="1" si="106"/>
        <v>0</v>
      </c>
      <c r="CC44" s="374">
        <f t="shared" ca="1" si="106"/>
        <v>0</v>
      </c>
      <c r="CD44" s="374">
        <f t="shared" ca="1" si="106"/>
        <v>0</v>
      </c>
      <c r="CE44" s="374">
        <f t="shared" ca="1" si="106"/>
        <v>0</v>
      </c>
      <c r="CF44" s="374">
        <f t="shared" ca="1" si="106"/>
        <v>0</v>
      </c>
      <c r="CG44" s="374">
        <f t="shared" ca="1" si="106"/>
        <v>0</v>
      </c>
      <c r="CH44" s="374">
        <f t="shared" ca="1" si="106"/>
        <v>0</v>
      </c>
      <c r="CI44" s="374">
        <f t="shared" ca="1" si="106"/>
        <v>0</v>
      </c>
      <c r="CJ44" s="374">
        <f t="shared" ca="1" si="106"/>
        <v>0</v>
      </c>
      <c r="CK44" s="374">
        <f t="shared" ca="1" si="106"/>
        <v>0</v>
      </c>
      <c r="CL44" s="374">
        <f t="shared" ca="1" si="106"/>
        <v>0</v>
      </c>
      <c r="CM44" s="374">
        <f t="shared" ca="1" si="106"/>
        <v>0</v>
      </c>
      <c r="CN44" s="374">
        <f t="shared" ca="1" si="106"/>
        <v>0</v>
      </c>
      <c r="CO44" s="374">
        <f t="shared" ca="1" si="106"/>
        <v>0</v>
      </c>
      <c r="CP44" s="374">
        <f t="shared" ca="1" si="106"/>
        <v>0</v>
      </c>
      <c r="CQ44" s="374">
        <f t="shared" ca="1" si="106"/>
        <v>0</v>
      </c>
      <c r="CR44" s="374">
        <f t="shared" ca="1" si="106"/>
        <v>0</v>
      </c>
      <c r="CS44" s="374">
        <f t="shared" ca="1" si="106"/>
        <v>0</v>
      </c>
      <c r="CT44" s="374">
        <f t="shared" ca="1" si="106"/>
        <v>0</v>
      </c>
      <c r="CU44" s="374">
        <f t="shared" ca="1" si="106"/>
        <v>0</v>
      </c>
      <c r="CV44" s="374">
        <f t="shared" ca="1" si="106"/>
        <v>0</v>
      </c>
      <c r="CW44" s="374">
        <f t="shared" ca="1" si="106"/>
        <v>0</v>
      </c>
      <c r="CX44" s="374">
        <f t="shared" ca="1" si="106"/>
        <v>0</v>
      </c>
      <c r="CY44" s="374">
        <f t="shared" ca="1" si="106"/>
        <v>0</v>
      </c>
      <c r="CZ44" s="374">
        <f t="shared" ca="1" si="106"/>
        <v>0</v>
      </c>
      <c r="DA44" s="374" t="s">
        <v>241</v>
      </c>
      <c r="DB44" s="373">
        <f t="shared" si="15"/>
        <v>2051</v>
      </c>
      <c r="DC44" s="374"/>
      <c r="DD44" s="374"/>
      <c r="DE44" s="374"/>
      <c r="DF44" s="374"/>
      <c r="DG44" s="374"/>
      <c r="DH44" s="374"/>
      <c r="DI44" s="374"/>
      <c r="DJ44" s="374"/>
      <c r="DK44" s="374"/>
      <c r="DL44" s="374"/>
      <c r="DM44" s="374"/>
    </row>
    <row r="45" spans="1:121" s="373" customFormat="1">
      <c r="A45" s="138">
        <f t="shared" si="10"/>
        <v>34</v>
      </c>
      <c r="B45" s="138">
        <f t="shared" si="10"/>
        <v>2052</v>
      </c>
      <c r="C45" s="130">
        <f ca="1">IF(INDIRECT(DA45&amp;5)=$H$2,SUM($D$6:INDIRECT(DA45&amp;6)),IF(INDIRECT(DA45&amp;5)&gt;$H$2,INDIRECT(DA45&amp;6),0))</f>
        <v>0</v>
      </c>
      <c r="D45" s="374"/>
      <c r="E45" s="374"/>
      <c r="F45" s="374"/>
      <c r="G45" s="374"/>
      <c r="H45" s="374"/>
      <c r="I45" s="374"/>
      <c r="J45" s="374"/>
      <c r="K45" s="374"/>
      <c r="L45" s="374"/>
      <c r="M45" s="374"/>
      <c r="N45" s="374"/>
      <c r="O45" s="374"/>
      <c r="P45" s="374"/>
      <c r="Q45" s="374"/>
      <c r="R45" s="374"/>
      <c r="S45" s="374"/>
      <c r="T45" s="375"/>
      <c r="U45" s="375"/>
      <c r="V45" s="374"/>
      <c r="W45" s="374"/>
      <c r="X45" s="374"/>
      <c r="Y45" s="374"/>
      <c r="Z45" s="374"/>
      <c r="AA45" s="374"/>
      <c r="AB45" s="374"/>
      <c r="AC45" s="374"/>
      <c r="AD45" s="374"/>
      <c r="AE45" s="374"/>
      <c r="AF45" s="374"/>
      <c r="AG45" s="374"/>
      <c r="AH45" s="374"/>
      <c r="AI45" s="374"/>
      <c r="AJ45" s="374"/>
      <c r="AK45" s="374">
        <f ca="1">($C45/$D$1)/2</f>
        <v>0</v>
      </c>
      <c r="AL45" s="374">
        <f t="shared" ref="AL45:BQ45" ca="1" si="107">IF(AL$11&lt;$D$1+$A45,$C45/$D$1,IF(AL$11=$D$1+$A45,($C45/$D$1)/2,0))</f>
        <v>0</v>
      </c>
      <c r="AM45" s="374">
        <f t="shared" ca="1" si="107"/>
        <v>0</v>
      </c>
      <c r="AN45" s="374">
        <f t="shared" ca="1" si="107"/>
        <v>0</v>
      </c>
      <c r="AO45" s="374">
        <f t="shared" ca="1" si="107"/>
        <v>0</v>
      </c>
      <c r="AP45" s="374">
        <f t="shared" ca="1" si="107"/>
        <v>0</v>
      </c>
      <c r="AQ45" s="374">
        <f t="shared" ca="1" si="107"/>
        <v>0</v>
      </c>
      <c r="AR45" s="374">
        <f t="shared" ca="1" si="107"/>
        <v>0</v>
      </c>
      <c r="AS45" s="374">
        <f t="shared" ca="1" si="107"/>
        <v>0</v>
      </c>
      <c r="AT45" s="374">
        <f t="shared" ca="1" si="107"/>
        <v>0</v>
      </c>
      <c r="AU45" s="374">
        <f t="shared" ca="1" si="107"/>
        <v>0</v>
      </c>
      <c r="AV45" s="374">
        <f t="shared" ca="1" si="107"/>
        <v>0</v>
      </c>
      <c r="AW45" s="374">
        <f t="shared" ca="1" si="107"/>
        <v>0</v>
      </c>
      <c r="AX45" s="374">
        <f t="shared" ca="1" si="107"/>
        <v>0</v>
      </c>
      <c r="AY45" s="374">
        <f t="shared" ca="1" si="107"/>
        <v>0</v>
      </c>
      <c r="AZ45" s="374">
        <f t="shared" ca="1" si="107"/>
        <v>0</v>
      </c>
      <c r="BA45" s="374">
        <f t="shared" ca="1" si="107"/>
        <v>0</v>
      </c>
      <c r="BB45" s="374">
        <f t="shared" ca="1" si="107"/>
        <v>0</v>
      </c>
      <c r="BC45" s="374">
        <f t="shared" ca="1" si="107"/>
        <v>0</v>
      </c>
      <c r="BD45" s="374">
        <f t="shared" ca="1" si="107"/>
        <v>0</v>
      </c>
      <c r="BE45" s="374">
        <f t="shared" ca="1" si="107"/>
        <v>0</v>
      </c>
      <c r="BF45" s="374">
        <f t="shared" ca="1" si="107"/>
        <v>0</v>
      </c>
      <c r="BG45" s="374">
        <f t="shared" ca="1" si="107"/>
        <v>0</v>
      </c>
      <c r="BH45" s="374">
        <f t="shared" ca="1" si="107"/>
        <v>0</v>
      </c>
      <c r="BI45" s="374">
        <f t="shared" ca="1" si="107"/>
        <v>0</v>
      </c>
      <c r="BJ45" s="374">
        <f t="shared" ca="1" si="107"/>
        <v>0</v>
      </c>
      <c r="BK45" s="374">
        <f t="shared" ca="1" si="107"/>
        <v>0</v>
      </c>
      <c r="BL45" s="374">
        <f t="shared" ca="1" si="107"/>
        <v>0</v>
      </c>
      <c r="BM45" s="374">
        <f t="shared" ca="1" si="107"/>
        <v>0</v>
      </c>
      <c r="BN45" s="374">
        <f t="shared" ca="1" si="107"/>
        <v>0</v>
      </c>
      <c r="BO45" s="374">
        <f t="shared" ca="1" si="107"/>
        <v>0</v>
      </c>
      <c r="BP45" s="374">
        <f t="shared" ca="1" si="107"/>
        <v>0</v>
      </c>
      <c r="BQ45" s="374">
        <f t="shared" ca="1" si="107"/>
        <v>0</v>
      </c>
      <c r="BR45" s="374">
        <f t="shared" ref="BR45:CZ45" ca="1" si="108">IF(BR$11&lt;$D$1+$A45,$C45/$D$1,IF(BR$11=$D$1+$A45,($C45/$D$1)/2,0))</f>
        <v>0</v>
      </c>
      <c r="BS45" s="374">
        <f t="shared" ca="1" si="108"/>
        <v>0</v>
      </c>
      <c r="BT45" s="374">
        <f t="shared" ca="1" si="108"/>
        <v>0</v>
      </c>
      <c r="BU45" s="374">
        <f t="shared" ca="1" si="108"/>
        <v>0</v>
      </c>
      <c r="BV45" s="374">
        <f t="shared" ca="1" si="108"/>
        <v>0</v>
      </c>
      <c r="BW45" s="374">
        <f t="shared" ca="1" si="108"/>
        <v>0</v>
      </c>
      <c r="BX45" s="374">
        <f t="shared" ca="1" si="108"/>
        <v>0</v>
      </c>
      <c r="BY45" s="374">
        <f t="shared" ca="1" si="108"/>
        <v>0</v>
      </c>
      <c r="BZ45" s="374">
        <f t="shared" ca="1" si="108"/>
        <v>0</v>
      </c>
      <c r="CA45" s="374">
        <f t="shared" ca="1" si="108"/>
        <v>0</v>
      </c>
      <c r="CB45" s="374">
        <f t="shared" ca="1" si="108"/>
        <v>0</v>
      </c>
      <c r="CC45" s="374">
        <f t="shared" ca="1" si="108"/>
        <v>0</v>
      </c>
      <c r="CD45" s="374">
        <f t="shared" ca="1" si="108"/>
        <v>0</v>
      </c>
      <c r="CE45" s="374">
        <f t="shared" ca="1" si="108"/>
        <v>0</v>
      </c>
      <c r="CF45" s="374">
        <f t="shared" ca="1" si="108"/>
        <v>0</v>
      </c>
      <c r="CG45" s="374">
        <f t="shared" ca="1" si="108"/>
        <v>0</v>
      </c>
      <c r="CH45" s="374">
        <f t="shared" ca="1" si="108"/>
        <v>0</v>
      </c>
      <c r="CI45" s="374">
        <f t="shared" ca="1" si="108"/>
        <v>0</v>
      </c>
      <c r="CJ45" s="374">
        <f t="shared" ca="1" si="108"/>
        <v>0</v>
      </c>
      <c r="CK45" s="374">
        <f t="shared" ca="1" si="108"/>
        <v>0</v>
      </c>
      <c r="CL45" s="374">
        <f t="shared" ca="1" si="108"/>
        <v>0</v>
      </c>
      <c r="CM45" s="374">
        <f t="shared" ca="1" si="108"/>
        <v>0</v>
      </c>
      <c r="CN45" s="374">
        <f t="shared" ca="1" si="108"/>
        <v>0</v>
      </c>
      <c r="CO45" s="374">
        <f t="shared" ca="1" si="108"/>
        <v>0</v>
      </c>
      <c r="CP45" s="374">
        <f t="shared" ca="1" si="108"/>
        <v>0</v>
      </c>
      <c r="CQ45" s="374">
        <f t="shared" ca="1" si="108"/>
        <v>0</v>
      </c>
      <c r="CR45" s="374">
        <f t="shared" ca="1" si="108"/>
        <v>0</v>
      </c>
      <c r="CS45" s="374">
        <f t="shared" ca="1" si="108"/>
        <v>0</v>
      </c>
      <c r="CT45" s="374">
        <f t="shared" ca="1" si="108"/>
        <v>0</v>
      </c>
      <c r="CU45" s="374">
        <f t="shared" ca="1" si="108"/>
        <v>0</v>
      </c>
      <c r="CV45" s="374">
        <f t="shared" ca="1" si="108"/>
        <v>0</v>
      </c>
      <c r="CW45" s="374">
        <f t="shared" ca="1" si="108"/>
        <v>0</v>
      </c>
      <c r="CX45" s="374">
        <f t="shared" ca="1" si="108"/>
        <v>0</v>
      </c>
      <c r="CY45" s="374">
        <f t="shared" ca="1" si="108"/>
        <v>0</v>
      </c>
      <c r="CZ45" s="374">
        <f t="shared" ca="1" si="108"/>
        <v>0</v>
      </c>
      <c r="DA45" s="374" t="s">
        <v>242</v>
      </c>
      <c r="DB45" s="373">
        <f t="shared" si="15"/>
        <v>2052</v>
      </c>
      <c r="DC45" s="374"/>
      <c r="DD45" s="374"/>
      <c r="DE45" s="374"/>
      <c r="DF45" s="374"/>
      <c r="DG45" s="374"/>
      <c r="DH45" s="374"/>
      <c r="DI45" s="374"/>
      <c r="DJ45" s="374"/>
      <c r="DK45" s="374"/>
      <c r="DL45" s="374"/>
      <c r="DM45" s="374"/>
      <c r="DN45" s="374"/>
    </row>
    <row r="46" spans="1:121" s="373" customFormat="1">
      <c r="A46" s="138">
        <f t="shared" si="10"/>
        <v>35</v>
      </c>
      <c r="B46" s="138">
        <f t="shared" si="10"/>
        <v>2053</v>
      </c>
      <c r="C46" s="130">
        <f ca="1">IF(INDIRECT(DA46&amp;5)=$H$2,SUM($D$6:INDIRECT(DA46&amp;6)),IF(INDIRECT(DA46&amp;5)&gt;$H$2,INDIRECT(DA46&amp;6),0))</f>
        <v>0</v>
      </c>
      <c r="D46" s="374"/>
      <c r="E46" s="374"/>
      <c r="F46" s="374"/>
      <c r="G46" s="374"/>
      <c r="H46" s="374"/>
      <c r="I46" s="374"/>
      <c r="J46" s="374"/>
      <c r="K46" s="374"/>
      <c r="L46" s="374"/>
      <c r="M46" s="374"/>
      <c r="N46" s="374"/>
      <c r="O46" s="374"/>
      <c r="P46" s="374"/>
      <c r="Q46" s="374"/>
      <c r="R46" s="374"/>
      <c r="S46" s="374"/>
      <c r="T46" s="375"/>
      <c r="U46" s="375"/>
      <c r="V46" s="374"/>
      <c r="W46" s="374"/>
      <c r="X46" s="374"/>
      <c r="Y46" s="374"/>
      <c r="Z46" s="374"/>
      <c r="AA46" s="374"/>
      <c r="AB46" s="374"/>
      <c r="AC46" s="374"/>
      <c r="AD46" s="374"/>
      <c r="AE46" s="374"/>
      <c r="AF46" s="374"/>
      <c r="AG46" s="374"/>
      <c r="AH46" s="374"/>
      <c r="AI46" s="374"/>
      <c r="AJ46" s="374"/>
      <c r="AK46" s="374"/>
      <c r="AL46" s="374">
        <f ca="1">($C46/$D$1)/2</f>
        <v>0</v>
      </c>
      <c r="AM46" s="374">
        <f t="shared" ref="AM46:BR46" ca="1" si="109">IF(AM$11&lt;$D$1+$A46,$C46/$D$1,IF(AM$11=$D$1+$A46,($C46/$D$1)/2,0))</f>
        <v>0</v>
      </c>
      <c r="AN46" s="374">
        <f t="shared" ca="1" si="109"/>
        <v>0</v>
      </c>
      <c r="AO46" s="374">
        <f t="shared" ca="1" si="109"/>
        <v>0</v>
      </c>
      <c r="AP46" s="374">
        <f t="shared" ca="1" si="109"/>
        <v>0</v>
      </c>
      <c r="AQ46" s="374">
        <f t="shared" ca="1" si="109"/>
        <v>0</v>
      </c>
      <c r="AR46" s="374">
        <f t="shared" ca="1" si="109"/>
        <v>0</v>
      </c>
      <c r="AS46" s="374">
        <f t="shared" ca="1" si="109"/>
        <v>0</v>
      </c>
      <c r="AT46" s="374">
        <f t="shared" ca="1" si="109"/>
        <v>0</v>
      </c>
      <c r="AU46" s="374">
        <f t="shared" ca="1" si="109"/>
        <v>0</v>
      </c>
      <c r="AV46" s="374">
        <f t="shared" ca="1" si="109"/>
        <v>0</v>
      </c>
      <c r="AW46" s="374">
        <f t="shared" ca="1" si="109"/>
        <v>0</v>
      </c>
      <c r="AX46" s="374">
        <f t="shared" ca="1" si="109"/>
        <v>0</v>
      </c>
      <c r="AY46" s="374">
        <f t="shared" ca="1" si="109"/>
        <v>0</v>
      </c>
      <c r="AZ46" s="374">
        <f t="shared" ca="1" si="109"/>
        <v>0</v>
      </c>
      <c r="BA46" s="374">
        <f t="shared" ca="1" si="109"/>
        <v>0</v>
      </c>
      <c r="BB46" s="374">
        <f t="shared" ca="1" si="109"/>
        <v>0</v>
      </c>
      <c r="BC46" s="374">
        <f t="shared" ca="1" si="109"/>
        <v>0</v>
      </c>
      <c r="BD46" s="374">
        <f t="shared" ca="1" si="109"/>
        <v>0</v>
      </c>
      <c r="BE46" s="374">
        <f t="shared" ca="1" si="109"/>
        <v>0</v>
      </c>
      <c r="BF46" s="374">
        <f t="shared" ca="1" si="109"/>
        <v>0</v>
      </c>
      <c r="BG46" s="374">
        <f t="shared" ca="1" si="109"/>
        <v>0</v>
      </c>
      <c r="BH46" s="374">
        <f t="shared" ca="1" si="109"/>
        <v>0</v>
      </c>
      <c r="BI46" s="374">
        <f t="shared" ca="1" si="109"/>
        <v>0</v>
      </c>
      <c r="BJ46" s="374">
        <f t="shared" ca="1" si="109"/>
        <v>0</v>
      </c>
      <c r="BK46" s="374">
        <f t="shared" ca="1" si="109"/>
        <v>0</v>
      </c>
      <c r="BL46" s="374">
        <f t="shared" ca="1" si="109"/>
        <v>0</v>
      </c>
      <c r="BM46" s="374">
        <f t="shared" ca="1" si="109"/>
        <v>0</v>
      </c>
      <c r="BN46" s="374">
        <f t="shared" ca="1" si="109"/>
        <v>0</v>
      </c>
      <c r="BO46" s="374">
        <f t="shared" ca="1" si="109"/>
        <v>0</v>
      </c>
      <c r="BP46" s="374">
        <f t="shared" ca="1" si="109"/>
        <v>0</v>
      </c>
      <c r="BQ46" s="374">
        <f t="shared" ca="1" si="109"/>
        <v>0</v>
      </c>
      <c r="BR46" s="374">
        <f t="shared" ca="1" si="109"/>
        <v>0</v>
      </c>
      <c r="BS46" s="374">
        <f t="shared" ref="BS46:CZ46" ca="1" si="110">IF(BS$11&lt;$D$1+$A46,$C46/$D$1,IF(BS$11=$D$1+$A46,($C46/$D$1)/2,0))</f>
        <v>0</v>
      </c>
      <c r="BT46" s="374">
        <f t="shared" ca="1" si="110"/>
        <v>0</v>
      </c>
      <c r="BU46" s="374">
        <f t="shared" ca="1" si="110"/>
        <v>0</v>
      </c>
      <c r="BV46" s="374">
        <f t="shared" ca="1" si="110"/>
        <v>0</v>
      </c>
      <c r="BW46" s="374">
        <f t="shared" ca="1" si="110"/>
        <v>0</v>
      </c>
      <c r="BX46" s="374">
        <f t="shared" ca="1" si="110"/>
        <v>0</v>
      </c>
      <c r="BY46" s="374">
        <f t="shared" ca="1" si="110"/>
        <v>0</v>
      </c>
      <c r="BZ46" s="374">
        <f t="shared" ca="1" si="110"/>
        <v>0</v>
      </c>
      <c r="CA46" s="374">
        <f t="shared" ca="1" si="110"/>
        <v>0</v>
      </c>
      <c r="CB46" s="374">
        <f t="shared" ca="1" si="110"/>
        <v>0</v>
      </c>
      <c r="CC46" s="374">
        <f t="shared" ca="1" si="110"/>
        <v>0</v>
      </c>
      <c r="CD46" s="374">
        <f t="shared" ca="1" si="110"/>
        <v>0</v>
      </c>
      <c r="CE46" s="374">
        <f t="shared" ca="1" si="110"/>
        <v>0</v>
      </c>
      <c r="CF46" s="374">
        <f t="shared" ca="1" si="110"/>
        <v>0</v>
      </c>
      <c r="CG46" s="374">
        <f t="shared" ca="1" si="110"/>
        <v>0</v>
      </c>
      <c r="CH46" s="374">
        <f t="shared" ca="1" si="110"/>
        <v>0</v>
      </c>
      <c r="CI46" s="374">
        <f t="shared" ca="1" si="110"/>
        <v>0</v>
      </c>
      <c r="CJ46" s="374">
        <f t="shared" ca="1" si="110"/>
        <v>0</v>
      </c>
      <c r="CK46" s="374">
        <f t="shared" ca="1" si="110"/>
        <v>0</v>
      </c>
      <c r="CL46" s="374">
        <f t="shared" ca="1" si="110"/>
        <v>0</v>
      </c>
      <c r="CM46" s="374">
        <f t="shared" ca="1" si="110"/>
        <v>0</v>
      </c>
      <c r="CN46" s="374">
        <f t="shared" ca="1" si="110"/>
        <v>0</v>
      </c>
      <c r="CO46" s="374">
        <f t="shared" ca="1" si="110"/>
        <v>0</v>
      </c>
      <c r="CP46" s="374">
        <f t="shared" ca="1" si="110"/>
        <v>0</v>
      </c>
      <c r="CQ46" s="374">
        <f t="shared" ca="1" si="110"/>
        <v>0</v>
      </c>
      <c r="CR46" s="374">
        <f t="shared" ca="1" si="110"/>
        <v>0</v>
      </c>
      <c r="CS46" s="374">
        <f t="shared" ca="1" si="110"/>
        <v>0</v>
      </c>
      <c r="CT46" s="374">
        <f t="shared" ca="1" si="110"/>
        <v>0</v>
      </c>
      <c r="CU46" s="374">
        <f t="shared" ca="1" si="110"/>
        <v>0</v>
      </c>
      <c r="CV46" s="374">
        <f t="shared" ca="1" si="110"/>
        <v>0</v>
      </c>
      <c r="CW46" s="374">
        <f t="shared" ca="1" si="110"/>
        <v>0</v>
      </c>
      <c r="CX46" s="374">
        <f t="shared" ca="1" si="110"/>
        <v>0</v>
      </c>
      <c r="CY46" s="374">
        <f t="shared" ca="1" si="110"/>
        <v>0</v>
      </c>
      <c r="CZ46" s="374">
        <f t="shared" ca="1" si="110"/>
        <v>0</v>
      </c>
      <c r="DA46" s="374" t="s">
        <v>243</v>
      </c>
      <c r="DB46" s="373">
        <f t="shared" si="15"/>
        <v>2053</v>
      </c>
      <c r="DC46" s="374"/>
      <c r="DD46" s="374"/>
      <c r="DE46" s="374"/>
      <c r="DF46" s="374"/>
      <c r="DG46" s="374"/>
      <c r="DH46" s="374"/>
      <c r="DI46" s="374"/>
      <c r="DJ46" s="374"/>
      <c r="DK46" s="374"/>
      <c r="DL46" s="374"/>
      <c r="DM46" s="374"/>
      <c r="DN46" s="374"/>
      <c r="DO46" s="374"/>
    </row>
    <row r="47" spans="1:121" s="373" customFormat="1">
      <c r="A47" s="138">
        <f t="shared" si="10"/>
        <v>36</v>
      </c>
      <c r="B47" s="138">
        <f t="shared" si="10"/>
        <v>2054</v>
      </c>
      <c r="C47" s="130">
        <f ca="1">IF(INDIRECT(DA47&amp;5)=$H$2,SUM($D$6:INDIRECT(DA47&amp;6)),IF(INDIRECT(DA47&amp;5)&gt;$H$2,INDIRECT(DA47&amp;6),0))</f>
        <v>0</v>
      </c>
      <c r="D47" s="374"/>
      <c r="E47" s="374"/>
      <c r="F47" s="374"/>
      <c r="G47" s="374"/>
      <c r="H47" s="374"/>
      <c r="I47" s="374"/>
      <c r="J47" s="374"/>
      <c r="K47" s="374"/>
      <c r="L47" s="374"/>
      <c r="M47" s="374"/>
      <c r="N47" s="374"/>
      <c r="O47" s="374"/>
      <c r="P47" s="374"/>
      <c r="Q47" s="374"/>
      <c r="R47" s="374"/>
      <c r="S47" s="374"/>
      <c r="T47" s="375"/>
      <c r="U47" s="375"/>
      <c r="V47" s="374"/>
      <c r="W47" s="374"/>
      <c r="X47" s="374"/>
      <c r="Y47" s="374"/>
      <c r="Z47" s="374"/>
      <c r="AA47" s="374"/>
      <c r="AB47" s="374"/>
      <c r="AC47" s="374"/>
      <c r="AD47" s="374"/>
      <c r="AE47" s="374"/>
      <c r="AF47" s="374"/>
      <c r="AG47" s="374"/>
      <c r="AH47" s="374"/>
      <c r="AI47" s="374"/>
      <c r="AJ47" s="374"/>
      <c r="AK47" s="374"/>
      <c r="AL47" s="374"/>
      <c r="AM47" s="374">
        <f ca="1">($C47/$D$1)/2</f>
        <v>0</v>
      </c>
      <c r="AN47" s="374">
        <f t="shared" ref="AN47:BS47" ca="1" si="111">IF(AN$11&lt;$D$1+$A47,$C47/$D$1,IF(AN$11=$D$1+$A47,($C47/$D$1)/2,0))</f>
        <v>0</v>
      </c>
      <c r="AO47" s="374">
        <f t="shared" ca="1" si="111"/>
        <v>0</v>
      </c>
      <c r="AP47" s="374">
        <f t="shared" ca="1" si="111"/>
        <v>0</v>
      </c>
      <c r="AQ47" s="374">
        <f t="shared" ca="1" si="111"/>
        <v>0</v>
      </c>
      <c r="AR47" s="374">
        <f t="shared" ca="1" si="111"/>
        <v>0</v>
      </c>
      <c r="AS47" s="374">
        <f t="shared" ca="1" si="111"/>
        <v>0</v>
      </c>
      <c r="AT47" s="374">
        <f t="shared" ca="1" si="111"/>
        <v>0</v>
      </c>
      <c r="AU47" s="374">
        <f t="shared" ca="1" si="111"/>
        <v>0</v>
      </c>
      <c r="AV47" s="374">
        <f t="shared" ca="1" si="111"/>
        <v>0</v>
      </c>
      <c r="AW47" s="374">
        <f t="shared" ca="1" si="111"/>
        <v>0</v>
      </c>
      <c r="AX47" s="374">
        <f t="shared" ca="1" si="111"/>
        <v>0</v>
      </c>
      <c r="AY47" s="374">
        <f t="shared" ca="1" si="111"/>
        <v>0</v>
      </c>
      <c r="AZ47" s="374">
        <f t="shared" ca="1" si="111"/>
        <v>0</v>
      </c>
      <c r="BA47" s="374">
        <f t="shared" ca="1" si="111"/>
        <v>0</v>
      </c>
      <c r="BB47" s="374">
        <f t="shared" ca="1" si="111"/>
        <v>0</v>
      </c>
      <c r="BC47" s="374">
        <f t="shared" ca="1" si="111"/>
        <v>0</v>
      </c>
      <c r="BD47" s="374">
        <f t="shared" ca="1" si="111"/>
        <v>0</v>
      </c>
      <c r="BE47" s="374">
        <f t="shared" ca="1" si="111"/>
        <v>0</v>
      </c>
      <c r="BF47" s="374">
        <f t="shared" ca="1" si="111"/>
        <v>0</v>
      </c>
      <c r="BG47" s="374">
        <f t="shared" ca="1" si="111"/>
        <v>0</v>
      </c>
      <c r="BH47" s="374">
        <f t="shared" ca="1" si="111"/>
        <v>0</v>
      </c>
      <c r="BI47" s="374">
        <f t="shared" ca="1" si="111"/>
        <v>0</v>
      </c>
      <c r="BJ47" s="374">
        <f t="shared" ca="1" si="111"/>
        <v>0</v>
      </c>
      <c r="BK47" s="374">
        <f t="shared" ca="1" si="111"/>
        <v>0</v>
      </c>
      <c r="BL47" s="374">
        <f t="shared" ca="1" si="111"/>
        <v>0</v>
      </c>
      <c r="BM47" s="374">
        <f t="shared" ca="1" si="111"/>
        <v>0</v>
      </c>
      <c r="BN47" s="374">
        <f t="shared" ca="1" si="111"/>
        <v>0</v>
      </c>
      <c r="BO47" s="374">
        <f t="shared" ca="1" si="111"/>
        <v>0</v>
      </c>
      <c r="BP47" s="374">
        <f t="shared" ca="1" si="111"/>
        <v>0</v>
      </c>
      <c r="BQ47" s="374">
        <f t="shared" ca="1" si="111"/>
        <v>0</v>
      </c>
      <c r="BR47" s="374">
        <f t="shared" ca="1" si="111"/>
        <v>0</v>
      </c>
      <c r="BS47" s="374">
        <f t="shared" ca="1" si="111"/>
        <v>0</v>
      </c>
      <c r="BT47" s="374">
        <f t="shared" ref="BT47:CZ47" ca="1" si="112">IF(BT$11&lt;$D$1+$A47,$C47/$D$1,IF(BT$11=$D$1+$A47,($C47/$D$1)/2,0))</f>
        <v>0</v>
      </c>
      <c r="BU47" s="374">
        <f t="shared" ca="1" si="112"/>
        <v>0</v>
      </c>
      <c r="BV47" s="374">
        <f t="shared" ca="1" si="112"/>
        <v>0</v>
      </c>
      <c r="BW47" s="374">
        <f t="shared" ca="1" si="112"/>
        <v>0</v>
      </c>
      <c r="BX47" s="374">
        <f t="shared" ca="1" si="112"/>
        <v>0</v>
      </c>
      <c r="BY47" s="374">
        <f t="shared" ca="1" si="112"/>
        <v>0</v>
      </c>
      <c r="BZ47" s="374">
        <f t="shared" ca="1" si="112"/>
        <v>0</v>
      </c>
      <c r="CA47" s="374">
        <f t="shared" ca="1" si="112"/>
        <v>0</v>
      </c>
      <c r="CB47" s="374">
        <f t="shared" ca="1" si="112"/>
        <v>0</v>
      </c>
      <c r="CC47" s="374">
        <f t="shared" ca="1" si="112"/>
        <v>0</v>
      </c>
      <c r="CD47" s="374">
        <f t="shared" ca="1" si="112"/>
        <v>0</v>
      </c>
      <c r="CE47" s="374">
        <f t="shared" ca="1" si="112"/>
        <v>0</v>
      </c>
      <c r="CF47" s="374">
        <f t="shared" ca="1" si="112"/>
        <v>0</v>
      </c>
      <c r="CG47" s="374">
        <f t="shared" ca="1" si="112"/>
        <v>0</v>
      </c>
      <c r="CH47" s="374">
        <f t="shared" ca="1" si="112"/>
        <v>0</v>
      </c>
      <c r="CI47" s="374">
        <f t="shared" ca="1" si="112"/>
        <v>0</v>
      </c>
      <c r="CJ47" s="374">
        <f t="shared" ca="1" si="112"/>
        <v>0</v>
      </c>
      <c r="CK47" s="374">
        <f t="shared" ca="1" si="112"/>
        <v>0</v>
      </c>
      <c r="CL47" s="374">
        <f t="shared" ca="1" si="112"/>
        <v>0</v>
      </c>
      <c r="CM47" s="374">
        <f t="shared" ca="1" si="112"/>
        <v>0</v>
      </c>
      <c r="CN47" s="374">
        <f t="shared" ca="1" si="112"/>
        <v>0</v>
      </c>
      <c r="CO47" s="374">
        <f t="shared" ca="1" si="112"/>
        <v>0</v>
      </c>
      <c r="CP47" s="374">
        <f t="shared" ca="1" si="112"/>
        <v>0</v>
      </c>
      <c r="CQ47" s="374">
        <f t="shared" ca="1" si="112"/>
        <v>0</v>
      </c>
      <c r="CR47" s="374">
        <f t="shared" ca="1" si="112"/>
        <v>0</v>
      </c>
      <c r="CS47" s="374">
        <f t="shared" ca="1" si="112"/>
        <v>0</v>
      </c>
      <c r="CT47" s="374">
        <f t="shared" ca="1" si="112"/>
        <v>0</v>
      </c>
      <c r="CU47" s="374">
        <f t="shared" ca="1" si="112"/>
        <v>0</v>
      </c>
      <c r="CV47" s="374">
        <f t="shared" ca="1" si="112"/>
        <v>0</v>
      </c>
      <c r="CW47" s="374">
        <f t="shared" ca="1" si="112"/>
        <v>0</v>
      </c>
      <c r="CX47" s="374">
        <f t="shared" ca="1" si="112"/>
        <v>0</v>
      </c>
      <c r="CY47" s="374">
        <f t="shared" ca="1" si="112"/>
        <v>0</v>
      </c>
      <c r="CZ47" s="374">
        <f t="shared" ca="1" si="112"/>
        <v>0</v>
      </c>
      <c r="DA47" s="374" t="s">
        <v>244</v>
      </c>
      <c r="DB47" s="373">
        <f t="shared" si="15"/>
        <v>2054</v>
      </c>
      <c r="DC47" s="374"/>
      <c r="DD47" s="374"/>
      <c r="DE47" s="374"/>
      <c r="DF47" s="374"/>
      <c r="DG47" s="374"/>
      <c r="DH47" s="374"/>
      <c r="DI47" s="374"/>
      <c r="DJ47" s="374"/>
      <c r="DK47" s="374"/>
      <c r="DL47" s="374"/>
      <c r="DM47" s="374"/>
      <c r="DN47" s="374"/>
      <c r="DO47" s="374"/>
      <c r="DP47" s="374"/>
    </row>
    <row r="48" spans="1:121" s="373" customFormat="1">
      <c r="A48" s="138">
        <f t="shared" si="10"/>
        <v>37</v>
      </c>
      <c r="B48" s="138">
        <f t="shared" si="10"/>
        <v>2055</v>
      </c>
      <c r="C48" s="130">
        <f ca="1">IF(INDIRECT(DA48&amp;5)=$H$2,SUM($D$6:INDIRECT(DA48&amp;6)),IF(INDIRECT(DA48&amp;5)&gt;$H$2,INDIRECT(DA48&amp;6),0))</f>
        <v>0</v>
      </c>
      <c r="D48" s="374"/>
      <c r="E48" s="374"/>
      <c r="F48" s="374"/>
      <c r="G48" s="374"/>
      <c r="H48" s="374"/>
      <c r="I48" s="374"/>
      <c r="J48" s="374"/>
      <c r="K48" s="374"/>
      <c r="L48" s="374"/>
      <c r="M48" s="374"/>
      <c r="N48" s="374"/>
      <c r="O48" s="374"/>
      <c r="P48" s="374"/>
      <c r="Q48" s="374"/>
      <c r="R48" s="374"/>
      <c r="S48" s="374"/>
      <c r="T48" s="375"/>
      <c r="U48" s="375"/>
      <c r="V48" s="374"/>
      <c r="W48" s="374"/>
      <c r="X48" s="374"/>
      <c r="Y48" s="374"/>
      <c r="Z48" s="374"/>
      <c r="AA48" s="374"/>
      <c r="AB48" s="374"/>
      <c r="AC48" s="374"/>
      <c r="AD48" s="374"/>
      <c r="AE48" s="374"/>
      <c r="AF48" s="374"/>
      <c r="AG48" s="374"/>
      <c r="AH48" s="374"/>
      <c r="AI48" s="374"/>
      <c r="AJ48" s="374"/>
      <c r="AK48" s="374"/>
      <c r="AL48" s="374"/>
      <c r="AM48" s="374"/>
      <c r="AN48" s="374">
        <f ca="1">($C48/$D$1)/2</f>
        <v>0</v>
      </c>
      <c r="AO48" s="374">
        <f t="shared" ref="AO48:BT48" ca="1" si="113">IF(AO$11&lt;$D$1+$A48,$C48/$D$1,IF(AO$11=$D$1+$A48,($C48/$D$1)/2,0))</f>
        <v>0</v>
      </c>
      <c r="AP48" s="374">
        <f t="shared" ca="1" si="113"/>
        <v>0</v>
      </c>
      <c r="AQ48" s="374">
        <f t="shared" ca="1" si="113"/>
        <v>0</v>
      </c>
      <c r="AR48" s="374">
        <f t="shared" ca="1" si="113"/>
        <v>0</v>
      </c>
      <c r="AS48" s="374">
        <f t="shared" ca="1" si="113"/>
        <v>0</v>
      </c>
      <c r="AT48" s="374">
        <f t="shared" ca="1" si="113"/>
        <v>0</v>
      </c>
      <c r="AU48" s="374">
        <f t="shared" ca="1" si="113"/>
        <v>0</v>
      </c>
      <c r="AV48" s="374">
        <f t="shared" ca="1" si="113"/>
        <v>0</v>
      </c>
      <c r="AW48" s="374">
        <f t="shared" ca="1" si="113"/>
        <v>0</v>
      </c>
      <c r="AX48" s="374">
        <f t="shared" ca="1" si="113"/>
        <v>0</v>
      </c>
      <c r="AY48" s="374">
        <f t="shared" ca="1" si="113"/>
        <v>0</v>
      </c>
      <c r="AZ48" s="374">
        <f t="shared" ca="1" si="113"/>
        <v>0</v>
      </c>
      <c r="BA48" s="374">
        <f t="shared" ca="1" si="113"/>
        <v>0</v>
      </c>
      <c r="BB48" s="374">
        <f t="shared" ca="1" si="113"/>
        <v>0</v>
      </c>
      <c r="BC48" s="374">
        <f t="shared" ca="1" si="113"/>
        <v>0</v>
      </c>
      <c r="BD48" s="374">
        <f t="shared" ca="1" si="113"/>
        <v>0</v>
      </c>
      <c r="BE48" s="374">
        <f t="shared" ca="1" si="113"/>
        <v>0</v>
      </c>
      <c r="BF48" s="374">
        <f t="shared" ca="1" si="113"/>
        <v>0</v>
      </c>
      <c r="BG48" s="374">
        <f t="shared" ca="1" si="113"/>
        <v>0</v>
      </c>
      <c r="BH48" s="374">
        <f t="shared" ca="1" si="113"/>
        <v>0</v>
      </c>
      <c r="BI48" s="374">
        <f t="shared" ca="1" si="113"/>
        <v>0</v>
      </c>
      <c r="BJ48" s="374">
        <f t="shared" ca="1" si="113"/>
        <v>0</v>
      </c>
      <c r="BK48" s="374">
        <f t="shared" ca="1" si="113"/>
        <v>0</v>
      </c>
      <c r="BL48" s="374">
        <f t="shared" ca="1" si="113"/>
        <v>0</v>
      </c>
      <c r="BM48" s="374">
        <f t="shared" ca="1" si="113"/>
        <v>0</v>
      </c>
      <c r="BN48" s="374">
        <f t="shared" ca="1" si="113"/>
        <v>0</v>
      </c>
      <c r="BO48" s="374">
        <f t="shared" ca="1" si="113"/>
        <v>0</v>
      </c>
      <c r="BP48" s="374">
        <f t="shared" ca="1" si="113"/>
        <v>0</v>
      </c>
      <c r="BQ48" s="374">
        <f t="shared" ca="1" si="113"/>
        <v>0</v>
      </c>
      <c r="BR48" s="374">
        <f t="shared" ca="1" si="113"/>
        <v>0</v>
      </c>
      <c r="BS48" s="374">
        <f t="shared" ca="1" si="113"/>
        <v>0</v>
      </c>
      <c r="BT48" s="374">
        <f t="shared" ca="1" si="113"/>
        <v>0</v>
      </c>
      <c r="BU48" s="374">
        <f t="shared" ref="BU48:CZ48" ca="1" si="114">IF(BU$11&lt;$D$1+$A48,$C48/$D$1,IF(BU$11=$D$1+$A48,($C48/$D$1)/2,0))</f>
        <v>0</v>
      </c>
      <c r="BV48" s="374">
        <f t="shared" ca="1" si="114"/>
        <v>0</v>
      </c>
      <c r="BW48" s="374">
        <f t="shared" ca="1" si="114"/>
        <v>0</v>
      </c>
      <c r="BX48" s="374">
        <f t="shared" ca="1" si="114"/>
        <v>0</v>
      </c>
      <c r="BY48" s="374">
        <f t="shared" ca="1" si="114"/>
        <v>0</v>
      </c>
      <c r="BZ48" s="374">
        <f t="shared" ca="1" si="114"/>
        <v>0</v>
      </c>
      <c r="CA48" s="374">
        <f t="shared" ca="1" si="114"/>
        <v>0</v>
      </c>
      <c r="CB48" s="374">
        <f t="shared" ca="1" si="114"/>
        <v>0</v>
      </c>
      <c r="CC48" s="374">
        <f t="shared" ca="1" si="114"/>
        <v>0</v>
      </c>
      <c r="CD48" s="374">
        <f t="shared" ca="1" si="114"/>
        <v>0</v>
      </c>
      <c r="CE48" s="374">
        <f t="shared" ca="1" si="114"/>
        <v>0</v>
      </c>
      <c r="CF48" s="374">
        <f t="shared" ca="1" si="114"/>
        <v>0</v>
      </c>
      <c r="CG48" s="374">
        <f t="shared" ca="1" si="114"/>
        <v>0</v>
      </c>
      <c r="CH48" s="374">
        <f t="shared" ca="1" si="114"/>
        <v>0</v>
      </c>
      <c r="CI48" s="374">
        <f t="shared" ca="1" si="114"/>
        <v>0</v>
      </c>
      <c r="CJ48" s="374">
        <f t="shared" ca="1" si="114"/>
        <v>0</v>
      </c>
      <c r="CK48" s="374">
        <f t="shared" ca="1" si="114"/>
        <v>0</v>
      </c>
      <c r="CL48" s="374">
        <f t="shared" ca="1" si="114"/>
        <v>0</v>
      </c>
      <c r="CM48" s="374">
        <f t="shared" ca="1" si="114"/>
        <v>0</v>
      </c>
      <c r="CN48" s="374">
        <f t="shared" ca="1" si="114"/>
        <v>0</v>
      </c>
      <c r="CO48" s="374">
        <f t="shared" ca="1" si="114"/>
        <v>0</v>
      </c>
      <c r="CP48" s="374">
        <f t="shared" ca="1" si="114"/>
        <v>0</v>
      </c>
      <c r="CQ48" s="374">
        <f t="shared" ca="1" si="114"/>
        <v>0</v>
      </c>
      <c r="CR48" s="374">
        <f t="shared" ca="1" si="114"/>
        <v>0</v>
      </c>
      <c r="CS48" s="374">
        <f t="shared" ca="1" si="114"/>
        <v>0</v>
      </c>
      <c r="CT48" s="374">
        <f t="shared" ca="1" si="114"/>
        <v>0</v>
      </c>
      <c r="CU48" s="374">
        <f t="shared" ca="1" si="114"/>
        <v>0</v>
      </c>
      <c r="CV48" s="374">
        <f t="shared" ca="1" si="114"/>
        <v>0</v>
      </c>
      <c r="CW48" s="374">
        <f t="shared" ca="1" si="114"/>
        <v>0</v>
      </c>
      <c r="CX48" s="374">
        <f t="shared" ca="1" si="114"/>
        <v>0</v>
      </c>
      <c r="CY48" s="374">
        <f t="shared" ca="1" si="114"/>
        <v>0</v>
      </c>
      <c r="CZ48" s="374">
        <f t="shared" ca="1" si="114"/>
        <v>0</v>
      </c>
      <c r="DA48" s="374" t="s">
        <v>245</v>
      </c>
      <c r="DB48" s="373">
        <f t="shared" si="15"/>
        <v>2055</v>
      </c>
      <c r="DC48" s="374"/>
      <c r="DD48" s="374"/>
      <c r="DE48" s="374"/>
      <c r="DF48" s="374"/>
      <c r="DG48" s="374"/>
      <c r="DH48" s="374"/>
      <c r="DI48" s="374"/>
      <c r="DJ48" s="374"/>
      <c r="DK48" s="374"/>
      <c r="DL48" s="374"/>
      <c r="DM48" s="374"/>
      <c r="DN48" s="374"/>
      <c r="DO48" s="374"/>
      <c r="DP48" s="374"/>
      <c r="DQ48" s="374"/>
    </row>
    <row r="49" spans="1:124" s="373" customFormat="1">
      <c r="A49" s="138">
        <f t="shared" si="10"/>
        <v>38</v>
      </c>
      <c r="B49" s="138">
        <f t="shared" si="10"/>
        <v>2056</v>
      </c>
      <c r="C49" s="130">
        <f ca="1">IF(INDIRECT(DA49&amp;5)=$H$2,SUM($D$6:INDIRECT(DA49&amp;6)),IF(INDIRECT(DA49&amp;5)&gt;$H$2,INDIRECT(DA49&amp;6),0))</f>
        <v>0</v>
      </c>
      <c r="D49" s="374"/>
      <c r="E49" s="374"/>
      <c r="F49" s="374"/>
      <c r="G49" s="374"/>
      <c r="H49" s="374"/>
      <c r="I49" s="374"/>
      <c r="J49" s="374"/>
      <c r="K49" s="374"/>
      <c r="L49" s="374"/>
      <c r="M49" s="374"/>
      <c r="N49" s="374"/>
      <c r="O49" s="374"/>
      <c r="P49" s="374"/>
      <c r="Q49" s="374"/>
      <c r="R49" s="374"/>
      <c r="S49" s="374"/>
      <c r="T49" s="375"/>
      <c r="U49" s="375"/>
      <c r="V49" s="374"/>
      <c r="W49" s="374"/>
      <c r="X49" s="374"/>
      <c r="Y49" s="374"/>
      <c r="Z49" s="374"/>
      <c r="AA49" s="374"/>
      <c r="AB49" s="374"/>
      <c r="AC49" s="374"/>
      <c r="AD49" s="374"/>
      <c r="AE49" s="374"/>
      <c r="AF49" s="374"/>
      <c r="AG49" s="374"/>
      <c r="AH49" s="374"/>
      <c r="AI49" s="374"/>
      <c r="AJ49" s="374"/>
      <c r="AK49" s="374"/>
      <c r="AL49" s="374"/>
      <c r="AM49" s="374"/>
      <c r="AN49" s="374"/>
      <c r="AO49" s="374">
        <f ca="1">($C49/$D$1)/2</f>
        <v>0</v>
      </c>
      <c r="AP49" s="374">
        <f t="shared" ref="AP49:BU49" ca="1" si="115">IF(AP$11&lt;$D$1+$A49,$C49/$D$1,IF(AP$11=$D$1+$A49,($C49/$D$1)/2,0))</f>
        <v>0</v>
      </c>
      <c r="AQ49" s="374">
        <f t="shared" ca="1" si="115"/>
        <v>0</v>
      </c>
      <c r="AR49" s="374">
        <f t="shared" ca="1" si="115"/>
        <v>0</v>
      </c>
      <c r="AS49" s="374">
        <f t="shared" ca="1" si="115"/>
        <v>0</v>
      </c>
      <c r="AT49" s="374">
        <f t="shared" ca="1" si="115"/>
        <v>0</v>
      </c>
      <c r="AU49" s="374">
        <f t="shared" ca="1" si="115"/>
        <v>0</v>
      </c>
      <c r="AV49" s="374">
        <f t="shared" ca="1" si="115"/>
        <v>0</v>
      </c>
      <c r="AW49" s="374">
        <f t="shared" ca="1" si="115"/>
        <v>0</v>
      </c>
      <c r="AX49" s="374">
        <f t="shared" ca="1" si="115"/>
        <v>0</v>
      </c>
      <c r="AY49" s="374">
        <f t="shared" ca="1" si="115"/>
        <v>0</v>
      </c>
      <c r="AZ49" s="374">
        <f t="shared" ca="1" si="115"/>
        <v>0</v>
      </c>
      <c r="BA49" s="374">
        <f t="shared" ca="1" si="115"/>
        <v>0</v>
      </c>
      <c r="BB49" s="374">
        <f t="shared" ca="1" si="115"/>
        <v>0</v>
      </c>
      <c r="BC49" s="374">
        <f t="shared" ca="1" si="115"/>
        <v>0</v>
      </c>
      <c r="BD49" s="374">
        <f t="shared" ca="1" si="115"/>
        <v>0</v>
      </c>
      <c r="BE49" s="374">
        <f t="shared" ca="1" si="115"/>
        <v>0</v>
      </c>
      <c r="BF49" s="374">
        <f t="shared" ca="1" si="115"/>
        <v>0</v>
      </c>
      <c r="BG49" s="374">
        <f t="shared" ca="1" si="115"/>
        <v>0</v>
      </c>
      <c r="BH49" s="374">
        <f t="shared" ca="1" si="115"/>
        <v>0</v>
      </c>
      <c r="BI49" s="374">
        <f t="shared" ca="1" si="115"/>
        <v>0</v>
      </c>
      <c r="BJ49" s="374">
        <f t="shared" ca="1" si="115"/>
        <v>0</v>
      </c>
      <c r="BK49" s="374">
        <f t="shared" ca="1" si="115"/>
        <v>0</v>
      </c>
      <c r="BL49" s="374">
        <f t="shared" ca="1" si="115"/>
        <v>0</v>
      </c>
      <c r="BM49" s="374">
        <f t="shared" ca="1" si="115"/>
        <v>0</v>
      </c>
      <c r="BN49" s="374">
        <f t="shared" ca="1" si="115"/>
        <v>0</v>
      </c>
      <c r="BO49" s="374">
        <f t="shared" ca="1" si="115"/>
        <v>0</v>
      </c>
      <c r="BP49" s="374">
        <f t="shared" ca="1" si="115"/>
        <v>0</v>
      </c>
      <c r="BQ49" s="374">
        <f t="shared" ca="1" si="115"/>
        <v>0</v>
      </c>
      <c r="BR49" s="374">
        <f t="shared" ca="1" si="115"/>
        <v>0</v>
      </c>
      <c r="BS49" s="374">
        <f t="shared" ca="1" si="115"/>
        <v>0</v>
      </c>
      <c r="BT49" s="374">
        <f t="shared" ca="1" si="115"/>
        <v>0</v>
      </c>
      <c r="BU49" s="374">
        <f t="shared" ca="1" si="115"/>
        <v>0</v>
      </c>
      <c r="BV49" s="374">
        <f t="shared" ref="BV49:CZ49" ca="1" si="116">IF(BV$11&lt;$D$1+$A49,$C49/$D$1,IF(BV$11=$D$1+$A49,($C49/$D$1)/2,0))</f>
        <v>0</v>
      </c>
      <c r="BW49" s="374">
        <f t="shared" ca="1" si="116"/>
        <v>0</v>
      </c>
      <c r="BX49" s="374">
        <f t="shared" ca="1" si="116"/>
        <v>0</v>
      </c>
      <c r="BY49" s="374">
        <f t="shared" ca="1" si="116"/>
        <v>0</v>
      </c>
      <c r="BZ49" s="374">
        <f t="shared" ca="1" si="116"/>
        <v>0</v>
      </c>
      <c r="CA49" s="374">
        <f t="shared" ca="1" si="116"/>
        <v>0</v>
      </c>
      <c r="CB49" s="374">
        <f t="shared" ca="1" si="116"/>
        <v>0</v>
      </c>
      <c r="CC49" s="374">
        <f t="shared" ca="1" si="116"/>
        <v>0</v>
      </c>
      <c r="CD49" s="374">
        <f t="shared" ca="1" si="116"/>
        <v>0</v>
      </c>
      <c r="CE49" s="374">
        <f t="shared" ca="1" si="116"/>
        <v>0</v>
      </c>
      <c r="CF49" s="374">
        <f t="shared" ca="1" si="116"/>
        <v>0</v>
      </c>
      <c r="CG49" s="374">
        <f t="shared" ca="1" si="116"/>
        <v>0</v>
      </c>
      <c r="CH49" s="374">
        <f t="shared" ca="1" si="116"/>
        <v>0</v>
      </c>
      <c r="CI49" s="374">
        <f t="shared" ca="1" si="116"/>
        <v>0</v>
      </c>
      <c r="CJ49" s="374">
        <f t="shared" ca="1" si="116"/>
        <v>0</v>
      </c>
      <c r="CK49" s="374">
        <f t="shared" ca="1" si="116"/>
        <v>0</v>
      </c>
      <c r="CL49" s="374">
        <f t="shared" ca="1" si="116"/>
        <v>0</v>
      </c>
      <c r="CM49" s="374">
        <f t="shared" ca="1" si="116"/>
        <v>0</v>
      </c>
      <c r="CN49" s="374">
        <f t="shared" ca="1" si="116"/>
        <v>0</v>
      </c>
      <c r="CO49" s="374">
        <f t="shared" ca="1" si="116"/>
        <v>0</v>
      </c>
      <c r="CP49" s="374">
        <f t="shared" ca="1" si="116"/>
        <v>0</v>
      </c>
      <c r="CQ49" s="374">
        <f t="shared" ca="1" si="116"/>
        <v>0</v>
      </c>
      <c r="CR49" s="374">
        <f t="shared" ca="1" si="116"/>
        <v>0</v>
      </c>
      <c r="CS49" s="374">
        <f t="shared" ca="1" si="116"/>
        <v>0</v>
      </c>
      <c r="CT49" s="374">
        <f t="shared" ca="1" si="116"/>
        <v>0</v>
      </c>
      <c r="CU49" s="374">
        <f t="shared" ca="1" si="116"/>
        <v>0</v>
      </c>
      <c r="CV49" s="374">
        <f t="shared" ca="1" si="116"/>
        <v>0</v>
      </c>
      <c r="CW49" s="374">
        <f t="shared" ca="1" si="116"/>
        <v>0</v>
      </c>
      <c r="CX49" s="374">
        <f t="shared" ca="1" si="116"/>
        <v>0</v>
      </c>
      <c r="CY49" s="374">
        <f t="shared" ca="1" si="116"/>
        <v>0</v>
      </c>
      <c r="CZ49" s="374">
        <f t="shared" ca="1" si="116"/>
        <v>0</v>
      </c>
      <c r="DA49" s="374" t="s">
        <v>246</v>
      </c>
      <c r="DB49" s="373">
        <f t="shared" si="15"/>
        <v>2056</v>
      </c>
      <c r="DC49" s="374"/>
      <c r="DD49" s="374"/>
      <c r="DE49" s="374"/>
      <c r="DF49" s="374"/>
      <c r="DG49" s="374"/>
      <c r="DH49" s="374"/>
      <c r="DI49" s="374"/>
      <c r="DJ49" s="374"/>
      <c r="DK49" s="374"/>
      <c r="DL49" s="374"/>
      <c r="DM49" s="374"/>
      <c r="DN49" s="374"/>
      <c r="DO49" s="374"/>
      <c r="DP49" s="374"/>
      <c r="DQ49" s="374"/>
      <c r="DR49" s="374"/>
    </row>
    <row r="50" spans="1:124" s="373" customFormat="1">
      <c r="A50" s="138">
        <f t="shared" si="10"/>
        <v>39</v>
      </c>
      <c r="B50" s="138">
        <f t="shared" si="10"/>
        <v>2057</v>
      </c>
      <c r="C50" s="130">
        <f ca="1">IF(INDIRECT(DA50&amp;5)=$H$2,SUM($D$6:INDIRECT(DA50&amp;6)),IF(INDIRECT(DA50&amp;5)&gt;$H$2,INDIRECT(DA50&amp;6),0))</f>
        <v>0</v>
      </c>
      <c r="D50" s="374"/>
      <c r="E50" s="374"/>
      <c r="F50" s="374"/>
      <c r="G50" s="374"/>
      <c r="H50" s="374"/>
      <c r="I50" s="374"/>
      <c r="J50" s="374"/>
      <c r="K50" s="374"/>
      <c r="L50" s="374"/>
      <c r="M50" s="374"/>
      <c r="N50" s="374"/>
      <c r="O50" s="374"/>
      <c r="P50" s="374"/>
      <c r="Q50" s="374"/>
      <c r="R50" s="374"/>
      <c r="S50" s="374"/>
      <c r="T50" s="375"/>
      <c r="U50" s="375"/>
      <c r="V50" s="374"/>
      <c r="W50" s="374"/>
      <c r="X50" s="374"/>
      <c r="Y50" s="374"/>
      <c r="Z50" s="374"/>
      <c r="AA50" s="374"/>
      <c r="AB50" s="374"/>
      <c r="AC50" s="374"/>
      <c r="AD50" s="374"/>
      <c r="AE50" s="374"/>
      <c r="AF50" s="374"/>
      <c r="AG50" s="374"/>
      <c r="AH50" s="374"/>
      <c r="AI50" s="374"/>
      <c r="AJ50" s="374"/>
      <c r="AK50" s="374"/>
      <c r="AL50" s="374"/>
      <c r="AM50" s="374"/>
      <c r="AN50" s="374"/>
      <c r="AO50" s="374"/>
      <c r="AP50" s="374">
        <f ca="1">($C50/$D$1)/2</f>
        <v>0</v>
      </c>
      <c r="AQ50" s="374">
        <f t="shared" ref="AQ50:BV50" ca="1" si="117">IF(AQ$11&lt;$D$1+$A50,$C50/$D$1,IF(AQ$11=$D$1+$A50,($C50/$D$1)/2,0))</f>
        <v>0</v>
      </c>
      <c r="AR50" s="374">
        <f t="shared" ca="1" si="117"/>
        <v>0</v>
      </c>
      <c r="AS50" s="374">
        <f t="shared" ca="1" si="117"/>
        <v>0</v>
      </c>
      <c r="AT50" s="374">
        <f t="shared" ca="1" si="117"/>
        <v>0</v>
      </c>
      <c r="AU50" s="374">
        <f t="shared" ca="1" si="117"/>
        <v>0</v>
      </c>
      <c r="AV50" s="374">
        <f t="shared" ca="1" si="117"/>
        <v>0</v>
      </c>
      <c r="AW50" s="374">
        <f t="shared" ca="1" si="117"/>
        <v>0</v>
      </c>
      <c r="AX50" s="374">
        <f t="shared" ca="1" si="117"/>
        <v>0</v>
      </c>
      <c r="AY50" s="374">
        <f t="shared" ca="1" si="117"/>
        <v>0</v>
      </c>
      <c r="AZ50" s="374">
        <f t="shared" ca="1" si="117"/>
        <v>0</v>
      </c>
      <c r="BA50" s="374">
        <f t="shared" ca="1" si="117"/>
        <v>0</v>
      </c>
      <c r="BB50" s="374">
        <f t="shared" ca="1" si="117"/>
        <v>0</v>
      </c>
      <c r="BC50" s="374">
        <f t="shared" ca="1" si="117"/>
        <v>0</v>
      </c>
      <c r="BD50" s="374">
        <f t="shared" ca="1" si="117"/>
        <v>0</v>
      </c>
      <c r="BE50" s="374">
        <f t="shared" ca="1" si="117"/>
        <v>0</v>
      </c>
      <c r="BF50" s="374">
        <f t="shared" ca="1" si="117"/>
        <v>0</v>
      </c>
      <c r="BG50" s="374">
        <f t="shared" ca="1" si="117"/>
        <v>0</v>
      </c>
      <c r="BH50" s="374">
        <f t="shared" ca="1" si="117"/>
        <v>0</v>
      </c>
      <c r="BI50" s="374">
        <f t="shared" ca="1" si="117"/>
        <v>0</v>
      </c>
      <c r="BJ50" s="374">
        <f t="shared" ca="1" si="117"/>
        <v>0</v>
      </c>
      <c r="BK50" s="374">
        <f t="shared" ca="1" si="117"/>
        <v>0</v>
      </c>
      <c r="BL50" s="374">
        <f t="shared" ca="1" si="117"/>
        <v>0</v>
      </c>
      <c r="BM50" s="374">
        <f t="shared" ca="1" si="117"/>
        <v>0</v>
      </c>
      <c r="BN50" s="374">
        <f t="shared" ca="1" si="117"/>
        <v>0</v>
      </c>
      <c r="BO50" s="374">
        <f t="shared" ca="1" si="117"/>
        <v>0</v>
      </c>
      <c r="BP50" s="374">
        <f t="shared" ca="1" si="117"/>
        <v>0</v>
      </c>
      <c r="BQ50" s="374">
        <f t="shared" ca="1" si="117"/>
        <v>0</v>
      </c>
      <c r="BR50" s="374">
        <f t="shared" ca="1" si="117"/>
        <v>0</v>
      </c>
      <c r="BS50" s="374">
        <f t="shared" ca="1" si="117"/>
        <v>0</v>
      </c>
      <c r="BT50" s="374">
        <f t="shared" ca="1" si="117"/>
        <v>0</v>
      </c>
      <c r="BU50" s="374">
        <f t="shared" ca="1" si="117"/>
        <v>0</v>
      </c>
      <c r="BV50" s="374">
        <f t="shared" ca="1" si="117"/>
        <v>0</v>
      </c>
      <c r="BW50" s="374">
        <f t="shared" ref="BW50:CZ50" ca="1" si="118">IF(BW$11&lt;$D$1+$A50,$C50/$D$1,IF(BW$11=$D$1+$A50,($C50/$D$1)/2,0))</f>
        <v>0</v>
      </c>
      <c r="BX50" s="374">
        <f t="shared" ca="1" si="118"/>
        <v>0</v>
      </c>
      <c r="BY50" s="374">
        <f t="shared" ca="1" si="118"/>
        <v>0</v>
      </c>
      <c r="BZ50" s="374">
        <f t="shared" ca="1" si="118"/>
        <v>0</v>
      </c>
      <c r="CA50" s="374">
        <f t="shared" ca="1" si="118"/>
        <v>0</v>
      </c>
      <c r="CB50" s="374">
        <f t="shared" ca="1" si="118"/>
        <v>0</v>
      </c>
      <c r="CC50" s="374">
        <f t="shared" ca="1" si="118"/>
        <v>0</v>
      </c>
      <c r="CD50" s="374">
        <f t="shared" ca="1" si="118"/>
        <v>0</v>
      </c>
      <c r="CE50" s="374">
        <f t="shared" ca="1" si="118"/>
        <v>0</v>
      </c>
      <c r="CF50" s="374">
        <f t="shared" ca="1" si="118"/>
        <v>0</v>
      </c>
      <c r="CG50" s="374">
        <f t="shared" ca="1" si="118"/>
        <v>0</v>
      </c>
      <c r="CH50" s="374">
        <f t="shared" ca="1" si="118"/>
        <v>0</v>
      </c>
      <c r="CI50" s="374">
        <f t="shared" ca="1" si="118"/>
        <v>0</v>
      </c>
      <c r="CJ50" s="374">
        <f t="shared" ca="1" si="118"/>
        <v>0</v>
      </c>
      <c r="CK50" s="374">
        <f t="shared" ca="1" si="118"/>
        <v>0</v>
      </c>
      <c r="CL50" s="374">
        <f t="shared" ca="1" si="118"/>
        <v>0</v>
      </c>
      <c r="CM50" s="374">
        <f t="shared" ca="1" si="118"/>
        <v>0</v>
      </c>
      <c r="CN50" s="374">
        <f t="shared" ca="1" si="118"/>
        <v>0</v>
      </c>
      <c r="CO50" s="374">
        <f t="shared" ca="1" si="118"/>
        <v>0</v>
      </c>
      <c r="CP50" s="374">
        <f t="shared" ca="1" si="118"/>
        <v>0</v>
      </c>
      <c r="CQ50" s="374">
        <f t="shared" ca="1" si="118"/>
        <v>0</v>
      </c>
      <c r="CR50" s="374">
        <f t="shared" ca="1" si="118"/>
        <v>0</v>
      </c>
      <c r="CS50" s="374">
        <f t="shared" ca="1" si="118"/>
        <v>0</v>
      </c>
      <c r="CT50" s="374">
        <f t="shared" ca="1" si="118"/>
        <v>0</v>
      </c>
      <c r="CU50" s="374">
        <f t="shared" ca="1" si="118"/>
        <v>0</v>
      </c>
      <c r="CV50" s="374">
        <f t="shared" ca="1" si="118"/>
        <v>0</v>
      </c>
      <c r="CW50" s="374">
        <f t="shared" ca="1" si="118"/>
        <v>0</v>
      </c>
      <c r="CX50" s="374">
        <f t="shared" ca="1" si="118"/>
        <v>0</v>
      </c>
      <c r="CY50" s="374">
        <f t="shared" ca="1" si="118"/>
        <v>0</v>
      </c>
      <c r="CZ50" s="374">
        <f t="shared" ca="1" si="118"/>
        <v>0</v>
      </c>
      <c r="DA50" s="374" t="s">
        <v>247</v>
      </c>
      <c r="DB50" s="373">
        <f t="shared" si="15"/>
        <v>2057</v>
      </c>
      <c r="DC50" s="374"/>
      <c r="DD50" s="374"/>
      <c r="DE50" s="374"/>
      <c r="DF50" s="374"/>
      <c r="DG50" s="374"/>
      <c r="DH50" s="374"/>
      <c r="DI50" s="374"/>
      <c r="DJ50" s="374"/>
      <c r="DK50" s="374"/>
      <c r="DL50" s="374"/>
      <c r="DM50" s="374"/>
      <c r="DN50" s="374"/>
      <c r="DO50" s="374"/>
      <c r="DP50" s="374"/>
      <c r="DQ50" s="374"/>
      <c r="DR50" s="374"/>
      <c r="DS50" s="374"/>
    </row>
    <row r="51" spans="1:124" s="373" customFormat="1">
      <c r="A51" s="138">
        <f t="shared" si="10"/>
        <v>40</v>
      </c>
      <c r="B51" s="138">
        <f t="shared" si="10"/>
        <v>2058</v>
      </c>
      <c r="C51" s="130">
        <f ca="1">IF(INDIRECT(DA51&amp;5)=$H$2,SUM($D$6:INDIRECT(DA51&amp;6)),IF(INDIRECT(DA51&amp;5)&gt;$H$2,INDIRECT(DA51&amp;6),0))</f>
        <v>0</v>
      </c>
      <c r="D51" s="374"/>
      <c r="E51" s="374"/>
      <c r="F51" s="374"/>
      <c r="G51" s="374"/>
      <c r="H51" s="374"/>
      <c r="I51" s="374"/>
      <c r="J51" s="374"/>
      <c r="K51" s="374"/>
      <c r="L51" s="374"/>
      <c r="M51" s="374"/>
      <c r="N51" s="374"/>
      <c r="O51" s="374"/>
      <c r="P51" s="374"/>
      <c r="Q51" s="374"/>
      <c r="R51" s="374"/>
      <c r="S51" s="374"/>
      <c r="T51" s="375"/>
      <c r="U51" s="375"/>
      <c r="V51" s="374"/>
      <c r="W51" s="374"/>
      <c r="X51" s="374"/>
      <c r="Y51" s="374"/>
      <c r="Z51" s="374"/>
      <c r="AA51" s="374"/>
      <c r="AB51" s="374"/>
      <c r="AC51" s="374"/>
      <c r="AD51" s="374"/>
      <c r="AE51" s="374"/>
      <c r="AF51" s="374"/>
      <c r="AG51" s="374"/>
      <c r="AH51" s="374"/>
      <c r="AI51" s="374"/>
      <c r="AJ51" s="374"/>
      <c r="AK51" s="374"/>
      <c r="AL51" s="374"/>
      <c r="AM51" s="374"/>
      <c r="AN51" s="374"/>
      <c r="AO51" s="374"/>
      <c r="AP51" s="374"/>
      <c r="AQ51" s="374">
        <f ca="1">($C51/$D$1)/2</f>
        <v>0</v>
      </c>
      <c r="AR51" s="374">
        <f t="shared" ref="AR51:BW51" ca="1" si="119">IF(AR$11&lt;$D$1+$A51,$C51/$D$1,IF(AR$11=$D$1+$A51,($C51/$D$1)/2,0))</f>
        <v>0</v>
      </c>
      <c r="AS51" s="374">
        <f t="shared" ca="1" si="119"/>
        <v>0</v>
      </c>
      <c r="AT51" s="374">
        <f t="shared" ca="1" si="119"/>
        <v>0</v>
      </c>
      <c r="AU51" s="374">
        <f t="shared" ca="1" si="119"/>
        <v>0</v>
      </c>
      <c r="AV51" s="374">
        <f t="shared" ca="1" si="119"/>
        <v>0</v>
      </c>
      <c r="AW51" s="374">
        <f t="shared" ca="1" si="119"/>
        <v>0</v>
      </c>
      <c r="AX51" s="374">
        <f t="shared" ca="1" si="119"/>
        <v>0</v>
      </c>
      <c r="AY51" s="374">
        <f t="shared" ca="1" si="119"/>
        <v>0</v>
      </c>
      <c r="AZ51" s="374">
        <f t="shared" ca="1" si="119"/>
        <v>0</v>
      </c>
      <c r="BA51" s="374">
        <f t="shared" ca="1" si="119"/>
        <v>0</v>
      </c>
      <c r="BB51" s="374">
        <f t="shared" ca="1" si="119"/>
        <v>0</v>
      </c>
      <c r="BC51" s="374">
        <f t="shared" ca="1" si="119"/>
        <v>0</v>
      </c>
      <c r="BD51" s="374">
        <f t="shared" ca="1" si="119"/>
        <v>0</v>
      </c>
      <c r="BE51" s="374">
        <f t="shared" ca="1" si="119"/>
        <v>0</v>
      </c>
      <c r="BF51" s="374">
        <f t="shared" ca="1" si="119"/>
        <v>0</v>
      </c>
      <c r="BG51" s="374">
        <f t="shared" ca="1" si="119"/>
        <v>0</v>
      </c>
      <c r="BH51" s="374">
        <f t="shared" ca="1" si="119"/>
        <v>0</v>
      </c>
      <c r="BI51" s="374">
        <f t="shared" ca="1" si="119"/>
        <v>0</v>
      </c>
      <c r="BJ51" s="374">
        <f t="shared" ca="1" si="119"/>
        <v>0</v>
      </c>
      <c r="BK51" s="374">
        <f t="shared" ca="1" si="119"/>
        <v>0</v>
      </c>
      <c r="BL51" s="374">
        <f t="shared" ca="1" si="119"/>
        <v>0</v>
      </c>
      <c r="BM51" s="374">
        <f t="shared" ca="1" si="119"/>
        <v>0</v>
      </c>
      <c r="BN51" s="374">
        <f t="shared" ca="1" si="119"/>
        <v>0</v>
      </c>
      <c r="BO51" s="374">
        <f t="shared" ca="1" si="119"/>
        <v>0</v>
      </c>
      <c r="BP51" s="374">
        <f t="shared" ca="1" si="119"/>
        <v>0</v>
      </c>
      <c r="BQ51" s="374">
        <f t="shared" ca="1" si="119"/>
        <v>0</v>
      </c>
      <c r="BR51" s="374">
        <f t="shared" ca="1" si="119"/>
        <v>0</v>
      </c>
      <c r="BS51" s="374">
        <f t="shared" ca="1" si="119"/>
        <v>0</v>
      </c>
      <c r="BT51" s="374">
        <f t="shared" ca="1" si="119"/>
        <v>0</v>
      </c>
      <c r="BU51" s="374">
        <f t="shared" ca="1" si="119"/>
        <v>0</v>
      </c>
      <c r="BV51" s="374">
        <f t="shared" ca="1" si="119"/>
        <v>0</v>
      </c>
      <c r="BW51" s="374">
        <f t="shared" ca="1" si="119"/>
        <v>0</v>
      </c>
      <c r="BX51" s="374">
        <f t="shared" ref="BX51:CZ51" ca="1" si="120">IF(BX$11&lt;$D$1+$A51,$C51/$D$1,IF(BX$11=$D$1+$A51,($C51/$D$1)/2,0))</f>
        <v>0</v>
      </c>
      <c r="BY51" s="374">
        <f t="shared" ca="1" si="120"/>
        <v>0</v>
      </c>
      <c r="BZ51" s="374">
        <f t="shared" ca="1" si="120"/>
        <v>0</v>
      </c>
      <c r="CA51" s="374">
        <f t="shared" ca="1" si="120"/>
        <v>0</v>
      </c>
      <c r="CB51" s="374">
        <f t="shared" ca="1" si="120"/>
        <v>0</v>
      </c>
      <c r="CC51" s="374">
        <f t="shared" ca="1" si="120"/>
        <v>0</v>
      </c>
      <c r="CD51" s="374">
        <f t="shared" ca="1" si="120"/>
        <v>0</v>
      </c>
      <c r="CE51" s="374">
        <f t="shared" ca="1" si="120"/>
        <v>0</v>
      </c>
      <c r="CF51" s="374">
        <f t="shared" ca="1" si="120"/>
        <v>0</v>
      </c>
      <c r="CG51" s="374">
        <f t="shared" ca="1" si="120"/>
        <v>0</v>
      </c>
      <c r="CH51" s="374">
        <f t="shared" ca="1" si="120"/>
        <v>0</v>
      </c>
      <c r="CI51" s="374">
        <f t="shared" ca="1" si="120"/>
        <v>0</v>
      </c>
      <c r="CJ51" s="374">
        <f t="shared" ca="1" si="120"/>
        <v>0</v>
      </c>
      <c r="CK51" s="374">
        <f t="shared" ca="1" si="120"/>
        <v>0</v>
      </c>
      <c r="CL51" s="374">
        <f t="shared" ca="1" si="120"/>
        <v>0</v>
      </c>
      <c r="CM51" s="374">
        <f t="shared" ca="1" si="120"/>
        <v>0</v>
      </c>
      <c r="CN51" s="374">
        <f t="shared" ca="1" si="120"/>
        <v>0</v>
      </c>
      <c r="CO51" s="374">
        <f t="shared" ca="1" si="120"/>
        <v>0</v>
      </c>
      <c r="CP51" s="374">
        <f t="shared" ca="1" si="120"/>
        <v>0</v>
      </c>
      <c r="CQ51" s="374">
        <f t="shared" ca="1" si="120"/>
        <v>0</v>
      </c>
      <c r="CR51" s="374">
        <f t="shared" ca="1" si="120"/>
        <v>0</v>
      </c>
      <c r="CS51" s="374">
        <f t="shared" ca="1" si="120"/>
        <v>0</v>
      </c>
      <c r="CT51" s="374">
        <f t="shared" ca="1" si="120"/>
        <v>0</v>
      </c>
      <c r="CU51" s="374">
        <f t="shared" ca="1" si="120"/>
        <v>0</v>
      </c>
      <c r="CV51" s="374">
        <f t="shared" ca="1" si="120"/>
        <v>0</v>
      </c>
      <c r="CW51" s="374">
        <f t="shared" ca="1" si="120"/>
        <v>0</v>
      </c>
      <c r="CX51" s="374">
        <f t="shared" ca="1" si="120"/>
        <v>0</v>
      </c>
      <c r="CY51" s="374">
        <f t="shared" ca="1" si="120"/>
        <v>0</v>
      </c>
      <c r="CZ51" s="374">
        <f t="shared" ca="1" si="120"/>
        <v>0</v>
      </c>
      <c r="DA51" s="374" t="s">
        <v>248</v>
      </c>
      <c r="DB51" s="373">
        <f t="shared" si="15"/>
        <v>2058</v>
      </c>
      <c r="DC51" s="374"/>
      <c r="DD51" s="374"/>
      <c r="DE51" s="374"/>
      <c r="DF51" s="374"/>
      <c r="DG51" s="374"/>
      <c r="DH51" s="374"/>
      <c r="DI51" s="374"/>
      <c r="DJ51" s="374"/>
      <c r="DK51" s="374"/>
      <c r="DL51" s="374"/>
      <c r="DM51" s="374"/>
      <c r="DN51" s="374"/>
      <c r="DO51" s="374"/>
      <c r="DP51" s="374"/>
      <c r="DQ51" s="374"/>
      <c r="DR51" s="374"/>
      <c r="DS51" s="374"/>
      <c r="DT51" s="374"/>
    </row>
    <row r="52" spans="1:124">
      <c r="D52" s="141"/>
      <c r="E52" s="141"/>
      <c r="F52" s="141"/>
      <c r="G52" s="141"/>
      <c r="H52" s="141"/>
      <c r="I52" s="141"/>
      <c r="J52" s="141"/>
      <c r="K52" s="141"/>
      <c r="L52" s="141"/>
      <c r="M52" s="141"/>
      <c r="N52" s="141"/>
      <c r="O52" s="141"/>
      <c r="P52" s="141"/>
      <c r="Q52" s="141"/>
      <c r="R52" s="141"/>
      <c r="S52" s="141"/>
      <c r="T52" s="141"/>
      <c r="U52" s="141"/>
      <c r="V52" s="141"/>
      <c r="W52" s="141"/>
      <c r="X52" s="141"/>
      <c r="Y52" s="141"/>
      <c r="Z52" s="141"/>
      <c r="AA52" s="141"/>
      <c r="AB52" s="141"/>
      <c r="AC52" s="141"/>
      <c r="AD52" s="141"/>
      <c r="AE52" s="141"/>
      <c r="AF52" s="141"/>
      <c r="AG52" s="141"/>
      <c r="AH52" s="141"/>
      <c r="AI52" s="141"/>
      <c r="AJ52" s="141"/>
      <c r="AK52" s="141"/>
      <c r="AL52" s="141"/>
      <c r="AM52" s="141"/>
      <c r="AN52" s="141"/>
      <c r="AO52" s="141"/>
      <c r="AP52" s="141"/>
      <c r="AQ52" s="141"/>
      <c r="AR52" s="141"/>
      <c r="AS52" s="141"/>
      <c r="AT52" s="141"/>
      <c r="AU52" s="141"/>
      <c r="AV52" s="141"/>
      <c r="AW52" s="141"/>
      <c r="AX52" s="141"/>
      <c r="AY52" s="141"/>
      <c r="AZ52" s="141"/>
      <c r="BA52" s="141"/>
      <c r="BB52" s="141"/>
      <c r="BC52" s="141"/>
      <c r="BD52" s="141"/>
      <c r="BE52" s="141"/>
      <c r="BF52" s="141"/>
      <c r="BG52" s="141"/>
      <c r="BH52" s="141"/>
      <c r="BI52" s="141"/>
      <c r="BJ52" s="141"/>
      <c r="BK52" s="141"/>
      <c r="BL52" s="141"/>
      <c r="BM52" s="141"/>
      <c r="BN52" s="141"/>
      <c r="BO52" s="141"/>
      <c r="BP52" s="141"/>
      <c r="BQ52" s="141"/>
      <c r="BR52" s="141"/>
      <c r="BS52" s="141"/>
      <c r="BT52" s="141"/>
      <c r="BU52" s="141"/>
      <c r="BV52" s="141"/>
      <c r="BW52" s="141"/>
      <c r="BX52" s="141"/>
      <c r="BY52" s="141"/>
      <c r="BZ52" s="141"/>
      <c r="CA52" s="141"/>
      <c r="CB52" s="141"/>
      <c r="CC52" s="141"/>
      <c r="CD52" s="141"/>
      <c r="CE52" s="141"/>
      <c r="CF52" s="141"/>
      <c r="CG52" s="141"/>
      <c r="CH52" s="141"/>
      <c r="CI52" s="141"/>
      <c r="CJ52" s="141"/>
      <c r="CK52" s="141"/>
      <c r="CL52" s="141"/>
      <c r="CM52" s="141"/>
      <c r="CN52" s="141"/>
      <c r="CO52" s="141"/>
      <c r="CP52" s="141"/>
      <c r="CQ52" s="141"/>
      <c r="CR52" s="141"/>
      <c r="CS52" s="141"/>
      <c r="CT52" s="141"/>
      <c r="CU52" s="141"/>
      <c r="CV52" s="141"/>
      <c r="CW52" s="141"/>
      <c r="CX52" s="141"/>
      <c r="CY52" s="141"/>
      <c r="CZ52" s="139"/>
    </row>
    <row r="53" spans="1:124" s="129" customFormat="1" ht="15" customHeight="1">
      <c r="A53" s="142" t="s">
        <v>68</v>
      </c>
      <c r="B53" s="142"/>
      <c r="C53" s="142"/>
      <c r="D53" s="143">
        <f t="shared" ref="D53:AI53" ca="1" si="121">SUM(D12:D52)</f>
        <v>0</v>
      </c>
      <c r="E53" s="143">
        <f t="shared" ca="1" si="121"/>
        <v>0</v>
      </c>
      <c r="F53" s="143">
        <f t="shared" ca="1" si="121"/>
        <v>0</v>
      </c>
      <c r="G53" s="143">
        <f t="shared" ca="1" si="121"/>
        <v>0</v>
      </c>
      <c r="H53" s="143">
        <f t="shared" ca="1" si="121"/>
        <v>0</v>
      </c>
      <c r="I53" s="143">
        <f t="shared" ca="1" si="121"/>
        <v>0</v>
      </c>
      <c r="J53" s="143">
        <f t="shared" ca="1" si="121"/>
        <v>0</v>
      </c>
      <c r="K53" s="143">
        <f t="shared" ca="1" si="121"/>
        <v>0</v>
      </c>
      <c r="L53" s="143">
        <f t="shared" ca="1" si="121"/>
        <v>0</v>
      </c>
      <c r="M53" s="143">
        <f t="shared" ca="1" si="121"/>
        <v>0</v>
      </c>
      <c r="N53" s="143">
        <f t="shared" ca="1" si="121"/>
        <v>0</v>
      </c>
      <c r="O53" s="143">
        <f t="shared" ca="1" si="121"/>
        <v>0</v>
      </c>
      <c r="P53" s="143">
        <f t="shared" ca="1" si="121"/>
        <v>0</v>
      </c>
      <c r="Q53" s="143">
        <f t="shared" ca="1" si="121"/>
        <v>0</v>
      </c>
      <c r="R53" s="143">
        <f t="shared" ca="1" si="121"/>
        <v>0</v>
      </c>
      <c r="S53" s="143">
        <f t="shared" ca="1" si="121"/>
        <v>0</v>
      </c>
      <c r="T53" s="143">
        <f t="shared" ca="1" si="121"/>
        <v>0</v>
      </c>
      <c r="U53" s="143">
        <f t="shared" ca="1" si="121"/>
        <v>0</v>
      </c>
      <c r="V53" s="143">
        <f t="shared" ca="1" si="121"/>
        <v>0</v>
      </c>
      <c r="W53" s="143">
        <f t="shared" ca="1" si="121"/>
        <v>0</v>
      </c>
      <c r="X53" s="143">
        <f t="shared" ca="1" si="121"/>
        <v>0</v>
      </c>
      <c r="Y53" s="143">
        <f t="shared" ca="1" si="121"/>
        <v>0</v>
      </c>
      <c r="Z53" s="143">
        <f t="shared" ca="1" si="121"/>
        <v>0</v>
      </c>
      <c r="AA53" s="143">
        <f t="shared" ca="1" si="121"/>
        <v>0</v>
      </c>
      <c r="AB53" s="143">
        <f t="shared" ca="1" si="121"/>
        <v>0</v>
      </c>
      <c r="AC53" s="143">
        <f t="shared" ca="1" si="121"/>
        <v>0</v>
      </c>
      <c r="AD53" s="143">
        <f t="shared" ca="1" si="121"/>
        <v>0</v>
      </c>
      <c r="AE53" s="143">
        <f t="shared" ca="1" si="121"/>
        <v>0</v>
      </c>
      <c r="AF53" s="143">
        <f t="shared" ca="1" si="121"/>
        <v>0</v>
      </c>
      <c r="AG53" s="143">
        <f t="shared" ca="1" si="121"/>
        <v>0</v>
      </c>
      <c r="AH53" s="143">
        <f t="shared" ca="1" si="121"/>
        <v>0</v>
      </c>
      <c r="AI53" s="143">
        <f t="shared" ca="1" si="121"/>
        <v>0</v>
      </c>
      <c r="AJ53" s="143">
        <f t="shared" ref="AJ53:BO53" ca="1" si="122">SUM(AJ12:AJ52)</f>
        <v>0</v>
      </c>
      <c r="AK53" s="143">
        <f t="shared" ca="1" si="122"/>
        <v>0</v>
      </c>
      <c r="AL53" s="143">
        <f t="shared" ca="1" si="122"/>
        <v>0</v>
      </c>
      <c r="AM53" s="143">
        <f t="shared" ca="1" si="122"/>
        <v>0</v>
      </c>
      <c r="AN53" s="143">
        <f t="shared" ca="1" si="122"/>
        <v>0</v>
      </c>
      <c r="AO53" s="143">
        <f t="shared" ca="1" si="122"/>
        <v>0</v>
      </c>
      <c r="AP53" s="143">
        <f t="shared" ca="1" si="122"/>
        <v>0</v>
      </c>
      <c r="AQ53" s="143">
        <f t="shared" ca="1" si="122"/>
        <v>0</v>
      </c>
      <c r="AR53" s="143">
        <f t="shared" ca="1" si="122"/>
        <v>0</v>
      </c>
      <c r="AS53" s="143">
        <f t="shared" ca="1" si="122"/>
        <v>0</v>
      </c>
      <c r="AT53" s="143">
        <f t="shared" ca="1" si="122"/>
        <v>0</v>
      </c>
      <c r="AU53" s="143">
        <f t="shared" ca="1" si="122"/>
        <v>0</v>
      </c>
      <c r="AV53" s="143">
        <f t="shared" ca="1" si="122"/>
        <v>0</v>
      </c>
      <c r="AW53" s="143">
        <f t="shared" ca="1" si="122"/>
        <v>0</v>
      </c>
      <c r="AX53" s="143">
        <f t="shared" ca="1" si="122"/>
        <v>0</v>
      </c>
      <c r="AY53" s="143">
        <f t="shared" ca="1" si="122"/>
        <v>0</v>
      </c>
      <c r="AZ53" s="143">
        <f t="shared" ca="1" si="122"/>
        <v>0</v>
      </c>
      <c r="BA53" s="143">
        <f t="shared" ca="1" si="122"/>
        <v>0</v>
      </c>
      <c r="BB53" s="143">
        <f t="shared" ca="1" si="122"/>
        <v>0</v>
      </c>
      <c r="BC53" s="143">
        <f t="shared" ca="1" si="122"/>
        <v>0</v>
      </c>
      <c r="BD53" s="143">
        <f t="shared" ca="1" si="122"/>
        <v>0</v>
      </c>
      <c r="BE53" s="143">
        <f t="shared" ca="1" si="122"/>
        <v>0</v>
      </c>
      <c r="BF53" s="143">
        <f t="shared" ca="1" si="122"/>
        <v>0</v>
      </c>
      <c r="BG53" s="143">
        <f t="shared" ca="1" si="122"/>
        <v>0</v>
      </c>
      <c r="BH53" s="143">
        <f t="shared" ca="1" si="122"/>
        <v>0</v>
      </c>
      <c r="BI53" s="143">
        <f t="shared" ca="1" si="122"/>
        <v>0</v>
      </c>
      <c r="BJ53" s="143">
        <f t="shared" ca="1" si="122"/>
        <v>0</v>
      </c>
      <c r="BK53" s="143">
        <f t="shared" ca="1" si="122"/>
        <v>0</v>
      </c>
      <c r="BL53" s="143">
        <f t="shared" ca="1" si="122"/>
        <v>0</v>
      </c>
      <c r="BM53" s="143">
        <f t="shared" ca="1" si="122"/>
        <v>0</v>
      </c>
      <c r="BN53" s="143">
        <f t="shared" ca="1" si="122"/>
        <v>0</v>
      </c>
      <c r="BO53" s="143">
        <f t="shared" ca="1" si="122"/>
        <v>0</v>
      </c>
      <c r="BP53" s="143">
        <f t="shared" ref="BP53:CU53" ca="1" si="123">SUM(BP12:BP52)</f>
        <v>0</v>
      </c>
      <c r="BQ53" s="143">
        <f t="shared" ca="1" si="123"/>
        <v>0</v>
      </c>
      <c r="BR53" s="143">
        <f t="shared" ca="1" si="123"/>
        <v>0</v>
      </c>
      <c r="BS53" s="143">
        <f t="shared" ca="1" si="123"/>
        <v>0</v>
      </c>
      <c r="BT53" s="143">
        <f t="shared" ca="1" si="123"/>
        <v>0</v>
      </c>
      <c r="BU53" s="143">
        <f t="shared" ca="1" si="123"/>
        <v>0</v>
      </c>
      <c r="BV53" s="143">
        <f t="shared" ca="1" si="123"/>
        <v>0</v>
      </c>
      <c r="BW53" s="143">
        <f t="shared" ca="1" si="123"/>
        <v>0</v>
      </c>
      <c r="BX53" s="143">
        <f t="shared" ca="1" si="123"/>
        <v>0</v>
      </c>
      <c r="BY53" s="143">
        <f t="shared" ca="1" si="123"/>
        <v>0</v>
      </c>
      <c r="BZ53" s="143">
        <f t="shared" ca="1" si="123"/>
        <v>0</v>
      </c>
      <c r="CA53" s="143">
        <f t="shared" ca="1" si="123"/>
        <v>0</v>
      </c>
      <c r="CB53" s="143">
        <f t="shared" ca="1" si="123"/>
        <v>0</v>
      </c>
      <c r="CC53" s="143">
        <f t="shared" ca="1" si="123"/>
        <v>0</v>
      </c>
      <c r="CD53" s="143">
        <f t="shared" ca="1" si="123"/>
        <v>0</v>
      </c>
      <c r="CE53" s="143">
        <f t="shared" ca="1" si="123"/>
        <v>0</v>
      </c>
      <c r="CF53" s="143">
        <f t="shared" ca="1" si="123"/>
        <v>0</v>
      </c>
      <c r="CG53" s="143">
        <f t="shared" ca="1" si="123"/>
        <v>0</v>
      </c>
      <c r="CH53" s="143">
        <f t="shared" ca="1" si="123"/>
        <v>0</v>
      </c>
      <c r="CI53" s="143">
        <f t="shared" ca="1" si="123"/>
        <v>0</v>
      </c>
      <c r="CJ53" s="143">
        <f t="shared" ca="1" si="123"/>
        <v>0</v>
      </c>
      <c r="CK53" s="143">
        <f t="shared" ca="1" si="123"/>
        <v>0</v>
      </c>
      <c r="CL53" s="143">
        <f t="shared" ca="1" si="123"/>
        <v>0</v>
      </c>
      <c r="CM53" s="143">
        <f t="shared" ca="1" si="123"/>
        <v>0</v>
      </c>
      <c r="CN53" s="143">
        <f t="shared" ca="1" si="123"/>
        <v>0</v>
      </c>
      <c r="CO53" s="143">
        <f t="shared" ca="1" si="123"/>
        <v>0</v>
      </c>
      <c r="CP53" s="143">
        <f t="shared" ca="1" si="123"/>
        <v>0</v>
      </c>
      <c r="CQ53" s="143">
        <f t="shared" ca="1" si="123"/>
        <v>0</v>
      </c>
      <c r="CR53" s="143">
        <f t="shared" ca="1" si="123"/>
        <v>0</v>
      </c>
      <c r="CS53" s="143">
        <f t="shared" ca="1" si="123"/>
        <v>0</v>
      </c>
      <c r="CT53" s="143">
        <f t="shared" ca="1" si="123"/>
        <v>0</v>
      </c>
      <c r="CU53" s="143">
        <f t="shared" ca="1" si="123"/>
        <v>0</v>
      </c>
      <c r="CV53" s="143">
        <f t="shared" ref="CV53:CZ53" ca="1" si="124">SUM(CV12:CV52)</f>
        <v>0</v>
      </c>
      <c r="CW53" s="143">
        <f t="shared" ca="1" si="124"/>
        <v>0</v>
      </c>
      <c r="CX53" s="143">
        <f t="shared" ca="1" si="124"/>
        <v>0</v>
      </c>
      <c r="CY53" s="143">
        <f t="shared" ca="1" si="124"/>
        <v>0</v>
      </c>
      <c r="CZ53" s="143">
        <f t="shared" ca="1" si="124"/>
        <v>0</v>
      </c>
    </row>
    <row r="56" spans="1:124">
      <c r="A56" s="144" t="s">
        <v>71</v>
      </c>
      <c r="B56" s="144"/>
      <c r="C56" s="144"/>
      <c r="D56" s="144"/>
      <c r="E56" s="144"/>
      <c r="F56" s="144"/>
      <c r="G56" s="144"/>
      <c r="H56" s="144"/>
      <c r="I56" s="144"/>
      <c r="J56" s="144"/>
      <c r="S56" s="64"/>
    </row>
    <row r="57" spans="1:124" s="137" customFormat="1">
      <c r="A57" s="145" t="s">
        <v>70</v>
      </c>
      <c r="B57" s="145"/>
      <c r="C57" s="146"/>
      <c r="D57" s="135">
        <v>1</v>
      </c>
      <c r="E57" s="135">
        <f t="shared" ref="E57:BP57" si="125">D57+1</f>
        <v>2</v>
      </c>
      <c r="F57" s="135">
        <f t="shared" si="125"/>
        <v>3</v>
      </c>
      <c r="G57" s="135">
        <f t="shared" si="125"/>
        <v>4</v>
      </c>
      <c r="H57" s="135">
        <f t="shared" si="125"/>
        <v>5</v>
      </c>
      <c r="I57" s="135">
        <f t="shared" si="125"/>
        <v>6</v>
      </c>
      <c r="J57" s="135">
        <f t="shared" si="125"/>
        <v>7</v>
      </c>
      <c r="K57" s="135">
        <f t="shared" si="125"/>
        <v>8</v>
      </c>
      <c r="L57" s="135">
        <f t="shared" si="125"/>
        <v>9</v>
      </c>
      <c r="M57" s="135">
        <f t="shared" si="125"/>
        <v>10</v>
      </c>
      <c r="N57" s="135">
        <f t="shared" si="125"/>
        <v>11</v>
      </c>
      <c r="O57" s="135">
        <f t="shared" si="125"/>
        <v>12</v>
      </c>
      <c r="P57" s="135">
        <f t="shared" si="125"/>
        <v>13</v>
      </c>
      <c r="Q57" s="135">
        <f t="shared" si="125"/>
        <v>14</v>
      </c>
      <c r="R57" s="135">
        <f t="shared" si="125"/>
        <v>15</v>
      </c>
      <c r="S57" s="135">
        <f t="shared" si="125"/>
        <v>16</v>
      </c>
      <c r="T57" s="135">
        <f t="shared" si="125"/>
        <v>17</v>
      </c>
      <c r="U57" s="135">
        <f t="shared" si="125"/>
        <v>18</v>
      </c>
      <c r="V57" s="135">
        <f t="shared" si="125"/>
        <v>19</v>
      </c>
      <c r="W57" s="135">
        <f t="shared" si="125"/>
        <v>20</v>
      </c>
      <c r="X57" s="135">
        <f t="shared" si="125"/>
        <v>21</v>
      </c>
      <c r="Y57" s="135">
        <f t="shared" si="125"/>
        <v>22</v>
      </c>
      <c r="Z57" s="135">
        <f t="shared" si="125"/>
        <v>23</v>
      </c>
      <c r="AA57" s="135">
        <f t="shared" si="125"/>
        <v>24</v>
      </c>
      <c r="AB57" s="135">
        <f t="shared" si="125"/>
        <v>25</v>
      </c>
      <c r="AC57" s="135">
        <f t="shared" si="125"/>
        <v>26</v>
      </c>
      <c r="AD57" s="135">
        <f t="shared" si="125"/>
        <v>27</v>
      </c>
      <c r="AE57" s="135">
        <f t="shared" si="125"/>
        <v>28</v>
      </c>
      <c r="AF57" s="135">
        <f t="shared" si="125"/>
        <v>29</v>
      </c>
      <c r="AG57" s="135">
        <f t="shared" si="125"/>
        <v>30</v>
      </c>
      <c r="AH57" s="135">
        <f t="shared" si="125"/>
        <v>31</v>
      </c>
      <c r="AI57" s="135">
        <f t="shared" si="125"/>
        <v>32</v>
      </c>
      <c r="AJ57" s="135">
        <f t="shared" si="125"/>
        <v>33</v>
      </c>
      <c r="AK57" s="135">
        <f t="shared" si="125"/>
        <v>34</v>
      </c>
      <c r="AL57" s="135">
        <f t="shared" si="125"/>
        <v>35</v>
      </c>
      <c r="AM57" s="135">
        <f t="shared" si="125"/>
        <v>36</v>
      </c>
      <c r="AN57" s="135">
        <f t="shared" si="125"/>
        <v>37</v>
      </c>
      <c r="AO57" s="135">
        <f t="shared" si="125"/>
        <v>38</v>
      </c>
      <c r="AP57" s="135">
        <f t="shared" si="125"/>
        <v>39</v>
      </c>
      <c r="AQ57" s="135">
        <f t="shared" si="125"/>
        <v>40</v>
      </c>
      <c r="AR57" s="135">
        <f t="shared" si="125"/>
        <v>41</v>
      </c>
      <c r="AS57" s="135">
        <f t="shared" si="125"/>
        <v>42</v>
      </c>
      <c r="AT57" s="135">
        <f t="shared" si="125"/>
        <v>43</v>
      </c>
      <c r="AU57" s="135">
        <f t="shared" si="125"/>
        <v>44</v>
      </c>
      <c r="AV57" s="135">
        <f t="shared" si="125"/>
        <v>45</v>
      </c>
      <c r="AW57" s="135">
        <f t="shared" si="125"/>
        <v>46</v>
      </c>
      <c r="AX57" s="135">
        <f t="shared" si="125"/>
        <v>47</v>
      </c>
      <c r="AY57" s="135">
        <f t="shared" si="125"/>
        <v>48</v>
      </c>
      <c r="AZ57" s="135">
        <f t="shared" si="125"/>
        <v>49</v>
      </c>
      <c r="BA57" s="135">
        <f t="shared" si="125"/>
        <v>50</v>
      </c>
      <c r="BB57" s="135">
        <f t="shared" si="125"/>
        <v>51</v>
      </c>
      <c r="BC57" s="135">
        <f t="shared" si="125"/>
        <v>52</v>
      </c>
      <c r="BD57" s="135">
        <f t="shared" si="125"/>
        <v>53</v>
      </c>
      <c r="BE57" s="135">
        <f t="shared" si="125"/>
        <v>54</v>
      </c>
      <c r="BF57" s="135">
        <f t="shared" si="125"/>
        <v>55</v>
      </c>
      <c r="BG57" s="135">
        <f t="shared" si="125"/>
        <v>56</v>
      </c>
      <c r="BH57" s="135">
        <f t="shared" si="125"/>
        <v>57</v>
      </c>
      <c r="BI57" s="135">
        <f t="shared" si="125"/>
        <v>58</v>
      </c>
      <c r="BJ57" s="135">
        <f t="shared" si="125"/>
        <v>59</v>
      </c>
      <c r="BK57" s="135">
        <f t="shared" si="125"/>
        <v>60</v>
      </c>
      <c r="BL57" s="135">
        <f t="shared" si="125"/>
        <v>61</v>
      </c>
      <c r="BM57" s="135">
        <f t="shared" si="125"/>
        <v>62</v>
      </c>
      <c r="BN57" s="135">
        <f t="shared" si="125"/>
        <v>63</v>
      </c>
      <c r="BO57" s="135">
        <f t="shared" si="125"/>
        <v>64</v>
      </c>
      <c r="BP57" s="135">
        <f t="shared" si="125"/>
        <v>65</v>
      </c>
      <c r="BQ57" s="135">
        <f t="shared" ref="BQ57:CY57" si="126">BP57+1</f>
        <v>66</v>
      </c>
      <c r="BR57" s="135">
        <f t="shared" si="126"/>
        <v>67</v>
      </c>
      <c r="BS57" s="135">
        <f t="shared" si="126"/>
        <v>68</v>
      </c>
      <c r="BT57" s="135">
        <f t="shared" si="126"/>
        <v>69</v>
      </c>
      <c r="BU57" s="135">
        <f t="shared" si="126"/>
        <v>70</v>
      </c>
      <c r="BV57" s="135">
        <f t="shared" si="126"/>
        <v>71</v>
      </c>
      <c r="BW57" s="135">
        <f t="shared" si="126"/>
        <v>72</v>
      </c>
      <c r="BX57" s="135">
        <f t="shared" si="126"/>
        <v>73</v>
      </c>
      <c r="BY57" s="135">
        <f t="shared" si="126"/>
        <v>74</v>
      </c>
      <c r="BZ57" s="135">
        <f t="shared" si="126"/>
        <v>75</v>
      </c>
      <c r="CA57" s="135">
        <f t="shared" si="126"/>
        <v>76</v>
      </c>
      <c r="CB57" s="135">
        <f t="shared" si="126"/>
        <v>77</v>
      </c>
      <c r="CC57" s="135">
        <f t="shared" si="126"/>
        <v>78</v>
      </c>
      <c r="CD57" s="135">
        <f t="shared" si="126"/>
        <v>79</v>
      </c>
      <c r="CE57" s="135">
        <f t="shared" si="126"/>
        <v>80</v>
      </c>
      <c r="CF57" s="135">
        <f t="shared" si="126"/>
        <v>81</v>
      </c>
      <c r="CG57" s="135">
        <f t="shared" si="126"/>
        <v>82</v>
      </c>
      <c r="CH57" s="135">
        <f t="shared" si="126"/>
        <v>83</v>
      </c>
      <c r="CI57" s="135">
        <f t="shared" si="126"/>
        <v>84</v>
      </c>
      <c r="CJ57" s="135">
        <f t="shared" si="126"/>
        <v>85</v>
      </c>
      <c r="CK57" s="135">
        <f t="shared" si="126"/>
        <v>86</v>
      </c>
      <c r="CL57" s="135">
        <f t="shared" si="126"/>
        <v>87</v>
      </c>
      <c r="CM57" s="135">
        <f t="shared" si="126"/>
        <v>88</v>
      </c>
      <c r="CN57" s="135">
        <f t="shared" si="126"/>
        <v>89</v>
      </c>
      <c r="CO57" s="135">
        <f t="shared" si="126"/>
        <v>90</v>
      </c>
      <c r="CP57" s="135">
        <f t="shared" si="126"/>
        <v>91</v>
      </c>
      <c r="CQ57" s="135">
        <f t="shared" si="126"/>
        <v>92</v>
      </c>
      <c r="CR57" s="135">
        <f t="shared" si="126"/>
        <v>93</v>
      </c>
      <c r="CS57" s="135">
        <f t="shared" si="126"/>
        <v>94</v>
      </c>
      <c r="CT57" s="135">
        <f t="shared" si="126"/>
        <v>95</v>
      </c>
      <c r="CU57" s="135">
        <f t="shared" si="126"/>
        <v>96</v>
      </c>
      <c r="CV57" s="135">
        <f t="shared" si="126"/>
        <v>97</v>
      </c>
      <c r="CW57" s="135">
        <f t="shared" si="126"/>
        <v>98</v>
      </c>
      <c r="CX57" s="135">
        <f t="shared" si="126"/>
        <v>99</v>
      </c>
      <c r="CY57" s="135">
        <f t="shared" si="126"/>
        <v>100</v>
      </c>
      <c r="CZ57" s="136">
        <v>101</v>
      </c>
    </row>
    <row r="58" spans="1:124">
      <c r="A58" s="138">
        <v>1</v>
      </c>
      <c r="B58" s="138">
        <f>B12</f>
        <v>2019</v>
      </c>
      <c r="C58" s="130">
        <f t="shared" ref="C58:C77" si="127">C12</f>
        <v>0</v>
      </c>
      <c r="D58" s="376">
        <f ca="1">$C58*'LookUp Ranges'!B$71</f>
        <v>0</v>
      </c>
      <c r="E58" s="376">
        <f ca="1">$C58*'LookUp Ranges'!C$71</f>
        <v>0</v>
      </c>
      <c r="F58" s="376">
        <f ca="1">$C58*'LookUp Ranges'!D$71</f>
        <v>0</v>
      </c>
      <c r="G58" s="376">
        <f ca="1">$C58*'LookUp Ranges'!E$71</f>
        <v>0</v>
      </c>
      <c r="H58" s="376">
        <f ca="1">$C58*'LookUp Ranges'!F$71</f>
        <v>0</v>
      </c>
      <c r="I58" s="376">
        <f ca="1">$C58*'LookUp Ranges'!G$71</f>
        <v>0</v>
      </c>
      <c r="J58" s="376">
        <f ca="1">$C58*'LookUp Ranges'!H$71</f>
        <v>0</v>
      </c>
      <c r="K58" s="376">
        <f ca="1">$C58*'LookUp Ranges'!I$71</f>
        <v>0</v>
      </c>
      <c r="L58" s="376">
        <f ca="1">$C58*'LookUp Ranges'!J$71</f>
        <v>0</v>
      </c>
      <c r="M58" s="376">
        <f ca="1">$C58*'LookUp Ranges'!K$71</f>
        <v>0</v>
      </c>
      <c r="N58" s="376">
        <f ca="1">$C58*'LookUp Ranges'!L$71</f>
        <v>0</v>
      </c>
      <c r="O58" s="376">
        <f ca="1">$C58*'LookUp Ranges'!M$71</f>
        <v>0</v>
      </c>
      <c r="P58" s="376">
        <f ca="1">$C58*'LookUp Ranges'!N$71</f>
        <v>0</v>
      </c>
      <c r="Q58" s="376">
        <f ca="1">$C58*'LookUp Ranges'!O$71</f>
        <v>0</v>
      </c>
      <c r="R58" s="376">
        <f ca="1">$C58*'LookUp Ranges'!P$71</f>
        <v>0</v>
      </c>
      <c r="S58" s="376">
        <f ca="1">$C58*'LookUp Ranges'!Q$71</f>
        <v>0</v>
      </c>
      <c r="T58" s="376">
        <f ca="1">$C58*'LookUp Ranges'!R$71</f>
        <v>0</v>
      </c>
      <c r="U58" s="376">
        <f ca="1">$C58*'LookUp Ranges'!S$71</f>
        <v>0</v>
      </c>
      <c r="V58" s="376">
        <f ca="1">$C58*'LookUp Ranges'!T$71</f>
        <v>0</v>
      </c>
      <c r="W58" s="376">
        <f ca="1">$C58*'LookUp Ranges'!U$71</f>
        <v>0</v>
      </c>
      <c r="X58" s="376">
        <f ca="1">$C58*'LookUp Ranges'!V$71</f>
        <v>0</v>
      </c>
      <c r="Y58" s="376">
        <f ca="1">$C58*'LookUp Ranges'!W$71</f>
        <v>0</v>
      </c>
      <c r="Z58" s="376">
        <f ca="1">$C58*'LookUp Ranges'!X$71</f>
        <v>0</v>
      </c>
      <c r="AA58" s="376">
        <f ca="1">$C58*'LookUp Ranges'!Y$71</f>
        <v>0</v>
      </c>
      <c r="AB58" s="376">
        <f ca="1">$C58*'LookUp Ranges'!Z$71</f>
        <v>0</v>
      </c>
      <c r="AC58" s="376">
        <f ca="1">$C58*'LookUp Ranges'!AA$71</f>
        <v>0</v>
      </c>
      <c r="AD58" s="376">
        <f ca="1">$C58*'LookUp Ranges'!AB$71</f>
        <v>0</v>
      </c>
      <c r="AE58" s="376">
        <f ca="1">$C58*'LookUp Ranges'!AC$71</f>
        <v>0</v>
      </c>
      <c r="AF58" s="376">
        <f ca="1">$C58*'LookUp Ranges'!AD$71</f>
        <v>0</v>
      </c>
      <c r="AG58" s="376">
        <f ca="1">$C58*'LookUp Ranges'!AE$71</f>
        <v>0</v>
      </c>
      <c r="AH58" s="376">
        <f ca="1">$C58*'LookUp Ranges'!AF$71</f>
        <v>0</v>
      </c>
      <c r="AI58" s="376">
        <f ca="1">$C58*'LookUp Ranges'!AG$71</f>
        <v>0</v>
      </c>
      <c r="AJ58" s="376">
        <f ca="1">$C58*'LookUp Ranges'!AH$71</f>
        <v>0</v>
      </c>
      <c r="AK58" s="376">
        <f ca="1">$C58*'LookUp Ranges'!AI$71</f>
        <v>0</v>
      </c>
      <c r="AL58" s="376">
        <f ca="1">$C58*'LookUp Ranges'!AJ$71</f>
        <v>0</v>
      </c>
      <c r="AM58" s="376">
        <f ca="1">$C58*'LookUp Ranges'!AK$71</f>
        <v>0</v>
      </c>
      <c r="AN58" s="376">
        <f ca="1">$C58*'LookUp Ranges'!AL$71</f>
        <v>0</v>
      </c>
      <c r="AO58" s="376">
        <f ca="1">$C58*'LookUp Ranges'!AM$71</f>
        <v>0</v>
      </c>
      <c r="AP58" s="376">
        <f ca="1">$C58*'LookUp Ranges'!AN$71</f>
        <v>0</v>
      </c>
      <c r="AQ58" s="376">
        <f ca="1">$C58*'LookUp Ranges'!AO$71</f>
        <v>0</v>
      </c>
      <c r="AR58" s="376"/>
      <c r="AS58" s="376"/>
      <c r="AT58" s="376"/>
      <c r="AU58" s="376"/>
      <c r="AV58" s="376"/>
      <c r="AW58" s="376"/>
      <c r="AX58" s="376"/>
      <c r="AY58" s="376"/>
      <c r="AZ58" s="376"/>
      <c r="BA58" s="376"/>
      <c r="BB58" s="376"/>
      <c r="BC58" s="376"/>
      <c r="BD58" s="376"/>
      <c r="BE58" s="376"/>
      <c r="BF58" s="376"/>
      <c r="BG58" s="376"/>
      <c r="BH58" s="376"/>
      <c r="BI58" s="376"/>
      <c r="BJ58" s="376"/>
      <c r="BK58" s="376"/>
      <c r="BL58" s="374"/>
      <c r="BM58" s="374"/>
      <c r="BN58" s="374"/>
      <c r="BO58" s="374"/>
      <c r="BP58" s="374"/>
      <c r="BQ58" s="374"/>
      <c r="BR58" s="374"/>
      <c r="BS58" s="374"/>
      <c r="BT58" s="374"/>
      <c r="BU58" s="374"/>
      <c r="BV58" s="374"/>
      <c r="BW58" s="374"/>
      <c r="BX58" s="374"/>
      <c r="BY58" s="374"/>
      <c r="BZ58" s="374"/>
      <c r="CA58" s="374"/>
      <c r="CB58" s="374"/>
      <c r="CC58" s="374"/>
      <c r="CD58" s="374"/>
      <c r="CE58" s="374"/>
      <c r="CF58" s="374"/>
      <c r="CG58" s="376"/>
      <c r="CH58" s="376"/>
      <c r="CI58" s="376"/>
      <c r="CJ58" s="376"/>
      <c r="CK58" s="376"/>
      <c r="CL58" s="376"/>
      <c r="CM58" s="376"/>
      <c r="CN58" s="376"/>
      <c r="CO58" s="376"/>
      <c r="CP58" s="376"/>
      <c r="CQ58" s="376"/>
      <c r="CR58" s="376"/>
      <c r="CS58" s="376"/>
      <c r="CT58" s="376"/>
      <c r="CU58" s="376"/>
      <c r="CV58" s="376"/>
      <c r="CW58" s="376"/>
      <c r="CX58" s="376"/>
      <c r="CY58" s="376"/>
      <c r="CZ58" s="374">
        <f t="shared" ref="CZ58:CZ97" ca="1" si="128">SUM(D58:CY58)</f>
        <v>0</v>
      </c>
    </row>
    <row r="59" spans="1:124">
      <c r="A59" s="138">
        <f t="shared" ref="A59:A97" si="129">A58+1</f>
        <v>2</v>
      </c>
      <c r="B59" s="138">
        <f t="shared" ref="B59:B97" si="130">B13</f>
        <v>2020</v>
      </c>
      <c r="C59" s="130">
        <f t="shared" si="127"/>
        <v>0</v>
      </c>
      <c r="D59" s="375"/>
      <c r="E59" s="376">
        <f ca="1">$C59*'LookUp Ranges'!B$71</f>
        <v>0</v>
      </c>
      <c r="F59" s="376">
        <f ca="1">$C59*'LookUp Ranges'!C$71</f>
        <v>0</v>
      </c>
      <c r="G59" s="376">
        <f ca="1">$C59*'LookUp Ranges'!D$71</f>
        <v>0</v>
      </c>
      <c r="H59" s="376">
        <f ca="1">$C59*'LookUp Ranges'!E$71</f>
        <v>0</v>
      </c>
      <c r="I59" s="376">
        <f ca="1">$C59*'LookUp Ranges'!F$71</f>
        <v>0</v>
      </c>
      <c r="J59" s="376">
        <f ca="1">$C59*'LookUp Ranges'!G$71</f>
        <v>0</v>
      </c>
      <c r="K59" s="376">
        <f ca="1">$C59*'LookUp Ranges'!H$71</f>
        <v>0</v>
      </c>
      <c r="L59" s="376">
        <f ca="1">$C59*'LookUp Ranges'!I$71</f>
        <v>0</v>
      </c>
      <c r="M59" s="376">
        <f ca="1">$C59*'LookUp Ranges'!J$71</f>
        <v>0</v>
      </c>
      <c r="N59" s="376">
        <f ca="1">$C59*'LookUp Ranges'!K$71</f>
        <v>0</v>
      </c>
      <c r="O59" s="376">
        <f ca="1">$C59*'LookUp Ranges'!L$71</f>
        <v>0</v>
      </c>
      <c r="P59" s="376">
        <f ca="1">$C59*'LookUp Ranges'!M$71</f>
        <v>0</v>
      </c>
      <c r="Q59" s="376">
        <f ca="1">$C59*'LookUp Ranges'!N$71</f>
        <v>0</v>
      </c>
      <c r="R59" s="376">
        <f ca="1">$C59*'LookUp Ranges'!O$71</f>
        <v>0</v>
      </c>
      <c r="S59" s="376">
        <f ca="1">$C59*'LookUp Ranges'!P$71</f>
        <v>0</v>
      </c>
      <c r="T59" s="376">
        <f ca="1">$C59*'LookUp Ranges'!Q$71</f>
        <v>0</v>
      </c>
      <c r="U59" s="376">
        <f ca="1">$C59*'LookUp Ranges'!R$71</f>
        <v>0</v>
      </c>
      <c r="V59" s="376">
        <f ca="1">$C59*'LookUp Ranges'!S$71</f>
        <v>0</v>
      </c>
      <c r="W59" s="376">
        <f ca="1">$C59*'LookUp Ranges'!T$71</f>
        <v>0</v>
      </c>
      <c r="X59" s="376">
        <f ca="1">$C59*'LookUp Ranges'!U$71</f>
        <v>0</v>
      </c>
      <c r="Y59" s="376">
        <f ca="1">$C59*'LookUp Ranges'!V$71</f>
        <v>0</v>
      </c>
      <c r="Z59" s="376">
        <f ca="1">$C59*'LookUp Ranges'!W$71</f>
        <v>0</v>
      </c>
      <c r="AA59" s="376">
        <f ca="1">$C59*'LookUp Ranges'!X$71</f>
        <v>0</v>
      </c>
      <c r="AB59" s="376">
        <f ca="1">$C59*'LookUp Ranges'!Y$71</f>
        <v>0</v>
      </c>
      <c r="AC59" s="376">
        <f ca="1">$C59*'LookUp Ranges'!Z$71</f>
        <v>0</v>
      </c>
      <c r="AD59" s="376">
        <f ca="1">$C59*'LookUp Ranges'!AA$71</f>
        <v>0</v>
      </c>
      <c r="AE59" s="376">
        <f ca="1">$C59*'LookUp Ranges'!AB$71</f>
        <v>0</v>
      </c>
      <c r="AF59" s="376">
        <f ca="1">$C59*'LookUp Ranges'!AC$71</f>
        <v>0</v>
      </c>
      <c r="AG59" s="376">
        <f ca="1">$C59*'LookUp Ranges'!AD$71</f>
        <v>0</v>
      </c>
      <c r="AH59" s="376">
        <f ca="1">$C59*'LookUp Ranges'!AE$71</f>
        <v>0</v>
      </c>
      <c r="AI59" s="376">
        <f ca="1">$C59*'LookUp Ranges'!AF$71</f>
        <v>0</v>
      </c>
      <c r="AJ59" s="376">
        <f ca="1">$C59*'LookUp Ranges'!AG$71</f>
        <v>0</v>
      </c>
      <c r="AK59" s="376">
        <f ca="1">$C59*'LookUp Ranges'!AH$71</f>
        <v>0</v>
      </c>
      <c r="AL59" s="376">
        <f ca="1">$C59*'LookUp Ranges'!AI$71</f>
        <v>0</v>
      </c>
      <c r="AM59" s="376">
        <f ca="1">$C59*'LookUp Ranges'!AJ$71</f>
        <v>0</v>
      </c>
      <c r="AN59" s="376">
        <f ca="1">$C59*'LookUp Ranges'!AK$71</f>
        <v>0</v>
      </c>
      <c r="AO59" s="376">
        <f ca="1">$C59*'LookUp Ranges'!AL$71</f>
        <v>0</v>
      </c>
      <c r="AP59" s="376">
        <f ca="1">$C59*'LookUp Ranges'!AM$71</f>
        <v>0</v>
      </c>
      <c r="AQ59" s="376">
        <f ca="1">$C59*'LookUp Ranges'!AN$71</f>
        <v>0</v>
      </c>
      <c r="AR59" s="376">
        <f ca="1">$C59*'LookUp Ranges'!AO$71</f>
        <v>0</v>
      </c>
      <c r="AS59" s="376"/>
      <c r="AT59" s="376"/>
      <c r="AU59" s="376"/>
      <c r="AV59" s="376"/>
      <c r="AW59" s="376"/>
      <c r="AX59" s="376"/>
      <c r="AY59" s="376"/>
      <c r="AZ59" s="376"/>
      <c r="BA59" s="376"/>
      <c r="BB59" s="376"/>
      <c r="BC59" s="376"/>
      <c r="BD59" s="376"/>
      <c r="BE59" s="376"/>
      <c r="BF59" s="376"/>
      <c r="BG59" s="376"/>
      <c r="BH59" s="376"/>
      <c r="BI59" s="376"/>
      <c r="BJ59" s="376"/>
      <c r="BK59" s="376"/>
      <c r="BL59" s="377"/>
      <c r="BM59" s="377"/>
      <c r="BN59" s="377"/>
      <c r="BO59" s="377"/>
      <c r="BP59" s="377"/>
      <c r="BQ59" s="377"/>
      <c r="BR59" s="377"/>
      <c r="BS59" s="377"/>
      <c r="BT59" s="377"/>
      <c r="BU59" s="377"/>
      <c r="BV59" s="377"/>
      <c r="BW59" s="377"/>
      <c r="BX59" s="377"/>
      <c r="BY59" s="377"/>
      <c r="BZ59" s="377"/>
      <c r="CA59" s="377"/>
      <c r="CB59" s="377"/>
      <c r="CC59" s="377"/>
      <c r="CD59" s="377"/>
      <c r="CE59" s="377"/>
      <c r="CF59" s="377"/>
      <c r="CG59" s="376"/>
      <c r="CH59" s="376"/>
      <c r="CI59" s="376"/>
      <c r="CJ59" s="376"/>
      <c r="CK59" s="376"/>
      <c r="CL59" s="376"/>
      <c r="CM59" s="376"/>
      <c r="CN59" s="376"/>
      <c r="CO59" s="376"/>
      <c r="CP59" s="376"/>
      <c r="CQ59" s="376"/>
      <c r="CR59" s="376"/>
      <c r="CS59" s="376"/>
      <c r="CT59" s="376"/>
      <c r="CU59" s="376"/>
      <c r="CV59" s="376"/>
      <c r="CW59" s="376"/>
      <c r="CX59" s="376"/>
      <c r="CY59" s="376"/>
      <c r="CZ59" s="374">
        <f t="shared" ca="1" si="128"/>
        <v>0</v>
      </c>
    </row>
    <row r="60" spans="1:124">
      <c r="A60" s="138">
        <f t="shared" si="129"/>
        <v>3</v>
      </c>
      <c r="B60" s="138">
        <f t="shared" si="130"/>
        <v>2021</v>
      </c>
      <c r="C60" s="130">
        <f t="shared" si="127"/>
        <v>0</v>
      </c>
      <c r="D60" s="375"/>
      <c r="E60" s="375"/>
      <c r="F60" s="376">
        <f ca="1">$C60*'LookUp Ranges'!B$71</f>
        <v>0</v>
      </c>
      <c r="G60" s="376">
        <f ca="1">$C60*'LookUp Ranges'!C$71</f>
        <v>0</v>
      </c>
      <c r="H60" s="376">
        <f ca="1">$C60*'LookUp Ranges'!D$71</f>
        <v>0</v>
      </c>
      <c r="I60" s="376">
        <f ca="1">$C60*'LookUp Ranges'!E$71</f>
        <v>0</v>
      </c>
      <c r="J60" s="376">
        <f ca="1">$C60*'LookUp Ranges'!F$71</f>
        <v>0</v>
      </c>
      <c r="K60" s="376">
        <f ca="1">$C60*'LookUp Ranges'!G$71</f>
        <v>0</v>
      </c>
      <c r="L60" s="376">
        <f ca="1">$C60*'LookUp Ranges'!H$71</f>
        <v>0</v>
      </c>
      <c r="M60" s="376">
        <f ca="1">$C60*'LookUp Ranges'!I$71</f>
        <v>0</v>
      </c>
      <c r="N60" s="376">
        <f ca="1">$C60*'LookUp Ranges'!J$71</f>
        <v>0</v>
      </c>
      <c r="O60" s="376">
        <f ca="1">$C60*'LookUp Ranges'!K$71</f>
        <v>0</v>
      </c>
      <c r="P60" s="376">
        <f ca="1">$C60*'LookUp Ranges'!L$71</f>
        <v>0</v>
      </c>
      <c r="Q60" s="376">
        <f ca="1">$C60*'LookUp Ranges'!M$71</f>
        <v>0</v>
      </c>
      <c r="R60" s="376">
        <f ca="1">$C60*'LookUp Ranges'!N$71</f>
        <v>0</v>
      </c>
      <c r="S60" s="376">
        <f ca="1">$C60*'LookUp Ranges'!O$71</f>
        <v>0</v>
      </c>
      <c r="T60" s="376">
        <f ca="1">$C60*'LookUp Ranges'!P$71</f>
        <v>0</v>
      </c>
      <c r="U60" s="376">
        <f ca="1">$C60*'LookUp Ranges'!Q$71</f>
        <v>0</v>
      </c>
      <c r="V60" s="376">
        <f ca="1">$C60*'LookUp Ranges'!R$71</f>
        <v>0</v>
      </c>
      <c r="W60" s="376">
        <f ca="1">$C60*'LookUp Ranges'!S$71</f>
        <v>0</v>
      </c>
      <c r="X60" s="376">
        <f ca="1">$C60*'LookUp Ranges'!T$71</f>
        <v>0</v>
      </c>
      <c r="Y60" s="376">
        <f ca="1">$C60*'LookUp Ranges'!U$71</f>
        <v>0</v>
      </c>
      <c r="Z60" s="376">
        <f ca="1">$C60*'LookUp Ranges'!V$71</f>
        <v>0</v>
      </c>
      <c r="AA60" s="376">
        <f ca="1">$C60*'LookUp Ranges'!W$71</f>
        <v>0</v>
      </c>
      <c r="AB60" s="376">
        <f ca="1">$C60*'LookUp Ranges'!X$71</f>
        <v>0</v>
      </c>
      <c r="AC60" s="376">
        <f ca="1">$C60*'LookUp Ranges'!Y$71</f>
        <v>0</v>
      </c>
      <c r="AD60" s="376">
        <f ca="1">$C60*'LookUp Ranges'!Z$71</f>
        <v>0</v>
      </c>
      <c r="AE60" s="376">
        <f ca="1">$C60*'LookUp Ranges'!AA$71</f>
        <v>0</v>
      </c>
      <c r="AF60" s="376">
        <f ca="1">$C60*'LookUp Ranges'!AB$71</f>
        <v>0</v>
      </c>
      <c r="AG60" s="376">
        <f ca="1">$C60*'LookUp Ranges'!AC$71</f>
        <v>0</v>
      </c>
      <c r="AH60" s="376">
        <f ca="1">$C60*'LookUp Ranges'!AD$71</f>
        <v>0</v>
      </c>
      <c r="AI60" s="376">
        <f ca="1">$C60*'LookUp Ranges'!AE$71</f>
        <v>0</v>
      </c>
      <c r="AJ60" s="376">
        <f ca="1">$C60*'LookUp Ranges'!AF$71</f>
        <v>0</v>
      </c>
      <c r="AK60" s="376">
        <f ca="1">$C60*'LookUp Ranges'!AG$71</f>
        <v>0</v>
      </c>
      <c r="AL60" s="376">
        <f ca="1">$C60*'LookUp Ranges'!AH$71</f>
        <v>0</v>
      </c>
      <c r="AM60" s="376">
        <f ca="1">$C60*'LookUp Ranges'!AI$71</f>
        <v>0</v>
      </c>
      <c r="AN60" s="376">
        <f ca="1">$C60*'LookUp Ranges'!AJ$71</f>
        <v>0</v>
      </c>
      <c r="AO60" s="376">
        <f ca="1">$C60*'LookUp Ranges'!AK$71</f>
        <v>0</v>
      </c>
      <c r="AP60" s="376">
        <f ca="1">$C60*'LookUp Ranges'!AL$71</f>
        <v>0</v>
      </c>
      <c r="AQ60" s="376">
        <f ca="1">$C60*'LookUp Ranges'!AM$71</f>
        <v>0</v>
      </c>
      <c r="AR60" s="376">
        <f ca="1">$C60*'LookUp Ranges'!AN$71</f>
        <v>0</v>
      </c>
      <c r="AS60" s="376">
        <f ca="1">$C60*'LookUp Ranges'!AO$71</f>
        <v>0</v>
      </c>
      <c r="AT60" s="376"/>
      <c r="AU60" s="376"/>
      <c r="AV60" s="376"/>
      <c r="AW60" s="376"/>
      <c r="AX60" s="376"/>
      <c r="AY60" s="376"/>
      <c r="AZ60" s="376"/>
      <c r="BA60" s="376"/>
      <c r="BB60" s="376"/>
      <c r="BC60" s="376"/>
      <c r="BD60" s="376"/>
      <c r="BE60" s="376"/>
      <c r="BF60" s="376"/>
      <c r="BG60" s="376"/>
      <c r="BH60" s="376"/>
      <c r="BI60" s="376"/>
      <c r="BJ60" s="376"/>
      <c r="BK60" s="376"/>
      <c r="BL60" s="377"/>
      <c r="BM60" s="377"/>
      <c r="BN60" s="377"/>
      <c r="BO60" s="377"/>
      <c r="BP60" s="377"/>
      <c r="BQ60" s="377"/>
      <c r="BR60" s="377"/>
      <c r="BS60" s="377"/>
      <c r="BT60" s="377"/>
      <c r="BU60" s="377"/>
      <c r="BV60" s="377"/>
      <c r="BW60" s="377"/>
      <c r="BX60" s="377"/>
      <c r="BY60" s="377"/>
      <c r="BZ60" s="377"/>
      <c r="CA60" s="377"/>
      <c r="CB60" s="377"/>
      <c r="CC60" s="377"/>
      <c r="CD60" s="377"/>
      <c r="CE60" s="377"/>
      <c r="CF60" s="377"/>
      <c r="CG60" s="376"/>
      <c r="CH60" s="376"/>
      <c r="CI60" s="376"/>
      <c r="CJ60" s="376"/>
      <c r="CK60" s="376"/>
      <c r="CL60" s="376"/>
      <c r="CM60" s="376"/>
      <c r="CN60" s="376"/>
      <c r="CO60" s="376"/>
      <c r="CP60" s="376"/>
      <c r="CQ60" s="376"/>
      <c r="CR60" s="376"/>
      <c r="CS60" s="376"/>
      <c r="CT60" s="376"/>
      <c r="CU60" s="376"/>
      <c r="CV60" s="376"/>
      <c r="CW60" s="376"/>
      <c r="CX60" s="376"/>
      <c r="CY60" s="376"/>
      <c r="CZ60" s="374">
        <f t="shared" ca="1" si="128"/>
        <v>0</v>
      </c>
    </row>
    <row r="61" spans="1:124">
      <c r="A61" s="138">
        <f t="shared" si="129"/>
        <v>4</v>
      </c>
      <c r="B61" s="138">
        <f t="shared" si="130"/>
        <v>2022</v>
      </c>
      <c r="C61" s="130">
        <f t="shared" si="127"/>
        <v>0</v>
      </c>
      <c r="D61" s="375"/>
      <c r="E61" s="375"/>
      <c r="F61" s="375"/>
      <c r="G61" s="376">
        <f ca="1">$C61*'LookUp Ranges'!B$71</f>
        <v>0</v>
      </c>
      <c r="H61" s="376">
        <f ca="1">$C61*'LookUp Ranges'!C$71</f>
        <v>0</v>
      </c>
      <c r="I61" s="376">
        <f ca="1">$C61*'LookUp Ranges'!D$71</f>
        <v>0</v>
      </c>
      <c r="J61" s="376">
        <f ca="1">$C61*'LookUp Ranges'!E$71</f>
        <v>0</v>
      </c>
      <c r="K61" s="376">
        <f ca="1">$C61*'LookUp Ranges'!F$71</f>
        <v>0</v>
      </c>
      <c r="L61" s="376">
        <f ca="1">$C61*'LookUp Ranges'!G$71</f>
        <v>0</v>
      </c>
      <c r="M61" s="376">
        <f ca="1">$C61*'LookUp Ranges'!H$71</f>
        <v>0</v>
      </c>
      <c r="N61" s="376">
        <f ca="1">$C61*'LookUp Ranges'!I$71</f>
        <v>0</v>
      </c>
      <c r="O61" s="376">
        <f ca="1">$C61*'LookUp Ranges'!J$71</f>
        <v>0</v>
      </c>
      <c r="P61" s="376">
        <f ca="1">$C61*'LookUp Ranges'!K$71</f>
        <v>0</v>
      </c>
      <c r="Q61" s="376">
        <f ca="1">$C61*'LookUp Ranges'!L$71</f>
        <v>0</v>
      </c>
      <c r="R61" s="376">
        <f ca="1">$C61*'LookUp Ranges'!M$71</f>
        <v>0</v>
      </c>
      <c r="S61" s="376">
        <f ca="1">$C61*'LookUp Ranges'!N$71</f>
        <v>0</v>
      </c>
      <c r="T61" s="376">
        <f ca="1">$C61*'LookUp Ranges'!O$71</f>
        <v>0</v>
      </c>
      <c r="U61" s="376">
        <f ca="1">$C61*'LookUp Ranges'!P$71</f>
        <v>0</v>
      </c>
      <c r="V61" s="376">
        <f ca="1">$C61*'LookUp Ranges'!Q$71</f>
        <v>0</v>
      </c>
      <c r="W61" s="376">
        <f ca="1">$C61*'LookUp Ranges'!R$71</f>
        <v>0</v>
      </c>
      <c r="X61" s="376">
        <f ca="1">$C61*'LookUp Ranges'!S$71</f>
        <v>0</v>
      </c>
      <c r="Y61" s="376">
        <f ca="1">$C61*'LookUp Ranges'!T$71</f>
        <v>0</v>
      </c>
      <c r="Z61" s="376">
        <f ca="1">$C61*'LookUp Ranges'!U$71</f>
        <v>0</v>
      </c>
      <c r="AA61" s="376">
        <f ca="1">$C61*'LookUp Ranges'!V$71</f>
        <v>0</v>
      </c>
      <c r="AB61" s="376">
        <f ca="1">$C61*'LookUp Ranges'!W$71</f>
        <v>0</v>
      </c>
      <c r="AC61" s="376">
        <f ca="1">$C61*'LookUp Ranges'!X$71</f>
        <v>0</v>
      </c>
      <c r="AD61" s="376">
        <f ca="1">$C61*'LookUp Ranges'!Y$71</f>
        <v>0</v>
      </c>
      <c r="AE61" s="376">
        <f ca="1">$C61*'LookUp Ranges'!Z$71</f>
        <v>0</v>
      </c>
      <c r="AF61" s="376">
        <f ca="1">$C61*'LookUp Ranges'!AA$71</f>
        <v>0</v>
      </c>
      <c r="AG61" s="376">
        <f ca="1">$C61*'LookUp Ranges'!AB$71</f>
        <v>0</v>
      </c>
      <c r="AH61" s="376">
        <f ca="1">$C61*'LookUp Ranges'!AC$71</f>
        <v>0</v>
      </c>
      <c r="AI61" s="376">
        <f ca="1">$C61*'LookUp Ranges'!AD$71</f>
        <v>0</v>
      </c>
      <c r="AJ61" s="376">
        <f ca="1">$C61*'LookUp Ranges'!AE$71</f>
        <v>0</v>
      </c>
      <c r="AK61" s="376">
        <f ca="1">$C61*'LookUp Ranges'!AF$71</f>
        <v>0</v>
      </c>
      <c r="AL61" s="376">
        <f ca="1">$C61*'LookUp Ranges'!AG$71</f>
        <v>0</v>
      </c>
      <c r="AM61" s="376">
        <f ca="1">$C61*'LookUp Ranges'!AH$71</f>
        <v>0</v>
      </c>
      <c r="AN61" s="376">
        <f ca="1">$C61*'LookUp Ranges'!AI$71</f>
        <v>0</v>
      </c>
      <c r="AO61" s="376">
        <f ca="1">$C61*'LookUp Ranges'!AJ$71</f>
        <v>0</v>
      </c>
      <c r="AP61" s="376">
        <f ca="1">$C61*'LookUp Ranges'!AK$71</f>
        <v>0</v>
      </c>
      <c r="AQ61" s="376">
        <f ca="1">$C61*'LookUp Ranges'!AL$71</f>
        <v>0</v>
      </c>
      <c r="AR61" s="376">
        <f ca="1">$C61*'LookUp Ranges'!AM$71</f>
        <v>0</v>
      </c>
      <c r="AS61" s="376">
        <f ca="1">$C61*'LookUp Ranges'!AN$71</f>
        <v>0</v>
      </c>
      <c r="AT61" s="376">
        <f ca="1">$C61*'LookUp Ranges'!AO$71</f>
        <v>0</v>
      </c>
      <c r="AU61" s="376"/>
      <c r="AV61" s="376"/>
      <c r="AW61" s="376"/>
      <c r="AX61" s="376"/>
      <c r="AY61" s="376"/>
      <c r="AZ61" s="376"/>
      <c r="BA61" s="376"/>
      <c r="BB61" s="376"/>
      <c r="BC61" s="376"/>
      <c r="BD61" s="376"/>
      <c r="BE61" s="376"/>
      <c r="BF61" s="376"/>
      <c r="BG61" s="376"/>
      <c r="BH61" s="376"/>
      <c r="BI61" s="376"/>
      <c r="BJ61" s="376"/>
      <c r="BK61" s="376"/>
      <c r="BL61" s="377"/>
      <c r="BM61" s="377"/>
      <c r="BN61" s="377"/>
      <c r="BO61" s="377"/>
      <c r="BP61" s="377"/>
      <c r="BQ61" s="377"/>
      <c r="BR61" s="377"/>
      <c r="BS61" s="377"/>
      <c r="BT61" s="377"/>
      <c r="BU61" s="377"/>
      <c r="BV61" s="377"/>
      <c r="BW61" s="377"/>
      <c r="BX61" s="377"/>
      <c r="BY61" s="377"/>
      <c r="BZ61" s="377"/>
      <c r="CA61" s="377"/>
      <c r="CB61" s="377"/>
      <c r="CC61" s="377"/>
      <c r="CD61" s="377"/>
      <c r="CE61" s="377"/>
      <c r="CF61" s="377"/>
      <c r="CG61" s="376"/>
      <c r="CH61" s="376"/>
      <c r="CI61" s="376"/>
      <c r="CJ61" s="376"/>
      <c r="CK61" s="376"/>
      <c r="CL61" s="376"/>
      <c r="CM61" s="376"/>
      <c r="CN61" s="376"/>
      <c r="CO61" s="376"/>
      <c r="CP61" s="376"/>
      <c r="CQ61" s="376"/>
      <c r="CR61" s="376"/>
      <c r="CS61" s="376"/>
      <c r="CT61" s="376"/>
      <c r="CU61" s="376"/>
      <c r="CV61" s="376"/>
      <c r="CW61" s="376"/>
      <c r="CX61" s="376"/>
      <c r="CY61" s="376"/>
      <c r="CZ61" s="374">
        <f t="shared" ca="1" si="128"/>
        <v>0</v>
      </c>
    </row>
    <row r="62" spans="1:124">
      <c r="A62" s="138">
        <f t="shared" si="129"/>
        <v>5</v>
      </c>
      <c r="B62" s="138">
        <f t="shared" si="130"/>
        <v>2023</v>
      </c>
      <c r="C62" s="130">
        <f t="shared" si="127"/>
        <v>0</v>
      </c>
      <c r="D62" s="375"/>
      <c r="E62" s="375"/>
      <c r="F62" s="375"/>
      <c r="G62" s="375"/>
      <c r="H62" s="376">
        <f ca="1">$C62*'LookUp Ranges'!B$71</f>
        <v>0</v>
      </c>
      <c r="I62" s="376">
        <f ca="1">$C62*'LookUp Ranges'!C$71</f>
        <v>0</v>
      </c>
      <c r="J62" s="376">
        <f ca="1">$C62*'LookUp Ranges'!D$71</f>
        <v>0</v>
      </c>
      <c r="K62" s="376">
        <f ca="1">$C62*'LookUp Ranges'!E$71</f>
        <v>0</v>
      </c>
      <c r="L62" s="376">
        <f ca="1">$C62*'LookUp Ranges'!F$71</f>
        <v>0</v>
      </c>
      <c r="M62" s="376">
        <f ca="1">$C62*'LookUp Ranges'!G$71</f>
        <v>0</v>
      </c>
      <c r="N62" s="376">
        <f ca="1">$C62*'LookUp Ranges'!H$71</f>
        <v>0</v>
      </c>
      <c r="O62" s="376">
        <f ca="1">$C62*'LookUp Ranges'!I$71</f>
        <v>0</v>
      </c>
      <c r="P62" s="376">
        <f ca="1">$C62*'LookUp Ranges'!J$71</f>
        <v>0</v>
      </c>
      <c r="Q62" s="376">
        <f ca="1">$C62*'LookUp Ranges'!K$71</f>
        <v>0</v>
      </c>
      <c r="R62" s="376">
        <f ca="1">$C62*'LookUp Ranges'!L$71</f>
        <v>0</v>
      </c>
      <c r="S62" s="376">
        <f ca="1">$C62*'LookUp Ranges'!M$71</f>
        <v>0</v>
      </c>
      <c r="T62" s="376">
        <f ca="1">$C62*'LookUp Ranges'!N$71</f>
        <v>0</v>
      </c>
      <c r="U62" s="376">
        <f ca="1">$C62*'LookUp Ranges'!O$71</f>
        <v>0</v>
      </c>
      <c r="V62" s="376">
        <f ca="1">$C62*'LookUp Ranges'!P$71</f>
        <v>0</v>
      </c>
      <c r="W62" s="376">
        <f ca="1">$C62*'LookUp Ranges'!Q$71</f>
        <v>0</v>
      </c>
      <c r="X62" s="376">
        <f ca="1">$C62*'LookUp Ranges'!R$71</f>
        <v>0</v>
      </c>
      <c r="Y62" s="376">
        <f ca="1">$C62*'LookUp Ranges'!S$71</f>
        <v>0</v>
      </c>
      <c r="Z62" s="376">
        <f ca="1">$C62*'LookUp Ranges'!T$71</f>
        <v>0</v>
      </c>
      <c r="AA62" s="376">
        <f ca="1">$C62*'LookUp Ranges'!U$71</f>
        <v>0</v>
      </c>
      <c r="AB62" s="376">
        <f ca="1">$C62*'LookUp Ranges'!V$71</f>
        <v>0</v>
      </c>
      <c r="AC62" s="376">
        <f ca="1">$C62*'LookUp Ranges'!W$71</f>
        <v>0</v>
      </c>
      <c r="AD62" s="376">
        <f ca="1">$C62*'LookUp Ranges'!X$71</f>
        <v>0</v>
      </c>
      <c r="AE62" s="376">
        <f ca="1">$C62*'LookUp Ranges'!Y$71</f>
        <v>0</v>
      </c>
      <c r="AF62" s="376">
        <f ca="1">$C62*'LookUp Ranges'!Z$71</f>
        <v>0</v>
      </c>
      <c r="AG62" s="376">
        <f ca="1">$C62*'LookUp Ranges'!AA$71</f>
        <v>0</v>
      </c>
      <c r="AH62" s="376">
        <f ca="1">$C62*'LookUp Ranges'!AB$71</f>
        <v>0</v>
      </c>
      <c r="AI62" s="376">
        <f ca="1">$C62*'LookUp Ranges'!AC$71</f>
        <v>0</v>
      </c>
      <c r="AJ62" s="376">
        <f ca="1">$C62*'LookUp Ranges'!AD$71</f>
        <v>0</v>
      </c>
      <c r="AK62" s="376">
        <f ca="1">$C62*'LookUp Ranges'!AE$71</f>
        <v>0</v>
      </c>
      <c r="AL62" s="376">
        <f ca="1">$C62*'LookUp Ranges'!AF$71</f>
        <v>0</v>
      </c>
      <c r="AM62" s="376">
        <f ca="1">$C62*'LookUp Ranges'!AG$71</f>
        <v>0</v>
      </c>
      <c r="AN62" s="376">
        <f ca="1">$C62*'LookUp Ranges'!AH$71</f>
        <v>0</v>
      </c>
      <c r="AO62" s="376">
        <f ca="1">$C62*'LookUp Ranges'!AI$71</f>
        <v>0</v>
      </c>
      <c r="AP62" s="376">
        <f ca="1">$C62*'LookUp Ranges'!AJ$71</f>
        <v>0</v>
      </c>
      <c r="AQ62" s="376">
        <f ca="1">$C62*'LookUp Ranges'!AK$71</f>
        <v>0</v>
      </c>
      <c r="AR62" s="376">
        <f ca="1">$C62*'LookUp Ranges'!AL$71</f>
        <v>0</v>
      </c>
      <c r="AS62" s="376">
        <f ca="1">$C62*'LookUp Ranges'!AM$71</f>
        <v>0</v>
      </c>
      <c r="AT62" s="376">
        <f ca="1">$C62*'LookUp Ranges'!AN$71</f>
        <v>0</v>
      </c>
      <c r="AU62" s="376">
        <f ca="1">$C62*'LookUp Ranges'!AO$71</f>
        <v>0</v>
      </c>
      <c r="AV62" s="376"/>
      <c r="AW62" s="376"/>
      <c r="AX62" s="376"/>
      <c r="AY62" s="376"/>
      <c r="AZ62" s="376"/>
      <c r="BA62" s="376"/>
      <c r="BB62" s="376"/>
      <c r="BC62" s="376"/>
      <c r="BD62" s="376"/>
      <c r="BE62" s="376"/>
      <c r="BF62" s="376"/>
      <c r="BG62" s="376"/>
      <c r="BH62" s="376"/>
      <c r="BI62" s="376"/>
      <c r="BJ62" s="376"/>
      <c r="BK62" s="376"/>
      <c r="BL62" s="377"/>
      <c r="BM62" s="377"/>
      <c r="BN62" s="377"/>
      <c r="BO62" s="377"/>
      <c r="BP62" s="377"/>
      <c r="BQ62" s="377"/>
      <c r="BR62" s="377"/>
      <c r="BS62" s="377"/>
      <c r="BT62" s="377"/>
      <c r="BU62" s="377"/>
      <c r="BV62" s="377"/>
      <c r="BW62" s="377"/>
      <c r="BX62" s="377"/>
      <c r="BY62" s="377"/>
      <c r="BZ62" s="377"/>
      <c r="CA62" s="377"/>
      <c r="CB62" s="377"/>
      <c r="CC62" s="377"/>
      <c r="CD62" s="377"/>
      <c r="CE62" s="377"/>
      <c r="CF62" s="377"/>
      <c r="CG62" s="376"/>
      <c r="CH62" s="376"/>
      <c r="CI62" s="376"/>
      <c r="CJ62" s="376"/>
      <c r="CK62" s="376"/>
      <c r="CL62" s="376"/>
      <c r="CM62" s="376"/>
      <c r="CN62" s="376"/>
      <c r="CO62" s="376"/>
      <c r="CP62" s="376"/>
      <c r="CQ62" s="376"/>
      <c r="CR62" s="376"/>
      <c r="CS62" s="376"/>
      <c r="CT62" s="376"/>
      <c r="CU62" s="376"/>
      <c r="CV62" s="376"/>
      <c r="CW62" s="376"/>
      <c r="CX62" s="376"/>
      <c r="CY62" s="376"/>
      <c r="CZ62" s="374">
        <f t="shared" ca="1" si="128"/>
        <v>0</v>
      </c>
    </row>
    <row r="63" spans="1:124">
      <c r="A63" s="138">
        <f t="shared" si="129"/>
        <v>6</v>
      </c>
      <c r="B63" s="138">
        <f t="shared" si="130"/>
        <v>2024</v>
      </c>
      <c r="C63" s="130">
        <f t="shared" ca="1" si="127"/>
        <v>0</v>
      </c>
      <c r="D63" s="375"/>
      <c r="E63" s="375"/>
      <c r="F63" s="375"/>
      <c r="G63" s="375"/>
      <c r="H63" s="375"/>
      <c r="I63" s="376">
        <f ca="1">$C63*'LookUp Ranges'!B$71</f>
        <v>0</v>
      </c>
      <c r="J63" s="376">
        <f ca="1">$C63*'LookUp Ranges'!C$71</f>
        <v>0</v>
      </c>
      <c r="K63" s="376">
        <f ca="1">$C63*'LookUp Ranges'!D$71</f>
        <v>0</v>
      </c>
      <c r="L63" s="376">
        <f ca="1">$C63*'LookUp Ranges'!E$71</f>
        <v>0</v>
      </c>
      <c r="M63" s="376">
        <f ca="1">$C63*'LookUp Ranges'!F$71</f>
        <v>0</v>
      </c>
      <c r="N63" s="376">
        <f ca="1">$C63*'LookUp Ranges'!G$71</f>
        <v>0</v>
      </c>
      <c r="O63" s="376">
        <f ca="1">$C63*'LookUp Ranges'!H$71</f>
        <v>0</v>
      </c>
      <c r="P63" s="376">
        <f ca="1">$C63*'LookUp Ranges'!I$71</f>
        <v>0</v>
      </c>
      <c r="Q63" s="376">
        <f ca="1">$C63*'LookUp Ranges'!J$71</f>
        <v>0</v>
      </c>
      <c r="R63" s="376">
        <f ca="1">$C63*'LookUp Ranges'!K$71</f>
        <v>0</v>
      </c>
      <c r="S63" s="376">
        <f ca="1">$C63*'LookUp Ranges'!L$71</f>
        <v>0</v>
      </c>
      <c r="T63" s="376">
        <f ca="1">$C63*'LookUp Ranges'!M$71</f>
        <v>0</v>
      </c>
      <c r="U63" s="376">
        <f ca="1">$C63*'LookUp Ranges'!N$71</f>
        <v>0</v>
      </c>
      <c r="V63" s="376">
        <f ca="1">$C63*'LookUp Ranges'!O$71</f>
        <v>0</v>
      </c>
      <c r="W63" s="376">
        <f ca="1">$C63*'LookUp Ranges'!P$71</f>
        <v>0</v>
      </c>
      <c r="X63" s="376">
        <f ca="1">$C63*'LookUp Ranges'!Q$71</f>
        <v>0</v>
      </c>
      <c r="Y63" s="376">
        <f ca="1">$C63*'LookUp Ranges'!R$71</f>
        <v>0</v>
      </c>
      <c r="Z63" s="376">
        <f ca="1">$C63*'LookUp Ranges'!S$71</f>
        <v>0</v>
      </c>
      <c r="AA63" s="376">
        <f ca="1">$C63*'LookUp Ranges'!T$71</f>
        <v>0</v>
      </c>
      <c r="AB63" s="376">
        <f ca="1">$C63*'LookUp Ranges'!U$71</f>
        <v>0</v>
      </c>
      <c r="AC63" s="376">
        <f ca="1">$C63*'LookUp Ranges'!V$71</f>
        <v>0</v>
      </c>
      <c r="AD63" s="376">
        <f ca="1">$C63*'LookUp Ranges'!W$71</f>
        <v>0</v>
      </c>
      <c r="AE63" s="376">
        <f ca="1">$C63*'LookUp Ranges'!X$71</f>
        <v>0</v>
      </c>
      <c r="AF63" s="376">
        <f ca="1">$C63*'LookUp Ranges'!Y$71</f>
        <v>0</v>
      </c>
      <c r="AG63" s="376">
        <f ca="1">$C63*'LookUp Ranges'!Z$71</f>
        <v>0</v>
      </c>
      <c r="AH63" s="376">
        <f ca="1">$C63*'LookUp Ranges'!AA$71</f>
        <v>0</v>
      </c>
      <c r="AI63" s="376">
        <f ca="1">$C63*'LookUp Ranges'!AB$71</f>
        <v>0</v>
      </c>
      <c r="AJ63" s="376">
        <f ca="1">$C63*'LookUp Ranges'!AC$71</f>
        <v>0</v>
      </c>
      <c r="AK63" s="376">
        <f ca="1">$C63*'LookUp Ranges'!AD$71</f>
        <v>0</v>
      </c>
      <c r="AL63" s="376">
        <f ca="1">$C63*'LookUp Ranges'!AE$71</f>
        <v>0</v>
      </c>
      <c r="AM63" s="376">
        <f ca="1">$C63*'LookUp Ranges'!AF$71</f>
        <v>0</v>
      </c>
      <c r="AN63" s="376">
        <f ca="1">$C63*'LookUp Ranges'!AG$71</f>
        <v>0</v>
      </c>
      <c r="AO63" s="376">
        <f ca="1">$C63*'LookUp Ranges'!AH$71</f>
        <v>0</v>
      </c>
      <c r="AP63" s="376">
        <f ca="1">$C63*'LookUp Ranges'!AI$71</f>
        <v>0</v>
      </c>
      <c r="AQ63" s="376">
        <f ca="1">$C63*'LookUp Ranges'!AJ$71</f>
        <v>0</v>
      </c>
      <c r="AR63" s="376">
        <f ca="1">$C63*'LookUp Ranges'!AK$71</f>
        <v>0</v>
      </c>
      <c r="AS63" s="376">
        <f ca="1">$C63*'LookUp Ranges'!AL$71</f>
        <v>0</v>
      </c>
      <c r="AT63" s="376">
        <f ca="1">$C63*'LookUp Ranges'!AM$71</f>
        <v>0</v>
      </c>
      <c r="AU63" s="376">
        <f ca="1">$C63*'LookUp Ranges'!AN$71</f>
        <v>0</v>
      </c>
      <c r="AV63" s="376">
        <f ca="1">$C63*'LookUp Ranges'!AO$71</f>
        <v>0</v>
      </c>
      <c r="AW63" s="376"/>
      <c r="AX63" s="376"/>
      <c r="AY63" s="376"/>
      <c r="AZ63" s="376"/>
      <c r="BA63" s="376"/>
      <c r="BB63" s="376"/>
      <c r="BC63" s="376"/>
      <c r="BD63" s="376"/>
      <c r="BE63" s="376"/>
      <c r="BF63" s="376"/>
      <c r="BG63" s="376"/>
      <c r="BH63" s="376"/>
      <c r="BI63" s="376"/>
      <c r="BJ63" s="376"/>
      <c r="BK63" s="376"/>
      <c r="BL63" s="377"/>
      <c r="BM63" s="377"/>
      <c r="BN63" s="377"/>
      <c r="BO63" s="377"/>
      <c r="BP63" s="377"/>
      <c r="BQ63" s="377"/>
      <c r="BR63" s="377"/>
      <c r="BS63" s="377"/>
      <c r="BT63" s="377"/>
      <c r="BU63" s="377"/>
      <c r="BV63" s="377"/>
      <c r="BW63" s="377"/>
      <c r="BX63" s="377"/>
      <c r="BY63" s="377"/>
      <c r="BZ63" s="377"/>
      <c r="CA63" s="377"/>
      <c r="CB63" s="377"/>
      <c r="CC63" s="377"/>
      <c r="CD63" s="377"/>
      <c r="CE63" s="377"/>
      <c r="CF63" s="377"/>
      <c r="CG63" s="376"/>
      <c r="CH63" s="376"/>
      <c r="CI63" s="376"/>
      <c r="CJ63" s="376"/>
      <c r="CK63" s="376"/>
      <c r="CL63" s="376"/>
      <c r="CM63" s="376"/>
      <c r="CN63" s="376"/>
      <c r="CO63" s="376"/>
      <c r="CP63" s="376"/>
      <c r="CQ63" s="376"/>
      <c r="CR63" s="376"/>
      <c r="CS63" s="376"/>
      <c r="CT63" s="376"/>
      <c r="CU63" s="376"/>
      <c r="CV63" s="376"/>
      <c r="CW63" s="376"/>
      <c r="CX63" s="376"/>
      <c r="CY63" s="376"/>
      <c r="CZ63" s="374">
        <f t="shared" ca="1" si="128"/>
        <v>0</v>
      </c>
    </row>
    <row r="64" spans="1:124">
      <c r="A64" s="138">
        <f t="shared" si="129"/>
        <v>7</v>
      </c>
      <c r="B64" s="138">
        <f t="shared" si="130"/>
        <v>2025</v>
      </c>
      <c r="C64" s="130">
        <f t="shared" ca="1" si="127"/>
        <v>0</v>
      </c>
      <c r="D64" s="375"/>
      <c r="E64" s="375"/>
      <c r="F64" s="375"/>
      <c r="G64" s="375"/>
      <c r="H64" s="375"/>
      <c r="I64" s="375"/>
      <c r="J64" s="376">
        <f ca="1">$C64*'LookUp Ranges'!B$71</f>
        <v>0</v>
      </c>
      <c r="K64" s="376">
        <f ca="1">$C64*'LookUp Ranges'!C$71</f>
        <v>0</v>
      </c>
      <c r="L64" s="376">
        <f ca="1">$C64*'LookUp Ranges'!D$71</f>
        <v>0</v>
      </c>
      <c r="M64" s="376">
        <f ca="1">$C64*'LookUp Ranges'!E$71</f>
        <v>0</v>
      </c>
      <c r="N64" s="376">
        <f ca="1">$C64*'LookUp Ranges'!F$71</f>
        <v>0</v>
      </c>
      <c r="O64" s="376">
        <f ca="1">$C64*'LookUp Ranges'!G$71</f>
        <v>0</v>
      </c>
      <c r="P64" s="376">
        <f ca="1">$C64*'LookUp Ranges'!H$71</f>
        <v>0</v>
      </c>
      <c r="Q64" s="376">
        <f ca="1">$C64*'LookUp Ranges'!I$71</f>
        <v>0</v>
      </c>
      <c r="R64" s="376">
        <f ca="1">$C64*'LookUp Ranges'!J$71</f>
        <v>0</v>
      </c>
      <c r="S64" s="376">
        <f ca="1">$C64*'LookUp Ranges'!K$71</f>
        <v>0</v>
      </c>
      <c r="T64" s="376">
        <f ca="1">$C64*'LookUp Ranges'!L$71</f>
        <v>0</v>
      </c>
      <c r="U64" s="376">
        <f ca="1">$C64*'LookUp Ranges'!M$71</f>
        <v>0</v>
      </c>
      <c r="V64" s="376">
        <f ca="1">$C64*'LookUp Ranges'!N$71</f>
        <v>0</v>
      </c>
      <c r="W64" s="376">
        <f ca="1">$C64*'LookUp Ranges'!O$71</f>
        <v>0</v>
      </c>
      <c r="X64" s="376">
        <f ca="1">$C64*'LookUp Ranges'!P$71</f>
        <v>0</v>
      </c>
      <c r="Y64" s="376">
        <f ca="1">$C64*'LookUp Ranges'!Q$71</f>
        <v>0</v>
      </c>
      <c r="Z64" s="376">
        <f ca="1">$C64*'LookUp Ranges'!R$71</f>
        <v>0</v>
      </c>
      <c r="AA64" s="376">
        <f ca="1">$C64*'LookUp Ranges'!S$71</f>
        <v>0</v>
      </c>
      <c r="AB64" s="376">
        <f ca="1">$C64*'LookUp Ranges'!T$71</f>
        <v>0</v>
      </c>
      <c r="AC64" s="376">
        <f ca="1">$C64*'LookUp Ranges'!U$71</f>
        <v>0</v>
      </c>
      <c r="AD64" s="376">
        <f ca="1">$C64*'LookUp Ranges'!V$71</f>
        <v>0</v>
      </c>
      <c r="AE64" s="376">
        <f ca="1">$C64*'LookUp Ranges'!W$71</f>
        <v>0</v>
      </c>
      <c r="AF64" s="376">
        <f ca="1">$C64*'LookUp Ranges'!X$71</f>
        <v>0</v>
      </c>
      <c r="AG64" s="376">
        <f ca="1">$C64*'LookUp Ranges'!Y$71</f>
        <v>0</v>
      </c>
      <c r="AH64" s="376">
        <f ca="1">$C64*'LookUp Ranges'!Z$71</f>
        <v>0</v>
      </c>
      <c r="AI64" s="376">
        <f ca="1">$C64*'LookUp Ranges'!AA$71</f>
        <v>0</v>
      </c>
      <c r="AJ64" s="376">
        <f ca="1">$C64*'LookUp Ranges'!AB$71</f>
        <v>0</v>
      </c>
      <c r="AK64" s="376">
        <f ca="1">$C64*'LookUp Ranges'!AC$71</f>
        <v>0</v>
      </c>
      <c r="AL64" s="376">
        <f ca="1">$C64*'LookUp Ranges'!AD$71</f>
        <v>0</v>
      </c>
      <c r="AM64" s="376">
        <f ca="1">$C64*'LookUp Ranges'!AE$71</f>
        <v>0</v>
      </c>
      <c r="AN64" s="376">
        <f ca="1">$C64*'LookUp Ranges'!AF$71</f>
        <v>0</v>
      </c>
      <c r="AO64" s="376">
        <f ca="1">$C64*'LookUp Ranges'!AG$71</f>
        <v>0</v>
      </c>
      <c r="AP64" s="376">
        <f ca="1">$C64*'LookUp Ranges'!AH$71</f>
        <v>0</v>
      </c>
      <c r="AQ64" s="376">
        <f ca="1">$C64*'LookUp Ranges'!AI$71</f>
        <v>0</v>
      </c>
      <c r="AR64" s="376">
        <f ca="1">$C64*'LookUp Ranges'!AJ$71</f>
        <v>0</v>
      </c>
      <c r="AS64" s="376">
        <f ca="1">$C64*'LookUp Ranges'!AK$71</f>
        <v>0</v>
      </c>
      <c r="AT64" s="376">
        <f ca="1">$C64*'LookUp Ranges'!AL$71</f>
        <v>0</v>
      </c>
      <c r="AU64" s="376">
        <f ca="1">$C64*'LookUp Ranges'!AM$71</f>
        <v>0</v>
      </c>
      <c r="AV64" s="376">
        <f ca="1">$C64*'LookUp Ranges'!AN$71</f>
        <v>0</v>
      </c>
      <c r="AW64" s="376">
        <f ca="1">$C64*'LookUp Ranges'!AO$71</f>
        <v>0</v>
      </c>
      <c r="AX64" s="376"/>
      <c r="AY64" s="376"/>
      <c r="AZ64" s="376"/>
      <c r="BA64" s="376"/>
      <c r="BB64" s="376"/>
      <c r="BC64" s="376"/>
      <c r="BD64" s="376"/>
      <c r="BE64" s="376"/>
      <c r="BF64" s="376"/>
      <c r="BG64" s="376"/>
      <c r="BH64" s="376"/>
      <c r="BI64" s="376"/>
      <c r="BJ64" s="376"/>
      <c r="BK64" s="376"/>
      <c r="BL64" s="377"/>
      <c r="BM64" s="377"/>
      <c r="BN64" s="377"/>
      <c r="BO64" s="377"/>
      <c r="BP64" s="377"/>
      <c r="BQ64" s="377"/>
      <c r="BR64" s="377"/>
      <c r="BS64" s="377"/>
      <c r="BT64" s="377"/>
      <c r="BU64" s="377"/>
      <c r="BV64" s="377"/>
      <c r="BW64" s="377"/>
      <c r="BX64" s="377"/>
      <c r="BY64" s="377"/>
      <c r="BZ64" s="377"/>
      <c r="CA64" s="377"/>
      <c r="CB64" s="377"/>
      <c r="CC64" s="377"/>
      <c r="CD64" s="377"/>
      <c r="CE64" s="377"/>
      <c r="CF64" s="377"/>
      <c r="CG64" s="376"/>
      <c r="CH64" s="376"/>
      <c r="CI64" s="376"/>
      <c r="CJ64" s="376"/>
      <c r="CK64" s="376"/>
      <c r="CL64" s="376"/>
      <c r="CM64" s="376"/>
      <c r="CN64" s="376"/>
      <c r="CO64" s="376"/>
      <c r="CP64" s="376"/>
      <c r="CQ64" s="376"/>
      <c r="CR64" s="376"/>
      <c r="CS64" s="376"/>
      <c r="CT64" s="376"/>
      <c r="CU64" s="376"/>
      <c r="CV64" s="376"/>
      <c r="CW64" s="376"/>
      <c r="CX64" s="376"/>
      <c r="CY64" s="376"/>
      <c r="CZ64" s="374">
        <f t="shared" ca="1" si="128"/>
        <v>0</v>
      </c>
    </row>
    <row r="65" spans="1:104">
      <c r="A65" s="138">
        <f t="shared" si="129"/>
        <v>8</v>
      </c>
      <c r="B65" s="138">
        <f t="shared" si="130"/>
        <v>2026</v>
      </c>
      <c r="C65" s="130">
        <f t="shared" ca="1" si="127"/>
        <v>0</v>
      </c>
      <c r="D65" s="375"/>
      <c r="E65" s="375"/>
      <c r="F65" s="375"/>
      <c r="G65" s="375"/>
      <c r="H65" s="375"/>
      <c r="I65" s="375"/>
      <c r="J65" s="375"/>
      <c r="K65" s="376">
        <f ca="1">$C65*'LookUp Ranges'!B$71</f>
        <v>0</v>
      </c>
      <c r="L65" s="376">
        <f ca="1">$C65*'LookUp Ranges'!C$71</f>
        <v>0</v>
      </c>
      <c r="M65" s="376">
        <f ca="1">$C65*'LookUp Ranges'!D$71</f>
        <v>0</v>
      </c>
      <c r="N65" s="376">
        <f ca="1">$C65*'LookUp Ranges'!E$71</f>
        <v>0</v>
      </c>
      <c r="O65" s="376">
        <f ca="1">$C65*'LookUp Ranges'!F$71</f>
        <v>0</v>
      </c>
      <c r="P65" s="376">
        <f ca="1">$C65*'LookUp Ranges'!G$71</f>
        <v>0</v>
      </c>
      <c r="Q65" s="376">
        <f ca="1">$C65*'LookUp Ranges'!H$71</f>
        <v>0</v>
      </c>
      <c r="R65" s="376">
        <f ca="1">$C65*'LookUp Ranges'!I$71</f>
        <v>0</v>
      </c>
      <c r="S65" s="376">
        <f ca="1">$C65*'LookUp Ranges'!J$71</f>
        <v>0</v>
      </c>
      <c r="T65" s="376">
        <f ca="1">$C65*'LookUp Ranges'!K$71</f>
        <v>0</v>
      </c>
      <c r="U65" s="376">
        <f ca="1">$C65*'LookUp Ranges'!L$71</f>
        <v>0</v>
      </c>
      <c r="V65" s="376">
        <f ca="1">$C65*'LookUp Ranges'!M$71</f>
        <v>0</v>
      </c>
      <c r="W65" s="376">
        <f ca="1">$C65*'LookUp Ranges'!N$71</f>
        <v>0</v>
      </c>
      <c r="X65" s="376">
        <f ca="1">$C65*'LookUp Ranges'!O$71</f>
        <v>0</v>
      </c>
      <c r="Y65" s="376">
        <f ca="1">$C65*'LookUp Ranges'!P$71</f>
        <v>0</v>
      </c>
      <c r="Z65" s="376">
        <f ca="1">$C65*'LookUp Ranges'!Q$71</f>
        <v>0</v>
      </c>
      <c r="AA65" s="376">
        <f ca="1">$C65*'LookUp Ranges'!R$71</f>
        <v>0</v>
      </c>
      <c r="AB65" s="376">
        <f ca="1">$C65*'LookUp Ranges'!S$71</f>
        <v>0</v>
      </c>
      <c r="AC65" s="376">
        <f ca="1">$C65*'LookUp Ranges'!T$71</f>
        <v>0</v>
      </c>
      <c r="AD65" s="376">
        <f ca="1">$C65*'LookUp Ranges'!U$71</f>
        <v>0</v>
      </c>
      <c r="AE65" s="376">
        <f ca="1">$C65*'LookUp Ranges'!V$71</f>
        <v>0</v>
      </c>
      <c r="AF65" s="376">
        <f ca="1">$C65*'LookUp Ranges'!W$71</f>
        <v>0</v>
      </c>
      <c r="AG65" s="376">
        <f ca="1">$C65*'LookUp Ranges'!X$71</f>
        <v>0</v>
      </c>
      <c r="AH65" s="376">
        <f ca="1">$C65*'LookUp Ranges'!Y$71</f>
        <v>0</v>
      </c>
      <c r="AI65" s="376">
        <f ca="1">$C65*'LookUp Ranges'!Z$71</f>
        <v>0</v>
      </c>
      <c r="AJ65" s="376">
        <f ca="1">$C65*'LookUp Ranges'!AA$71</f>
        <v>0</v>
      </c>
      <c r="AK65" s="376">
        <f ca="1">$C65*'LookUp Ranges'!AB$71</f>
        <v>0</v>
      </c>
      <c r="AL65" s="376">
        <f ca="1">$C65*'LookUp Ranges'!AC$71</f>
        <v>0</v>
      </c>
      <c r="AM65" s="376">
        <f ca="1">$C65*'LookUp Ranges'!AD$71</f>
        <v>0</v>
      </c>
      <c r="AN65" s="376">
        <f ca="1">$C65*'LookUp Ranges'!AE$71</f>
        <v>0</v>
      </c>
      <c r="AO65" s="376">
        <f ca="1">$C65*'LookUp Ranges'!AF$71</f>
        <v>0</v>
      </c>
      <c r="AP65" s="376">
        <f ca="1">$C65*'LookUp Ranges'!AG$71</f>
        <v>0</v>
      </c>
      <c r="AQ65" s="376">
        <f ca="1">$C65*'LookUp Ranges'!AH$71</f>
        <v>0</v>
      </c>
      <c r="AR65" s="376">
        <f ca="1">$C65*'LookUp Ranges'!AI$71</f>
        <v>0</v>
      </c>
      <c r="AS65" s="376">
        <f ca="1">$C65*'LookUp Ranges'!AJ$71</f>
        <v>0</v>
      </c>
      <c r="AT65" s="376">
        <f ca="1">$C65*'LookUp Ranges'!AK$71</f>
        <v>0</v>
      </c>
      <c r="AU65" s="376">
        <f ca="1">$C65*'LookUp Ranges'!AL$71</f>
        <v>0</v>
      </c>
      <c r="AV65" s="376">
        <f ca="1">$C65*'LookUp Ranges'!AM$71</f>
        <v>0</v>
      </c>
      <c r="AW65" s="376">
        <f ca="1">$C65*'LookUp Ranges'!AN$71</f>
        <v>0</v>
      </c>
      <c r="AX65" s="376">
        <f ca="1">$C65*'LookUp Ranges'!AO$71</f>
        <v>0</v>
      </c>
      <c r="AY65" s="376"/>
      <c r="AZ65" s="376"/>
      <c r="BA65" s="376"/>
      <c r="BB65" s="376"/>
      <c r="BC65" s="376"/>
      <c r="BD65" s="376"/>
      <c r="BE65" s="376"/>
      <c r="BF65" s="376"/>
      <c r="BG65" s="376"/>
      <c r="BH65" s="376"/>
      <c r="BI65" s="376"/>
      <c r="BJ65" s="376"/>
      <c r="BK65" s="376"/>
      <c r="BL65" s="377"/>
      <c r="BM65" s="377"/>
      <c r="BN65" s="377"/>
      <c r="BO65" s="377"/>
      <c r="BP65" s="377"/>
      <c r="BQ65" s="377"/>
      <c r="BR65" s="377"/>
      <c r="BS65" s="377"/>
      <c r="BT65" s="377"/>
      <c r="BU65" s="377"/>
      <c r="BV65" s="377"/>
      <c r="BW65" s="377"/>
      <c r="BX65" s="377"/>
      <c r="BY65" s="377"/>
      <c r="BZ65" s="377"/>
      <c r="CA65" s="377"/>
      <c r="CB65" s="377"/>
      <c r="CC65" s="377"/>
      <c r="CD65" s="377"/>
      <c r="CE65" s="377"/>
      <c r="CF65" s="377"/>
      <c r="CG65" s="376"/>
      <c r="CH65" s="376"/>
      <c r="CI65" s="376"/>
      <c r="CJ65" s="376"/>
      <c r="CK65" s="376"/>
      <c r="CL65" s="376"/>
      <c r="CM65" s="376"/>
      <c r="CN65" s="376"/>
      <c r="CO65" s="376"/>
      <c r="CP65" s="376"/>
      <c r="CQ65" s="376"/>
      <c r="CR65" s="376"/>
      <c r="CS65" s="376"/>
      <c r="CT65" s="376"/>
      <c r="CU65" s="376"/>
      <c r="CV65" s="376"/>
      <c r="CW65" s="376"/>
      <c r="CX65" s="376"/>
      <c r="CY65" s="376"/>
      <c r="CZ65" s="374">
        <f t="shared" ca="1" si="128"/>
        <v>0</v>
      </c>
    </row>
    <row r="66" spans="1:104">
      <c r="A66" s="138">
        <f t="shared" si="129"/>
        <v>9</v>
      </c>
      <c r="B66" s="138">
        <f t="shared" si="130"/>
        <v>2027</v>
      </c>
      <c r="C66" s="130">
        <f t="shared" ca="1" si="127"/>
        <v>0</v>
      </c>
      <c r="D66" s="375"/>
      <c r="E66" s="375"/>
      <c r="F66" s="375"/>
      <c r="G66" s="375"/>
      <c r="H66" s="375"/>
      <c r="I66" s="375"/>
      <c r="J66" s="375"/>
      <c r="K66" s="375"/>
      <c r="L66" s="376">
        <f ca="1">$C66*'LookUp Ranges'!B$71</f>
        <v>0</v>
      </c>
      <c r="M66" s="376">
        <f ca="1">$C66*'LookUp Ranges'!C$71</f>
        <v>0</v>
      </c>
      <c r="N66" s="376">
        <f ca="1">$C66*'LookUp Ranges'!D$71</f>
        <v>0</v>
      </c>
      <c r="O66" s="376">
        <f ca="1">$C66*'LookUp Ranges'!E$71</f>
        <v>0</v>
      </c>
      <c r="P66" s="376">
        <f ca="1">$C66*'LookUp Ranges'!F$71</f>
        <v>0</v>
      </c>
      <c r="Q66" s="376">
        <f ca="1">$C66*'LookUp Ranges'!G$71</f>
        <v>0</v>
      </c>
      <c r="R66" s="376">
        <f ca="1">$C66*'LookUp Ranges'!H$71</f>
        <v>0</v>
      </c>
      <c r="S66" s="376">
        <f ca="1">$C66*'LookUp Ranges'!I$71</f>
        <v>0</v>
      </c>
      <c r="T66" s="376">
        <f ca="1">$C66*'LookUp Ranges'!J$71</f>
        <v>0</v>
      </c>
      <c r="U66" s="376">
        <f ca="1">$C66*'LookUp Ranges'!K$71</f>
        <v>0</v>
      </c>
      <c r="V66" s="376">
        <f ca="1">$C66*'LookUp Ranges'!L$71</f>
        <v>0</v>
      </c>
      <c r="W66" s="376">
        <f ca="1">$C66*'LookUp Ranges'!M$71</f>
        <v>0</v>
      </c>
      <c r="X66" s="376">
        <f ca="1">$C66*'LookUp Ranges'!N$71</f>
        <v>0</v>
      </c>
      <c r="Y66" s="376">
        <f ca="1">$C66*'LookUp Ranges'!O$71</f>
        <v>0</v>
      </c>
      <c r="Z66" s="376">
        <f ca="1">$C66*'LookUp Ranges'!P$71</f>
        <v>0</v>
      </c>
      <c r="AA66" s="376">
        <f ca="1">$C66*'LookUp Ranges'!Q$71</f>
        <v>0</v>
      </c>
      <c r="AB66" s="376">
        <f ca="1">$C66*'LookUp Ranges'!R$71</f>
        <v>0</v>
      </c>
      <c r="AC66" s="376">
        <f ca="1">$C66*'LookUp Ranges'!S$71</f>
        <v>0</v>
      </c>
      <c r="AD66" s="376">
        <f ca="1">$C66*'LookUp Ranges'!T$71</f>
        <v>0</v>
      </c>
      <c r="AE66" s="376">
        <f ca="1">$C66*'LookUp Ranges'!U$71</f>
        <v>0</v>
      </c>
      <c r="AF66" s="376">
        <f ca="1">$C66*'LookUp Ranges'!V$71</f>
        <v>0</v>
      </c>
      <c r="AG66" s="376">
        <f ca="1">$C66*'LookUp Ranges'!W$71</f>
        <v>0</v>
      </c>
      <c r="AH66" s="376">
        <f ca="1">$C66*'LookUp Ranges'!X$71</f>
        <v>0</v>
      </c>
      <c r="AI66" s="376">
        <f ca="1">$C66*'LookUp Ranges'!Y$71</f>
        <v>0</v>
      </c>
      <c r="AJ66" s="376">
        <f ca="1">$C66*'LookUp Ranges'!Z$71</f>
        <v>0</v>
      </c>
      <c r="AK66" s="376">
        <f ca="1">$C66*'LookUp Ranges'!AA$71</f>
        <v>0</v>
      </c>
      <c r="AL66" s="376">
        <f ca="1">$C66*'LookUp Ranges'!AB$71</f>
        <v>0</v>
      </c>
      <c r="AM66" s="376">
        <f ca="1">$C66*'LookUp Ranges'!AC$71</f>
        <v>0</v>
      </c>
      <c r="AN66" s="376">
        <f ca="1">$C66*'LookUp Ranges'!AD$71</f>
        <v>0</v>
      </c>
      <c r="AO66" s="376">
        <f ca="1">$C66*'LookUp Ranges'!AE$71</f>
        <v>0</v>
      </c>
      <c r="AP66" s="376">
        <f ca="1">$C66*'LookUp Ranges'!AF$71</f>
        <v>0</v>
      </c>
      <c r="AQ66" s="376">
        <f ca="1">$C66*'LookUp Ranges'!AG$71</f>
        <v>0</v>
      </c>
      <c r="AR66" s="376">
        <f ca="1">$C66*'LookUp Ranges'!AH$71</f>
        <v>0</v>
      </c>
      <c r="AS66" s="376">
        <f ca="1">$C66*'LookUp Ranges'!AI$71</f>
        <v>0</v>
      </c>
      <c r="AT66" s="376">
        <f ca="1">$C66*'LookUp Ranges'!AJ$71</f>
        <v>0</v>
      </c>
      <c r="AU66" s="376">
        <f ca="1">$C66*'LookUp Ranges'!AK$71</f>
        <v>0</v>
      </c>
      <c r="AV66" s="376">
        <f ca="1">$C66*'LookUp Ranges'!AL$71</f>
        <v>0</v>
      </c>
      <c r="AW66" s="376">
        <f ca="1">$C66*'LookUp Ranges'!AM$71</f>
        <v>0</v>
      </c>
      <c r="AX66" s="376">
        <f ca="1">$C66*'LookUp Ranges'!AN$71</f>
        <v>0</v>
      </c>
      <c r="AY66" s="376">
        <f ca="1">$C66*'LookUp Ranges'!AO$71</f>
        <v>0</v>
      </c>
      <c r="AZ66" s="376"/>
      <c r="BA66" s="376"/>
      <c r="BB66" s="376"/>
      <c r="BC66" s="376"/>
      <c r="BD66" s="376"/>
      <c r="BE66" s="376"/>
      <c r="BF66" s="376"/>
      <c r="BG66" s="376"/>
      <c r="BH66" s="376"/>
      <c r="BI66" s="376"/>
      <c r="BJ66" s="376"/>
      <c r="BK66" s="376"/>
      <c r="BL66" s="377"/>
      <c r="BM66" s="377"/>
      <c r="BN66" s="377"/>
      <c r="BO66" s="377"/>
      <c r="BP66" s="377"/>
      <c r="BQ66" s="377"/>
      <c r="BR66" s="377"/>
      <c r="BS66" s="377"/>
      <c r="BT66" s="377"/>
      <c r="BU66" s="377"/>
      <c r="BV66" s="377"/>
      <c r="BW66" s="377"/>
      <c r="BX66" s="377"/>
      <c r="BY66" s="377"/>
      <c r="BZ66" s="377"/>
      <c r="CA66" s="377"/>
      <c r="CB66" s="377"/>
      <c r="CC66" s="377"/>
      <c r="CD66" s="377"/>
      <c r="CE66" s="377"/>
      <c r="CF66" s="377"/>
      <c r="CG66" s="376"/>
      <c r="CH66" s="376"/>
      <c r="CI66" s="376"/>
      <c r="CJ66" s="376"/>
      <c r="CK66" s="376"/>
      <c r="CL66" s="376"/>
      <c r="CM66" s="376"/>
      <c r="CN66" s="376"/>
      <c r="CO66" s="376"/>
      <c r="CP66" s="376"/>
      <c r="CQ66" s="376"/>
      <c r="CR66" s="376"/>
      <c r="CS66" s="376"/>
      <c r="CT66" s="376"/>
      <c r="CU66" s="376"/>
      <c r="CV66" s="376"/>
      <c r="CW66" s="376"/>
      <c r="CX66" s="376"/>
      <c r="CY66" s="376"/>
      <c r="CZ66" s="374">
        <f t="shared" ca="1" si="128"/>
        <v>0</v>
      </c>
    </row>
    <row r="67" spans="1:104">
      <c r="A67" s="138">
        <f t="shared" si="129"/>
        <v>10</v>
      </c>
      <c r="B67" s="138">
        <f t="shared" si="130"/>
        <v>2028</v>
      </c>
      <c r="C67" s="130">
        <f t="shared" ca="1" si="127"/>
        <v>0</v>
      </c>
      <c r="D67" s="375"/>
      <c r="E67" s="375"/>
      <c r="F67" s="375"/>
      <c r="G67" s="375"/>
      <c r="H67" s="375"/>
      <c r="I67" s="375"/>
      <c r="J67" s="375"/>
      <c r="K67" s="375"/>
      <c r="L67" s="375"/>
      <c r="M67" s="376">
        <f ca="1">$C67*'LookUp Ranges'!B$71</f>
        <v>0</v>
      </c>
      <c r="N67" s="376">
        <f ca="1">$C67*'LookUp Ranges'!C$71</f>
        <v>0</v>
      </c>
      <c r="O67" s="376">
        <f ca="1">$C67*'LookUp Ranges'!D$71</f>
        <v>0</v>
      </c>
      <c r="P67" s="376">
        <f ca="1">$C67*'LookUp Ranges'!E$71</f>
        <v>0</v>
      </c>
      <c r="Q67" s="376">
        <f ca="1">$C67*'LookUp Ranges'!F$71</f>
        <v>0</v>
      </c>
      <c r="R67" s="376">
        <f ca="1">$C67*'LookUp Ranges'!G$71</f>
        <v>0</v>
      </c>
      <c r="S67" s="376">
        <f ca="1">$C67*'LookUp Ranges'!H$71</f>
        <v>0</v>
      </c>
      <c r="T67" s="376">
        <f ca="1">$C67*'LookUp Ranges'!I$71</f>
        <v>0</v>
      </c>
      <c r="U67" s="376">
        <f ca="1">$C67*'LookUp Ranges'!J$71</f>
        <v>0</v>
      </c>
      <c r="V67" s="376">
        <f ca="1">$C67*'LookUp Ranges'!K$71</f>
        <v>0</v>
      </c>
      <c r="W67" s="376">
        <f ca="1">$C67*'LookUp Ranges'!L$71</f>
        <v>0</v>
      </c>
      <c r="X67" s="376">
        <f ca="1">$C67*'LookUp Ranges'!M$71</f>
        <v>0</v>
      </c>
      <c r="Y67" s="376">
        <f ca="1">$C67*'LookUp Ranges'!N$71</f>
        <v>0</v>
      </c>
      <c r="Z67" s="376">
        <f ca="1">$C67*'LookUp Ranges'!O$71</f>
        <v>0</v>
      </c>
      <c r="AA67" s="376">
        <f ca="1">$C67*'LookUp Ranges'!P$71</f>
        <v>0</v>
      </c>
      <c r="AB67" s="376">
        <f ca="1">$C67*'LookUp Ranges'!Q$71</f>
        <v>0</v>
      </c>
      <c r="AC67" s="376">
        <f ca="1">$C67*'LookUp Ranges'!R$71</f>
        <v>0</v>
      </c>
      <c r="AD67" s="376">
        <f ca="1">$C67*'LookUp Ranges'!S$71</f>
        <v>0</v>
      </c>
      <c r="AE67" s="376">
        <f ca="1">$C67*'LookUp Ranges'!T$71</f>
        <v>0</v>
      </c>
      <c r="AF67" s="376">
        <f ca="1">$C67*'LookUp Ranges'!U$71</f>
        <v>0</v>
      </c>
      <c r="AG67" s="376">
        <f ca="1">$C67*'LookUp Ranges'!V$71</f>
        <v>0</v>
      </c>
      <c r="AH67" s="376">
        <f ca="1">$C67*'LookUp Ranges'!W$71</f>
        <v>0</v>
      </c>
      <c r="AI67" s="376">
        <f ca="1">$C67*'LookUp Ranges'!X$71</f>
        <v>0</v>
      </c>
      <c r="AJ67" s="376">
        <f ca="1">$C67*'LookUp Ranges'!Y$71</f>
        <v>0</v>
      </c>
      <c r="AK67" s="376">
        <f ca="1">$C67*'LookUp Ranges'!Z$71</f>
        <v>0</v>
      </c>
      <c r="AL67" s="376">
        <f ca="1">$C67*'LookUp Ranges'!AA$71</f>
        <v>0</v>
      </c>
      <c r="AM67" s="376">
        <f ca="1">$C67*'LookUp Ranges'!AB$71</f>
        <v>0</v>
      </c>
      <c r="AN67" s="376">
        <f ca="1">$C67*'LookUp Ranges'!AC$71</f>
        <v>0</v>
      </c>
      <c r="AO67" s="376">
        <f ca="1">$C67*'LookUp Ranges'!AD$71</f>
        <v>0</v>
      </c>
      <c r="AP67" s="376">
        <f ca="1">$C67*'LookUp Ranges'!AE$71</f>
        <v>0</v>
      </c>
      <c r="AQ67" s="376">
        <f ca="1">$C67*'LookUp Ranges'!AF$71</f>
        <v>0</v>
      </c>
      <c r="AR67" s="376">
        <f ca="1">$C67*'LookUp Ranges'!AG$71</f>
        <v>0</v>
      </c>
      <c r="AS67" s="376">
        <f ca="1">$C67*'LookUp Ranges'!AH$71</f>
        <v>0</v>
      </c>
      <c r="AT67" s="376">
        <f ca="1">$C67*'LookUp Ranges'!AI$71</f>
        <v>0</v>
      </c>
      <c r="AU67" s="376">
        <f ca="1">$C67*'LookUp Ranges'!AJ$71</f>
        <v>0</v>
      </c>
      <c r="AV67" s="376">
        <f ca="1">$C67*'LookUp Ranges'!AK$71</f>
        <v>0</v>
      </c>
      <c r="AW67" s="376">
        <f ca="1">$C67*'LookUp Ranges'!AL$71</f>
        <v>0</v>
      </c>
      <c r="AX67" s="376">
        <f ca="1">$C67*'LookUp Ranges'!AM$71</f>
        <v>0</v>
      </c>
      <c r="AY67" s="376">
        <f ca="1">$C67*'LookUp Ranges'!AN$71</f>
        <v>0</v>
      </c>
      <c r="AZ67" s="376">
        <f ca="1">$C67*'LookUp Ranges'!AO$71</f>
        <v>0</v>
      </c>
      <c r="BA67" s="376"/>
      <c r="BB67" s="376"/>
      <c r="BC67" s="376"/>
      <c r="BD67" s="376"/>
      <c r="BE67" s="376"/>
      <c r="BF67" s="376"/>
      <c r="BG67" s="376"/>
      <c r="BH67" s="376"/>
      <c r="BI67" s="376"/>
      <c r="BJ67" s="376"/>
      <c r="BK67" s="376"/>
      <c r="BL67" s="377"/>
      <c r="BM67" s="377"/>
      <c r="BN67" s="377"/>
      <c r="BO67" s="377"/>
      <c r="BP67" s="377"/>
      <c r="BQ67" s="377"/>
      <c r="BR67" s="377"/>
      <c r="BS67" s="377"/>
      <c r="BT67" s="377"/>
      <c r="BU67" s="377"/>
      <c r="BV67" s="377"/>
      <c r="BW67" s="377"/>
      <c r="BX67" s="377"/>
      <c r="BY67" s="377"/>
      <c r="BZ67" s="377"/>
      <c r="CA67" s="377"/>
      <c r="CB67" s="377"/>
      <c r="CC67" s="377"/>
      <c r="CD67" s="377"/>
      <c r="CE67" s="377"/>
      <c r="CF67" s="377"/>
      <c r="CG67" s="376"/>
      <c r="CH67" s="376"/>
      <c r="CI67" s="376"/>
      <c r="CJ67" s="376"/>
      <c r="CK67" s="376"/>
      <c r="CL67" s="376"/>
      <c r="CM67" s="376"/>
      <c r="CN67" s="376"/>
      <c r="CO67" s="376"/>
      <c r="CP67" s="376"/>
      <c r="CQ67" s="376"/>
      <c r="CR67" s="376"/>
      <c r="CS67" s="376"/>
      <c r="CT67" s="376"/>
      <c r="CU67" s="376"/>
      <c r="CV67" s="376"/>
      <c r="CW67" s="376"/>
      <c r="CX67" s="376"/>
      <c r="CY67" s="376"/>
      <c r="CZ67" s="374">
        <f t="shared" ca="1" si="128"/>
        <v>0</v>
      </c>
    </row>
    <row r="68" spans="1:104">
      <c r="A68" s="138">
        <f t="shared" si="129"/>
        <v>11</v>
      </c>
      <c r="B68" s="138">
        <f t="shared" si="130"/>
        <v>2029</v>
      </c>
      <c r="C68" s="130">
        <f t="shared" ca="1" si="127"/>
        <v>0</v>
      </c>
      <c r="D68" s="375"/>
      <c r="E68" s="375"/>
      <c r="F68" s="375"/>
      <c r="G68" s="375"/>
      <c r="H68" s="375"/>
      <c r="I68" s="375"/>
      <c r="J68" s="375"/>
      <c r="K68" s="375"/>
      <c r="L68" s="375"/>
      <c r="M68" s="375"/>
      <c r="N68" s="376">
        <f ca="1">$C68*'LookUp Ranges'!B$71</f>
        <v>0</v>
      </c>
      <c r="O68" s="376">
        <f ca="1">$C68*'LookUp Ranges'!C$71</f>
        <v>0</v>
      </c>
      <c r="P68" s="376">
        <f ca="1">$C68*'LookUp Ranges'!D$71</f>
        <v>0</v>
      </c>
      <c r="Q68" s="376">
        <f ca="1">$C68*'LookUp Ranges'!E$71</f>
        <v>0</v>
      </c>
      <c r="R68" s="376">
        <f ca="1">$C68*'LookUp Ranges'!F$71</f>
        <v>0</v>
      </c>
      <c r="S68" s="376">
        <f ca="1">$C68*'LookUp Ranges'!G$71</f>
        <v>0</v>
      </c>
      <c r="T68" s="376">
        <f ca="1">$C68*'LookUp Ranges'!H$71</f>
        <v>0</v>
      </c>
      <c r="U68" s="376">
        <f ca="1">$C68*'LookUp Ranges'!I$71</f>
        <v>0</v>
      </c>
      <c r="V68" s="376">
        <f ca="1">$C68*'LookUp Ranges'!J$71</f>
        <v>0</v>
      </c>
      <c r="W68" s="376">
        <f ca="1">$C68*'LookUp Ranges'!K$71</f>
        <v>0</v>
      </c>
      <c r="X68" s="376">
        <f ca="1">$C68*'LookUp Ranges'!L$71</f>
        <v>0</v>
      </c>
      <c r="Y68" s="376">
        <f ca="1">$C68*'LookUp Ranges'!M$71</f>
        <v>0</v>
      </c>
      <c r="Z68" s="376">
        <f ca="1">$C68*'LookUp Ranges'!N$71</f>
        <v>0</v>
      </c>
      <c r="AA68" s="376">
        <f ca="1">$C68*'LookUp Ranges'!O$71</f>
        <v>0</v>
      </c>
      <c r="AB68" s="376">
        <f ca="1">$C68*'LookUp Ranges'!P$71</f>
        <v>0</v>
      </c>
      <c r="AC68" s="376">
        <f ca="1">$C68*'LookUp Ranges'!Q$71</f>
        <v>0</v>
      </c>
      <c r="AD68" s="376">
        <f ca="1">$C68*'LookUp Ranges'!R$71</f>
        <v>0</v>
      </c>
      <c r="AE68" s="376">
        <f ca="1">$C68*'LookUp Ranges'!S$71</f>
        <v>0</v>
      </c>
      <c r="AF68" s="376">
        <f ca="1">$C68*'LookUp Ranges'!T$71</f>
        <v>0</v>
      </c>
      <c r="AG68" s="376">
        <f ca="1">$C68*'LookUp Ranges'!U$71</f>
        <v>0</v>
      </c>
      <c r="AH68" s="376">
        <f ca="1">$C68*'LookUp Ranges'!V$71</f>
        <v>0</v>
      </c>
      <c r="AI68" s="376">
        <f ca="1">$C68*'LookUp Ranges'!W$71</f>
        <v>0</v>
      </c>
      <c r="AJ68" s="376">
        <f ca="1">$C68*'LookUp Ranges'!X$71</f>
        <v>0</v>
      </c>
      <c r="AK68" s="376">
        <f ca="1">$C68*'LookUp Ranges'!Y$71</f>
        <v>0</v>
      </c>
      <c r="AL68" s="376">
        <f ca="1">$C68*'LookUp Ranges'!Z$71</f>
        <v>0</v>
      </c>
      <c r="AM68" s="376">
        <f ca="1">$C68*'LookUp Ranges'!AA$71</f>
        <v>0</v>
      </c>
      <c r="AN68" s="376">
        <f ca="1">$C68*'LookUp Ranges'!AB$71</f>
        <v>0</v>
      </c>
      <c r="AO68" s="376">
        <f ca="1">$C68*'LookUp Ranges'!AC$71</f>
        <v>0</v>
      </c>
      <c r="AP68" s="376">
        <f ca="1">$C68*'LookUp Ranges'!AD$71</f>
        <v>0</v>
      </c>
      <c r="AQ68" s="376">
        <f ca="1">$C68*'LookUp Ranges'!AE$71</f>
        <v>0</v>
      </c>
      <c r="AR68" s="376">
        <f ca="1">$C68*'LookUp Ranges'!AF$71</f>
        <v>0</v>
      </c>
      <c r="AS68" s="376">
        <f ca="1">$C68*'LookUp Ranges'!AG$71</f>
        <v>0</v>
      </c>
      <c r="AT68" s="376">
        <f ca="1">$C68*'LookUp Ranges'!AH$71</f>
        <v>0</v>
      </c>
      <c r="AU68" s="376">
        <f ca="1">$C68*'LookUp Ranges'!AI$71</f>
        <v>0</v>
      </c>
      <c r="AV68" s="376">
        <f ca="1">$C68*'LookUp Ranges'!AJ$71</f>
        <v>0</v>
      </c>
      <c r="AW68" s="376">
        <f ca="1">$C68*'LookUp Ranges'!AK$71</f>
        <v>0</v>
      </c>
      <c r="AX68" s="376">
        <f ca="1">$C68*'LookUp Ranges'!AL$71</f>
        <v>0</v>
      </c>
      <c r="AY68" s="376">
        <f ca="1">$C68*'LookUp Ranges'!AM$71</f>
        <v>0</v>
      </c>
      <c r="AZ68" s="376">
        <f ca="1">$C68*'LookUp Ranges'!AN$71</f>
        <v>0</v>
      </c>
      <c r="BA68" s="376">
        <f ca="1">$C68*'LookUp Ranges'!AO$71</f>
        <v>0</v>
      </c>
      <c r="BB68" s="376"/>
      <c r="BC68" s="376"/>
      <c r="BD68" s="376"/>
      <c r="BE68" s="376"/>
      <c r="BF68" s="376"/>
      <c r="BG68" s="376"/>
      <c r="BH68" s="376"/>
      <c r="BI68" s="376"/>
      <c r="BJ68" s="376"/>
      <c r="BK68" s="376"/>
      <c r="BL68" s="377"/>
      <c r="BM68" s="377"/>
      <c r="BN68" s="377"/>
      <c r="BO68" s="377"/>
      <c r="BP68" s="377"/>
      <c r="BQ68" s="377"/>
      <c r="BR68" s="377"/>
      <c r="BS68" s="377"/>
      <c r="BT68" s="377"/>
      <c r="BU68" s="377"/>
      <c r="BV68" s="377"/>
      <c r="BW68" s="377"/>
      <c r="BX68" s="377"/>
      <c r="BY68" s="377"/>
      <c r="BZ68" s="377"/>
      <c r="CA68" s="377"/>
      <c r="CB68" s="377"/>
      <c r="CC68" s="377"/>
      <c r="CD68" s="377"/>
      <c r="CE68" s="377"/>
      <c r="CF68" s="377"/>
      <c r="CG68" s="376"/>
      <c r="CH68" s="376"/>
      <c r="CI68" s="376"/>
      <c r="CJ68" s="376"/>
      <c r="CK68" s="376"/>
      <c r="CL68" s="376"/>
      <c r="CM68" s="376"/>
      <c r="CN68" s="376"/>
      <c r="CO68" s="376"/>
      <c r="CP68" s="376"/>
      <c r="CQ68" s="376"/>
      <c r="CR68" s="376"/>
      <c r="CS68" s="376"/>
      <c r="CT68" s="376"/>
      <c r="CU68" s="376"/>
      <c r="CV68" s="376"/>
      <c r="CW68" s="376"/>
      <c r="CX68" s="376"/>
      <c r="CY68" s="376"/>
      <c r="CZ68" s="374">
        <f t="shared" ca="1" si="128"/>
        <v>0</v>
      </c>
    </row>
    <row r="69" spans="1:104">
      <c r="A69" s="138">
        <f t="shared" si="129"/>
        <v>12</v>
      </c>
      <c r="B69" s="138">
        <f t="shared" si="130"/>
        <v>2030</v>
      </c>
      <c r="C69" s="130">
        <f t="shared" ca="1" si="127"/>
        <v>0</v>
      </c>
      <c r="D69" s="375"/>
      <c r="E69" s="375"/>
      <c r="F69" s="375"/>
      <c r="G69" s="375"/>
      <c r="H69" s="375"/>
      <c r="I69" s="375"/>
      <c r="J69" s="375"/>
      <c r="K69" s="375"/>
      <c r="L69" s="375"/>
      <c r="M69" s="375"/>
      <c r="N69" s="375"/>
      <c r="O69" s="376">
        <f ca="1">$C69*'LookUp Ranges'!B$71</f>
        <v>0</v>
      </c>
      <c r="P69" s="376">
        <f ca="1">$C69*'LookUp Ranges'!C$71</f>
        <v>0</v>
      </c>
      <c r="Q69" s="376">
        <f ca="1">$C69*'LookUp Ranges'!D$71</f>
        <v>0</v>
      </c>
      <c r="R69" s="376">
        <f ca="1">$C69*'LookUp Ranges'!E$71</f>
        <v>0</v>
      </c>
      <c r="S69" s="376">
        <f ca="1">$C69*'LookUp Ranges'!F$71</f>
        <v>0</v>
      </c>
      <c r="T69" s="376">
        <f ca="1">$C69*'LookUp Ranges'!G$71</f>
        <v>0</v>
      </c>
      <c r="U69" s="376">
        <f ca="1">$C69*'LookUp Ranges'!H$71</f>
        <v>0</v>
      </c>
      <c r="V69" s="376">
        <f ca="1">$C69*'LookUp Ranges'!I$71</f>
        <v>0</v>
      </c>
      <c r="W69" s="376">
        <f ca="1">$C69*'LookUp Ranges'!J$71</f>
        <v>0</v>
      </c>
      <c r="X69" s="376">
        <f ca="1">$C69*'LookUp Ranges'!K$71</f>
        <v>0</v>
      </c>
      <c r="Y69" s="376">
        <f ca="1">$C69*'LookUp Ranges'!L$71</f>
        <v>0</v>
      </c>
      <c r="Z69" s="376">
        <f ca="1">$C69*'LookUp Ranges'!M$71</f>
        <v>0</v>
      </c>
      <c r="AA69" s="376">
        <f ca="1">$C69*'LookUp Ranges'!N$71</f>
        <v>0</v>
      </c>
      <c r="AB69" s="376">
        <f ca="1">$C69*'LookUp Ranges'!O$71</f>
        <v>0</v>
      </c>
      <c r="AC69" s="376">
        <f ca="1">$C69*'LookUp Ranges'!P$71</f>
        <v>0</v>
      </c>
      <c r="AD69" s="376">
        <f ca="1">$C69*'LookUp Ranges'!Q$71</f>
        <v>0</v>
      </c>
      <c r="AE69" s="376">
        <f ca="1">$C69*'LookUp Ranges'!R$71</f>
        <v>0</v>
      </c>
      <c r="AF69" s="376">
        <f ca="1">$C69*'LookUp Ranges'!S$71</f>
        <v>0</v>
      </c>
      <c r="AG69" s="376">
        <f ca="1">$C69*'LookUp Ranges'!T$71</f>
        <v>0</v>
      </c>
      <c r="AH69" s="376">
        <f ca="1">$C69*'LookUp Ranges'!U$71</f>
        <v>0</v>
      </c>
      <c r="AI69" s="376">
        <f ca="1">$C69*'LookUp Ranges'!V$71</f>
        <v>0</v>
      </c>
      <c r="AJ69" s="376">
        <f ca="1">$C69*'LookUp Ranges'!W$71</f>
        <v>0</v>
      </c>
      <c r="AK69" s="376">
        <f ca="1">$C69*'LookUp Ranges'!X$71</f>
        <v>0</v>
      </c>
      <c r="AL69" s="376">
        <f ca="1">$C69*'LookUp Ranges'!Y$71</f>
        <v>0</v>
      </c>
      <c r="AM69" s="376">
        <f ca="1">$C69*'LookUp Ranges'!Z$71</f>
        <v>0</v>
      </c>
      <c r="AN69" s="376">
        <f ca="1">$C69*'LookUp Ranges'!AA$71</f>
        <v>0</v>
      </c>
      <c r="AO69" s="376">
        <f ca="1">$C69*'LookUp Ranges'!AB$71</f>
        <v>0</v>
      </c>
      <c r="AP69" s="376">
        <f ca="1">$C69*'LookUp Ranges'!AC$71</f>
        <v>0</v>
      </c>
      <c r="AQ69" s="376">
        <f ca="1">$C69*'LookUp Ranges'!AD$71</f>
        <v>0</v>
      </c>
      <c r="AR69" s="376">
        <f ca="1">$C69*'LookUp Ranges'!AE$71</f>
        <v>0</v>
      </c>
      <c r="AS69" s="376">
        <f ca="1">$C69*'LookUp Ranges'!AF$71</f>
        <v>0</v>
      </c>
      <c r="AT69" s="376">
        <f ca="1">$C69*'LookUp Ranges'!AG$71</f>
        <v>0</v>
      </c>
      <c r="AU69" s="376">
        <f ca="1">$C69*'LookUp Ranges'!AH$71</f>
        <v>0</v>
      </c>
      <c r="AV69" s="376">
        <f ca="1">$C69*'LookUp Ranges'!AI$71</f>
        <v>0</v>
      </c>
      <c r="AW69" s="376">
        <f ca="1">$C69*'LookUp Ranges'!AJ$71</f>
        <v>0</v>
      </c>
      <c r="AX69" s="376">
        <f ca="1">$C69*'LookUp Ranges'!AK$71</f>
        <v>0</v>
      </c>
      <c r="AY69" s="376">
        <f ca="1">$C69*'LookUp Ranges'!AL$71</f>
        <v>0</v>
      </c>
      <c r="AZ69" s="376">
        <f ca="1">$C69*'LookUp Ranges'!AM$71</f>
        <v>0</v>
      </c>
      <c r="BA69" s="376">
        <f ca="1">$C69*'LookUp Ranges'!AN$71</f>
        <v>0</v>
      </c>
      <c r="BB69" s="376">
        <f ca="1">$C69*'LookUp Ranges'!AO$71</f>
        <v>0</v>
      </c>
      <c r="BC69" s="376"/>
      <c r="BD69" s="376"/>
      <c r="BE69" s="376"/>
      <c r="BF69" s="376"/>
      <c r="BG69" s="376"/>
      <c r="BH69" s="376"/>
      <c r="BI69" s="376"/>
      <c r="BJ69" s="376"/>
      <c r="BK69" s="376"/>
      <c r="BL69" s="377"/>
      <c r="BM69" s="377"/>
      <c r="BN69" s="377"/>
      <c r="BO69" s="377"/>
      <c r="BP69" s="377"/>
      <c r="BQ69" s="377"/>
      <c r="BR69" s="377"/>
      <c r="BS69" s="377"/>
      <c r="BT69" s="377"/>
      <c r="BU69" s="377"/>
      <c r="BV69" s="377"/>
      <c r="BW69" s="377"/>
      <c r="BX69" s="377"/>
      <c r="BY69" s="377"/>
      <c r="BZ69" s="377"/>
      <c r="CA69" s="377"/>
      <c r="CB69" s="377"/>
      <c r="CC69" s="377"/>
      <c r="CD69" s="377"/>
      <c r="CE69" s="377"/>
      <c r="CF69" s="377"/>
      <c r="CG69" s="376"/>
      <c r="CH69" s="376"/>
      <c r="CI69" s="376"/>
      <c r="CJ69" s="376"/>
      <c r="CK69" s="376"/>
      <c r="CL69" s="376"/>
      <c r="CM69" s="376"/>
      <c r="CN69" s="376"/>
      <c r="CO69" s="376"/>
      <c r="CP69" s="376"/>
      <c r="CQ69" s="376"/>
      <c r="CR69" s="376"/>
      <c r="CS69" s="376"/>
      <c r="CT69" s="376"/>
      <c r="CU69" s="376"/>
      <c r="CV69" s="376"/>
      <c r="CW69" s="376"/>
      <c r="CX69" s="376"/>
      <c r="CY69" s="376"/>
      <c r="CZ69" s="374">
        <f t="shared" ca="1" si="128"/>
        <v>0</v>
      </c>
    </row>
    <row r="70" spans="1:104">
      <c r="A70" s="138">
        <f t="shared" si="129"/>
        <v>13</v>
      </c>
      <c r="B70" s="138">
        <f t="shared" si="130"/>
        <v>2031</v>
      </c>
      <c r="C70" s="130">
        <f t="shared" ca="1" si="127"/>
        <v>0</v>
      </c>
      <c r="D70" s="375"/>
      <c r="E70" s="375"/>
      <c r="F70" s="375"/>
      <c r="G70" s="375"/>
      <c r="H70" s="375"/>
      <c r="I70" s="375"/>
      <c r="J70" s="375"/>
      <c r="K70" s="375"/>
      <c r="L70" s="375"/>
      <c r="M70" s="375"/>
      <c r="N70" s="375"/>
      <c r="O70" s="375"/>
      <c r="P70" s="376">
        <f ca="1">$C70*'LookUp Ranges'!B$71</f>
        <v>0</v>
      </c>
      <c r="Q70" s="376">
        <f ca="1">$C70*'LookUp Ranges'!C$71</f>
        <v>0</v>
      </c>
      <c r="R70" s="376">
        <f ca="1">$C70*'LookUp Ranges'!D$71</f>
        <v>0</v>
      </c>
      <c r="S70" s="376">
        <f ca="1">$C70*'LookUp Ranges'!E$71</f>
        <v>0</v>
      </c>
      <c r="T70" s="376">
        <f ca="1">$C70*'LookUp Ranges'!F$71</f>
        <v>0</v>
      </c>
      <c r="U70" s="376">
        <f ca="1">$C70*'LookUp Ranges'!G$71</f>
        <v>0</v>
      </c>
      <c r="V70" s="376">
        <f ca="1">$C70*'LookUp Ranges'!H$71</f>
        <v>0</v>
      </c>
      <c r="W70" s="376">
        <f ca="1">$C70*'LookUp Ranges'!I$71</f>
        <v>0</v>
      </c>
      <c r="X70" s="376">
        <f ca="1">$C70*'LookUp Ranges'!J$71</f>
        <v>0</v>
      </c>
      <c r="Y70" s="376">
        <f ca="1">$C70*'LookUp Ranges'!K$71</f>
        <v>0</v>
      </c>
      <c r="Z70" s="376">
        <f ca="1">$C70*'LookUp Ranges'!L$71</f>
        <v>0</v>
      </c>
      <c r="AA70" s="376">
        <f ca="1">$C70*'LookUp Ranges'!M$71</f>
        <v>0</v>
      </c>
      <c r="AB70" s="376">
        <f ca="1">$C70*'LookUp Ranges'!N$71</f>
        <v>0</v>
      </c>
      <c r="AC70" s="376">
        <f ca="1">$C70*'LookUp Ranges'!O$71</f>
        <v>0</v>
      </c>
      <c r="AD70" s="376">
        <f ca="1">$C70*'LookUp Ranges'!P$71</f>
        <v>0</v>
      </c>
      <c r="AE70" s="376">
        <f ca="1">$C70*'LookUp Ranges'!Q$71</f>
        <v>0</v>
      </c>
      <c r="AF70" s="376">
        <f ca="1">$C70*'LookUp Ranges'!R$71</f>
        <v>0</v>
      </c>
      <c r="AG70" s="376">
        <f ca="1">$C70*'LookUp Ranges'!S$71</f>
        <v>0</v>
      </c>
      <c r="AH70" s="376">
        <f ca="1">$C70*'LookUp Ranges'!T$71</f>
        <v>0</v>
      </c>
      <c r="AI70" s="376">
        <f ca="1">$C70*'LookUp Ranges'!U$71</f>
        <v>0</v>
      </c>
      <c r="AJ70" s="376">
        <f ca="1">$C70*'LookUp Ranges'!V$71</f>
        <v>0</v>
      </c>
      <c r="AK70" s="376">
        <f ca="1">$C70*'LookUp Ranges'!W$71</f>
        <v>0</v>
      </c>
      <c r="AL70" s="376">
        <f ca="1">$C70*'LookUp Ranges'!X$71</f>
        <v>0</v>
      </c>
      <c r="AM70" s="376">
        <f ca="1">$C70*'LookUp Ranges'!Y$71</f>
        <v>0</v>
      </c>
      <c r="AN70" s="376">
        <f ca="1">$C70*'LookUp Ranges'!Z$71</f>
        <v>0</v>
      </c>
      <c r="AO70" s="376">
        <f ca="1">$C70*'LookUp Ranges'!AA$71</f>
        <v>0</v>
      </c>
      <c r="AP70" s="376">
        <f ca="1">$C70*'LookUp Ranges'!AB$71</f>
        <v>0</v>
      </c>
      <c r="AQ70" s="376">
        <f ca="1">$C70*'LookUp Ranges'!AC$71</f>
        <v>0</v>
      </c>
      <c r="AR70" s="376">
        <f ca="1">$C70*'LookUp Ranges'!AD$71</f>
        <v>0</v>
      </c>
      <c r="AS70" s="376">
        <f ca="1">$C70*'LookUp Ranges'!AE$71</f>
        <v>0</v>
      </c>
      <c r="AT70" s="376">
        <f ca="1">$C70*'LookUp Ranges'!AF$71</f>
        <v>0</v>
      </c>
      <c r="AU70" s="376">
        <f ca="1">$C70*'LookUp Ranges'!AG$71</f>
        <v>0</v>
      </c>
      <c r="AV70" s="376">
        <f ca="1">$C70*'LookUp Ranges'!AH$71</f>
        <v>0</v>
      </c>
      <c r="AW70" s="376">
        <f ca="1">$C70*'LookUp Ranges'!AI$71</f>
        <v>0</v>
      </c>
      <c r="AX70" s="376">
        <f ca="1">$C70*'LookUp Ranges'!AJ$71</f>
        <v>0</v>
      </c>
      <c r="AY70" s="376">
        <f ca="1">$C70*'LookUp Ranges'!AK$71</f>
        <v>0</v>
      </c>
      <c r="AZ70" s="376">
        <f ca="1">$C70*'LookUp Ranges'!AL$71</f>
        <v>0</v>
      </c>
      <c r="BA70" s="376">
        <f ca="1">$C70*'LookUp Ranges'!AM$71</f>
        <v>0</v>
      </c>
      <c r="BB70" s="376">
        <f ca="1">$C70*'LookUp Ranges'!AN$71</f>
        <v>0</v>
      </c>
      <c r="BC70" s="376">
        <f ca="1">$C70*'LookUp Ranges'!AO$71</f>
        <v>0</v>
      </c>
      <c r="BD70" s="376"/>
      <c r="BE70" s="376"/>
      <c r="BF70" s="376"/>
      <c r="BG70" s="376"/>
      <c r="BH70" s="376"/>
      <c r="BI70" s="376"/>
      <c r="BJ70" s="376"/>
      <c r="BK70" s="376"/>
      <c r="BL70" s="377"/>
      <c r="BM70" s="377"/>
      <c r="BN70" s="377"/>
      <c r="BO70" s="377"/>
      <c r="BP70" s="377"/>
      <c r="BQ70" s="377"/>
      <c r="BR70" s="377"/>
      <c r="BS70" s="377"/>
      <c r="BT70" s="377"/>
      <c r="BU70" s="377"/>
      <c r="BV70" s="377"/>
      <c r="BW70" s="377"/>
      <c r="BX70" s="377"/>
      <c r="BY70" s="377"/>
      <c r="BZ70" s="377"/>
      <c r="CA70" s="377"/>
      <c r="CB70" s="377"/>
      <c r="CC70" s="377"/>
      <c r="CD70" s="377"/>
      <c r="CE70" s="377"/>
      <c r="CF70" s="377"/>
      <c r="CG70" s="376"/>
      <c r="CH70" s="376"/>
      <c r="CI70" s="376"/>
      <c r="CJ70" s="376"/>
      <c r="CK70" s="376"/>
      <c r="CL70" s="376"/>
      <c r="CM70" s="376"/>
      <c r="CN70" s="376"/>
      <c r="CO70" s="376"/>
      <c r="CP70" s="376"/>
      <c r="CQ70" s="376"/>
      <c r="CR70" s="376"/>
      <c r="CS70" s="376"/>
      <c r="CT70" s="376"/>
      <c r="CU70" s="376"/>
      <c r="CV70" s="376"/>
      <c r="CW70" s="376"/>
      <c r="CX70" s="376"/>
      <c r="CY70" s="376"/>
      <c r="CZ70" s="374">
        <f t="shared" ca="1" si="128"/>
        <v>0</v>
      </c>
    </row>
    <row r="71" spans="1:104">
      <c r="A71" s="138">
        <f t="shared" si="129"/>
        <v>14</v>
      </c>
      <c r="B71" s="138">
        <f t="shared" si="130"/>
        <v>2032</v>
      </c>
      <c r="C71" s="130">
        <f t="shared" ca="1" si="127"/>
        <v>0</v>
      </c>
      <c r="D71" s="375"/>
      <c r="E71" s="375"/>
      <c r="F71" s="375"/>
      <c r="G71" s="375"/>
      <c r="H71" s="375"/>
      <c r="I71" s="375"/>
      <c r="J71" s="375"/>
      <c r="K71" s="375"/>
      <c r="L71" s="375"/>
      <c r="M71" s="375"/>
      <c r="N71" s="375"/>
      <c r="O71" s="375"/>
      <c r="P71" s="375"/>
      <c r="Q71" s="376">
        <f ca="1">$C71*'LookUp Ranges'!B$71</f>
        <v>0</v>
      </c>
      <c r="R71" s="376">
        <f ca="1">$C71*'LookUp Ranges'!C$71</f>
        <v>0</v>
      </c>
      <c r="S71" s="376">
        <f ca="1">$C71*'LookUp Ranges'!D$71</f>
        <v>0</v>
      </c>
      <c r="T71" s="376">
        <f ca="1">$C71*'LookUp Ranges'!E$71</f>
        <v>0</v>
      </c>
      <c r="U71" s="376">
        <f ca="1">$C71*'LookUp Ranges'!F$71</f>
        <v>0</v>
      </c>
      <c r="V71" s="376">
        <f ca="1">$C71*'LookUp Ranges'!G$71</f>
        <v>0</v>
      </c>
      <c r="W71" s="376">
        <f ca="1">$C71*'LookUp Ranges'!H$71</f>
        <v>0</v>
      </c>
      <c r="X71" s="376">
        <f ca="1">$C71*'LookUp Ranges'!I$71</f>
        <v>0</v>
      </c>
      <c r="Y71" s="376">
        <f ca="1">$C71*'LookUp Ranges'!J$71</f>
        <v>0</v>
      </c>
      <c r="Z71" s="376">
        <f ca="1">$C71*'LookUp Ranges'!K$71</f>
        <v>0</v>
      </c>
      <c r="AA71" s="376">
        <f ca="1">$C71*'LookUp Ranges'!L$71</f>
        <v>0</v>
      </c>
      <c r="AB71" s="376">
        <f ca="1">$C71*'LookUp Ranges'!M$71</f>
        <v>0</v>
      </c>
      <c r="AC71" s="376">
        <f ca="1">$C71*'LookUp Ranges'!N$71</f>
        <v>0</v>
      </c>
      <c r="AD71" s="376">
        <f ca="1">$C71*'LookUp Ranges'!O$71</f>
        <v>0</v>
      </c>
      <c r="AE71" s="376">
        <f ca="1">$C71*'LookUp Ranges'!P$71</f>
        <v>0</v>
      </c>
      <c r="AF71" s="376">
        <f ca="1">$C71*'LookUp Ranges'!Q$71</f>
        <v>0</v>
      </c>
      <c r="AG71" s="376">
        <f ca="1">$C71*'LookUp Ranges'!R$71</f>
        <v>0</v>
      </c>
      <c r="AH71" s="376">
        <f ca="1">$C71*'LookUp Ranges'!S$71</f>
        <v>0</v>
      </c>
      <c r="AI71" s="376">
        <f ca="1">$C71*'LookUp Ranges'!T$71</f>
        <v>0</v>
      </c>
      <c r="AJ71" s="376">
        <f ca="1">$C71*'LookUp Ranges'!U$71</f>
        <v>0</v>
      </c>
      <c r="AK71" s="376">
        <f ca="1">$C71*'LookUp Ranges'!V$71</f>
        <v>0</v>
      </c>
      <c r="AL71" s="376">
        <f ca="1">$C71*'LookUp Ranges'!W$71</f>
        <v>0</v>
      </c>
      <c r="AM71" s="376">
        <f ca="1">$C71*'LookUp Ranges'!X$71</f>
        <v>0</v>
      </c>
      <c r="AN71" s="376">
        <f ca="1">$C71*'LookUp Ranges'!Y$71</f>
        <v>0</v>
      </c>
      <c r="AO71" s="376">
        <f ca="1">$C71*'LookUp Ranges'!Z$71</f>
        <v>0</v>
      </c>
      <c r="AP71" s="376">
        <f ca="1">$C71*'LookUp Ranges'!AA$71</f>
        <v>0</v>
      </c>
      <c r="AQ71" s="376">
        <f ca="1">$C71*'LookUp Ranges'!AB$71</f>
        <v>0</v>
      </c>
      <c r="AR71" s="376">
        <f ca="1">$C71*'LookUp Ranges'!AC$71</f>
        <v>0</v>
      </c>
      <c r="AS71" s="376">
        <f ca="1">$C71*'LookUp Ranges'!AD$71</f>
        <v>0</v>
      </c>
      <c r="AT71" s="376">
        <f ca="1">$C71*'LookUp Ranges'!AE$71</f>
        <v>0</v>
      </c>
      <c r="AU71" s="376">
        <f ca="1">$C71*'LookUp Ranges'!AF$71</f>
        <v>0</v>
      </c>
      <c r="AV71" s="376">
        <f ca="1">$C71*'LookUp Ranges'!AG$71</f>
        <v>0</v>
      </c>
      <c r="AW71" s="376">
        <f ca="1">$C71*'LookUp Ranges'!AH$71</f>
        <v>0</v>
      </c>
      <c r="AX71" s="376">
        <f ca="1">$C71*'LookUp Ranges'!AI$71</f>
        <v>0</v>
      </c>
      <c r="AY71" s="376">
        <f ca="1">$C71*'LookUp Ranges'!AJ$71</f>
        <v>0</v>
      </c>
      <c r="AZ71" s="376">
        <f ca="1">$C71*'LookUp Ranges'!AK$71</f>
        <v>0</v>
      </c>
      <c r="BA71" s="376">
        <f ca="1">$C71*'LookUp Ranges'!AL$71</f>
        <v>0</v>
      </c>
      <c r="BB71" s="376">
        <f ca="1">$C71*'LookUp Ranges'!AM$71</f>
        <v>0</v>
      </c>
      <c r="BC71" s="376">
        <f ca="1">$C71*'LookUp Ranges'!AN$71</f>
        <v>0</v>
      </c>
      <c r="BD71" s="376">
        <f ca="1">$C71*'LookUp Ranges'!AO$71</f>
        <v>0</v>
      </c>
      <c r="BE71" s="376"/>
      <c r="BF71" s="376"/>
      <c r="BG71" s="376"/>
      <c r="BH71" s="376"/>
      <c r="BI71" s="376"/>
      <c r="BJ71" s="376"/>
      <c r="BK71" s="376"/>
      <c r="BL71" s="377"/>
      <c r="BM71" s="377"/>
      <c r="BN71" s="377"/>
      <c r="BO71" s="377"/>
      <c r="BP71" s="377"/>
      <c r="BQ71" s="377"/>
      <c r="BR71" s="377"/>
      <c r="BS71" s="377"/>
      <c r="BT71" s="377"/>
      <c r="BU71" s="377"/>
      <c r="BV71" s="377"/>
      <c r="BW71" s="377"/>
      <c r="BX71" s="377"/>
      <c r="BY71" s="377"/>
      <c r="BZ71" s="377"/>
      <c r="CA71" s="377"/>
      <c r="CB71" s="377"/>
      <c r="CC71" s="377"/>
      <c r="CD71" s="377"/>
      <c r="CE71" s="377"/>
      <c r="CF71" s="377"/>
      <c r="CG71" s="376"/>
      <c r="CH71" s="376"/>
      <c r="CI71" s="376"/>
      <c r="CJ71" s="376"/>
      <c r="CK71" s="376"/>
      <c r="CL71" s="376"/>
      <c r="CM71" s="376"/>
      <c r="CN71" s="376"/>
      <c r="CO71" s="376"/>
      <c r="CP71" s="376"/>
      <c r="CQ71" s="376"/>
      <c r="CR71" s="376"/>
      <c r="CS71" s="376"/>
      <c r="CT71" s="376"/>
      <c r="CU71" s="376"/>
      <c r="CV71" s="376"/>
      <c r="CW71" s="376"/>
      <c r="CX71" s="376"/>
      <c r="CY71" s="376"/>
      <c r="CZ71" s="374">
        <f t="shared" ca="1" si="128"/>
        <v>0</v>
      </c>
    </row>
    <row r="72" spans="1:104">
      <c r="A72" s="138">
        <f t="shared" si="129"/>
        <v>15</v>
      </c>
      <c r="B72" s="138">
        <f t="shared" si="130"/>
        <v>2033</v>
      </c>
      <c r="C72" s="130">
        <f t="shared" ca="1" si="127"/>
        <v>0</v>
      </c>
      <c r="D72" s="375"/>
      <c r="E72" s="375"/>
      <c r="F72" s="375"/>
      <c r="G72" s="375"/>
      <c r="H72" s="375"/>
      <c r="I72" s="375"/>
      <c r="J72" s="375"/>
      <c r="K72" s="375"/>
      <c r="L72" s="375"/>
      <c r="M72" s="375"/>
      <c r="N72" s="375"/>
      <c r="O72" s="375"/>
      <c r="P72" s="375"/>
      <c r="Q72" s="375"/>
      <c r="R72" s="376">
        <f ca="1">$C72*'LookUp Ranges'!B$71</f>
        <v>0</v>
      </c>
      <c r="S72" s="376">
        <f ca="1">$C72*'LookUp Ranges'!C$71</f>
        <v>0</v>
      </c>
      <c r="T72" s="376">
        <f ca="1">$C72*'LookUp Ranges'!D$71</f>
        <v>0</v>
      </c>
      <c r="U72" s="376">
        <f ca="1">$C72*'LookUp Ranges'!E$71</f>
        <v>0</v>
      </c>
      <c r="V72" s="376">
        <f ca="1">$C72*'LookUp Ranges'!F$71</f>
        <v>0</v>
      </c>
      <c r="W72" s="376">
        <f ca="1">$C72*'LookUp Ranges'!G$71</f>
        <v>0</v>
      </c>
      <c r="X72" s="376">
        <f ca="1">$C72*'LookUp Ranges'!H$71</f>
        <v>0</v>
      </c>
      <c r="Y72" s="376">
        <f ca="1">$C72*'LookUp Ranges'!I$71</f>
        <v>0</v>
      </c>
      <c r="Z72" s="376">
        <f ca="1">$C72*'LookUp Ranges'!J$71</f>
        <v>0</v>
      </c>
      <c r="AA72" s="376">
        <f ca="1">$C72*'LookUp Ranges'!K$71</f>
        <v>0</v>
      </c>
      <c r="AB72" s="376">
        <f ca="1">$C72*'LookUp Ranges'!L$71</f>
        <v>0</v>
      </c>
      <c r="AC72" s="376">
        <f ca="1">$C72*'LookUp Ranges'!M$71</f>
        <v>0</v>
      </c>
      <c r="AD72" s="376">
        <f ca="1">$C72*'LookUp Ranges'!N$71</f>
        <v>0</v>
      </c>
      <c r="AE72" s="376">
        <f ca="1">$C72*'LookUp Ranges'!O$71</f>
        <v>0</v>
      </c>
      <c r="AF72" s="376">
        <f ca="1">$C72*'LookUp Ranges'!P$71</f>
        <v>0</v>
      </c>
      <c r="AG72" s="376">
        <f ca="1">$C72*'LookUp Ranges'!Q$71</f>
        <v>0</v>
      </c>
      <c r="AH72" s="376">
        <f ca="1">$C72*'LookUp Ranges'!R$71</f>
        <v>0</v>
      </c>
      <c r="AI72" s="376">
        <f ca="1">$C72*'LookUp Ranges'!S$71</f>
        <v>0</v>
      </c>
      <c r="AJ72" s="376">
        <f ca="1">$C72*'LookUp Ranges'!T$71</f>
        <v>0</v>
      </c>
      <c r="AK72" s="376">
        <f ca="1">$C72*'LookUp Ranges'!U$71</f>
        <v>0</v>
      </c>
      <c r="AL72" s="376">
        <f ca="1">$C72*'LookUp Ranges'!V$71</f>
        <v>0</v>
      </c>
      <c r="AM72" s="376">
        <f ca="1">$C72*'LookUp Ranges'!W$71</f>
        <v>0</v>
      </c>
      <c r="AN72" s="376">
        <f ca="1">$C72*'LookUp Ranges'!X$71</f>
        <v>0</v>
      </c>
      <c r="AO72" s="376">
        <f ca="1">$C72*'LookUp Ranges'!Y$71</f>
        <v>0</v>
      </c>
      <c r="AP72" s="376">
        <f ca="1">$C72*'LookUp Ranges'!Z$71</f>
        <v>0</v>
      </c>
      <c r="AQ72" s="376">
        <f ca="1">$C72*'LookUp Ranges'!AA$71</f>
        <v>0</v>
      </c>
      <c r="AR72" s="376">
        <f ca="1">$C72*'LookUp Ranges'!AB$71</f>
        <v>0</v>
      </c>
      <c r="AS72" s="376">
        <f ca="1">$C72*'LookUp Ranges'!AC$71</f>
        <v>0</v>
      </c>
      <c r="AT72" s="376">
        <f ca="1">$C72*'LookUp Ranges'!AD$71</f>
        <v>0</v>
      </c>
      <c r="AU72" s="376">
        <f ca="1">$C72*'LookUp Ranges'!AE$71</f>
        <v>0</v>
      </c>
      <c r="AV72" s="376">
        <f ca="1">$C72*'LookUp Ranges'!AF$71</f>
        <v>0</v>
      </c>
      <c r="AW72" s="376">
        <f ca="1">$C72*'LookUp Ranges'!AG$71</f>
        <v>0</v>
      </c>
      <c r="AX72" s="376">
        <f ca="1">$C72*'LookUp Ranges'!AH$71</f>
        <v>0</v>
      </c>
      <c r="AY72" s="376">
        <f ca="1">$C72*'LookUp Ranges'!AI$71</f>
        <v>0</v>
      </c>
      <c r="AZ72" s="376">
        <f ca="1">$C72*'LookUp Ranges'!AJ$71</f>
        <v>0</v>
      </c>
      <c r="BA72" s="376">
        <f ca="1">$C72*'LookUp Ranges'!AK$71</f>
        <v>0</v>
      </c>
      <c r="BB72" s="376">
        <f ca="1">$C72*'LookUp Ranges'!AL$71</f>
        <v>0</v>
      </c>
      <c r="BC72" s="376">
        <f ca="1">$C72*'LookUp Ranges'!AM$71</f>
        <v>0</v>
      </c>
      <c r="BD72" s="376">
        <f ca="1">$C72*'LookUp Ranges'!AN$71</f>
        <v>0</v>
      </c>
      <c r="BE72" s="376">
        <f ca="1">$C72*'LookUp Ranges'!AO$71</f>
        <v>0</v>
      </c>
      <c r="BF72" s="376"/>
      <c r="BG72" s="376"/>
      <c r="BH72" s="376"/>
      <c r="BI72" s="376"/>
      <c r="BJ72" s="376"/>
      <c r="BK72" s="376"/>
      <c r="BL72" s="377"/>
      <c r="BM72" s="377"/>
      <c r="BN72" s="377"/>
      <c r="BO72" s="377"/>
      <c r="BP72" s="377"/>
      <c r="BQ72" s="377"/>
      <c r="BR72" s="377"/>
      <c r="BS72" s="377"/>
      <c r="BT72" s="377"/>
      <c r="BU72" s="377"/>
      <c r="BV72" s="377"/>
      <c r="BW72" s="377"/>
      <c r="BX72" s="377"/>
      <c r="BY72" s="377"/>
      <c r="BZ72" s="377"/>
      <c r="CA72" s="377"/>
      <c r="CB72" s="377"/>
      <c r="CC72" s="377"/>
      <c r="CD72" s="377"/>
      <c r="CE72" s="377"/>
      <c r="CF72" s="377"/>
      <c r="CG72" s="376"/>
      <c r="CH72" s="376"/>
      <c r="CI72" s="376"/>
      <c r="CJ72" s="376"/>
      <c r="CK72" s="376"/>
      <c r="CL72" s="376"/>
      <c r="CM72" s="376"/>
      <c r="CN72" s="376"/>
      <c r="CO72" s="376"/>
      <c r="CP72" s="376"/>
      <c r="CQ72" s="376"/>
      <c r="CR72" s="376"/>
      <c r="CS72" s="376"/>
      <c r="CT72" s="376"/>
      <c r="CU72" s="376"/>
      <c r="CV72" s="376"/>
      <c r="CW72" s="376"/>
      <c r="CX72" s="376"/>
      <c r="CY72" s="376"/>
      <c r="CZ72" s="374">
        <f t="shared" ca="1" si="128"/>
        <v>0</v>
      </c>
    </row>
    <row r="73" spans="1:104">
      <c r="A73" s="138">
        <f t="shared" si="129"/>
        <v>16</v>
      </c>
      <c r="B73" s="138">
        <f t="shared" si="130"/>
        <v>2034</v>
      </c>
      <c r="C73" s="130">
        <f t="shared" ca="1" si="127"/>
        <v>0</v>
      </c>
      <c r="D73" s="375"/>
      <c r="E73" s="375"/>
      <c r="F73" s="375"/>
      <c r="G73" s="375"/>
      <c r="H73" s="375"/>
      <c r="I73" s="375"/>
      <c r="J73" s="375"/>
      <c r="K73" s="375"/>
      <c r="L73" s="375"/>
      <c r="M73" s="375"/>
      <c r="N73" s="375"/>
      <c r="O73" s="375"/>
      <c r="P73" s="375"/>
      <c r="Q73" s="375"/>
      <c r="R73" s="375"/>
      <c r="S73" s="376">
        <f ca="1">$C73*'LookUp Ranges'!B$71</f>
        <v>0</v>
      </c>
      <c r="T73" s="376">
        <f ca="1">$C73*'LookUp Ranges'!C$71</f>
        <v>0</v>
      </c>
      <c r="U73" s="376">
        <f ca="1">$C73*'LookUp Ranges'!D$71</f>
        <v>0</v>
      </c>
      <c r="V73" s="376">
        <f ca="1">$C73*'LookUp Ranges'!E$71</f>
        <v>0</v>
      </c>
      <c r="W73" s="376">
        <f ca="1">$C73*'LookUp Ranges'!F$71</f>
        <v>0</v>
      </c>
      <c r="X73" s="376">
        <f ca="1">$C73*'LookUp Ranges'!G$71</f>
        <v>0</v>
      </c>
      <c r="Y73" s="376">
        <f ca="1">$C73*'LookUp Ranges'!H$71</f>
        <v>0</v>
      </c>
      <c r="Z73" s="376">
        <f ca="1">$C73*'LookUp Ranges'!I$71</f>
        <v>0</v>
      </c>
      <c r="AA73" s="376">
        <f ca="1">$C73*'LookUp Ranges'!J$71</f>
        <v>0</v>
      </c>
      <c r="AB73" s="376">
        <f ca="1">$C73*'LookUp Ranges'!K$71</f>
        <v>0</v>
      </c>
      <c r="AC73" s="376">
        <f ca="1">$C73*'LookUp Ranges'!L$71</f>
        <v>0</v>
      </c>
      <c r="AD73" s="376">
        <f ca="1">$C73*'LookUp Ranges'!M$71</f>
        <v>0</v>
      </c>
      <c r="AE73" s="376">
        <f ca="1">$C73*'LookUp Ranges'!N$71</f>
        <v>0</v>
      </c>
      <c r="AF73" s="376">
        <f ca="1">$C73*'LookUp Ranges'!O$71</f>
        <v>0</v>
      </c>
      <c r="AG73" s="376">
        <f ca="1">$C73*'LookUp Ranges'!P$71</f>
        <v>0</v>
      </c>
      <c r="AH73" s="376">
        <f ca="1">$C73*'LookUp Ranges'!Q$71</f>
        <v>0</v>
      </c>
      <c r="AI73" s="376">
        <f ca="1">$C73*'LookUp Ranges'!R$71</f>
        <v>0</v>
      </c>
      <c r="AJ73" s="376">
        <f ca="1">$C73*'LookUp Ranges'!S$71</f>
        <v>0</v>
      </c>
      <c r="AK73" s="376">
        <f ca="1">$C73*'LookUp Ranges'!T$71</f>
        <v>0</v>
      </c>
      <c r="AL73" s="376">
        <f ca="1">$C73*'LookUp Ranges'!U$71</f>
        <v>0</v>
      </c>
      <c r="AM73" s="376">
        <f ca="1">$C73*'LookUp Ranges'!V$71</f>
        <v>0</v>
      </c>
      <c r="AN73" s="376">
        <f ca="1">$C73*'LookUp Ranges'!W$71</f>
        <v>0</v>
      </c>
      <c r="AO73" s="376">
        <f ca="1">$C73*'LookUp Ranges'!X$71</f>
        <v>0</v>
      </c>
      <c r="AP73" s="376">
        <f ca="1">$C73*'LookUp Ranges'!Y$71</f>
        <v>0</v>
      </c>
      <c r="AQ73" s="376">
        <f ca="1">$C73*'LookUp Ranges'!Z$71</f>
        <v>0</v>
      </c>
      <c r="AR73" s="376">
        <f ca="1">$C73*'LookUp Ranges'!AA$71</f>
        <v>0</v>
      </c>
      <c r="AS73" s="376">
        <f ca="1">$C73*'LookUp Ranges'!AB$71</f>
        <v>0</v>
      </c>
      <c r="AT73" s="376">
        <f ca="1">$C73*'LookUp Ranges'!AC$71</f>
        <v>0</v>
      </c>
      <c r="AU73" s="376">
        <f ca="1">$C73*'LookUp Ranges'!AD$71</f>
        <v>0</v>
      </c>
      <c r="AV73" s="376">
        <f ca="1">$C73*'LookUp Ranges'!AE$71</f>
        <v>0</v>
      </c>
      <c r="AW73" s="376">
        <f ca="1">$C73*'LookUp Ranges'!AF$71</f>
        <v>0</v>
      </c>
      <c r="AX73" s="376">
        <f ca="1">$C73*'LookUp Ranges'!AG$71</f>
        <v>0</v>
      </c>
      <c r="AY73" s="376">
        <f ca="1">$C73*'LookUp Ranges'!AH$71</f>
        <v>0</v>
      </c>
      <c r="AZ73" s="376">
        <f ca="1">$C73*'LookUp Ranges'!AI$71</f>
        <v>0</v>
      </c>
      <c r="BA73" s="376">
        <f ca="1">$C73*'LookUp Ranges'!AJ$71</f>
        <v>0</v>
      </c>
      <c r="BB73" s="376">
        <f ca="1">$C73*'LookUp Ranges'!AK$71</f>
        <v>0</v>
      </c>
      <c r="BC73" s="376">
        <f ca="1">$C73*'LookUp Ranges'!AL$71</f>
        <v>0</v>
      </c>
      <c r="BD73" s="376">
        <f ca="1">$C73*'LookUp Ranges'!AM$71</f>
        <v>0</v>
      </c>
      <c r="BE73" s="376">
        <f ca="1">$C73*'LookUp Ranges'!AN$71</f>
        <v>0</v>
      </c>
      <c r="BF73" s="376">
        <f ca="1">$C73*'LookUp Ranges'!AO$71</f>
        <v>0</v>
      </c>
      <c r="BG73" s="376"/>
      <c r="BH73" s="376"/>
      <c r="BI73" s="376"/>
      <c r="BJ73" s="376"/>
      <c r="BK73" s="376"/>
      <c r="BL73" s="377"/>
      <c r="BM73" s="377"/>
      <c r="BN73" s="377"/>
      <c r="BO73" s="377"/>
      <c r="BP73" s="377"/>
      <c r="BQ73" s="377"/>
      <c r="BR73" s="377"/>
      <c r="BS73" s="377"/>
      <c r="BT73" s="377"/>
      <c r="BU73" s="377"/>
      <c r="BV73" s="377"/>
      <c r="BW73" s="377"/>
      <c r="BX73" s="377"/>
      <c r="BY73" s="377"/>
      <c r="BZ73" s="377"/>
      <c r="CA73" s="377"/>
      <c r="CB73" s="377"/>
      <c r="CC73" s="377"/>
      <c r="CD73" s="377"/>
      <c r="CE73" s="377"/>
      <c r="CF73" s="377"/>
      <c r="CG73" s="376"/>
      <c r="CH73" s="376"/>
      <c r="CI73" s="376"/>
      <c r="CJ73" s="376"/>
      <c r="CK73" s="376"/>
      <c r="CL73" s="376"/>
      <c r="CM73" s="376"/>
      <c r="CN73" s="376"/>
      <c r="CO73" s="376"/>
      <c r="CP73" s="376"/>
      <c r="CQ73" s="376"/>
      <c r="CR73" s="376"/>
      <c r="CS73" s="376"/>
      <c r="CT73" s="376"/>
      <c r="CU73" s="376"/>
      <c r="CV73" s="376"/>
      <c r="CW73" s="376"/>
      <c r="CX73" s="376"/>
      <c r="CY73" s="376"/>
      <c r="CZ73" s="374">
        <f t="shared" ca="1" si="128"/>
        <v>0</v>
      </c>
    </row>
    <row r="74" spans="1:104">
      <c r="A74" s="138">
        <f t="shared" si="129"/>
        <v>17</v>
      </c>
      <c r="B74" s="138">
        <f t="shared" si="130"/>
        <v>2035</v>
      </c>
      <c r="C74" s="130">
        <f t="shared" ca="1" si="127"/>
        <v>0</v>
      </c>
      <c r="D74" s="375"/>
      <c r="E74" s="375"/>
      <c r="F74" s="375"/>
      <c r="G74" s="375"/>
      <c r="H74" s="375"/>
      <c r="I74" s="375"/>
      <c r="J74" s="375"/>
      <c r="K74" s="375"/>
      <c r="L74" s="375"/>
      <c r="M74" s="375"/>
      <c r="N74" s="375"/>
      <c r="O74" s="375"/>
      <c r="P74" s="375"/>
      <c r="Q74" s="375"/>
      <c r="R74" s="375"/>
      <c r="S74" s="375"/>
      <c r="T74" s="376">
        <f ca="1">$C74*'LookUp Ranges'!B$71</f>
        <v>0</v>
      </c>
      <c r="U74" s="376">
        <f ca="1">$C74*'LookUp Ranges'!C$71</f>
        <v>0</v>
      </c>
      <c r="V74" s="376">
        <f ca="1">$C74*'LookUp Ranges'!D$71</f>
        <v>0</v>
      </c>
      <c r="W74" s="376">
        <f ca="1">$C74*'LookUp Ranges'!E$71</f>
        <v>0</v>
      </c>
      <c r="X74" s="376">
        <f ca="1">$C74*'LookUp Ranges'!F$71</f>
        <v>0</v>
      </c>
      <c r="Y74" s="376">
        <f ca="1">$C74*'LookUp Ranges'!G$71</f>
        <v>0</v>
      </c>
      <c r="Z74" s="376">
        <f ca="1">$C74*'LookUp Ranges'!H$71</f>
        <v>0</v>
      </c>
      <c r="AA74" s="376">
        <f ca="1">$C74*'LookUp Ranges'!I$71</f>
        <v>0</v>
      </c>
      <c r="AB74" s="376">
        <f ca="1">$C74*'LookUp Ranges'!J$71</f>
        <v>0</v>
      </c>
      <c r="AC74" s="376">
        <f ca="1">$C74*'LookUp Ranges'!K$71</f>
        <v>0</v>
      </c>
      <c r="AD74" s="376">
        <f ca="1">$C74*'LookUp Ranges'!L$71</f>
        <v>0</v>
      </c>
      <c r="AE74" s="376">
        <f ca="1">$C74*'LookUp Ranges'!M$71</f>
        <v>0</v>
      </c>
      <c r="AF74" s="376">
        <f ca="1">$C74*'LookUp Ranges'!N$71</f>
        <v>0</v>
      </c>
      <c r="AG74" s="376">
        <f ca="1">$C74*'LookUp Ranges'!O$71</f>
        <v>0</v>
      </c>
      <c r="AH74" s="376">
        <f ca="1">$C74*'LookUp Ranges'!P$71</f>
        <v>0</v>
      </c>
      <c r="AI74" s="376">
        <f ca="1">$C74*'LookUp Ranges'!Q$71</f>
        <v>0</v>
      </c>
      <c r="AJ74" s="376">
        <f ca="1">$C74*'LookUp Ranges'!R$71</f>
        <v>0</v>
      </c>
      <c r="AK74" s="376">
        <f ca="1">$C74*'LookUp Ranges'!S$71</f>
        <v>0</v>
      </c>
      <c r="AL74" s="376">
        <f ca="1">$C74*'LookUp Ranges'!T$71</f>
        <v>0</v>
      </c>
      <c r="AM74" s="376">
        <f ca="1">$C74*'LookUp Ranges'!U$71</f>
        <v>0</v>
      </c>
      <c r="AN74" s="376">
        <f ca="1">$C74*'LookUp Ranges'!V$71</f>
        <v>0</v>
      </c>
      <c r="AO74" s="376">
        <f ca="1">$C74*'LookUp Ranges'!W$71</f>
        <v>0</v>
      </c>
      <c r="AP74" s="376">
        <f ca="1">$C74*'LookUp Ranges'!X$71</f>
        <v>0</v>
      </c>
      <c r="AQ74" s="376">
        <f ca="1">$C74*'LookUp Ranges'!Y$71</f>
        <v>0</v>
      </c>
      <c r="AR74" s="376">
        <f ca="1">$C74*'LookUp Ranges'!Z$71</f>
        <v>0</v>
      </c>
      <c r="AS74" s="376">
        <f ca="1">$C74*'LookUp Ranges'!AA$71</f>
        <v>0</v>
      </c>
      <c r="AT74" s="376">
        <f ca="1">$C74*'LookUp Ranges'!AB$71</f>
        <v>0</v>
      </c>
      <c r="AU74" s="376">
        <f ca="1">$C74*'LookUp Ranges'!AC$71</f>
        <v>0</v>
      </c>
      <c r="AV74" s="376">
        <f ca="1">$C74*'LookUp Ranges'!AD$71</f>
        <v>0</v>
      </c>
      <c r="AW74" s="376">
        <f ca="1">$C74*'LookUp Ranges'!AE$71</f>
        <v>0</v>
      </c>
      <c r="AX74" s="376">
        <f ca="1">$C74*'LookUp Ranges'!AF$71</f>
        <v>0</v>
      </c>
      <c r="AY74" s="376">
        <f ca="1">$C74*'LookUp Ranges'!AG$71</f>
        <v>0</v>
      </c>
      <c r="AZ74" s="376">
        <f ca="1">$C74*'LookUp Ranges'!AH$71</f>
        <v>0</v>
      </c>
      <c r="BA74" s="376">
        <f ca="1">$C74*'LookUp Ranges'!AI$71</f>
        <v>0</v>
      </c>
      <c r="BB74" s="376">
        <f ca="1">$C74*'LookUp Ranges'!AJ$71</f>
        <v>0</v>
      </c>
      <c r="BC74" s="376">
        <f ca="1">$C74*'LookUp Ranges'!AK$71</f>
        <v>0</v>
      </c>
      <c r="BD74" s="376">
        <f ca="1">$C74*'LookUp Ranges'!AL$71</f>
        <v>0</v>
      </c>
      <c r="BE74" s="376">
        <f ca="1">$C74*'LookUp Ranges'!AM$71</f>
        <v>0</v>
      </c>
      <c r="BF74" s="376">
        <f ca="1">$C74*'LookUp Ranges'!AN$71</f>
        <v>0</v>
      </c>
      <c r="BG74" s="376">
        <f ca="1">$C74*'LookUp Ranges'!AO$71</f>
        <v>0</v>
      </c>
      <c r="BH74" s="376"/>
      <c r="BI74" s="376"/>
      <c r="BJ74" s="376"/>
      <c r="BK74" s="376"/>
      <c r="BL74" s="377"/>
      <c r="BM74" s="377"/>
      <c r="BN74" s="377"/>
      <c r="BO74" s="377"/>
      <c r="BP74" s="377"/>
      <c r="BQ74" s="377"/>
      <c r="BR74" s="377"/>
      <c r="BS74" s="377"/>
      <c r="BT74" s="377"/>
      <c r="BU74" s="377"/>
      <c r="BV74" s="377"/>
      <c r="BW74" s="377"/>
      <c r="BX74" s="377"/>
      <c r="BY74" s="377"/>
      <c r="BZ74" s="377"/>
      <c r="CA74" s="377"/>
      <c r="CB74" s="377"/>
      <c r="CC74" s="377"/>
      <c r="CD74" s="377"/>
      <c r="CE74" s="377"/>
      <c r="CF74" s="377"/>
      <c r="CG74" s="376"/>
      <c r="CH74" s="376"/>
      <c r="CI74" s="376"/>
      <c r="CJ74" s="376"/>
      <c r="CK74" s="376"/>
      <c r="CL74" s="376"/>
      <c r="CM74" s="376"/>
      <c r="CN74" s="376"/>
      <c r="CO74" s="376"/>
      <c r="CP74" s="376"/>
      <c r="CQ74" s="376"/>
      <c r="CR74" s="376"/>
      <c r="CS74" s="376"/>
      <c r="CT74" s="376"/>
      <c r="CU74" s="376"/>
      <c r="CV74" s="376"/>
      <c r="CW74" s="376"/>
      <c r="CX74" s="376"/>
      <c r="CY74" s="376"/>
      <c r="CZ74" s="374">
        <f t="shared" ca="1" si="128"/>
        <v>0</v>
      </c>
    </row>
    <row r="75" spans="1:104">
      <c r="A75" s="138">
        <f t="shared" si="129"/>
        <v>18</v>
      </c>
      <c r="B75" s="138">
        <f t="shared" si="130"/>
        <v>2036</v>
      </c>
      <c r="C75" s="130">
        <f t="shared" ca="1" si="127"/>
        <v>0</v>
      </c>
      <c r="D75" s="375"/>
      <c r="E75" s="375"/>
      <c r="F75" s="375"/>
      <c r="G75" s="375"/>
      <c r="H75" s="375"/>
      <c r="I75" s="375"/>
      <c r="J75" s="375"/>
      <c r="K75" s="375"/>
      <c r="L75" s="375"/>
      <c r="M75" s="375"/>
      <c r="N75" s="375"/>
      <c r="O75" s="375"/>
      <c r="P75" s="375"/>
      <c r="Q75" s="375"/>
      <c r="R75" s="375"/>
      <c r="S75" s="375"/>
      <c r="T75" s="375"/>
      <c r="U75" s="376">
        <f ca="1">$C75*'LookUp Ranges'!B$71</f>
        <v>0</v>
      </c>
      <c r="V75" s="376">
        <f ca="1">$C75*'LookUp Ranges'!C$71</f>
        <v>0</v>
      </c>
      <c r="W75" s="376">
        <f ca="1">$C75*'LookUp Ranges'!D$71</f>
        <v>0</v>
      </c>
      <c r="X75" s="376">
        <f ca="1">$C75*'LookUp Ranges'!E$71</f>
        <v>0</v>
      </c>
      <c r="Y75" s="376">
        <f ca="1">$C75*'LookUp Ranges'!F$71</f>
        <v>0</v>
      </c>
      <c r="Z75" s="376">
        <f ca="1">$C75*'LookUp Ranges'!G$71</f>
        <v>0</v>
      </c>
      <c r="AA75" s="376">
        <f ca="1">$C75*'LookUp Ranges'!H$71</f>
        <v>0</v>
      </c>
      <c r="AB75" s="376">
        <f ca="1">$C75*'LookUp Ranges'!I$71</f>
        <v>0</v>
      </c>
      <c r="AC75" s="376">
        <f ca="1">$C75*'LookUp Ranges'!J$71</f>
        <v>0</v>
      </c>
      <c r="AD75" s="376">
        <f ca="1">$C75*'LookUp Ranges'!K$71</f>
        <v>0</v>
      </c>
      <c r="AE75" s="376">
        <f ca="1">$C75*'LookUp Ranges'!L$71</f>
        <v>0</v>
      </c>
      <c r="AF75" s="376">
        <f ca="1">$C75*'LookUp Ranges'!M$71</f>
        <v>0</v>
      </c>
      <c r="AG75" s="376">
        <f ca="1">$C75*'LookUp Ranges'!N$71</f>
        <v>0</v>
      </c>
      <c r="AH75" s="376">
        <f ca="1">$C75*'LookUp Ranges'!O$71</f>
        <v>0</v>
      </c>
      <c r="AI75" s="376">
        <f ca="1">$C75*'LookUp Ranges'!P$71</f>
        <v>0</v>
      </c>
      <c r="AJ75" s="376">
        <f ca="1">$C75*'LookUp Ranges'!Q$71</f>
        <v>0</v>
      </c>
      <c r="AK75" s="376">
        <f ca="1">$C75*'LookUp Ranges'!R$71</f>
        <v>0</v>
      </c>
      <c r="AL75" s="376">
        <f ca="1">$C75*'LookUp Ranges'!S$71</f>
        <v>0</v>
      </c>
      <c r="AM75" s="376">
        <f ca="1">$C75*'LookUp Ranges'!T$71</f>
        <v>0</v>
      </c>
      <c r="AN75" s="376">
        <f ca="1">$C75*'LookUp Ranges'!U$71</f>
        <v>0</v>
      </c>
      <c r="AO75" s="376">
        <f ca="1">$C75*'LookUp Ranges'!V$71</f>
        <v>0</v>
      </c>
      <c r="AP75" s="376">
        <f ca="1">$C75*'LookUp Ranges'!W$71</f>
        <v>0</v>
      </c>
      <c r="AQ75" s="376">
        <f ca="1">$C75*'LookUp Ranges'!X$71</f>
        <v>0</v>
      </c>
      <c r="AR75" s="376">
        <f ca="1">$C75*'LookUp Ranges'!Y$71</f>
        <v>0</v>
      </c>
      <c r="AS75" s="376">
        <f ca="1">$C75*'LookUp Ranges'!Z$71</f>
        <v>0</v>
      </c>
      <c r="AT75" s="376">
        <f ca="1">$C75*'LookUp Ranges'!AA$71</f>
        <v>0</v>
      </c>
      <c r="AU75" s="376">
        <f ca="1">$C75*'LookUp Ranges'!AB$71</f>
        <v>0</v>
      </c>
      <c r="AV75" s="376">
        <f ca="1">$C75*'LookUp Ranges'!AC$71</f>
        <v>0</v>
      </c>
      <c r="AW75" s="376">
        <f ca="1">$C75*'LookUp Ranges'!AD$71</f>
        <v>0</v>
      </c>
      <c r="AX75" s="376">
        <f ca="1">$C75*'LookUp Ranges'!AE$71</f>
        <v>0</v>
      </c>
      <c r="AY75" s="376">
        <f ca="1">$C75*'LookUp Ranges'!AF$71</f>
        <v>0</v>
      </c>
      <c r="AZ75" s="376">
        <f ca="1">$C75*'LookUp Ranges'!AG$71</f>
        <v>0</v>
      </c>
      <c r="BA75" s="376">
        <f ca="1">$C75*'LookUp Ranges'!AH$71</f>
        <v>0</v>
      </c>
      <c r="BB75" s="376">
        <f ca="1">$C75*'LookUp Ranges'!AI$71</f>
        <v>0</v>
      </c>
      <c r="BC75" s="376">
        <f ca="1">$C75*'LookUp Ranges'!AJ$71</f>
        <v>0</v>
      </c>
      <c r="BD75" s="376">
        <f ca="1">$C75*'LookUp Ranges'!AK$71</f>
        <v>0</v>
      </c>
      <c r="BE75" s="376">
        <f ca="1">$C75*'LookUp Ranges'!AL$71</f>
        <v>0</v>
      </c>
      <c r="BF75" s="376">
        <f ca="1">$C75*'LookUp Ranges'!AM$71</f>
        <v>0</v>
      </c>
      <c r="BG75" s="376">
        <f ca="1">$C75*'LookUp Ranges'!AN$71</f>
        <v>0</v>
      </c>
      <c r="BH75" s="376">
        <f ca="1">$C75*'LookUp Ranges'!AO$71</f>
        <v>0</v>
      </c>
      <c r="BI75" s="376"/>
      <c r="BJ75" s="376"/>
      <c r="BK75" s="376"/>
      <c r="BL75" s="377"/>
      <c r="BM75" s="377"/>
      <c r="BN75" s="377"/>
      <c r="BO75" s="377"/>
      <c r="BP75" s="377"/>
      <c r="BQ75" s="377"/>
      <c r="BR75" s="377"/>
      <c r="BS75" s="377"/>
      <c r="BT75" s="377"/>
      <c r="BU75" s="377"/>
      <c r="BV75" s="377"/>
      <c r="BW75" s="377"/>
      <c r="BX75" s="377"/>
      <c r="BY75" s="377"/>
      <c r="BZ75" s="377"/>
      <c r="CA75" s="377"/>
      <c r="CB75" s="377"/>
      <c r="CC75" s="377"/>
      <c r="CD75" s="377"/>
      <c r="CE75" s="377"/>
      <c r="CF75" s="377"/>
      <c r="CG75" s="376"/>
      <c r="CH75" s="376"/>
      <c r="CI75" s="376"/>
      <c r="CJ75" s="376"/>
      <c r="CK75" s="376"/>
      <c r="CL75" s="376"/>
      <c r="CM75" s="376"/>
      <c r="CN75" s="376"/>
      <c r="CO75" s="376"/>
      <c r="CP75" s="376"/>
      <c r="CQ75" s="376"/>
      <c r="CR75" s="376"/>
      <c r="CS75" s="376"/>
      <c r="CT75" s="376"/>
      <c r="CU75" s="376"/>
      <c r="CV75" s="376"/>
      <c r="CW75" s="376"/>
      <c r="CX75" s="376"/>
      <c r="CY75" s="376"/>
      <c r="CZ75" s="374">
        <f t="shared" ca="1" si="128"/>
        <v>0</v>
      </c>
    </row>
    <row r="76" spans="1:104">
      <c r="A76" s="138">
        <f t="shared" si="129"/>
        <v>19</v>
      </c>
      <c r="B76" s="138">
        <f t="shared" si="130"/>
        <v>2037</v>
      </c>
      <c r="C76" s="130">
        <f t="shared" ca="1" si="127"/>
        <v>0</v>
      </c>
      <c r="D76" s="375"/>
      <c r="E76" s="375"/>
      <c r="F76" s="375"/>
      <c r="G76" s="375"/>
      <c r="H76" s="375"/>
      <c r="I76" s="375"/>
      <c r="J76" s="375"/>
      <c r="K76" s="375"/>
      <c r="L76" s="375"/>
      <c r="M76" s="375"/>
      <c r="N76" s="375"/>
      <c r="O76" s="375"/>
      <c r="P76" s="375"/>
      <c r="Q76" s="375"/>
      <c r="R76" s="375"/>
      <c r="S76" s="375"/>
      <c r="T76" s="375"/>
      <c r="U76" s="375"/>
      <c r="V76" s="376">
        <f ca="1">$C76*'LookUp Ranges'!B$71</f>
        <v>0</v>
      </c>
      <c r="W76" s="376">
        <f ca="1">$C76*'LookUp Ranges'!C$71</f>
        <v>0</v>
      </c>
      <c r="X76" s="376">
        <f ca="1">$C76*'LookUp Ranges'!D$71</f>
        <v>0</v>
      </c>
      <c r="Y76" s="376">
        <f ca="1">$C76*'LookUp Ranges'!E$71</f>
        <v>0</v>
      </c>
      <c r="Z76" s="376">
        <f ca="1">$C76*'LookUp Ranges'!F$71</f>
        <v>0</v>
      </c>
      <c r="AA76" s="376">
        <f ca="1">$C76*'LookUp Ranges'!G$71</f>
        <v>0</v>
      </c>
      <c r="AB76" s="376">
        <f ca="1">$C76*'LookUp Ranges'!H$71</f>
        <v>0</v>
      </c>
      <c r="AC76" s="376">
        <f ca="1">$C76*'LookUp Ranges'!I$71</f>
        <v>0</v>
      </c>
      <c r="AD76" s="376">
        <f ca="1">$C76*'LookUp Ranges'!J$71</f>
        <v>0</v>
      </c>
      <c r="AE76" s="376">
        <f ca="1">$C76*'LookUp Ranges'!K$71</f>
        <v>0</v>
      </c>
      <c r="AF76" s="376">
        <f ca="1">$C76*'LookUp Ranges'!L$71</f>
        <v>0</v>
      </c>
      <c r="AG76" s="376">
        <f ca="1">$C76*'LookUp Ranges'!M$71</f>
        <v>0</v>
      </c>
      <c r="AH76" s="376">
        <f ca="1">$C76*'LookUp Ranges'!N$71</f>
        <v>0</v>
      </c>
      <c r="AI76" s="376">
        <f ca="1">$C76*'LookUp Ranges'!O$71</f>
        <v>0</v>
      </c>
      <c r="AJ76" s="376">
        <f ca="1">$C76*'LookUp Ranges'!P$71</f>
        <v>0</v>
      </c>
      <c r="AK76" s="376">
        <f ca="1">$C76*'LookUp Ranges'!Q$71</f>
        <v>0</v>
      </c>
      <c r="AL76" s="376">
        <f ca="1">$C76*'LookUp Ranges'!R$71</f>
        <v>0</v>
      </c>
      <c r="AM76" s="376">
        <f ca="1">$C76*'LookUp Ranges'!S$71</f>
        <v>0</v>
      </c>
      <c r="AN76" s="376">
        <f ca="1">$C76*'LookUp Ranges'!T$71</f>
        <v>0</v>
      </c>
      <c r="AO76" s="376">
        <f ca="1">$C76*'LookUp Ranges'!U$71</f>
        <v>0</v>
      </c>
      <c r="AP76" s="376">
        <f ca="1">$C76*'LookUp Ranges'!V$71</f>
        <v>0</v>
      </c>
      <c r="AQ76" s="376">
        <f ca="1">$C76*'LookUp Ranges'!W$71</f>
        <v>0</v>
      </c>
      <c r="AR76" s="376">
        <f ca="1">$C76*'LookUp Ranges'!X$71</f>
        <v>0</v>
      </c>
      <c r="AS76" s="376">
        <f ca="1">$C76*'LookUp Ranges'!Y$71</f>
        <v>0</v>
      </c>
      <c r="AT76" s="376">
        <f ca="1">$C76*'LookUp Ranges'!Z$71</f>
        <v>0</v>
      </c>
      <c r="AU76" s="376">
        <f ca="1">$C76*'LookUp Ranges'!AA$71</f>
        <v>0</v>
      </c>
      <c r="AV76" s="376">
        <f ca="1">$C76*'LookUp Ranges'!AB$71</f>
        <v>0</v>
      </c>
      <c r="AW76" s="376">
        <f ca="1">$C76*'LookUp Ranges'!AC$71</f>
        <v>0</v>
      </c>
      <c r="AX76" s="376">
        <f ca="1">$C76*'LookUp Ranges'!AD$71</f>
        <v>0</v>
      </c>
      <c r="AY76" s="376">
        <f ca="1">$C76*'LookUp Ranges'!AE$71</f>
        <v>0</v>
      </c>
      <c r="AZ76" s="376">
        <f ca="1">$C76*'LookUp Ranges'!AF$71</f>
        <v>0</v>
      </c>
      <c r="BA76" s="376">
        <f ca="1">$C76*'LookUp Ranges'!AG$71</f>
        <v>0</v>
      </c>
      <c r="BB76" s="376">
        <f ca="1">$C76*'LookUp Ranges'!AH$71</f>
        <v>0</v>
      </c>
      <c r="BC76" s="376">
        <f ca="1">$C76*'LookUp Ranges'!AI$71</f>
        <v>0</v>
      </c>
      <c r="BD76" s="376">
        <f ca="1">$C76*'LookUp Ranges'!AJ$71</f>
        <v>0</v>
      </c>
      <c r="BE76" s="376">
        <f ca="1">$C76*'LookUp Ranges'!AK$71</f>
        <v>0</v>
      </c>
      <c r="BF76" s="376">
        <f ca="1">$C76*'LookUp Ranges'!AL$71</f>
        <v>0</v>
      </c>
      <c r="BG76" s="376">
        <f ca="1">$C76*'LookUp Ranges'!AM$71</f>
        <v>0</v>
      </c>
      <c r="BH76" s="376">
        <f ca="1">$C76*'LookUp Ranges'!AN$71</f>
        <v>0</v>
      </c>
      <c r="BI76" s="376">
        <f ca="1">$C76*'LookUp Ranges'!AO$71</f>
        <v>0</v>
      </c>
      <c r="BJ76" s="376"/>
      <c r="BK76" s="376"/>
      <c r="BL76" s="377"/>
      <c r="BM76" s="377"/>
      <c r="BN76" s="377"/>
      <c r="BO76" s="377"/>
      <c r="BP76" s="377"/>
      <c r="BQ76" s="377"/>
      <c r="BR76" s="377"/>
      <c r="BS76" s="377"/>
      <c r="BT76" s="377"/>
      <c r="BU76" s="377"/>
      <c r="BV76" s="377"/>
      <c r="BW76" s="377"/>
      <c r="BX76" s="377"/>
      <c r="BY76" s="377"/>
      <c r="BZ76" s="377"/>
      <c r="CA76" s="377"/>
      <c r="CB76" s="377"/>
      <c r="CC76" s="377"/>
      <c r="CD76" s="377"/>
      <c r="CE76" s="377"/>
      <c r="CF76" s="377"/>
      <c r="CG76" s="376"/>
      <c r="CH76" s="376"/>
      <c r="CI76" s="376"/>
      <c r="CJ76" s="376"/>
      <c r="CK76" s="376"/>
      <c r="CL76" s="376"/>
      <c r="CM76" s="376"/>
      <c r="CN76" s="376"/>
      <c r="CO76" s="376"/>
      <c r="CP76" s="376"/>
      <c r="CQ76" s="376"/>
      <c r="CR76" s="376"/>
      <c r="CS76" s="376"/>
      <c r="CT76" s="376"/>
      <c r="CU76" s="376"/>
      <c r="CV76" s="376"/>
      <c r="CW76" s="376"/>
      <c r="CX76" s="376"/>
      <c r="CY76" s="376"/>
      <c r="CZ76" s="374">
        <f t="shared" ca="1" si="128"/>
        <v>0</v>
      </c>
    </row>
    <row r="77" spans="1:104">
      <c r="A77" s="138">
        <f t="shared" si="129"/>
        <v>20</v>
      </c>
      <c r="B77" s="138">
        <f t="shared" si="130"/>
        <v>2038</v>
      </c>
      <c r="C77" s="130">
        <f t="shared" ca="1" si="127"/>
        <v>0</v>
      </c>
      <c r="D77" s="375"/>
      <c r="E77" s="375"/>
      <c r="F77" s="375"/>
      <c r="G77" s="375"/>
      <c r="H77" s="375"/>
      <c r="I77" s="375"/>
      <c r="J77" s="375"/>
      <c r="K77" s="375"/>
      <c r="L77" s="375"/>
      <c r="M77" s="375"/>
      <c r="N77" s="375"/>
      <c r="O77" s="375"/>
      <c r="P77" s="375"/>
      <c r="Q77" s="375"/>
      <c r="R77" s="375"/>
      <c r="S77" s="375"/>
      <c r="T77" s="375"/>
      <c r="U77" s="375"/>
      <c r="V77" s="375"/>
      <c r="W77" s="376">
        <f ca="1">$C77*'LookUp Ranges'!B$71</f>
        <v>0</v>
      </c>
      <c r="X77" s="376">
        <f ca="1">$C77*'LookUp Ranges'!C$71</f>
        <v>0</v>
      </c>
      <c r="Y77" s="376">
        <f ca="1">$C77*'LookUp Ranges'!D$71</f>
        <v>0</v>
      </c>
      <c r="Z77" s="376">
        <f ca="1">$C77*'LookUp Ranges'!E$71</f>
        <v>0</v>
      </c>
      <c r="AA77" s="376">
        <f ca="1">$C77*'LookUp Ranges'!F$71</f>
        <v>0</v>
      </c>
      <c r="AB77" s="376">
        <f ca="1">$C77*'LookUp Ranges'!G$71</f>
        <v>0</v>
      </c>
      <c r="AC77" s="376">
        <f ca="1">$C77*'LookUp Ranges'!H$71</f>
        <v>0</v>
      </c>
      <c r="AD77" s="376">
        <f ca="1">$C77*'LookUp Ranges'!I$71</f>
        <v>0</v>
      </c>
      <c r="AE77" s="376">
        <f ca="1">$C77*'LookUp Ranges'!J$71</f>
        <v>0</v>
      </c>
      <c r="AF77" s="376">
        <f ca="1">$C77*'LookUp Ranges'!K$71</f>
        <v>0</v>
      </c>
      <c r="AG77" s="376">
        <f ca="1">$C77*'LookUp Ranges'!L$71</f>
        <v>0</v>
      </c>
      <c r="AH77" s="376">
        <f ca="1">$C77*'LookUp Ranges'!M$71</f>
        <v>0</v>
      </c>
      <c r="AI77" s="376">
        <f ca="1">$C77*'LookUp Ranges'!N$71</f>
        <v>0</v>
      </c>
      <c r="AJ77" s="376">
        <f ca="1">$C77*'LookUp Ranges'!O$71</f>
        <v>0</v>
      </c>
      <c r="AK77" s="376">
        <f ca="1">$C77*'LookUp Ranges'!P$71</f>
        <v>0</v>
      </c>
      <c r="AL77" s="376">
        <f ca="1">$C77*'LookUp Ranges'!Q$71</f>
        <v>0</v>
      </c>
      <c r="AM77" s="376">
        <f ca="1">$C77*'LookUp Ranges'!R$71</f>
        <v>0</v>
      </c>
      <c r="AN77" s="376">
        <f ca="1">$C77*'LookUp Ranges'!S$71</f>
        <v>0</v>
      </c>
      <c r="AO77" s="376">
        <f ca="1">$C77*'LookUp Ranges'!T$71</f>
        <v>0</v>
      </c>
      <c r="AP77" s="376">
        <f ca="1">$C77*'LookUp Ranges'!U$71</f>
        <v>0</v>
      </c>
      <c r="AQ77" s="376">
        <f ca="1">$C77*'LookUp Ranges'!V$71</f>
        <v>0</v>
      </c>
      <c r="AR77" s="376">
        <f ca="1">$C77*'LookUp Ranges'!W$71</f>
        <v>0</v>
      </c>
      <c r="AS77" s="376">
        <f ca="1">$C77*'LookUp Ranges'!X$71</f>
        <v>0</v>
      </c>
      <c r="AT77" s="376">
        <f ca="1">$C77*'LookUp Ranges'!Y$71</f>
        <v>0</v>
      </c>
      <c r="AU77" s="376">
        <f ca="1">$C77*'LookUp Ranges'!Z$71</f>
        <v>0</v>
      </c>
      <c r="AV77" s="376">
        <f ca="1">$C77*'LookUp Ranges'!AA$71</f>
        <v>0</v>
      </c>
      <c r="AW77" s="376">
        <f ca="1">$C77*'LookUp Ranges'!AB$71</f>
        <v>0</v>
      </c>
      <c r="AX77" s="376">
        <f ca="1">$C77*'LookUp Ranges'!AC$71</f>
        <v>0</v>
      </c>
      <c r="AY77" s="376">
        <f ca="1">$C77*'LookUp Ranges'!AD$71</f>
        <v>0</v>
      </c>
      <c r="AZ77" s="376">
        <f ca="1">$C77*'LookUp Ranges'!AE$71</f>
        <v>0</v>
      </c>
      <c r="BA77" s="376">
        <f ca="1">$C77*'LookUp Ranges'!AF$71</f>
        <v>0</v>
      </c>
      <c r="BB77" s="376">
        <f ca="1">$C77*'LookUp Ranges'!AG$71</f>
        <v>0</v>
      </c>
      <c r="BC77" s="376">
        <f ca="1">$C77*'LookUp Ranges'!AH$71</f>
        <v>0</v>
      </c>
      <c r="BD77" s="376">
        <f ca="1">$C77*'LookUp Ranges'!AI$71</f>
        <v>0</v>
      </c>
      <c r="BE77" s="376">
        <f ca="1">$C77*'LookUp Ranges'!AJ$71</f>
        <v>0</v>
      </c>
      <c r="BF77" s="376">
        <f ca="1">$C77*'LookUp Ranges'!AK$71</f>
        <v>0</v>
      </c>
      <c r="BG77" s="376">
        <f ca="1">$C77*'LookUp Ranges'!AL$71</f>
        <v>0</v>
      </c>
      <c r="BH77" s="376">
        <f ca="1">$C77*'LookUp Ranges'!AM$71</f>
        <v>0</v>
      </c>
      <c r="BI77" s="376">
        <f ca="1">$C77*'LookUp Ranges'!AN$71</f>
        <v>0</v>
      </c>
      <c r="BJ77" s="376">
        <f ca="1">$C77*'LookUp Ranges'!AO$71</f>
        <v>0</v>
      </c>
      <c r="BK77" s="376"/>
      <c r="BL77" s="377"/>
      <c r="BM77" s="377"/>
      <c r="BN77" s="377"/>
      <c r="BO77" s="377"/>
      <c r="BP77" s="377"/>
      <c r="BQ77" s="377"/>
      <c r="BR77" s="377"/>
      <c r="BS77" s="377"/>
      <c r="BT77" s="377"/>
      <c r="BU77" s="377"/>
      <c r="BV77" s="377"/>
      <c r="BW77" s="377"/>
      <c r="BX77" s="377"/>
      <c r="BY77" s="377"/>
      <c r="BZ77" s="377"/>
      <c r="CA77" s="377"/>
      <c r="CB77" s="377"/>
      <c r="CC77" s="377"/>
      <c r="CD77" s="377"/>
      <c r="CE77" s="377"/>
      <c r="CF77" s="377"/>
      <c r="CG77" s="376"/>
      <c r="CH77" s="376"/>
      <c r="CI77" s="376"/>
      <c r="CJ77" s="376"/>
      <c r="CK77" s="376"/>
      <c r="CL77" s="376"/>
      <c r="CM77" s="376"/>
      <c r="CN77" s="376"/>
      <c r="CO77" s="376"/>
      <c r="CP77" s="376"/>
      <c r="CQ77" s="376"/>
      <c r="CR77" s="376"/>
      <c r="CS77" s="376"/>
      <c r="CT77" s="376"/>
      <c r="CU77" s="376"/>
      <c r="CV77" s="376"/>
      <c r="CW77" s="376"/>
      <c r="CX77" s="376"/>
      <c r="CY77" s="376"/>
      <c r="CZ77" s="374">
        <f t="shared" ca="1" si="128"/>
        <v>0</v>
      </c>
    </row>
    <row r="78" spans="1:104" s="373" customFormat="1">
      <c r="A78" s="138">
        <f t="shared" si="129"/>
        <v>21</v>
      </c>
      <c r="B78" s="138">
        <f t="shared" si="130"/>
        <v>2039</v>
      </c>
      <c r="C78" s="130">
        <f t="shared" ref="C78:C97" ca="1" si="131">C32</f>
        <v>0</v>
      </c>
      <c r="D78" s="375"/>
      <c r="E78" s="375"/>
      <c r="F78" s="375"/>
      <c r="G78" s="375"/>
      <c r="H78" s="375"/>
      <c r="I78" s="375"/>
      <c r="J78" s="375"/>
      <c r="K78" s="375"/>
      <c r="L78" s="375"/>
      <c r="M78" s="375"/>
      <c r="N78" s="375"/>
      <c r="O78" s="375"/>
      <c r="P78" s="375"/>
      <c r="Q78" s="375"/>
      <c r="R78" s="375"/>
      <c r="S78" s="375"/>
      <c r="T78" s="375"/>
      <c r="U78" s="375"/>
      <c r="V78" s="375"/>
      <c r="W78" s="376"/>
      <c r="X78" s="376">
        <f ca="1">$C78*'LookUp Ranges'!B$71</f>
        <v>0</v>
      </c>
      <c r="Y78" s="376">
        <f ca="1">$C78*'LookUp Ranges'!C$71</f>
        <v>0</v>
      </c>
      <c r="Z78" s="376">
        <f ca="1">$C78*'LookUp Ranges'!D$71</f>
        <v>0</v>
      </c>
      <c r="AA78" s="376">
        <f ca="1">$C78*'LookUp Ranges'!E$71</f>
        <v>0</v>
      </c>
      <c r="AB78" s="376">
        <f ca="1">$C78*'LookUp Ranges'!F$71</f>
        <v>0</v>
      </c>
      <c r="AC78" s="376">
        <f ca="1">$C78*'LookUp Ranges'!G$71</f>
        <v>0</v>
      </c>
      <c r="AD78" s="376">
        <f ca="1">$C78*'LookUp Ranges'!H$71</f>
        <v>0</v>
      </c>
      <c r="AE78" s="376">
        <f ca="1">$C78*'LookUp Ranges'!I$71</f>
        <v>0</v>
      </c>
      <c r="AF78" s="376">
        <f ca="1">$C78*'LookUp Ranges'!J$71</f>
        <v>0</v>
      </c>
      <c r="AG78" s="376">
        <f ca="1">$C78*'LookUp Ranges'!K$71</f>
        <v>0</v>
      </c>
      <c r="AH78" s="376">
        <f ca="1">$C78*'LookUp Ranges'!L$71</f>
        <v>0</v>
      </c>
      <c r="AI78" s="376">
        <f ca="1">$C78*'LookUp Ranges'!M$71</f>
        <v>0</v>
      </c>
      <c r="AJ78" s="376">
        <f ca="1">$C78*'LookUp Ranges'!N$71</f>
        <v>0</v>
      </c>
      <c r="AK78" s="376">
        <f ca="1">$C78*'LookUp Ranges'!O$71</f>
        <v>0</v>
      </c>
      <c r="AL78" s="376">
        <f ca="1">$C78*'LookUp Ranges'!P$71</f>
        <v>0</v>
      </c>
      <c r="AM78" s="376">
        <f ca="1">$C78*'LookUp Ranges'!Q$71</f>
        <v>0</v>
      </c>
      <c r="AN78" s="376">
        <f ca="1">$C78*'LookUp Ranges'!R$71</f>
        <v>0</v>
      </c>
      <c r="AO78" s="376">
        <f ca="1">$C78*'LookUp Ranges'!S$71</f>
        <v>0</v>
      </c>
      <c r="AP78" s="376">
        <f ca="1">$C78*'LookUp Ranges'!T$71</f>
        <v>0</v>
      </c>
      <c r="AQ78" s="376">
        <f ca="1">$C78*'LookUp Ranges'!U$71</f>
        <v>0</v>
      </c>
      <c r="AR78" s="376">
        <f ca="1">$C78*'LookUp Ranges'!V$71</f>
        <v>0</v>
      </c>
      <c r="AS78" s="376">
        <f ca="1">$C78*'LookUp Ranges'!W$71</f>
        <v>0</v>
      </c>
      <c r="AT78" s="376">
        <f ca="1">$C78*'LookUp Ranges'!X$71</f>
        <v>0</v>
      </c>
      <c r="AU78" s="376">
        <f ca="1">$C78*'LookUp Ranges'!Y$71</f>
        <v>0</v>
      </c>
      <c r="AV78" s="376">
        <f ca="1">$C78*'LookUp Ranges'!Z$71</f>
        <v>0</v>
      </c>
      <c r="AW78" s="376">
        <f ca="1">$C78*'LookUp Ranges'!AA$71</f>
        <v>0</v>
      </c>
      <c r="AX78" s="376">
        <f ca="1">$C78*'LookUp Ranges'!AB$71</f>
        <v>0</v>
      </c>
      <c r="AY78" s="376">
        <f ca="1">$C78*'LookUp Ranges'!AC$71</f>
        <v>0</v>
      </c>
      <c r="AZ78" s="376">
        <f ca="1">$C78*'LookUp Ranges'!AD$71</f>
        <v>0</v>
      </c>
      <c r="BA78" s="376">
        <f ca="1">$C78*'LookUp Ranges'!AE$71</f>
        <v>0</v>
      </c>
      <c r="BB78" s="376">
        <f ca="1">$C78*'LookUp Ranges'!AF$71</f>
        <v>0</v>
      </c>
      <c r="BC78" s="376">
        <f ca="1">$C78*'LookUp Ranges'!AG$71</f>
        <v>0</v>
      </c>
      <c r="BD78" s="376">
        <f ca="1">$C78*'LookUp Ranges'!AH$71</f>
        <v>0</v>
      </c>
      <c r="BE78" s="376">
        <f ca="1">$C78*'LookUp Ranges'!AI$71</f>
        <v>0</v>
      </c>
      <c r="BF78" s="376">
        <f ca="1">$C78*'LookUp Ranges'!AJ$71</f>
        <v>0</v>
      </c>
      <c r="BG78" s="376">
        <f ca="1">$C78*'LookUp Ranges'!AK$71</f>
        <v>0</v>
      </c>
      <c r="BH78" s="376">
        <f ca="1">$C78*'LookUp Ranges'!AL$71</f>
        <v>0</v>
      </c>
      <c r="BI78" s="376">
        <f ca="1">$C78*'LookUp Ranges'!AM$71</f>
        <v>0</v>
      </c>
      <c r="BJ78" s="376">
        <f ca="1">$C78*'LookUp Ranges'!AN$71</f>
        <v>0</v>
      </c>
      <c r="BK78" s="376">
        <f ca="1">$C78*'LookUp Ranges'!AO$71</f>
        <v>0</v>
      </c>
      <c r="BL78" s="377"/>
      <c r="BM78" s="377"/>
      <c r="BN78" s="377"/>
      <c r="BO78" s="377"/>
      <c r="BP78" s="377"/>
      <c r="BQ78" s="377"/>
      <c r="BR78" s="377"/>
      <c r="BS78" s="377"/>
      <c r="BT78" s="377"/>
      <c r="BU78" s="377"/>
      <c r="BV78" s="377"/>
      <c r="BW78" s="377"/>
      <c r="BX78" s="377"/>
      <c r="BY78" s="377"/>
      <c r="BZ78" s="377"/>
      <c r="CA78" s="377"/>
      <c r="CB78" s="377"/>
      <c r="CC78" s="377"/>
      <c r="CD78" s="377"/>
      <c r="CE78" s="377"/>
      <c r="CF78" s="377"/>
      <c r="CG78" s="376"/>
      <c r="CH78" s="376"/>
      <c r="CI78" s="376"/>
      <c r="CJ78" s="376"/>
      <c r="CK78" s="376"/>
      <c r="CL78" s="376"/>
      <c r="CM78" s="376"/>
      <c r="CN78" s="376"/>
      <c r="CO78" s="376"/>
      <c r="CP78" s="376"/>
      <c r="CQ78" s="376"/>
      <c r="CR78" s="376"/>
      <c r="CS78" s="376"/>
      <c r="CT78" s="376"/>
      <c r="CU78" s="376"/>
      <c r="CV78" s="376"/>
      <c r="CW78" s="376"/>
      <c r="CX78" s="376"/>
      <c r="CY78" s="376"/>
      <c r="CZ78" s="374">
        <f t="shared" ca="1" si="128"/>
        <v>0</v>
      </c>
    </row>
    <row r="79" spans="1:104" s="373" customFormat="1">
      <c r="A79" s="138">
        <f t="shared" si="129"/>
        <v>22</v>
      </c>
      <c r="B79" s="138">
        <f t="shared" si="130"/>
        <v>2040</v>
      </c>
      <c r="C79" s="130">
        <f t="shared" ca="1" si="131"/>
        <v>0</v>
      </c>
      <c r="D79" s="375"/>
      <c r="E79" s="375"/>
      <c r="F79" s="375"/>
      <c r="G79" s="375"/>
      <c r="H79" s="375"/>
      <c r="I79" s="375"/>
      <c r="J79" s="375"/>
      <c r="K79" s="375"/>
      <c r="L79" s="375"/>
      <c r="M79" s="375"/>
      <c r="N79" s="375"/>
      <c r="O79" s="375"/>
      <c r="P79" s="375"/>
      <c r="Q79" s="375"/>
      <c r="R79" s="375"/>
      <c r="S79" s="375"/>
      <c r="T79" s="375"/>
      <c r="U79" s="375"/>
      <c r="V79" s="375"/>
      <c r="W79" s="376"/>
      <c r="X79" s="376"/>
      <c r="Y79" s="376">
        <f ca="1">$C79*'LookUp Ranges'!B$71</f>
        <v>0</v>
      </c>
      <c r="Z79" s="376">
        <f ca="1">$C79*'LookUp Ranges'!C$71</f>
        <v>0</v>
      </c>
      <c r="AA79" s="376">
        <f ca="1">$C79*'LookUp Ranges'!D$71</f>
        <v>0</v>
      </c>
      <c r="AB79" s="376">
        <f ca="1">$C79*'LookUp Ranges'!E$71</f>
        <v>0</v>
      </c>
      <c r="AC79" s="376">
        <f ca="1">$C79*'LookUp Ranges'!F$71</f>
        <v>0</v>
      </c>
      <c r="AD79" s="376">
        <f ca="1">$C79*'LookUp Ranges'!G$71</f>
        <v>0</v>
      </c>
      <c r="AE79" s="376">
        <f ca="1">$C79*'LookUp Ranges'!H$71</f>
        <v>0</v>
      </c>
      <c r="AF79" s="376">
        <f ca="1">$C79*'LookUp Ranges'!I$71</f>
        <v>0</v>
      </c>
      <c r="AG79" s="376">
        <f ca="1">$C79*'LookUp Ranges'!J$71</f>
        <v>0</v>
      </c>
      <c r="AH79" s="376">
        <f ca="1">$C79*'LookUp Ranges'!K$71</f>
        <v>0</v>
      </c>
      <c r="AI79" s="376">
        <f ca="1">$C79*'LookUp Ranges'!L$71</f>
        <v>0</v>
      </c>
      <c r="AJ79" s="376">
        <f ca="1">$C79*'LookUp Ranges'!M$71</f>
        <v>0</v>
      </c>
      <c r="AK79" s="376">
        <f ca="1">$C79*'LookUp Ranges'!N$71</f>
        <v>0</v>
      </c>
      <c r="AL79" s="376">
        <f ca="1">$C79*'LookUp Ranges'!O$71</f>
        <v>0</v>
      </c>
      <c r="AM79" s="376">
        <f ca="1">$C79*'LookUp Ranges'!P$71</f>
        <v>0</v>
      </c>
      <c r="AN79" s="376">
        <f ca="1">$C79*'LookUp Ranges'!Q$71</f>
        <v>0</v>
      </c>
      <c r="AO79" s="376">
        <f ca="1">$C79*'LookUp Ranges'!R$71</f>
        <v>0</v>
      </c>
      <c r="AP79" s="376">
        <f ca="1">$C79*'LookUp Ranges'!S$71</f>
        <v>0</v>
      </c>
      <c r="AQ79" s="376">
        <f ca="1">$C79*'LookUp Ranges'!T$71</f>
        <v>0</v>
      </c>
      <c r="AR79" s="376">
        <f ca="1">$C79*'LookUp Ranges'!U$71</f>
        <v>0</v>
      </c>
      <c r="AS79" s="376">
        <f ca="1">$C79*'LookUp Ranges'!V$71</f>
        <v>0</v>
      </c>
      <c r="AT79" s="376">
        <f ca="1">$C79*'LookUp Ranges'!W$71</f>
        <v>0</v>
      </c>
      <c r="AU79" s="376">
        <f ca="1">$C79*'LookUp Ranges'!X$71</f>
        <v>0</v>
      </c>
      <c r="AV79" s="376">
        <f ca="1">$C79*'LookUp Ranges'!Y$71</f>
        <v>0</v>
      </c>
      <c r="AW79" s="376">
        <f ca="1">$C79*'LookUp Ranges'!Z$71</f>
        <v>0</v>
      </c>
      <c r="AX79" s="376">
        <f ca="1">$C79*'LookUp Ranges'!AA$71</f>
        <v>0</v>
      </c>
      <c r="AY79" s="376">
        <f ca="1">$C79*'LookUp Ranges'!AB$71</f>
        <v>0</v>
      </c>
      <c r="AZ79" s="376">
        <f ca="1">$C79*'LookUp Ranges'!AC$71</f>
        <v>0</v>
      </c>
      <c r="BA79" s="376">
        <f ca="1">$C79*'LookUp Ranges'!AD$71</f>
        <v>0</v>
      </c>
      <c r="BB79" s="376">
        <f ca="1">$C79*'LookUp Ranges'!AE$71</f>
        <v>0</v>
      </c>
      <c r="BC79" s="376">
        <f ca="1">$C79*'LookUp Ranges'!AF$71</f>
        <v>0</v>
      </c>
      <c r="BD79" s="376">
        <f ca="1">$C79*'LookUp Ranges'!AG$71</f>
        <v>0</v>
      </c>
      <c r="BE79" s="376">
        <f ca="1">$C79*'LookUp Ranges'!AH$71</f>
        <v>0</v>
      </c>
      <c r="BF79" s="376">
        <f ca="1">$C79*'LookUp Ranges'!AI$71</f>
        <v>0</v>
      </c>
      <c r="BG79" s="376">
        <f ca="1">$C79*'LookUp Ranges'!AJ$71</f>
        <v>0</v>
      </c>
      <c r="BH79" s="376">
        <f ca="1">$C79*'LookUp Ranges'!AK$71</f>
        <v>0</v>
      </c>
      <c r="BI79" s="376">
        <f ca="1">$C79*'LookUp Ranges'!AL$71</f>
        <v>0</v>
      </c>
      <c r="BJ79" s="376">
        <f ca="1">$C79*'LookUp Ranges'!AM$71</f>
        <v>0</v>
      </c>
      <c r="BK79" s="376">
        <f ca="1">$C79*'LookUp Ranges'!AN$71</f>
        <v>0</v>
      </c>
      <c r="BL79" s="376">
        <f ca="1">$C79*'LookUp Ranges'!AO$71</f>
        <v>0</v>
      </c>
      <c r="BM79" s="377"/>
      <c r="BN79" s="377"/>
      <c r="BO79" s="377"/>
      <c r="BP79" s="377"/>
      <c r="BQ79" s="377"/>
      <c r="BR79" s="377"/>
      <c r="BS79" s="377"/>
      <c r="BT79" s="377"/>
      <c r="BU79" s="377"/>
      <c r="BV79" s="377"/>
      <c r="BW79" s="377"/>
      <c r="BX79" s="377"/>
      <c r="BY79" s="377"/>
      <c r="BZ79" s="377"/>
      <c r="CA79" s="377"/>
      <c r="CB79" s="377"/>
      <c r="CC79" s="377"/>
      <c r="CD79" s="377"/>
      <c r="CE79" s="377"/>
      <c r="CF79" s="377"/>
      <c r="CG79" s="376"/>
      <c r="CH79" s="376"/>
      <c r="CI79" s="376"/>
      <c r="CJ79" s="376"/>
      <c r="CK79" s="376"/>
      <c r="CL79" s="376"/>
      <c r="CM79" s="376"/>
      <c r="CN79" s="376"/>
      <c r="CO79" s="376"/>
      <c r="CP79" s="376"/>
      <c r="CQ79" s="376"/>
      <c r="CR79" s="376"/>
      <c r="CS79" s="376"/>
      <c r="CT79" s="376"/>
      <c r="CU79" s="376"/>
      <c r="CV79" s="376"/>
      <c r="CW79" s="376"/>
      <c r="CX79" s="376"/>
      <c r="CY79" s="376"/>
      <c r="CZ79" s="374">
        <f t="shared" ca="1" si="128"/>
        <v>0</v>
      </c>
    </row>
    <row r="80" spans="1:104" s="373" customFormat="1">
      <c r="A80" s="138">
        <f t="shared" si="129"/>
        <v>23</v>
      </c>
      <c r="B80" s="138">
        <f t="shared" si="130"/>
        <v>2041</v>
      </c>
      <c r="C80" s="130">
        <f t="shared" ca="1" si="131"/>
        <v>0</v>
      </c>
      <c r="D80" s="375"/>
      <c r="E80" s="375"/>
      <c r="F80" s="375"/>
      <c r="G80" s="375"/>
      <c r="H80" s="375"/>
      <c r="I80" s="375"/>
      <c r="J80" s="375"/>
      <c r="K80" s="375"/>
      <c r="L80" s="375"/>
      <c r="M80" s="375"/>
      <c r="N80" s="375"/>
      <c r="O80" s="375"/>
      <c r="P80" s="375"/>
      <c r="Q80" s="375"/>
      <c r="R80" s="375"/>
      <c r="S80" s="375"/>
      <c r="T80" s="375"/>
      <c r="U80" s="375"/>
      <c r="V80" s="375"/>
      <c r="W80" s="376"/>
      <c r="X80" s="376"/>
      <c r="Y80" s="376"/>
      <c r="Z80" s="376">
        <f ca="1">$C80*'LookUp Ranges'!B$71</f>
        <v>0</v>
      </c>
      <c r="AA80" s="376">
        <f ca="1">$C80*'LookUp Ranges'!C$71</f>
        <v>0</v>
      </c>
      <c r="AB80" s="376">
        <f ca="1">$C80*'LookUp Ranges'!D$71</f>
        <v>0</v>
      </c>
      <c r="AC80" s="376">
        <f ca="1">$C80*'LookUp Ranges'!E$71</f>
        <v>0</v>
      </c>
      <c r="AD80" s="376">
        <f ca="1">$C80*'LookUp Ranges'!F$71</f>
        <v>0</v>
      </c>
      <c r="AE80" s="376">
        <f ca="1">$C80*'LookUp Ranges'!G$71</f>
        <v>0</v>
      </c>
      <c r="AF80" s="376">
        <f ca="1">$C80*'LookUp Ranges'!H$71</f>
        <v>0</v>
      </c>
      <c r="AG80" s="376">
        <f ca="1">$C80*'LookUp Ranges'!I$71</f>
        <v>0</v>
      </c>
      <c r="AH80" s="376">
        <f ca="1">$C80*'LookUp Ranges'!J$71</f>
        <v>0</v>
      </c>
      <c r="AI80" s="376">
        <f ca="1">$C80*'LookUp Ranges'!K$71</f>
        <v>0</v>
      </c>
      <c r="AJ80" s="376">
        <f ca="1">$C80*'LookUp Ranges'!L$71</f>
        <v>0</v>
      </c>
      <c r="AK80" s="376">
        <f ca="1">$C80*'LookUp Ranges'!M$71</f>
        <v>0</v>
      </c>
      <c r="AL80" s="376">
        <f ca="1">$C80*'LookUp Ranges'!N$71</f>
        <v>0</v>
      </c>
      <c r="AM80" s="376">
        <f ca="1">$C80*'LookUp Ranges'!O$71</f>
        <v>0</v>
      </c>
      <c r="AN80" s="376">
        <f ca="1">$C80*'LookUp Ranges'!P$71</f>
        <v>0</v>
      </c>
      <c r="AO80" s="376">
        <f ca="1">$C80*'LookUp Ranges'!Q$71</f>
        <v>0</v>
      </c>
      <c r="AP80" s="376">
        <f ca="1">$C80*'LookUp Ranges'!R$71</f>
        <v>0</v>
      </c>
      <c r="AQ80" s="376">
        <f ca="1">$C80*'LookUp Ranges'!S$71</f>
        <v>0</v>
      </c>
      <c r="AR80" s="376">
        <f ca="1">$C80*'LookUp Ranges'!T$71</f>
        <v>0</v>
      </c>
      <c r="AS80" s="376">
        <f ca="1">$C80*'LookUp Ranges'!U$71</f>
        <v>0</v>
      </c>
      <c r="AT80" s="376">
        <f ca="1">$C80*'LookUp Ranges'!V$71</f>
        <v>0</v>
      </c>
      <c r="AU80" s="376">
        <f ca="1">$C80*'LookUp Ranges'!W$71</f>
        <v>0</v>
      </c>
      <c r="AV80" s="376">
        <f ca="1">$C80*'LookUp Ranges'!X$71</f>
        <v>0</v>
      </c>
      <c r="AW80" s="376">
        <f ca="1">$C80*'LookUp Ranges'!Y$71</f>
        <v>0</v>
      </c>
      <c r="AX80" s="376">
        <f ca="1">$C80*'LookUp Ranges'!Z$71</f>
        <v>0</v>
      </c>
      <c r="AY80" s="376">
        <f ca="1">$C80*'LookUp Ranges'!AA$71</f>
        <v>0</v>
      </c>
      <c r="AZ80" s="376">
        <f ca="1">$C80*'LookUp Ranges'!AB$71</f>
        <v>0</v>
      </c>
      <c r="BA80" s="376">
        <f ca="1">$C80*'LookUp Ranges'!AC$71</f>
        <v>0</v>
      </c>
      <c r="BB80" s="376">
        <f ca="1">$C80*'LookUp Ranges'!AD$71</f>
        <v>0</v>
      </c>
      <c r="BC80" s="376">
        <f ca="1">$C80*'LookUp Ranges'!AE$71</f>
        <v>0</v>
      </c>
      <c r="BD80" s="376">
        <f ca="1">$C80*'LookUp Ranges'!AF$71</f>
        <v>0</v>
      </c>
      <c r="BE80" s="376">
        <f ca="1">$C80*'LookUp Ranges'!AG$71</f>
        <v>0</v>
      </c>
      <c r="BF80" s="376">
        <f ca="1">$C80*'LookUp Ranges'!AH$71</f>
        <v>0</v>
      </c>
      <c r="BG80" s="376">
        <f ca="1">$C80*'LookUp Ranges'!AI$71</f>
        <v>0</v>
      </c>
      <c r="BH80" s="376">
        <f ca="1">$C80*'LookUp Ranges'!AJ$71</f>
        <v>0</v>
      </c>
      <c r="BI80" s="376">
        <f ca="1">$C80*'LookUp Ranges'!AK$71</f>
        <v>0</v>
      </c>
      <c r="BJ80" s="376">
        <f ca="1">$C80*'LookUp Ranges'!AL$71</f>
        <v>0</v>
      </c>
      <c r="BK80" s="376">
        <f ca="1">$C80*'LookUp Ranges'!AM$71</f>
        <v>0</v>
      </c>
      <c r="BL80" s="376">
        <f ca="1">$C80*'LookUp Ranges'!AN$71</f>
        <v>0</v>
      </c>
      <c r="BM80" s="376">
        <f ca="1">$C80*'LookUp Ranges'!AO$71</f>
        <v>0</v>
      </c>
      <c r="BN80" s="377"/>
      <c r="BO80" s="377"/>
      <c r="BP80" s="377"/>
      <c r="BQ80" s="377"/>
      <c r="BR80" s="377"/>
      <c r="BS80" s="377"/>
      <c r="BT80" s="377"/>
      <c r="BU80" s="377"/>
      <c r="BV80" s="377"/>
      <c r="BW80" s="377"/>
      <c r="BX80" s="377"/>
      <c r="BY80" s="377"/>
      <c r="BZ80" s="377"/>
      <c r="CA80" s="377"/>
      <c r="CB80" s="377"/>
      <c r="CC80" s="377"/>
      <c r="CD80" s="377"/>
      <c r="CE80" s="377"/>
      <c r="CF80" s="377"/>
      <c r="CG80" s="376"/>
      <c r="CH80" s="376"/>
      <c r="CI80" s="376"/>
      <c r="CJ80" s="376"/>
      <c r="CK80" s="376"/>
      <c r="CL80" s="376"/>
      <c r="CM80" s="376"/>
      <c r="CN80" s="376"/>
      <c r="CO80" s="376"/>
      <c r="CP80" s="376"/>
      <c r="CQ80" s="376"/>
      <c r="CR80" s="376"/>
      <c r="CS80" s="376"/>
      <c r="CT80" s="376"/>
      <c r="CU80" s="376"/>
      <c r="CV80" s="376"/>
      <c r="CW80" s="376"/>
      <c r="CX80" s="376"/>
      <c r="CY80" s="376"/>
      <c r="CZ80" s="374">
        <f t="shared" ca="1" si="128"/>
        <v>0</v>
      </c>
    </row>
    <row r="81" spans="1:104" s="373" customFormat="1">
      <c r="A81" s="138">
        <f t="shared" si="129"/>
        <v>24</v>
      </c>
      <c r="B81" s="138">
        <f t="shared" si="130"/>
        <v>2042</v>
      </c>
      <c r="C81" s="130">
        <f t="shared" ca="1" si="131"/>
        <v>0</v>
      </c>
      <c r="D81" s="375"/>
      <c r="E81" s="375"/>
      <c r="F81" s="375"/>
      <c r="G81" s="375"/>
      <c r="H81" s="375"/>
      <c r="I81" s="375"/>
      <c r="J81" s="375"/>
      <c r="K81" s="375"/>
      <c r="L81" s="375"/>
      <c r="M81" s="375"/>
      <c r="N81" s="375"/>
      <c r="O81" s="375"/>
      <c r="P81" s="375"/>
      <c r="Q81" s="375"/>
      <c r="R81" s="375"/>
      <c r="S81" s="375"/>
      <c r="T81" s="375"/>
      <c r="U81" s="375"/>
      <c r="V81" s="375"/>
      <c r="W81" s="376"/>
      <c r="X81" s="376"/>
      <c r="Y81" s="376"/>
      <c r="Z81" s="376"/>
      <c r="AA81" s="376">
        <f ca="1">$C81*'LookUp Ranges'!B$71</f>
        <v>0</v>
      </c>
      <c r="AB81" s="376">
        <f ca="1">$C81*'LookUp Ranges'!C$71</f>
        <v>0</v>
      </c>
      <c r="AC81" s="376">
        <f ca="1">$C81*'LookUp Ranges'!D$71</f>
        <v>0</v>
      </c>
      <c r="AD81" s="376">
        <f ca="1">$C81*'LookUp Ranges'!E$71</f>
        <v>0</v>
      </c>
      <c r="AE81" s="376">
        <f ca="1">$C81*'LookUp Ranges'!F$71</f>
        <v>0</v>
      </c>
      <c r="AF81" s="376">
        <f ca="1">$C81*'LookUp Ranges'!G$71</f>
        <v>0</v>
      </c>
      <c r="AG81" s="376">
        <f ca="1">$C81*'LookUp Ranges'!H$71</f>
        <v>0</v>
      </c>
      <c r="AH81" s="376">
        <f ca="1">$C81*'LookUp Ranges'!I$71</f>
        <v>0</v>
      </c>
      <c r="AI81" s="376">
        <f ca="1">$C81*'LookUp Ranges'!J$71</f>
        <v>0</v>
      </c>
      <c r="AJ81" s="376">
        <f ca="1">$C81*'LookUp Ranges'!K$71</f>
        <v>0</v>
      </c>
      <c r="AK81" s="376">
        <f ca="1">$C81*'LookUp Ranges'!L$71</f>
        <v>0</v>
      </c>
      <c r="AL81" s="376">
        <f ca="1">$C81*'LookUp Ranges'!M$71</f>
        <v>0</v>
      </c>
      <c r="AM81" s="376">
        <f ca="1">$C81*'LookUp Ranges'!N$71</f>
        <v>0</v>
      </c>
      <c r="AN81" s="376">
        <f ca="1">$C81*'LookUp Ranges'!O$71</f>
        <v>0</v>
      </c>
      <c r="AO81" s="376">
        <f ca="1">$C81*'LookUp Ranges'!P$71</f>
        <v>0</v>
      </c>
      <c r="AP81" s="376">
        <f ca="1">$C81*'LookUp Ranges'!Q$71</f>
        <v>0</v>
      </c>
      <c r="AQ81" s="376">
        <f ca="1">$C81*'LookUp Ranges'!R$71</f>
        <v>0</v>
      </c>
      <c r="AR81" s="376">
        <f ca="1">$C81*'LookUp Ranges'!S$71</f>
        <v>0</v>
      </c>
      <c r="AS81" s="376">
        <f ca="1">$C81*'LookUp Ranges'!T$71</f>
        <v>0</v>
      </c>
      <c r="AT81" s="376">
        <f ca="1">$C81*'LookUp Ranges'!U$71</f>
        <v>0</v>
      </c>
      <c r="AU81" s="376">
        <f ca="1">$C81*'LookUp Ranges'!V$71</f>
        <v>0</v>
      </c>
      <c r="AV81" s="376">
        <f ca="1">$C81*'LookUp Ranges'!W$71</f>
        <v>0</v>
      </c>
      <c r="AW81" s="376">
        <f ca="1">$C81*'LookUp Ranges'!X$71</f>
        <v>0</v>
      </c>
      <c r="AX81" s="376">
        <f ca="1">$C81*'LookUp Ranges'!Y$71</f>
        <v>0</v>
      </c>
      <c r="AY81" s="376">
        <f ca="1">$C81*'LookUp Ranges'!Z$71</f>
        <v>0</v>
      </c>
      <c r="AZ81" s="376">
        <f ca="1">$C81*'LookUp Ranges'!AA$71</f>
        <v>0</v>
      </c>
      <c r="BA81" s="376">
        <f ca="1">$C81*'LookUp Ranges'!AB$71</f>
        <v>0</v>
      </c>
      <c r="BB81" s="376">
        <f ca="1">$C81*'LookUp Ranges'!AC$71</f>
        <v>0</v>
      </c>
      <c r="BC81" s="376">
        <f ca="1">$C81*'LookUp Ranges'!AD$71</f>
        <v>0</v>
      </c>
      <c r="BD81" s="376">
        <f ca="1">$C81*'LookUp Ranges'!AE$71</f>
        <v>0</v>
      </c>
      <c r="BE81" s="376">
        <f ca="1">$C81*'LookUp Ranges'!AF$71</f>
        <v>0</v>
      </c>
      <c r="BF81" s="376">
        <f ca="1">$C81*'LookUp Ranges'!AG$71</f>
        <v>0</v>
      </c>
      <c r="BG81" s="376">
        <f ca="1">$C81*'LookUp Ranges'!AH$71</f>
        <v>0</v>
      </c>
      <c r="BH81" s="376">
        <f ca="1">$C81*'LookUp Ranges'!AI$71</f>
        <v>0</v>
      </c>
      <c r="BI81" s="376">
        <f ca="1">$C81*'LookUp Ranges'!AJ$71</f>
        <v>0</v>
      </c>
      <c r="BJ81" s="376">
        <f ca="1">$C81*'LookUp Ranges'!AK$71</f>
        <v>0</v>
      </c>
      <c r="BK81" s="376">
        <f ca="1">$C81*'LookUp Ranges'!AL$71</f>
        <v>0</v>
      </c>
      <c r="BL81" s="376">
        <f ca="1">$C81*'LookUp Ranges'!AM$71</f>
        <v>0</v>
      </c>
      <c r="BM81" s="376">
        <f ca="1">$C81*'LookUp Ranges'!AN$71</f>
        <v>0</v>
      </c>
      <c r="BN81" s="376">
        <f ca="1">$C81*'LookUp Ranges'!AO$71</f>
        <v>0</v>
      </c>
      <c r="BO81" s="377"/>
      <c r="BP81" s="377"/>
      <c r="BQ81" s="377"/>
      <c r="BR81" s="377"/>
      <c r="BS81" s="377"/>
      <c r="BT81" s="377"/>
      <c r="BU81" s="377"/>
      <c r="BV81" s="377"/>
      <c r="BW81" s="377"/>
      <c r="BX81" s="377"/>
      <c r="BY81" s="377"/>
      <c r="BZ81" s="377"/>
      <c r="CA81" s="377"/>
      <c r="CB81" s="377"/>
      <c r="CC81" s="377"/>
      <c r="CD81" s="377"/>
      <c r="CE81" s="377"/>
      <c r="CF81" s="377"/>
      <c r="CG81" s="376"/>
      <c r="CH81" s="376"/>
      <c r="CI81" s="376"/>
      <c r="CJ81" s="376"/>
      <c r="CK81" s="376"/>
      <c r="CL81" s="376"/>
      <c r="CM81" s="376"/>
      <c r="CN81" s="376"/>
      <c r="CO81" s="376"/>
      <c r="CP81" s="376"/>
      <c r="CQ81" s="376"/>
      <c r="CR81" s="376"/>
      <c r="CS81" s="376"/>
      <c r="CT81" s="376"/>
      <c r="CU81" s="376"/>
      <c r="CV81" s="376"/>
      <c r="CW81" s="376"/>
      <c r="CX81" s="376"/>
      <c r="CY81" s="376"/>
      <c r="CZ81" s="374">
        <f t="shared" ca="1" si="128"/>
        <v>0</v>
      </c>
    </row>
    <row r="82" spans="1:104" s="373" customFormat="1">
      <c r="A82" s="138">
        <f t="shared" si="129"/>
        <v>25</v>
      </c>
      <c r="B82" s="138">
        <f t="shared" si="130"/>
        <v>2043</v>
      </c>
      <c r="C82" s="130">
        <f t="shared" ca="1" si="131"/>
        <v>0</v>
      </c>
      <c r="D82" s="375"/>
      <c r="E82" s="375"/>
      <c r="F82" s="375"/>
      <c r="G82" s="375"/>
      <c r="H82" s="375"/>
      <c r="I82" s="375"/>
      <c r="J82" s="375"/>
      <c r="K82" s="375"/>
      <c r="L82" s="375"/>
      <c r="M82" s="375"/>
      <c r="N82" s="375"/>
      <c r="O82" s="375"/>
      <c r="P82" s="375"/>
      <c r="Q82" s="375"/>
      <c r="R82" s="375"/>
      <c r="S82" s="375"/>
      <c r="T82" s="375"/>
      <c r="U82" s="375"/>
      <c r="V82" s="375"/>
      <c r="W82" s="376"/>
      <c r="X82" s="376"/>
      <c r="Y82" s="376"/>
      <c r="Z82" s="376"/>
      <c r="AA82" s="376"/>
      <c r="AB82" s="376">
        <f ca="1">$C82*'LookUp Ranges'!B$71</f>
        <v>0</v>
      </c>
      <c r="AC82" s="376">
        <f ca="1">$C82*'LookUp Ranges'!C$71</f>
        <v>0</v>
      </c>
      <c r="AD82" s="376">
        <f ca="1">$C82*'LookUp Ranges'!D$71</f>
        <v>0</v>
      </c>
      <c r="AE82" s="376">
        <f ca="1">$C82*'LookUp Ranges'!E$71</f>
        <v>0</v>
      </c>
      <c r="AF82" s="376">
        <f ca="1">$C82*'LookUp Ranges'!F$71</f>
        <v>0</v>
      </c>
      <c r="AG82" s="376">
        <f ca="1">$C82*'LookUp Ranges'!G$71</f>
        <v>0</v>
      </c>
      <c r="AH82" s="376">
        <f ca="1">$C82*'LookUp Ranges'!H$71</f>
        <v>0</v>
      </c>
      <c r="AI82" s="376">
        <f ca="1">$C82*'LookUp Ranges'!I$71</f>
        <v>0</v>
      </c>
      <c r="AJ82" s="376">
        <f ca="1">$C82*'LookUp Ranges'!J$71</f>
        <v>0</v>
      </c>
      <c r="AK82" s="376">
        <f ca="1">$C82*'LookUp Ranges'!K$71</f>
        <v>0</v>
      </c>
      <c r="AL82" s="376">
        <f ca="1">$C82*'LookUp Ranges'!L$71</f>
        <v>0</v>
      </c>
      <c r="AM82" s="376">
        <f ca="1">$C82*'LookUp Ranges'!M$71</f>
        <v>0</v>
      </c>
      <c r="AN82" s="376">
        <f ca="1">$C82*'LookUp Ranges'!N$71</f>
        <v>0</v>
      </c>
      <c r="AO82" s="376">
        <f ca="1">$C82*'LookUp Ranges'!O$71</f>
        <v>0</v>
      </c>
      <c r="AP82" s="376">
        <f ca="1">$C82*'LookUp Ranges'!P$71</f>
        <v>0</v>
      </c>
      <c r="AQ82" s="376">
        <f ca="1">$C82*'LookUp Ranges'!Q$71</f>
        <v>0</v>
      </c>
      <c r="AR82" s="376">
        <f ca="1">$C82*'LookUp Ranges'!R$71</f>
        <v>0</v>
      </c>
      <c r="AS82" s="376">
        <f ca="1">$C82*'LookUp Ranges'!S$71</f>
        <v>0</v>
      </c>
      <c r="AT82" s="376">
        <f ca="1">$C82*'LookUp Ranges'!T$71</f>
        <v>0</v>
      </c>
      <c r="AU82" s="376">
        <f ca="1">$C82*'LookUp Ranges'!U$71</f>
        <v>0</v>
      </c>
      <c r="AV82" s="376">
        <f ca="1">$C82*'LookUp Ranges'!V$71</f>
        <v>0</v>
      </c>
      <c r="AW82" s="376">
        <f ca="1">$C82*'LookUp Ranges'!W$71</f>
        <v>0</v>
      </c>
      <c r="AX82" s="376">
        <f ca="1">$C82*'LookUp Ranges'!X$71</f>
        <v>0</v>
      </c>
      <c r="AY82" s="376">
        <f ca="1">$C82*'LookUp Ranges'!Y$71</f>
        <v>0</v>
      </c>
      <c r="AZ82" s="376">
        <f ca="1">$C82*'LookUp Ranges'!Z$71</f>
        <v>0</v>
      </c>
      <c r="BA82" s="376">
        <f ca="1">$C82*'LookUp Ranges'!AA$71</f>
        <v>0</v>
      </c>
      <c r="BB82" s="376">
        <f ca="1">$C82*'LookUp Ranges'!AB$71</f>
        <v>0</v>
      </c>
      <c r="BC82" s="376">
        <f ca="1">$C82*'LookUp Ranges'!AC$71</f>
        <v>0</v>
      </c>
      <c r="BD82" s="376">
        <f ca="1">$C82*'LookUp Ranges'!AD$71</f>
        <v>0</v>
      </c>
      <c r="BE82" s="376">
        <f ca="1">$C82*'LookUp Ranges'!AE$71</f>
        <v>0</v>
      </c>
      <c r="BF82" s="376">
        <f ca="1">$C82*'LookUp Ranges'!AF$71</f>
        <v>0</v>
      </c>
      <c r="BG82" s="376">
        <f ca="1">$C82*'LookUp Ranges'!AG$71</f>
        <v>0</v>
      </c>
      <c r="BH82" s="376">
        <f ca="1">$C82*'LookUp Ranges'!AH$71</f>
        <v>0</v>
      </c>
      <c r="BI82" s="376">
        <f ca="1">$C82*'LookUp Ranges'!AI$71</f>
        <v>0</v>
      </c>
      <c r="BJ82" s="376">
        <f ca="1">$C82*'LookUp Ranges'!AJ$71</f>
        <v>0</v>
      </c>
      <c r="BK82" s="376">
        <f ca="1">$C82*'LookUp Ranges'!AK$71</f>
        <v>0</v>
      </c>
      <c r="BL82" s="376">
        <f ca="1">$C82*'LookUp Ranges'!AL$71</f>
        <v>0</v>
      </c>
      <c r="BM82" s="376">
        <f ca="1">$C82*'LookUp Ranges'!AM$71</f>
        <v>0</v>
      </c>
      <c r="BN82" s="376">
        <f ca="1">$C82*'LookUp Ranges'!AN$71</f>
        <v>0</v>
      </c>
      <c r="BO82" s="376">
        <f ca="1">$C82*'LookUp Ranges'!AO$71</f>
        <v>0</v>
      </c>
      <c r="BP82" s="377"/>
      <c r="BQ82" s="377"/>
      <c r="BR82" s="377"/>
      <c r="BS82" s="377"/>
      <c r="BT82" s="377"/>
      <c r="BU82" s="377"/>
      <c r="BV82" s="377"/>
      <c r="BW82" s="377"/>
      <c r="BX82" s="377"/>
      <c r="BY82" s="377"/>
      <c r="BZ82" s="377"/>
      <c r="CA82" s="377"/>
      <c r="CB82" s="377"/>
      <c r="CC82" s="377"/>
      <c r="CD82" s="377"/>
      <c r="CE82" s="377"/>
      <c r="CF82" s="377"/>
      <c r="CG82" s="376"/>
      <c r="CH82" s="376"/>
      <c r="CI82" s="376"/>
      <c r="CJ82" s="376"/>
      <c r="CK82" s="376"/>
      <c r="CL82" s="376"/>
      <c r="CM82" s="376"/>
      <c r="CN82" s="376"/>
      <c r="CO82" s="376"/>
      <c r="CP82" s="376"/>
      <c r="CQ82" s="376"/>
      <c r="CR82" s="376"/>
      <c r="CS82" s="376"/>
      <c r="CT82" s="376"/>
      <c r="CU82" s="376"/>
      <c r="CV82" s="376"/>
      <c r="CW82" s="376"/>
      <c r="CX82" s="376"/>
      <c r="CY82" s="376"/>
      <c r="CZ82" s="374">
        <f t="shared" ca="1" si="128"/>
        <v>0</v>
      </c>
    </row>
    <row r="83" spans="1:104" s="373" customFormat="1">
      <c r="A83" s="138">
        <f t="shared" si="129"/>
        <v>26</v>
      </c>
      <c r="B83" s="138">
        <f t="shared" si="130"/>
        <v>2044</v>
      </c>
      <c r="C83" s="130">
        <f t="shared" ca="1" si="131"/>
        <v>0</v>
      </c>
      <c r="D83" s="375"/>
      <c r="E83" s="375"/>
      <c r="F83" s="375"/>
      <c r="G83" s="375"/>
      <c r="H83" s="375"/>
      <c r="I83" s="375"/>
      <c r="J83" s="375"/>
      <c r="K83" s="375"/>
      <c r="L83" s="375"/>
      <c r="M83" s="375"/>
      <c r="N83" s="375"/>
      <c r="O83" s="375"/>
      <c r="P83" s="375"/>
      <c r="Q83" s="375"/>
      <c r="R83" s="375"/>
      <c r="S83" s="375"/>
      <c r="T83" s="375"/>
      <c r="U83" s="375"/>
      <c r="V83" s="375"/>
      <c r="W83" s="376"/>
      <c r="X83" s="376"/>
      <c r="Y83" s="376"/>
      <c r="Z83" s="376"/>
      <c r="AA83" s="376"/>
      <c r="AB83" s="376"/>
      <c r="AC83" s="376">
        <f ca="1">$C83*'LookUp Ranges'!B$71</f>
        <v>0</v>
      </c>
      <c r="AD83" s="376">
        <f ca="1">$C83*'LookUp Ranges'!C$71</f>
        <v>0</v>
      </c>
      <c r="AE83" s="376">
        <f ca="1">$C83*'LookUp Ranges'!D$71</f>
        <v>0</v>
      </c>
      <c r="AF83" s="376">
        <f ca="1">$C83*'LookUp Ranges'!E$71</f>
        <v>0</v>
      </c>
      <c r="AG83" s="376">
        <f ca="1">$C83*'LookUp Ranges'!F$71</f>
        <v>0</v>
      </c>
      <c r="AH83" s="376">
        <f ca="1">$C83*'LookUp Ranges'!G$71</f>
        <v>0</v>
      </c>
      <c r="AI83" s="376">
        <f ca="1">$C83*'LookUp Ranges'!H$71</f>
        <v>0</v>
      </c>
      <c r="AJ83" s="376">
        <f ca="1">$C83*'LookUp Ranges'!I$71</f>
        <v>0</v>
      </c>
      <c r="AK83" s="376">
        <f ca="1">$C83*'LookUp Ranges'!J$71</f>
        <v>0</v>
      </c>
      <c r="AL83" s="376">
        <f ca="1">$C83*'LookUp Ranges'!K$71</f>
        <v>0</v>
      </c>
      <c r="AM83" s="376">
        <f ca="1">$C83*'LookUp Ranges'!L$71</f>
        <v>0</v>
      </c>
      <c r="AN83" s="376">
        <f ca="1">$C83*'LookUp Ranges'!M$71</f>
        <v>0</v>
      </c>
      <c r="AO83" s="376">
        <f ca="1">$C83*'LookUp Ranges'!N$71</f>
        <v>0</v>
      </c>
      <c r="AP83" s="376">
        <f ca="1">$C83*'LookUp Ranges'!O$71</f>
        <v>0</v>
      </c>
      <c r="AQ83" s="376">
        <f ca="1">$C83*'LookUp Ranges'!P$71</f>
        <v>0</v>
      </c>
      <c r="AR83" s="376">
        <f ca="1">$C83*'LookUp Ranges'!Q$71</f>
        <v>0</v>
      </c>
      <c r="AS83" s="376">
        <f ca="1">$C83*'LookUp Ranges'!R$71</f>
        <v>0</v>
      </c>
      <c r="AT83" s="376">
        <f ca="1">$C83*'LookUp Ranges'!S$71</f>
        <v>0</v>
      </c>
      <c r="AU83" s="376">
        <f ca="1">$C83*'LookUp Ranges'!T$71</f>
        <v>0</v>
      </c>
      <c r="AV83" s="376">
        <f ca="1">$C83*'LookUp Ranges'!U$71</f>
        <v>0</v>
      </c>
      <c r="AW83" s="376">
        <f ca="1">$C83*'LookUp Ranges'!V$71</f>
        <v>0</v>
      </c>
      <c r="AX83" s="376">
        <f ca="1">$C83*'LookUp Ranges'!W$71</f>
        <v>0</v>
      </c>
      <c r="AY83" s="376">
        <f ca="1">$C83*'LookUp Ranges'!X$71</f>
        <v>0</v>
      </c>
      <c r="AZ83" s="376">
        <f ca="1">$C83*'LookUp Ranges'!Y$71</f>
        <v>0</v>
      </c>
      <c r="BA83" s="376">
        <f ca="1">$C83*'LookUp Ranges'!Z$71</f>
        <v>0</v>
      </c>
      <c r="BB83" s="376">
        <f ca="1">$C83*'LookUp Ranges'!AA$71</f>
        <v>0</v>
      </c>
      <c r="BC83" s="376">
        <f ca="1">$C83*'LookUp Ranges'!AB$71</f>
        <v>0</v>
      </c>
      <c r="BD83" s="376">
        <f ca="1">$C83*'LookUp Ranges'!AC$71</f>
        <v>0</v>
      </c>
      <c r="BE83" s="376">
        <f ca="1">$C83*'LookUp Ranges'!AD$71</f>
        <v>0</v>
      </c>
      <c r="BF83" s="376">
        <f ca="1">$C83*'LookUp Ranges'!AE$71</f>
        <v>0</v>
      </c>
      <c r="BG83" s="376">
        <f ca="1">$C83*'LookUp Ranges'!AF$71</f>
        <v>0</v>
      </c>
      <c r="BH83" s="376">
        <f ca="1">$C83*'LookUp Ranges'!AG$71</f>
        <v>0</v>
      </c>
      <c r="BI83" s="376">
        <f ca="1">$C83*'LookUp Ranges'!AH$71</f>
        <v>0</v>
      </c>
      <c r="BJ83" s="376">
        <f ca="1">$C83*'LookUp Ranges'!AI$71</f>
        <v>0</v>
      </c>
      <c r="BK83" s="376">
        <f ca="1">$C83*'LookUp Ranges'!AJ$71</f>
        <v>0</v>
      </c>
      <c r="BL83" s="376">
        <f ca="1">$C83*'LookUp Ranges'!AK$71</f>
        <v>0</v>
      </c>
      <c r="BM83" s="376">
        <f ca="1">$C83*'LookUp Ranges'!AL$71</f>
        <v>0</v>
      </c>
      <c r="BN83" s="376">
        <f ca="1">$C83*'LookUp Ranges'!AM$71</f>
        <v>0</v>
      </c>
      <c r="BO83" s="376">
        <f ca="1">$C83*'LookUp Ranges'!AN$71</f>
        <v>0</v>
      </c>
      <c r="BP83" s="376">
        <f ca="1">$C83*'LookUp Ranges'!AO$71</f>
        <v>0</v>
      </c>
      <c r="BQ83" s="377"/>
      <c r="BR83" s="377"/>
      <c r="BS83" s="377"/>
      <c r="BT83" s="377"/>
      <c r="BU83" s="377"/>
      <c r="BV83" s="377"/>
      <c r="BW83" s="377"/>
      <c r="BX83" s="377"/>
      <c r="BY83" s="377"/>
      <c r="BZ83" s="377"/>
      <c r="CA83" s="377"/>
      <c r="CB83" s="377"/>
      <c r="CC83" s="377"/>
      <c r="CD83" s="377"/>
      <c r="CE83" s="377"/>
      <c r="CF83" s="377"/>
      <c r="CG83" s="376"/>
      <c r="CH83" s="376"/>
      <c r="CI83" s="376"/>
      <c r="CJ83" s="376"/>
      <c r="CK83" s="376"/>
      <c r="CL83" s="376"/>
      <c r="CM83" s="376"/>
      <c r="CN83" s="376"/>
      <c r="CO83" s="376"/>
      <c r="CP83" s="376"/>
      <c r="CQ83" s="376"/>
      <c r="CR83" s="376"/>
      <c r="CS83" s="376"/>
      <c r="CT83" s="376"/>
      <c r="CU83" s="376"/>
      <c r="CV83" s="376"/>
      <c r="CW83" s="376"/>
      <c r="CX83" s="376"/>
      <c r="CY83" s="376"/>
      <c r="CZ83" s="374">
        <f t="shared" ca="1" si="128"/>
        <v>0</v>
      </c>
    </row>
    <row r="84" spans="1:104" s="373" customFormat="1">
      <c r="A84" s="138">
        <f t="shared" si="129"/>
        <v>27</v>
      </c>
      <c r="B84" s="138">
        <f t="shared" si="130"/>
        <v>2045</v>
      </c>
      <c r="C84" s="130">
        <f t="shared" ca="1" si="131"/>
        <v>0</v>
      </c>
      <c r="D84" s="375"/>
      <c r="E84" s="375"/>
      <c r="F84" s="375"/>
      <c r="G84" s="375"/>
      <c r="H84" s="375"/>
      <c r="I84" s="375"/>
      <c r="J84" s="375"/>
      <c r="K84" s="375"/>
      <c r="L84" s="375"/>
      <c r="M84" s="375"/>
      <c r="N84" s="375"/>
      <c r="O84" s="375"/>
      <c r="P84" s="375"/>
      <c r="Q84" s="375"/>
      <c r="R84" s="375"/>
      <c r="S84" s="375"/>
      <c r="T84" s="375"/>
      <c r="U84" s="375"/>
      <c r="V84" s="375"/>
      <c r="W84" s="376"/>
      <c r="X84" s="376"/>
      <c r="Y84" s="376"/>
      <c r="Z84" s="376"/>
      <c r="AA84" s="376"/>
      <c r="AB84" s="376"/>
      <c r="AC84" s="376"/>
      <c r="AD84" s="376">
        <f ca="1">$C84*'LookUp Ranges'!B$71</f>
        <v>0</v>
      </c>
      <c r="AE84" s="376">
        <f ca="1">$C84*'LookUp Ranges'!C$71</f>
        <v>0</v>
      </c>
      <c r="AF84" s="376">
        <f ca="1">$C84*'LookUp Ranges'!D$71</f>
        <v>0</v>
      </c>
      <c r="AG84" s="376">
        <f ca="1">$C84*'LookUp Ranges'!E$71</f>
        <v>0</v>
      </c>
      <c r="AH84" s="376">
        <f ca="1">$C84*'LookUp Ranges'!F$71</f>
        <v>0</v>
      </c>
      <c r="AI84" s="376">
        <f ca="1">$C84*'LookUp Ranges'!G$71</f>
        <v>0</v>
      </c>
      <c r="AJ84" s="376">
        <f ca="1">$C84*'LookUp Ranges'!H$71</f>
        <v>0</v>
      </c>
      <c r="AK84" s="376">
        <f ca="1">$C84*'LookUp Ranges'!I$71</f>
        <v>0</v>
      </c>
      <c r="AL84" s="376">
        <f ca="1">$C84*'LookUp Ranges'!J$71</f>
        <v>0</v>
      </c>
      <c r="AM84" s="376">
        <f ca="1">$C84*'LookUp Ranges'!K$71</f>
        <v>0</v>
      </c>
      <c r="AN84" s="376">
        <f ca="1">$C84*'LookUp Ranges'!L$71</f>
        <v>0</v>
      </c>
      <c r="AO84" s="376">
        <f ca="1">$C84*'LookUp Ranges'!M$71</f>
        <v>0</v>
      </c>
      <c r="AP84" s="376">
        <f ca="1">$C84*'LookUp Ranges'!N$71</f>
        <v>0</v>
      </c>
      <c r="AQ84" s="376">
        <f ca="1">$C84*'LookUp Ranges'!O$71</f>
        <v>0</v>
      </c>
      <c r="AR84" s="376">
        <f ca="1">$C84*'LookUp Ranges'!P$71</f>
        <v>0</v>
      </c>
      <c r="AS84" s="376">
        <f ca="1">$C84*'LookUp Ranges'!Q$71</f>
        <v>0</v>
      </c>
      <c r="AT84" s="376">
        <f ca="1">$C84*'LookUp Ranges'!R$71</f>
        <v>0</v>
      </c>
      <c r="AU84" s="376">
        <f ca="1">$C84*'LookUp Ranges'!S$71</f>
        <v>0</v>
      </c>
      <c r="AV84" s="376">
        <f ca="1">$C84*'LookUp Ranges'!T$71</f>
        <v>0</v>
      </c>
      <c r="AW84" s="376">
        <f ca="1">$C84*'LookUp Ranges'!U$71</f>
        <v>0</v>
      </c>
      <c r="AX84" s="376">
        <f ca="1">$C84*'LookUp Ranges'!V$71</f>
        <v>0</v>
      </c>
      <c r="AY84" s="376">
        <f ca="1">$C84*'LookUp Ranges'!W$71</f>
        <v>0</v>
      </c>
      <c r="AZ84" s="376">
        <f ca="1">$C84*'LookUp Ranges'!X$71</f>
        <v>0</v>
      </c>
      <c r="BA84" s="376">
        <f ca="1">$C84*'LookUp Ranges'!Y$71</f>
        <v>0</v>
      </c>
      <c r="BB84" s="376">
        <f ca="1">$C84*'LookUp Ranges'!Z$71</f>
        <v>0</v>
      </c>
      <c r="BC84" s="376">
        <f ca="1">$C84*'LookUp Ranges'!AA$71</f>
        <v>0</v>
      </c>
      <c r="BD84" s="376">
        <f ca="1">$C84*'LookUp Ranges'!AB$71</f>
        <v>0</v>
      </c>
      <c r="BE84" s="376">
        <f ca="1">$C84*'LookUp Ranges'!AC$71</f>
        <v>0</v>
      </c>
      <c r="BF84" s="376">
        <f ca="1">$C84*'LookUp Ranges'!AD$71</f>
        <v>0</v>
      </c>
      <c r="BG84" s="376">
        <f ca="1">$C84*'LookUp Ranges'!AE$71</f>
        <v>0</v>
      </c>
      <c r="BH84" s="376">
        <f ca="1">$C84*'LookUp Ranges'!AF$71</f>
        <v>0</v>
      </c>
      <c r="BI84" s="376">
        <f ca="1">$C84*'LookUp Ranges'!AG$71</f>
        <v>0</v>
      </c>
      <c r="BJ84" s="376">
        <f ca="1">$C84*'LookUp Ranges'!AH$71</f>
        <v>0</v>
      </c>
      <c r="BK84" s="376">
        <f ca="1">$C84*'LookUp Ranges'!AI$71</f>
        <v>0</v>
      </c>
      <c r="BL84" s="376">
        <f ca="1">$C84*'LookUp Ranges'!AJ$71</f>
        <v>0</v>
      </c>
      <c r="BM84" s="376">
        <f ca="1">$C84*'LookUp Ranges'!AK$71</f>
        <v>0</v>
      </c>
      <c r="BN84" s="376">
        <f ca="1">$C84*'LookUp Ranges'!AL$71</f>
        <v>0</v>
      </c>
      <c r="BO84" s="376">
        <f ca="1">$C84*'LookUp Ranges'!AM$71</f>
        <v>0</v>
      </c>
      <c r="BP84" s="376">
        <f ca="1">$C84*'LookUp Ranges'!AN$71</f>
        <v>0</v>
      </c>
      <c r="BQ84" s="376">
        <f ca="1">$C84*'LookUp Ranges'!AO$71</f>
        <v>0</v>
      </c>
      <c r="BR84" s="377"/>
      <c r="BS84" s="377"/>
      <c r="BT84" s="377"/>
      <c r="BU84" s="377"/>
      <c r="BV84" s="377"/>
      <c r="BW84" s="377"/>
      <c r="BX84" s="377"/>
      <c r="BY84" s="377"/>
      <c r="BZ84" s="377"/>
      <c r="CA84" s="377"/>
      <c r="CB84" s="377"/>
      <c r="CC84" s="377"/>
      <c r="CD84" s="377"/>
      <c r="CE84" s="377"/>
      <c r="CF84" s="377"/>
      <c r="CG84" s="376"/>
      <c r="CH84" s="376"/>
      <c r="CI84" s="376"/>
      <c r="CJ84" s="376"/>
      <c r="CK84" s="376"/>
      <c r="CL84" s="376"/>
      <c r="CM84" s="376"/>
      <c r="CN84" s="376"/>
      <c r="CO84" s="376"/>
      <c r="CP84" s="376"/>
      <c r="CQ84" s="376"/>
      <c r="CR84" s="376"/>
      <c r="CS84" s="376"/>
      <c r="CT84" s="376"/>
      <c r="CU84" s="376"/>
      <c r="CV84" s="376"/>
      <c r="CW84" s="376"/>
      <c r="CX84" s="376"/>
      <c r="CY84" s="376"/>
      <c r="CZ84" s="374">
        <f t="shared" ca="1" si="128"/>
        <v>0</v>
      </c>
    </row>
    <row r="85" spans="1:104" s="373" customFormat="1">
      <c r="A85" s="138">
        <f t="shared" si="129"/>
        <v>28</v>
      </c>
      <c r="B85" s="138">
        <f t="shared" si="130"/>
        <v>2046</v>
      </c>
      <c r="C85" s="130">
        <f t="shared" ca="1" si="131"/>
        <v>0</v>
      </c>
      <c r="D85" s="375"/>
      <c r="E85" s="375"/>
      <c r="F85" s="375"/>
      <c r="G85" s="375"/>
      <c r="H85" s="375"/>
      <c r="I85" s="375"/>
      <c r="J85" s="375"/>
      <c r="K85" s="375"/>
      <c r="L85" s="375"/>
      <c r="M85" s="375"/>
      <c r="N85" s="375"/>
      <c r="O85" s="375"/>
      <c r="P85" s="375"/>
      <c r="Q85" s="375"/>
      <c r="R85" s="375"/>
      <c r="S85" s="375"/>
      <c r="T85" s="375"/>
      <c r="U85" s="375"/>
      <c r="V85" s="375"/>
      <c r="W85" s="376"/>
      <c r="X85" s="376"/>
      <c r="Y85" s="376"/>
      <c r="Z85" s="376"/>
      <c r="AA85" s="376"/>
      <c r="AB85" s="376"/>
      <c r="AC85" s="376"/>
      <c r="AD85" s="376"/>
      <c r="AE85" s="376">
        <f ca="1">$C85*'LookUp Ranges'!B$71</f>
        <v>0</v>
      </c>
      <c r="AF85" s="376">
        <f ca="1">$C85*'LookUp Ranges'!C$71</f>
        <v>0</v>
      </c>
      <c r="AG85" s="376">
        <f ca="1">$C85*'LookUp Ranges'!D$71</f>
        <v>0</v>
      </c>
      <c r="AH85" s="376">
        <f ca="1">$C85*'LookUp Ranges'!E$71</f>
        <v>0</v>
      </c>
      <c r="AI85" s="376">
        <f ca="1">$C85*'LookUp Ranges'!F$71</f>
        <v>0</v>
      </c>
      <c r="AJ85" s="376">
        <f ca="1">$C85*'LookUp Ranges'!G$71</f>
        <v>0</v>
      </c>
      <c r="AK85" s="376">
        <f ca="1">$C85*'LookUp Ranges'!H$71</f>
        <v>0</v>
      </c>
      <c r="AL85" s="376">
        <f ca="1">$C85*'LookUp Ranges'!I$71</f>
        <v>0</v>
      </c>
      <c r="AM85" s="376">
        <f ca="1">$C85*'LookUp Ranges'!J$71</f>
        <v>0</v>
      </c>
      <c r="AN85" s="376">
        <f ca="1">$C85*'LookUp Ranges'!K$71</f>
        <v>0</v>
      </c>
      <c r="AO85" s="376">
        <f ca="1">$C85*'LookUp Ranges'!L$71</f>
        <v>0</v>
      </c>
      <c r="AP85" s="376">
        <f ca="1">$C85*'LookUp Ranges'!M$71</f>
        <v>0</v>
      </c>
      <c r="AQ85" s="376">
        <f ca="1">$C85*'LookUp Ranges'!N$71</f>
        <v>0</v>
      </c>
      <c r="AR85" s="376">
        <f ca="1">$C85*'LookUp Ranges'!O$71</f>
        <v>0</v>
      </c>
      <c r="AS85" s="376">
        <f ca="1">$C85*'LookUp Ranges'!P$71</f>
        <v>0</v>
      </c>
      <c r="AT85" s="376">
        <f ca="1">$C85*'LookUp Ranges'!Q$71</f>
        <v>0</v>
      </c>
      <c r="AU85" s="376">
        <f ca="1">$C85*'LookUp Ranges'!R$71</f>
        <v>0</v>
      </c>
      <c r="AV85" s="376">
        <f ca="1">$C85*'LookUp Ranges'!S$71</f>
        <v>0</v>
      </c>
      <c r="AW85" s="376">
        <f ca="1">$C85*'LookUp Ranges'!T$71</f>
        <v>0</v>
      </c>
      <c r="AX85" s="376">
        <f ca="1">$C85*'LookUp Ranges'!U$71</f>
        <v>0</v>
      </c>
      <c r="AY85" s="376">
        <f ca="1">$C85*'LookUp Ranges'!V$71</f>
        <v>0</v>
      </c>
      <c r="AZ85" s="376">
        <f ca="1">$C85*'LookUp Ranges'!W$71</f>
        <v>0</v>
      </c>
      <c r="BA85" s="376">
        <f ca="1">$C85*'LookUp Ranges'!X$71</f>
        <v>0</v>
      </c>
      <c r="BB85" s="376">
        <f ca="1">$C85*'LookUp Ranges'!Y$71</f>
        <v>0</v>
      </c>
      <c r="BC85" s="376">
        <f ca="1">$C85*'LookUp Ranges'!Z$71</f>
        <v>0</v>
      </c>
      <c r="BD85" s="376">
        <f ca="1">$C85*'LookUp Ranges'!AA$71</f>
        <v>0</v>
      </c>
      <c r="BE85" s="376">
        <f ca="1">$C85*'LookUp Ranges'!AB$71</f>
        <v>0</v>
      </c>
      <c r="BF85" s="376">
        <f ca="1">$C85*'LookUp Ranges'!AC$71</f>
        <v>0</v>
      </c>
      <c r="BG85" s="376">
        <f ca="1">$C85*'LookUp Ranges'!AD$71</f>
        <v>0</v>
      </c>
      <c r="BH85" s="376">
        <f ca="1">$C85*'LookUp Ranges'!AE$71</f>
        <v>0</v>
      </c>
      <c r="BI85" s="376">
        <f ca="1">$C85*'LookUp Ranges'!AF$71</f>
        <v>0</v>
      </c>
      <c r="BJ85" s="376">
        <f ca="1">$C85*'LookUp Ranges'!AG$71</f>
        <v>0</v>
      </c>
      <c r="BK85" s="376">
        <f ca="1">$C85*'LookUp Ranges'!AH$71</f>
        <v>0</v>
      </c>
      <c r="BL85" s="376">
        <f ca="1">$C85*'LookUp Ranges'!AI$71</f>
        <v>0</v>
      </c>
      <c r="BM85" s="376">
        <f ca="1">$C85*'LookUp Ranges'!AJ$71</f>
        <v>0</v>
      </c>
      <c r="BN85" s="376">
        <f ca="1">$C85*'LookUp Ranges'!AK$71</f>
        <v>0</v>
      </c>
      <c r="BO85" s="376">
        <f ca="1">$C85*'LookUp Ranges'!AL$71</f>
        <v>0</v>
      </c>
      <c r="BP85" s="376">
        <f ca="1">$C85*'LookUp Ranges'!AM$71</f>
        <v>0</v>
      </c>
      <c r="BQ85" s="376">
        <f ca="1">$C85*'LookUp Ranges'!AN$71</f>
        <v>0</v>
      </c>
      <c r="BR85" s="376">
        <f ca="1">$C85*'LookUp Ranges'!AO$71</f>
        <v>0</v>
      </c>
      <c r="BS85" s="377"/>
      <c r="BT85" s="377"/>
      <c r="BU85" s="377"/>
      <c r="BV85" s="377"/>
      <c r="BW85" s="377"/>
      <c r="BX85" s="377"/>
      <c r="BY85" s="377"/>
      <c r="BZ85" s="377"/>
      <c r="CA85" s="377"/>
      <c r="CB85" s="377"/>
      <c r="CC85" s="377"/>
      <c r="CD85" s="377"/>
      <c r="CE85" s="377"/>
      <c r="CF85" s="377"/>
      <c r="CG85" s="376"/>
      <c r="CH85" s="376"/>
      <c r="CI85" s="376"/>
      <c r="CJ85" s="376"/>
      <c r="CK85" s="376"/>
      <c r="CL85" s="376"/>
      <c r="CM85" s="376"/>
      <c r="CN85" s="376"/>
      <c r="CO85" s="376"/>
      <c r="CP85" s="376"/>
      <c r="CQ85" s="376"/>
      <c r="CR85" s="376"/>
      <c r="CS85" s="376"/>
      <c r="CT85" s="376"/>
      <c r="CU85" s="376"/>
      <c r="CV85" s="376"/>
      <c r="CW85" s="376"/>
      <c r="CX85" s="376"/>
      <c r="CY85" s="376"/>
      <c r="CZ85" s="374">
        <f t="shared" ca="1" si="128"/>
        <v>0</v>
      </c>
    </row>
    <row r="86" spans="1:104" s="373" customFormat="1">
      <c r="A86" s="138">
        <f t="shared" si="129"/>
        <v>29</v>
      </c>
      <c r="B86" s="138">
        <f t="shared" si="130"/>
        <v>2047</v>
      </c>
      <c r="C86" s="130">
        <f t="shared" ca="1" si="131"/>
        <v>0</v>
      </c>
      <c r="D86" s="375"/>
      <c r="E86" s="375"/>
      <c r="F86" s="375"/>
      <c r="G86" s="375"/>
      <c r="H86" s="375"/>
      <c r="I86" s="375"/>
      <c r="J86" s="375"/>
      <c r="K86" s="375"/>
      <c r="L86" s="375"/>
      <c r="M86" s="375"/>
      <c r="N86" s="375"/>
      <c r="O86" s="375"/>
      <c r="P86" s="375"/>
      <c r="Q86" s="375"/>
      <c r="R86" s="375"/>
      <c r="S86" s="375"/>
      <c r="T86" s="375"/>
      <c r="U86" s="375"/>
      <c r="V86" s="375"/>
      <c r="W86" s="376"/>
      <c r="X86" s="376"/>
      <c r="Y86" s="376"/>
      <c r="Z86" s="376"/>
      <c r="AA86" s="376"/>
      <c r="AB86" s="376"/>
      <c r="AC86" s="376"/>
      <c r="AD86" s="376"/>
      <c r="AE86" s="376"/>
      <c r="AF86" s="376">
        <f ca="1">$C86*'LookUp Ranges'!B$71</f>
        <v>0</v>
      </c>
      <c r="AG86" s="376">
        <f ca="1">$C86*'LookUp Ranges'!C$71</f>
        <v>0</v>
      </c>
      <c r="AH86" s="376">
        <f ca="1">$C86*'LookUp Ranges'!D$71</f>
        <v>0</v>
      </c>
      <c r="AI86" s="376">
        <f ca="1">$C86*'LookUp Ranges'!E$71</f>
        <v>0</v>
      </c>
      <c r="AJ86" s="376">
        <f ca="1">$C86*'LookUp Ranges'!F$71</f>
        <v>0</v>
      </c>
      <c r="AK86" s="376">
        <f ca="1">$C86*'LookUp Ranges'!G$71</f>
        <v>0</v>
      </c>
      <c r="AL86" s="376">
        <f ca="1">$C86*'LookUp Ranges'!H$71</f>
        <v>0</v>
      </c>
      <c r="AM86" s="376">
        <f ca="1">$C86*'LookUp Ranges'!I$71</f>
        <v>0</v>
      </c>
      <c r="AN86" s="376">
        <f ca="1">$C86*'LookUp Ranges'!J$71</f>
        <v>0</v>
      </c>
      <c r="AO86" s="376">
        <f ca="1">$C86*'LookUp Ranges'!K$71</f>
        <v>0</v>
      </c>
      <c r="AP86" s="376">
        <f ca="1">$C86*'LookUp Ranges'!L$71</f>
        <v>0</v>
      </c>
      <c r="AQ86" s="376">
        <f ca="1">$C86*'LookUp Ranges'!M$71</f>
        <v>0</v>
      </c>
      <c r="AR86" s="376">
        <f ca="1">$C86*'LookUp Ranges'!N$71</f>
        <v>0</v>
      </c>
      <c r="AS86" s="376">
        <f ca="1">$C86*'LookUp Ranges'!O$71</f>
        <v>0</v>
      </c>
      <c r="AT86" s="376">
        <f ca="1">$C86*'LookUp Ranges'!P$71</f>
        <v>0</v>
      </c>
      <c r="AU86" s="376">
        <f ca="1">$C86*'LookUp Ranges'!Q$71</f>
        <v>0</v>
      </c>
      <c r="AV86" s="376">
        <f ca="1">$C86*'LookUp Ranges'!R$71</f>
        <v>0</v>
      </c>
      <c r="AW86" s="376">
        <f ca="1">$C86*'LookUp Ranges'!S$71</f>
        <v>0</v>
      </c>
      <c r="AX86" s="376">
        <f ca="1">$C86*'LookUp Ranges'!T$71</f>
        <v>0</v>
      </c>
      <c r="AY86" s="376">
        <f ca="1">$C86*'LookUp Ranges'!U$71</f>
        <v>0</v>
      </c>
      <c r="AZ86" s="376">
        <f ca="1">$C86*'LookUp Ranges'!V$71</f>
        <v>0</v>
      </c>
      <c r="BA86" s="376">
        <f ca="1">$C86*'LookUp Ranges'!W$71</f>
        <v>0</v>
      </c>
      <c r="BB86" s="376">
        <f ca="1">$C86*'LookUp Ranges'!X$71</f>
        <v>0</v>
      </c>
      <c r="BC86" s="376">
        <f ca="1">$C86*'LookUp Ranges'!Y$71</f>
        <v>0</v>
      </c>
      <c r="BD86" s="376">
        <f ca="1">$C86*'LookUp Ranges'!Z$71</f>
        <v>0</v>
      </c>
      <c r="BE86" s="376">
        <f ca="1">$C86*'LookUp Ranges'!AA$71</f>
        <v>0</v>
      </c>
      <c r="BF86" s="376">
        <f ca="1">$C86*'LookUp Ranges'!AB$71</f>
        <v>0</v>
      </c>
      <c r="BG86" s="376">
        <f ca="1">$C86*'LookUp Ranges'!AC$71</f>
        <v>0</v>
      </c>
      <c r="BH86" s="376">
        <f ca="1">$C86*'LookUp Ranges'!AD$71</f>
        <v>0</v>
      </c>
      <c r="BI86" s="376">
        <f ca="1">$C86*'LookUp Ranges'!AE$71</f>
        <v>0</v>
      </c>
      <c r="BJ86" s="376">
        <f ca="1">$C86*'LookUp Ranges'!AF$71</f>
        <v>0</v>
      </c>
      <c r="BK86" s="376">
        <f ca="1">$C86*'LookUp Ranges'!AG$71</f>
        <v>0</v>
      </c>
      <c r="BL86" s="376">
        <f ca="1">$C86*'LookUp Ranges'!AH$71</f>
        <v>0</v>
      </c>
      <c r="BM86" s="376">
        <f ca="1">$C86*'LookUp Ranges'!AI$71</f>
        <v>0</v>
      </c>
      <c r="BN86" s="376">
        <f ca="1">$C86*'LookUp Ranges'!AJ$71</f>
        <v>0</v>
      </c>
      <c r="BO86" s="376">
        <f ca="1">$C86*'LookUp Ranges'!AK$71</f>
        <v>0</v>
      </c>
      <c r="BP86" s="376">
        <f ca="1">$C86*'LookUp Ranges'!AL$71</f>
        <v>0</v>
      </c>
      <c r="BQ86" s="376">
        <f ca="1">$C86*'LookUp Ranges'!AM$71</f>
        <v>0</v>
      </c>
      <c r="BR86" s="376">
        <f ca="1">$C86*'LookUp Ranges'!AN$71</f>
        <v>0</v>
      </c>
      <c r="BS86" s="376">
        <f ca="1">$C86*'LookUp Ranges'!AO$71</f>
        <v>0</v>
      </c>
      <c r="BT86" s="377"/>
      <c r="BU86" s="377"/>
      <c r="BV86" s="377"/>
      <c r="BW86" s="377"/>
      <c r="BX86" s="377"/>
      <c r="BY86" s="377"/>
      <c r="BZ86" s="377"/>
      <c r="CA86" s="377"/>
      <c r="CB86" s="377"/>
      <c r="CC86" s="377"/>
      <c r="CD86" s="377"/>
      <c r="CE86" s="377"/>
      <c r="CF86" s="377"/>
      <c r="CG86" s="376"/>
      <c r="CH86" s="376"/>
      <c r="CI86" s="376"/>
      <c r="CJ86" s="376"/>
      <c r="CK86" s="376"/>
      <c r="CL86" s="376"/>
      <c r="CM86" s="376"/>
      <c r="CN86" s="376"/>
      <c r="CO86" s="376"/>
      <c r="CP86" s="376"/>
      <c r="CQ86" s="376"/>
      <c r="CR86" s="376"/>
      <c r="CS86" s="376"/>
      <c r="CT86" s="376"/>
      <c r="CU86" s="376"/>
      <c r="CV86" s="376"/>
      <c r="CW86" s="376"/>
      <c r="CX86" s="376"/>
      <c r="CY86" s="376"/>
      <c r="CZ86" s="374">
        <f t="shared" ca="1" si="128"/>
        <v>0</v>
      </c>
    </row>
    <row r="87" spans="1:104" s="373" customFormat="1">
      <c r="A87" s="138">
        <f t="shared" si="129"/>
        <v>30</v>
      </c>
      <c r="B87" s="138">
        <f t="shared" si="130"/>
        <v>2048</v>
      </c>
      <c r="C87" s="130">
        <f t="shared" ca="1" si="131"/>
        <v>0</v>
      </c>
      <c r="D87" s="375"/>
      <c r="E87" s="375"/>
      <c r="F87" s="375"/>
      <c r="G87" s="375"/>
      <c r="H87" s="375"/>
      <c r="I87" s="375"/>
      <c r="J87" s="375"/>
      <c r="K87" s="375"/>
      <c r="L87" s="375"/>
      <c r="M87" s="375"/>
      <c r="N87" s="375"/>
      <c r="O87" s="375"/>
      <c r="P87" s="375"/>
      <c r="Q87" s="375"/>
      <c r="R87" s="375"/>
      <c r="S87" s="375"/>
      <c r="T87" s="375"/>
      <c r="U87" s="375"/>
      <c r="V87" s="375"/>
      <c r="W87" s="376"/>
      <c r="X87" s="376"/>
      <c r="Y87" s="376"/>
      <c r="Z87" s="376"/>
      <c r="AA87" s="376"/>
      <c r="AB87" s="376"/>
      <c r="AC87" s="376"/>
      <c r="AD87" s="376"/>
      <c r="AE87" s="376"/>
      <c r="AF87" s="376"/>
      <c r="AG87" s="376">
        <f ca="1">$C87*'LookUp Ranges'!B$71</f>
        <v>0</v>
      </c>
      <c r="AH87" s="376">
        <f ca="1">$C87*'LookUp Ranges'!C$71</f>
        <v>0</v>
      </c>
      <c r="AI87" s="376">
        <f ca="1">$C87*'LookUp Ranges'!D$71</f>
        <v>0</v>
      </c>
      <c r="AJ87" s="376">
        <f ca="1">$C87*'LookUp Ranges'!E$71</f>
        <v>0</v>
      </c>
      <c r="AK87" s="376">
        <f ca="1">$C87*'LookUp Ranges'!F$71</f>
        <v>0</v>
      </c>
      <c r="AL87" s="376">
        <f ca="1">$C87*'LookUp Ranges'!G$71</f>
        <v>0</v>
      </c>
      <c r="AM87" s="376">
        <f ca="1">$C87*'LookUp Ranges'!H$71</f>
        <v>0</v>
      </c>
      <c r="AN87" s="376">
        <f ca="1">$C87*'LookUp Ranges'!I$71</f>
        <v>0</v>
      </c>
      <c r="AO87" s="376">
        <f ca="1">$C87*'LookUp Ranges'!J$71</f>
        <v>0</v>
      </c>
      <c r="AP87" s="376">
        <f ca="1">$C87*'LookUp Ranges'!K$71</f>
        <v>0</v>
      </c>
      <c r="AQ87" s="376">
        <f ca="1">$C87*'LookUp Ranges'!L$71</f>
        <v>0</v>
      </c>
      <c r="AR87" s="376">
        <f ca="1">$C87*'LookUp Ranges'!M$71</f>
        <v>0</v>
      </c>
      <c r="AS87" s="376">
        <f ca="1">$C87*'LookUp Ranges'!N$71</f>
        <v>0</v>
      </c>
      <c r="AT87" s="376">
        <f ca="1">$C87*'LookUp Ranges'!O$71</f>
        <v>0</v>
      </c>
      <c r="AU87" s="376">
        <f ca="1">$C87*'LookUp Ranges'!P$71</f>
        <v>0</v>
      </c>
      <c r="AV87" s="376">
        <f ca="1">$C87*'LookUp Ranges'!Q$71</f>
        <v>0</v>
      </c>
      <c r="AW87" s="376">
        <f ca="1">$C87*'LookUp Ranges'!R$71</f>
        <v>0</v>
      </c>
      <c r="AX87" s="376">
        <f ca="1">$C87*'LookUp Ranges'!S$71</f>
        <v>0</v>
      </c>
      <c r="AY87" s="376">
        <f ca="1">$C87*'LookUp Ranges'!T$71</f>
        <v>0</v>
      </c>
      <c r="AZ87" s="376">
        <f ca="1">$C87*'LookUp Ranges'!U$71</f>
        <v>0</v>
      </c>
      <c r="BA87" s="376">
        <f ca="1">$C87*'LookUp Ranges'!V$71</f>
        <v>0</v>
      </c>
      <c r="BB87" s="376">
        <f ca="1">$C87*'LookUp Ranges'!W$71</f>
        <v>0</v>
      </c>
      <c r="BC87" s="376">
        <f ca="1">$C87*'LookUp Ranges'!X$71</f>
        <v>0</v>
      </c>
      <c r="BD87" s="376">
        <f ca="1">$C87*'LookUp Ranges'!Y$71</f>
        <v>0</v>
      </c>
      <c r="BE87" s="376">
        <f ca="1">$C87*'LookUp Ranges'!Z$71</f>
        <v>0</v>
      </c>
      <c r="BF87" s="376">
        <f ca="1">$C87*'LookUp Ranges'!AA$71</f>
        <v>0</v>
      </c>
      <c r="BG87" s="376">
        <f ca="1">$C87*'LookUp Ranges'!AB$71</f>
        <v>0</v>
      </c>
      <c r="BH87" s="376">
        <f ca="1">$C87*'LookUp Ranges'!AC$71</f>
        <v>0</v>
      </c>
      <c r="BI87" s="376">
        <f ca="1">$C87*'LookUp Ranges'!AD$71</f>
        <v>0</v>
      </c>
      <c r="BJ87" s="376">
        <f ca="1">$C87*'LookUp Ranges'!AE$71</f>
        <v>0</v>
      </c>
      <c r="BK87" s="376">
        <f ca="1">$C87*'LookUp Ranges'!AF$71</f>
        <v>0</v>
      </c>
      <c r="BL87" s="376">
        <f ca="1">$C87*'LookUp Ranges'!AG$71</f>
        <v>0</v>
      </c>
      <c r="BM87" s="376">
        <f ca="1">$C87*'LookUp Ranges'!AH$71</f>
        <v>0</v>
      </c>
      <c r="BN87" s="376">
        <f ca="1">$C87*'LookUp Ranges'!AI$71</f>
        <v>0</v>
      </c>
      <c r="BO87" s="376">
        <f ca="1">$C87*'LookUp Ranges'!AJ$71</f>
        <v>0</v>
      </c>
      <c r="BP87" s="376">
        <f ca="1">$C87*'LookUp Ranges'!AK$71</f>
        <v>0</v>
      </c>
      <c r="BQ87" s="376">
        <f ca="1">$C87*'LookUp Ranges'!AL$71</f>
        <v>0</v>
      </c>
      <c r="BR87" s="376">
        <f ca="1">$C87*'LookUp Ranges'!AM$71</f>
        <v>0</v>
      </c>
      <c r="BS87" s="376">
        <f ca="1">$C87*'LookUp Ranges'!AN$71</f>
        <v>0</v>
      </c>
      <c r="BT87" s="376">
        <f ca="1">$C87*'LookUp Ranges'!AO$71</f>
        <v>0</v>
      </c>
      <c r="BU87" s="377"/>
      <c r="BV87" s="377"/>
      <c r="BW87" s="377"/>
      <c r="BX87" s="377"/>
      <c r="BY87" s="377"/>
      <c r="BZ87" s="377"/>
      <c r="CA87" s="377"/>
      <c r="CB87" s="377"/>
      <c r="CC87" s="377"/>
      <c r="CD87" s="377"/>
      <c r="CE87" s="377"/>
      <c r="CF87" s="377"/>
      <c r="CG87" s="376"/>
      <c r="CH87" s="376"/>
      <c r="CI87" s="376"/>
      <c r="CJ87" s="376"/>
      <c r="CK87" s="376"/>
      <c r="CL87" s="376"/>
      <c r="CM87" s="376"/>
      <c r="CN87" s="376"/>
      <c r="CO87" s="376"/>
      <c r="CP87" s="376"/>
      <c r="CQ87" s="376"/>
      <c r="CR87" s="376"/>
      <c r="CS87" s="376"/>
      <c r="CT87" s="376"/>
      <c r="CU87" s="376"/>
      <c r="CV87" s="376"/>
      <c r="CW87" s="376"/>
      <c r="CX87" s="376"/>
      <c r="CY87" s="376"/>
      <c r="CZ87" s="374">
        <f t="shared" ca="1" si="128"/>
        <v>0</v>
      </c>
    </row>
    <row r="88" spans="1:104" s="373" customFormat="1">
      <c r="A88" s="138">
        <f t="shared" si="129"/>
        <v>31</v>
      </c>
      <c r="B88" s="138">
        <f t="shared" si="130"/>
        <v>2049</v>
      </c>
      <c r="C88" s="130">
        <f t="shared" ca="1" si="131"/>
        <v>0</v>
      </c>
      <c r="D88" s="375"/>
      <c r="E88" s="375"/>
      <c r="F88" s="375"/>
      <c r="G88" s="375"/>
      <c r="H88" s="375"/>
      <c r="I88" s="375"/>
      <c r="J88" s="375"/>
      <c r="K88" s="375"/>
      <c r="L88" s="375"/>
      <c r="M88" s="375"/>
      <c r="N88" s="375"/>
      <c r="O88" s="375"/>
      <c r="P88" s="375"/>
      <c r="Q88" s="375"/>
      <c r="R88" s="375"/>
      <c r="S88" s="375"/>
      <c r="T88" s="375"/>
      <c r="U88" s="375"/>
      <c r="V88" s="375"/>
      <c r="W88" s="376"/>
      <c r="X88" s="376"/>
      <c r="Y88" s="376"/>
      <c r="Z88" s="376"/>
      <c r="AA88" s="376"/>
      <c r="AB88" s="376"/>
      <c r="AC88" s="376"/>
      <c r="AD88" s="376"/>
      <c r="AE88" s="376"/>
      <c r="AF88" s="376"/>
      <c r="AG88" s="376"/>
      <c r="AH88" s="376">
        <f ca="1">$C88*'LookUp Ranges'!B$71</f>
        <v>0</v>
      </c>
      <c r="AI88" s="376">
        <f ca="1">$C88*'LookUp Ranges'!C$71</f>
        <v>0</v>
      </c>
      <c r="AJ88" s="376">
        <f ca="1">$C88*'LookUp Ranges'!D$71</f>
        <v>0</v>
      </c>
      <c r="AK88" s="376">
        <f ca="1">$C88*'LookUp Ranges'!E$71</f>
        <v>0</v>
      </c>
      <c r="AL88" s="376">
        <f ca="1">$C88*'LookUp Ranges'!F$71</f>
        <v>0</v>
      </c>
      <c r="AM88" s="376">
        <f ca="1">$C88*'LookUp Ranges'!G$71</f>
        <v>0</v>
      </c>
      <c r="AN88" s="376">
        <f ca="1">$C88*'LookUp Ranges'!H$71</f>
        <v>0</v>
      </c>
      <c r="AO88" s="376">
        <f ca="1">$C88*'LookUp Ranges'!I$71</f>
        <v>0</v>
      </c>
      <c r="AP88" s="376">
        <f ca="1">$C88*'LookUp Ranges'!J$71</f>
        <v>0</v>
      </c>
      <c r="AQ88" s="376">
        <f ca="1">$C88*'LookUp Ranges'!K$71</f>
        <v>0</v>
      </c>
      <c r="AR88" s="376">
        <f ca="1">$C88*'LookUp Ranges'!L$71</f>
        <v>0</v>
      </c>
      <c r="AS88" s="376">
        <f ca="1">$C88*'LookUp Ranges'!M$71</f>
        <v>0</v>
      </c>
      <c r="AT88" s="376">
        <f ca="1">$C88*'LookUp Ranges'!N$71</f>
        <v>0</v>
      </c>
      <c r="AU88" s="376">
        <f ca="1">$C88*'LookUp Ranges'!O$71</f>
        <v>0</v>
      </c>
      <c r="AV88" s="376">
        <f ca="1">$C88*'LookUp Ranges'!P$71</f>
        <v>0</v>
      </c>
      <c r="AW88" s="376">
        <f ca="1">$C88*'LookUp Ranges'!Q$71</f>
        <v>0</v>
      </c>
      <c r="AX88" s="376">
        <f ca="1">$C88*'LookUp Ranges'!R$71</f>
        <v>0</v>
      </c>
      <c r="AY88" s="376">
        <f ca="1">$C88*'LookUp Ranges'!S$71</f>
        <v>0</v>
      </c>
      <c r="AZ88" s="376">
        <f ca="1">$C88*'LookUp Ranges'!T$71</f>
        <v>0</v>
      </c>
      <c r="BA88" s="376">
        <f ca="1">$C88*'LookUp Ranges'!U$71</f>
        <v>0</v>
      </c>
      <c r="BB88" s="376">
        <f ca="1">$C88*'LookUp Ranges'!V$71</f>
        <v>0</v>
      </c>
      <c r="BC88" s="376">
        <f ca="1">$C88*'LookUp Ranges'!W$71</f>
        <v>0</v>
      </c>
      <c r="BD88" s="376">
        <f ca="1">$C88*'LookUp Ranges'!X$71</f>
        <v>0</v>
      </c>
      <c r="BE88" s="376">
        <f ca="1">$C88*'LookUp Ranges'!Y$71</f>
        <v>0</v>
      </c>
      <c r="BF88" s="376">
        <f ca="1">$C88*'LookUp Ranges'!Z$71</f>
        <v>0</v>
      </c>
      <c r="BG88" s="376">
        <f ca="1">$C88*'LookUp Ranges'!AA$71</f>
        <v>0</v>
      </c>
      <c r="BH88" s="376">
        <f ca="1">$C88*'LookUp Ranges'!AB$71</f>
        <v>0</v>
      </c>
      <c r="BI88" s="376">
        <f ca="1">$C88*'LookUp Ranges'!AC$71</f>
        <v>0</v>
      </c>
      <c r="BJ88" s="376">
        <f ca="1">$C88*'LookUp Ranges'!AD$71</f>
        <v>0</v>
      </c>
      <c r="BK88" s="376">
        <f ca="1">$C88*'LookUp Ranges'!AE$71</f>
        <v>0</v>
      </c>
      <c r="BL88" s="376">
        <f ca="1">$C88*'LookUp Ranges'!AF$71</f>
        <v>0</v>
      </c>
      <c r="BM88" s="376">
        <f ca="1">$C88*'LookUp Ranges'!AG$71</f>
        <v>0</v>
      </c>
      <c r="BN88" s="376">
        <f ca="1">$C88*'LookUp Ranges'!AH$71</f>
        <v>0</v>
      </c>
      <c r="BO88" s="376">
        <f ca="1">$C88*'LookUp Ranges'!AI$71</f>
        <v>0</v>
      </c>
      <c r="BP88" s="376">
        <f ca="1">$C88*'LookUp Ranges'!AJ$71</f>
        <v>0</v>
      </c>
      <c r="BQ88" s="376">
        <f ca="1">$C88*'LookUp Ranges'!AK$71</f>
        <v>0</v>
      </c>
      <c r="BR88" s="376">
        <f ca="1">$C88*'LookUp Ranges'!AL$71</f>
        <v>0</v>
      </c>
      <c r="BS88" s="376">
        <f ca="1">$C88*'LookUp Ranges'!AM$71</f>
        <v>0</v>
      </c>
      <c r="BT88" s="376">
        <f ca="1">$C88*'LookUp Ranges'!AN$71</f>
        <v>0</v>
      </c>
      <c r="BU88" s="376">
        <f ca="1">$C88*'LookUp Ranges'!AO$71</f>
        <v>0</v>
      </c>
      <c r="BV88" s="377"/>
      <c r="BW88" s="377"/>
      <c r="BX88" s="377"/>
      <c r="BY88" s="377"/>
      <c r="BZ88" s="377"/>
      <c r="CA88" s="377"/>
      <c r="CB88" s="377"/>
      <c r="CC88" s="377"/>
      <c r="CD88" s="377"/>
      <c r="CE88" s="377"/>
      <c r="CF88" s="377"/>
      <c r="CG88" s="376"/>
      <c r="CH88" s="376"/>
      <c r="CI88" s="376"/>
      <c r="CJ88" s="376"/>
      <c r="CK88" s="376"/>
      <c r="CL88" s="376"/>
      <c r="CM88" s="376"/>
      <c r="CN88" s="376"/>
      <c r="CO88" s="376"/>
      <c r="CP88" s="376"/>
      <c r="CQ88" s="376"/>
      <c r="CR88" s="376"/>
      <c r="CS88" s="376"/>
      <c r="CT88" s="376"/>
      <c r="CU88" s="376"/>
      <c r="CV88" s="376"/>
      <c r="CW88" s="376"/>
      <c r="CX88" s="376"/>
      <c r="CY88" s="376"/>
      <c r="CZ88" s="374">
        <f t="shared" ca="1" si="128"/>
        <v>0</v>
      </c>
    </row>
    <row r="89" spans="1:104" s="373" customFormat="1">
      <c r="A89" s="138">
        <f t="shared" si="129"/>
        <v>32</v>
      </c>
      <c r="B89" s="138">
        <f t="shared" si="130"/>
        <v>2050</v>
      </c>
      <c r="C89" s="130">
        <f t="shared" ca="1" si="131"/>
        <v>0</v>
      </c>
      <c r="D89" s="375"/>
      <c r="E89" s="375"/>
      <c r="F89" s="375"/>
      <c r="G89" s="375"/>
      <c r="H89" s="375"/>
      <c r="I89" s="375"/>
      <c r="J89" s="375"/>
      <c r="K89" s="375"/>
      <c r="L89" s="375"/>
      <c r="M89" s="375"/>
      <c r="N89" s="375"/>
      <c r="O89" s="375"/>
      <c r="P89" s="375"/>
      <c r="Q89" s="375"/>
      <c r="R89" s="375"/>
      <c r="S89" s="375"/>
      <c r="T89" s="375"/>
      <c r="U89" s="375"/>
      <c r="V89" s="375"/>
      <c r="W89" s="376"/>
      <c r="X89" s="376"/>
      <c r="Y89" s="376"/>
      <c r="Z89" s="376"/>
      <c r="AA89" s="376"/>
      <c r="AB89" s="376"/>
      <c r="AC89" s="376"/>
      <c r="AD89" s="376"/>
      <c r="AE89" s="376"/>
      <c r="AF89" s="376"/>
      <c r="AG89" s="376"/>
      <c r="AH89" s="376"/>
      <c r="AI89" s="376">
        <f ca="1">$C89*'LookUp Ranges'!B$71</f>
        <v>0</v>
      </c>
      <c r="AJ89" s="376">
        <f ca="1">$C89*'LookUp Ranges'!C$71</f>
        <v>0</v>
      </c>
      <c r="AK89" s="376">
        <f ca="1">$C89*'LookUp Ranges'!D$71</f>
        <v>0</v>
      </c>
      <c r="AL89" s="376">
        <f ca="1">$C89*'LookUp Ranges'!E$71</f>
        <v>0</v>
      </c>
      <c r="AM89" s="376">
        <f ca="1">$C89*'LookUp Ranges'!F$71</f>
        <v>0</v>
      </c>
      <c r="AN89" s="376">
        <f ca="1">$C89*'LookUp Ranges'!G$71</f>
        <v>0</v>
      </c>
      <c r="AO89" s="376">
        <f ca="1">$C89*'LookUp Ranges'!H$71</f>
        <v>0</v>
      </c>
      <c r="AP89" s="376">
        <f ca="1">$C89*'LookUp Ranges'!I$71</f>
        <v>0</v>
      </c>
      <c r="AQ89" s="376">
        <f ca="1">$C89*'LookUp Ranges'!J$71</f>
        <v>0</v>
      </c>
      <c r="AR89" s="376">
        <f ca="1">$C89*'LookUp Ranges'!K$71</f>
        <v>0</v>
      </c>
      <c r="AS89" s="376">
        <f ca="1">$C89*'LookUp Ranges'!L$71</f>
        <v>0</v>
      </c>
      <c r="AT89" s="376">
        <f ca="1">$C89*'LookUp Ranges'!M$71</f>
        <v>0</v>
      </c>
      <c r="AU89" s="376">
        <f ca="1">$C89*'LookUp Ranges'!N$71</f>
        <v>0</v>
      </c>
      <c r="AV89" s="376">
        <f ca="1">$C89*'LookUp Ranges'!O$71</f>
        <v>0</v>
      </c>
      <c r="AW89" s="376">
        <f ca="1">$C89*'LookUp Ranges'!P$71</f>
        <v>0</v>
      </c>
      <c r="AX89" s="376">
        <f ca="1">$C89*'LookUp Ranges'!Q$71</f>
        <v>0</v>
      </c>
      <c r="AY89" s="376">
        <f ca="1">$C89*'LookUp Ranges'!R$71</f>
        <v>0</v>
      </c>
      <c r="AZ89" s="376">
        <f ca="1">$C89*'LookUp Ranges'!S$71</f>
        <v>0</v>
      </c>
      <c r="BA89" s="376">
        <f ca="1">$C89*'LookUp Ranges'!T$71</f>
        <v>0</v>
      </c>
      <c r="BB89" s="376">
        <f ca="1">$C89*'LookUp Ranges'!U$71</f>
        <v>0</v>
      </c>
      <c r="BC89" s="376">
        <f ca="1">$C89*'LookUp Ranges'!V$71</f>
        <v>0</v>
      </c>
      <c r="BD89" s="376">
        <f ca="1">$C89*'LookUp Ranges'!W$71</f>
        <v>0</v>
      </c>
      <c r="BE89" s="376">
        <f ca="1">$C89*'LookUp Ranges'!X$71</f>
        <v>0</v>
      </c>
      <c r="BF89" s="376">
        <f ca="1">$C89*'LookUp Ranges'!Y$71</f>
        <v>0</v>
      </c>
      <c r="BG89" s="376">
        <f ca="1">$C89*'LookUp Ranges'!Z$71</f>
        <v>0</v>
      </c>
      <c r="BH89" s="376">
        <f ca="1">$C89*'LookUp Ranges'!AA$71</f>
        <v>0</v>
      </c>
      <c r="BI89" s="376">
        <f ca="1">$C89*'LookUp Ranges'!AB$71</f>
        <v>0</v>
      </c>
      <c r="BJ89" s="376">
        <f ca="1">$C89*'LookUp Ranges'!AC$71</f>
        <v>0</v>
      </c>
      <c r="BK89" s="376">
        <f ca="1">$C89*'LookUp Ranges'!AD$71</f>
        <v>0</v>
      </c>
      <c r="BL89" s="376">
        <f ca="1">$C89*'LookUp Ranges'!AE$71</f>
        <v>0</v>
      </c>
      <c r="BM89" s="376">
        <f ca="1">$C89*'LookUp Ranges'!AF$71</f>
        <v>0</v>
      </c>
      <c r="BN89" s="376">
        <f ca="1">$C89*'LookUp Ranges'!AG$71</f>
        <v>0</v>
      </c>
      <c r="BO89" s="376">
        <f ca="1">$C89*'LookUp Ranges'!AH$71</f>
        <v>0</v>
      </c>
      <c r="BP89" s="376">
        <f ca="1">$C89*'LookUp Ranges'!AI$71</f>
        <v>0</v>
      </c>
      <c r="BQ89" s="376">
        <f ca="1">$C89*'LookUp Ranges'!AJ$71</f>
        <v>0</v>
      </c>
      <c r="BR89" s="376">
        <f ca="1">$C89*'LookUp Ranges'!AK$71</f>
        <v>0</v>
      </c>
      <c r="BS89" s="376">
        <f ca="1">$C89*'LookUp Ranges'!AL$71</f>
        <v>0</v>
      </c>
      <c r="BT89" s="376">
        <f ca="1">$C89*'LookUp Ranges'!AM$71</f>
        <v>0</v>
      </c>
      <c r="BU89" s="376">
        <f ca="1">$C89*'LookUp Ranges'!AN$71</f>
        <v>0</v>
      </c>
      <c r="BV89" s="376">
        <f ca="1">$C89*'LookUp Ranges'!AO$71</f>
        <v>0</v>
      </c>
      <c r="BW89" s="377"/>
      <c r="BX89" s="377"/>
      <c r="BY89" s="377"/>
      <c r="BZ89" s="377"/>
      <c r="CA89" s="377"/>
      <c r="CB89" s="377"/>
      <c r="CC89" s="377"/>
      <c r="CD89" s="377"/>
      <c r="CE89" s="377"/>
      <c r="CF89" s="377"/>
      <c r="CG89" s="376"/>
      <c r="CH89" s="376"/>
      <c r="CI89" s="376"/>
      <c r="CJ89" s="376"/>
      <c r="CK89" s="376"/>
      <c r="CL89" s="376"/>
      <c r="CM89" s="376"/>
      <c r="CN89" s="376"/>
      <c r="CO89" s="376"/>
      <c r="CP89" s="376"/>
      <c r="CQ89" s="376"/>
      <c r="CR89" s="376"/>
      <c r="CS89" s="376"/>
      <c r="CT89" s="376"/>
      <c r="CU89" s="376"/>
      <c r="CV89" s="376"/>
      <c r="CW89" s="376"/>
      <c r="CX89" s="376"/>
      <c r="CY89" s="376"/>
      <c r="CZ89" s="374">
        <f t="shared" ca="1" si="128"/>
        <v>0</v>
      </c>
    </row>
    <row r="90" spans="1:104" s="373" customFormat="1">
      <c r="A90" s="138">
        <f t="shared" si="129"/>
        <v>33</v>
      </c>
      <c r="B90" s="138">
        <f t="shared" si="130"/>
        <v>2051</v>
      </c>
      <c r="C90" s="130">
        <f t="shared" ca="1" si="131"/>
        <v>0</v>
      </c>
      <c r="D90" s="375"/>
      <c r="E90" s="375"/>
      <c r="F90" s="375"/>
      <c r="G90" s="375"/>
      <c r="H90" s="375"/>
      <c r="I90" s="375"/>
      <c r="J90" s="375"/>
      <c r="K90" s="375"/>
      <c r="L90" s="375"/>
      <c r="M90" s="375"/>
      <c r="N90" s="375"/>
      <c r="O90" s="375"/>
      <c r="P90" s="375"/>
      <c r="Q90" s="375"/>
      <c r="R90" s="375"/>
      <c r="S90" s="375"/>
      <c r="T90" s="375"/>
      <c r="U90" s="375"/>
      <c r="V90" s="375"/>
      <c r="W90" s="376"/>
      <c r="X90" s="376"/>
      <c r="Y90" s="376"/>
      <c r="Z90" s="376"/>
      <c r="AA90" s="376"/>
      <c r="AB90" s="376"/>
      <c r="AC90" s="376"/>
      <c r="AD90" s="376"/>
      <c r="AE90" s="376"/>
      <c r="AF90" s="376"/>
      <c r="AG90" s="376"/>
      <c r="AH90" s="376"/>
      <c r="AI90" s="376"/>
      <c r="AJ90" s="376">
        <f ca="1">$C90*'LookUp Ranges'!B$71</f>
        <v>0</v>
      </c>
      <c r="AK90" s="376">
        <f ca="1">$C90*'LookUp Ranges'!C$71</f>
        <v>0</v>
      </c>
      <c r="AL90" s="376">
        <f ca="1">$C90*'LookUp Ranges'!D$71</f>
        <v>0</v>
      </c>
      <c r="AM90" s="376">
        <f ca="1">$C90*'LookUp Ranges'!E$71</f>
        <v>0</v>
      </c>
      <c r="AN90" s="376">
        <f ca="1">$C90*'LookUp Ranges'!F$71</f>
        <v>0</v>
      </c>
      <c r="AO90" s="376">
        <f ca="1">$C90*'LookUp Ranges'!G$71</f>
        <v>0</v>
      </c>
      <c r="AP90" s="376">
        <f ca="1">$C90*'LookUp Ranges'!H$71</f>
        <v>0</v>
      </c>
      <c r="AQ90" s="376">
        <f ca="1">$C90*'LookUp Ranges'!I$71</f>
        <v>0</v>
      </c>
      <c r="AR90" s="376">
        <f ca="1">$C90*'LookUp Ranges'!J$71</f>
        <v>0</v>
      </c>
      <c r="AS90" s="376">
        <f ca="1">$C90*'LookUp Ranges'!K$71</f>
        <v>0</v>
      </c>
      <c r="AT90" s="376">
        <f ca="1">$C90*'LookUp Ranges'!L$71</f>
        <v>0</v>
      </c>
      <c r="AU90" s="376">
        <f ca="1">$C90*'LookUp Ranges'!M$71</f>
        <v>0</v>
      </c>
      <c r="AV90" s="376">
        <f ca="1">$C90*'LookUp Ranges'!N$71</f>
        <v>0</v>
      </c>
      <c r="AW90" s="376">
        <f ca="1">$C90*'LookUp Ranges'!O$71</f>
        <v>0</v>
      </c>
      <c r="AX90" s="376">
        <f ca="1">$C90*'LookUp Ranges'!P$71</f>
        <v>0</v>
      </c>
      <c r="AY90" s="376">
        <f ca="1">$C90*'LookUp Ranges'!Q$71</f>
        <v>0</v>
      </c>
      <c r="AZ90" s="376">
        <f ca="1">$C90*'LookUp Ranges'!R$71</f>
        <v>0</v>
      </c>
      <c r="BA90" s="376">
        <f ca="1">$C90*'LookUp Ranges'!S$71</f>
        <v>0</v>
      </c>
      <c r="BB90" s="376">
        <f ca="1">$C90*'LookUp Ranges'!T$71</f>
        <v>0</v>
      </c>
      <c r="BC90" s="376">
        <f ca="1">$C90*'LookUp Ranges'!U$71</f>
        <v>0</v>
      </c>
      <c r="BD90" s="376">
        <f ca="1">$C90*'LookUp Ranges'!V$71</f>
        <v>0</v>
      </c>
      <c r="BE90" s="376">
        <f ca="1">$C90*'LookUp Ranges'!W$71</f>
        <v>0</v>
      </c>
      <c r="BF90" s="376">
        <f ca="1">$C90*'LookUp Ranges'!X$71</f>
        <v>0</v>
      </c>
      <c r="BG90" s="376">
        <f ca="1">$C90*'LookUp Ranges'!Y$71</f>
        <v>0</v>
      </c>
      <c r="BH90" s="376">
        <f ca="1">$C90*'LookUp Ranges'!Z$71</f>
        <v>0</v>
      </c>
      <c r="BI90" s="376">
        <f ca="1">$C90*'LookUp Ranges'!AA$71</f>
        <v>0</v>
      </c>
      <c r="BJ90" s="376">
        <f ca="1">$C90*'LookUp Ranges'!AB$71</f>
        <v>0</v>
      </c>
      <c r="BK90" s="376">
        <f ca="1">$C90*'LookUp Ranges'!AC$71</f>
        <v>0</v>
      </c>
      <c r="BL90" s="376">
        <f ca="1">$C90*'LookUp Ranges'!AD$71</f>
        <v>0</v>
      </c>
      <c r="BM90" s="376">
        <f ca="1">$C90*'LookUp Ranges'!AE$71</f>
        <v>0</v>
      </c>
      <c r="BN90" s="376">
        <f ca="1">$C90*'LookUp Ranges'!AF$71</f>
        <v>0</v>
      </c>
      <c r="BO90" s="376">
        <f ca="1">$C90*'LookUp Ranges'!AG$71</f>
        <v>0</v>
      </c>
      <c r="BP90" s="376">
        <f ca="1">$C90*'LookUp Ranges'!AH$71</f>
        <v>0</v>
      </c>
      <c r="BQ90" s="376">
        <f ca="1">$C90*'LookUp Ranges'!AI$71</f>
        <v>0</v>
      </c>
      <c r="BR90" s="376">
        <f ca="1">$C90*'LookUp Ranges'!AJ$71</f>
        <v>0</v>
      </c>
      <c r="BS90" s="376">
        <f ca="1">$C90*'LookUp Ranges'!AK$71</f>
        <v>0</v>
      </c>
      <c r="BT90" s="376">
        <f ca="1">$C90*'LookUp Ranges'!AL$71</f>
        <v>0</v>
      </c>
      <c r="BU90" s="376">
        <f ca="1">$C90*'LookUp Ranges'!AM$71</f>
        <v>0</v>
      </c>
      <c r="BV90" s="376">
        <f ca="1">$C90*'LookUp Ranges'!AN$71</f>
        <v>0</v>
      </c>
      <c r="BW90" s="376">
        <f ca="1">$C90*'LookUp Ranges'!AO$71</f>
        <v>0</v>
      </c>
      <c r="BX90" s="377"/>
      <c r="BY90" s="377"/>
      <c r="BZ90" s="377"/>
      <c r="CA90" s="377"/>
      <c r="CB90" s="377"/>
      <c r="CC90" s="377"/>
      <c r="CD90" s="377"/>
      <c r="CE90" s="377"/>
      <c r="CF90" s="377"/>
      <c r="CG90" s="376"/>
      <c r="CH90" s="376"/>
      <c r="CI90" s="376"/>
      <c r="CJ90" s="376"/>
      <c r="CK90" s="376"/>
      <c r="CL90" s="376"/>
      <c r="CM90" s="376"/>
      <c r="CN90" s="376"/>
      <c r="CO90" s="376"/>
      <c r="CP90" s="376"/>
      <c r="CQ90" s="376"/>
      <c r="CR90" s="376"/>
      <c r="CS90" s="376"/>
      <c r="CT90" s="376"/>
      <c r="CU90" s="376"/>
      <c r="CV90" s="376"/>
      <c r="CW90" s="376"/>
      <c r="CX90" s="376"/>
      <c r="CY90" s="376"/>
      <c r="CZ90" s="374">
        <f t="shared" ca="1" si="128"/>
        <v>0</v>
      </c>
    </row>
    <row r="91" spans="1:104" s="373" customFormat="1">
      <c r="A91" s="138">
        <f t="shared" si="129"/>
        <v>34</v>
      </c>
      <c r="B91" s="138">
        <f t="shared" si="130"/>
        <v>2052</v>
      </c>
      <c r="C91" s="130">
        <f t="shared" ca="1" si="131"/>
        <v>0</v>
      </c>
      <c r="D91" s="375"/>
      <c r="E91" s="375"/>
      <c r="F91" s="375"/>
      <c r="G91" s="375"/>
      <c r="H91" s="375"/>
      <c r="I91" s="375"/>
      <c r="J91" s="375"/>
      <c r="K91" s="375"/>
      <c r="L91" s="375"/>
      <c r="M91" s="375"/>
      <c r="N91" s="375"/>
      <c r="O91" s="375"/>
      <c r="P91" s="375"/>
      <c r="Q91" s="375"/>
      <c r="R91" s="375"/>
      <c r="S91" s="375"/>
      <c r="T91" s="375"/>
      <c r="U91" s="375"/>
      <c r="V91" s="375"/>
      <c r="W91" s="376"/>
      <c r="X91" s="376"/>
      <c r="Y91" s="376"/>
      <c r="Z91" s="376"/>
      <c r="AA91" s="376"/>
      <c r="AB91" s="376"/>
      <c r="AC91" s="376"/>
      <c r="AD91" s="376"/>
      <c r="AE91" s="376"/>
      <c r="AF91" s="376"/>
      <c r="AG91" s="376"/>
      <c r="AH91" s="376"/>
      <c r="AI91" s="376"/>
      <c r="AJ91" s="376"/>
      <c r="AK91" s="376">
        <f ca="1">$C91*'LookUp Ranges'!B$71</f>
        <v>0</v>
      </c>
      <c r="AL91" s="376">
        <f ca="1">$C91*'LookUp Ranges'!C$71</f>
        <v>0</v>
      </c>
      <c r="AM91" s="376">
        <f ca="1">$C91*'LookUp Ranges'!D$71</f>
        <v>0</v>
      </c>
      <c r="AN91" s="376">
        <f ca="1">$C91*'LookUp Ranges'!E$71</f>
        <v>0</v>
      </c>
      <c r="AO91" s="376">
        <f ca="1">$C91*'LookUp Ranges'!F$71</f>
        <v>0</v>
      </c>
      <c r="AP91" s="376">
        <f ca="1">$C91*'LookUp Ranges'!G$71</f>
        <v>0</v>
      </c>
      <c r="AQ91" s="376">
        <f ca="1">$C91*'LookUp Ranges'!H$71</f>
        <v>0</v>
      </c>
      <c r="AR91" s="376">
        <f ca="1">$C91*'LookUp Ranges'!I$71</f>
        <v>0</v>
      </c>
      <c r="AS91" s="376">
        <f ca="1">$C91*'LookUp Ranges'!J$71</f>
        <v>0</v>
      </c>
      <c r="AT91" s="376">
        <f ca="1">$C91*'LookUp Ranges'!K$71</f>
        <v>0</v>
      </c>
      <c r="AU91" s="376">
        <f ca="1">$C91*'LookUp Ranges'!L$71</f>
        <v>0</v>
      </c>
      <c r="AV91" s="376">
        <f ca="1">$C91*'LookUp Ranges'!M$71</f>
        <v>0</v>
      </c>
      <c r="AW91" s="376">
        <f ca="1">$C91*'LookUp Ranges'!N$71</f>
        <v>0</v>
      </c>
      <c r="AX91" s="376">
        <f ca="1">$C91*'LookUp Ranges'!O$71</f>
        <v>0</v>
      </c>
      <c r="AY91" s="376">
        <f ca="1">$C91*'LookUp Ranges'!P$71</f>
        <v>0</v>
      </c>
      <c r="AZ91" s="376">
        <f ca="1">$C91*'LookUp Ranges'!Q$71</f>
        <v>0</v>
      </c>
      <c r="BA91" s="376">
        <f ca="1">$C91*'LookUp Ranges'!R$71</f>
        <v>0</v>
      </c>
      <c r="BB91" s="376">
        <f ca="1">$C91*'LookUp Ranges'!S$71</f>
        <v>0</v>
      </c>
      <c r="BC91" s="376">
        <f ca="1">$C91*'LookUp Ranges'!T$71</f>
        <v>0</v>
      </c>
      <c r="BD91" s="376">
        <f ca="1">$C91*'LookUp Ranges'!U$71</f>
        <v>0</v>
      </c>
      <c r="BE91" s="376">
        <f ca="1">$C91*'LookUp Ranges'!V$71</f>
        <v>0</v>
      </c>
      <c r="BF91" s="376">
        <f ca="1">$C91*'LookUp Ranges'!W$71</f>
        <v>0</v>
      </c>
      <c r="BG91" s="376">
        <f ca="1">$C91*'LookUp Ranges'!X$71</f>
        <v>0</v>
      </c>
      <c r="BH91" s="376">
        <f ca="1">$C91*'LookUp Ranges'!Y$71</f>
        <v>0</v>
      </c>
      <c r="BI91" s="376">
        <f ca="1">$C91*'LookUp Ranges'!Z$71</f>
        <v>0</v>
      </c>
      <c r="BJ91" s="376">
        <f ca="1">$C91*'LookUp Ranges'!AA$71</f>
        <v>0</v>
      </c>
      <c r="BK91" s="376">
        <f ca="1">$C91*'LookUp Ranges'!AB$71</f>
        <v>0</v>
      </c>
      <c r="BL91" s="376">
        <f ca="1">$C91*'LookUp Ranges'!AC$71</f>
        <v>0</v>
      </c>
      <c r="BM91" s="376">
        <f ca="1">$C91*'LookUp Ranges'!AD$71</f>
        <v>0</v>
      </c>
      <c r="BN91" s="376">
        <f ca="1">$C91*'LookUp Ranges'!AE$71</f>
        <v>0</v>
      </c>
      <c r="BO91" s="376">
        <f ca="1">$C91*'LookUp Ranges'!AF$71</f>
        <v>0</v>
      </c>
      <c r="BP91" s="376">
        <f ca="1">$C91*'LookUp Ranges'!AG$71</f>
        <v>0</v>
      </c>
      <c r="BQ91" s="376">
        <f ca="1">$C91*'LookUp Ranges'!AH$71</f>
        <v>0</v>
      </c>
      <c r="BR91" s="376">
        <f ca="1">$C91*'LookUp Ranges'!AI$71</f>
        <v>0</v>
      </c>
      <c r="BS91" s="376">
        <f ca="1">$C91*'LookUp Ranges'!AJ$71</f>
        <v>0</v>
      </c>
      <c r="BT91" s="376">
        <f ca="1">$C91*'LookUp Ranges'!AK$71</f>
        <v>0</v>
      </c>
      <c r="BU91" s="376">
        <f ca="1">$C91*'LookUp Ranges'!AL$71</f>
        <v>0</v>
      </c>
      <c r="BV91" s="376">
        <f ca="1">$C91*'LookUp Ranges'!AM$71</f>
        <v>0</v>
      </c>
      <c r="BW91" s="376">
        <f ca="1">$C91*'LookUp Ranges'!AN$71</f>
        <v>0</v>
      </c>
      <c r="BX91" s="376">
        <f ca="1">$C91*'LookUp Ranges'!AO$71</f>
        <v>0</v>
      </c>
      <c r="BY91" s="376"/>
      <c r="BZ91" s="377"/>
      <c r="CA91" s="377"/>
      <c r="CB91" s="377"/>
      <c r="CC91" s="377"/>
      <c r="CD91" s="377"/>
      <c r="CE91" s="377"/>
      <c r="CF91" s="377"/>
      <c r="CG91" s="376"/>
      <c r="CH91" s="376"/>
      <c r="CI91" s="376"/>
      <c r="CJ91" s="376"/>
      <c r="CK91" s="376"/>
      <c r="CL91" s="376"/>
      <c r="CM91" s="376"/>
      <c r="CN91" s="376"/>
      <c r="CO91" s="376"/>
      <c r="CP91" s="376"/>
      <c r="CQ91" s="376"/>
      <c r="CR91" s="376"/>
      <c r="CS91" s="376"/>
      <c r="CT91" s="376"/>
      <c r="CU91" s="376"/>
      <c r="CV91" s="376"/>
      <c r="CW91" s="376"/>
      <c r="CX91" s="376"/>
      <c r="CY91" s="376"/>
      <c r="CZ91" s="374">
        <f t="shared" ca="1" si="128"/>
        <v>0</v>
      </c>
    </row>
    <row r="92" spans="1:104" s="373" customFormat="1">
      <c r="A92" s="138">
        <f t="shared" si="129"/>
        <v>35</v>
      </c>
      <c r="B92" s="138">
        <f t="shared" si="130"/>
        <v>2053</v>
      </c>
      <c r="C92" s="130">
        <f t="shared" ca="1" si="131"/>
        <v>0</v>
      </c>
      <c r="D92" s="375"/>
      <c r="E92" s="375"/>
      <c r="F92" s="375"/>
      <c r="G92" s="375"/>
      <c r="H92" s="375"/>
      <c r="I92" s="375"/>
      <c r="J92" s="375"/>
      <c r="K92" s="375"/>
      <c r="L92" s="375"/>
      <c r="M92" s="375"/>
      <c r="N92" s="375"/>
      <c r="O92" s="375"/>
      <c r="P92" s="375"/>
      <c r="Q92" s="375"/>
      <c r="R92" s="375"/>
      <c r="S92" s="375"/>
      <c r="T92" s="375"/>
      <c r="U92" s="375"/>
      <c r="V92" s="375"/>
      <c r="W92" s="376"/>
      <c r="X92" s="376"/>
      <c r="Y92" s="376"/>
      <c r="Z92" s="376"/>
      <c r="AA92" s="376"/>
      <c r="AB92" s="376"/>
      <c r="AC92" s="376"/>
      <c r="AD92" s="376"/>
      <c r="AE92" s="376"/>
      <c r="AF92" s="376"/>
      <c r="AG92" s="376"/>
      <c r="AH92" s="376"/>
      <c r="AI92" s="376"/>
      <c r="AJ92" s="376"/>
      <c r="AK92" s="376"/>
      <c r="AL92" s="376">
        <f ca="1">$C92*'LookUp Ranges'!B$71</f>
        <v>0</v>
      </c>
      <c r="AM92" s="376">
        <f ca="1">$C92*'LookUp Ranges'!C$71</f>
        <v>0</v>
      </c>
      <c r="AN92" s="376">
        <f ca="1">$C92*'LookUp Ranges'!D$71</f>
        <v>0</v>
      </c>
      <c r="AO92" s="376">
        <f ca="1">$C92*'LookUp Ranges'!E$71</f>
        <v>0</v>
      </c>
      <c r="AP92" s="376">
        <f ca="1">$C92*'LookUp Ranges'!F$71</f>
        <v>0</v>
      </c>
      <c r="AQ92" s="376">
        <f ca="1">$C92*'LookUp Ranges'!G$71</f>
        <v>0</v>
      </c>
      <c r="AR92" s="376">
        <f ca="1">$C92*'LookUp Ranges'!H$71</f>
        <v>0</v>
      </c>
      <c r="AS92" s="376">
        <f ca="1">$C92*'LookUp Ranges'!I$71</f>
        <v>0</v>
      </c>
      <c r="AT92" s="376">
        <f ca="1">$C92*'LookUp Ranges'!J$71</f>
        <v>0</v>
      </c>
      <c r="AU92" s="376">
        <f ca="1">$C92*'LookUp Ranges'!K$71</f>
        <v>0</v>
      </c>
      <c r="AV92" s="376">
        <f ca="1">$C92*'LookUp Ranges'!L$71</f>
        <v>0</v>
      </c>
      <c r="AW92" s="376">
        <f ca="1">$C92*'LookUp Ranges'!M$71</f>
        <v>0</v>
      </c>
      <c r="AX92" s="376">
        <f ca="1">$C92*'LookUp Ranges'!N$71</f>
        <v>0</v>
      </c>
      <c r="AY92" s="376">
        <f ca="1">$C92*'LookUp Ranges'!O$71</f>
        <v>0</v>
      </c>
      <c r="AZ92" s="376">
        <f ca="1">$C92*'LookUp Ranges'!P$71</f>
        <v>0</v>
      </c>
      <c r="BA92" s="376">
        <f ca="1">$C92*'LookUp Ranges'!Q$71</f>
        <v>0</v>
      </c>
      <c r="BB92" s="376">
        <f ca="1">$C92*'LookUp Ranges'!R$71</f>
        <v>0</v>
      </c>
      <c r="BC92" s="376">
        <f ca="1">$C92*'LookUp Ranges'!S$71</f>
        <v>0</v>
      </c>
      <c r="BD92" s="376">
        <f ca="1">$C92*'LookUp Ranges'!T$71</f>
        <v>0</v>
      </c>
      <c r="BE92" s="376">
        <f ca="1">$C92*'LookUp Ranges'!U$71</f>
        <v>0</v>
      </c>
      <c r="BF92" s="376">
        <f ca="1">$C92*'LookUp Ranges'!V$71</f>
        <v>0</v>
      </c>
      <c r="BG92" s="376">
        <f ca="1">$C92*'LookUp Ranges'!W$71</f>
        <v>0</v>
      </c>
      <c r="BH92" s="376">
        <f ca="1">$C92*'LookUp Ranges'!X$71</f>
        <v>0</v>
      </c>
      <c r="BI92" s="376">
        <f ca="1">$C92*'LookUp Ranges'!Y$71</f>
        <v>0</v>
      </c>
      <c r="BJ92" s="376">
        <f ca="1">$C92*'LookUp Ranges'!Z$71</f>
        <v>0</v>
      </c>
      <c r="BK92" s="376">
        <f ca="1">$C92*'LookUp Ranges'!AA$71</f>
        <v>0</v>
      </c>
      <c r="BL92" s="376">
        <f ca="1">$C92*'LookUp Ranges'!AB$71</f>
        <v>0</v>
      </c>
      <c r="BM92" s="376">
        <f ca="1">$C92*'LookUp Ranges'!AC$71</f>
        <v>0</v>
      </c>
      <c r="BN92" s="376">
        <f ca="1">$C92*'LookUp Ranges'!AD$71</f>
        <v>0</v>
      </c>
      <c r="BO92" s="376">
        <f ca="1">$C92*'LookUp Ranges'!AE$71</f>
        <v>0</v>
      </c>
      <c r="BP92" s="376">
        <f ca="1">$C92*'LookUp Ranges'!AF$71</f>
        <v>0</v>
      </c>
      <c r="BQ92" s="376">
        <f ca="1">$C92*'LookUp Ranges'!AG$71</f>
        <v>0</v>
      </c>
      <c r="BR92" s="376">
        <f ca="1">$C92*'LookUp Ranges'!AH$71</f>
        <v>0</v>
      </c>
      <c r="BS92" s="376">
        <f ca="1">$C92*'LookUp Ranges'!AI$71</f>
        <v>0</v>
      </c>
      <c r="BT92" s="376">
        <f ca="1">$C92*'LookUp Ranges'!AJ$71</f>
        <v>0</v>
      </c>
      <c r="BU92" s="376">
        <f ca="1">$C92*'LookUp Ranges'!AK$71</f>
        <v>0</v>
      </c>
      <c r="BV92" s="376">
        <f ca="1">$C92*'LookUp Ranges'!AL$71</f>
        <v>0</v>
      </c>
      <c r="BW92" s="376">
        <f ca="1">$C92*'LookUp Ranges'!AM$71</f>
        <v>0</v>
      </c>
      <c r="BX92" s="376">
        <f ca="1">$C92*'LookUp Ranges'!AN$71</f>
        <v>0</v>
      </c>
      <c r="BY92" s="376">
        <f ca="1">$C92*'LookUp Ranges'!AO$71</f>
        <v>0</v>
      </c>
      <c r="BZ92" s="377"/>
      <c r="CA92" s="377"/>
      <c r="CB92" s="377"/>
      <c r="CC92" s="377"/>
      <c r="CD92" s="377"/>
      <c r="CE92" s="377"/>
      <c r="CF92" s="377"/>
      <c r="CG92" s="376"/>
      <c r="CH92" s="376"/>
      <c r="CI92" s="376"/>
      <c r="CJ92" s="376"/>
      <c r="CK92" s="376"/>
      <c r="CL92" s="376"/>
      <c r="CM92" s="376"/>
      <c r="CN92" s="376"/>
      <c r="CO92" s="376"/>
      <c r="CP92" s="376"/>
      <c r="CQ92" s="376"/>
      <c r="CR92" s="376"/>
      <c r="CS92" s="376"/>
      <c r="CT92" s="376"/>
      <c r="CU92" s="376"/>
      <c r="CV92" s="376"/>
      <c r="CW92" s="376"/>
      <c r="CX92" s="376"/>
      <c r="CY92" s="376"/>
      <c r="CZ92" s="374">
        <f t="shared" ca="1" si="128"/>
        <v>0</v>
      </c>
    </row>
    <row r="93" spans="1:104" s="373" customFormat="1">
      <c r="A93" s="138">
        <f t="shared" si="129"/>
        <v>36</v>
      </c>
      <c r="B93" s="138">
        <f t="shared" si="130"/>
        <v>2054</v>
      </c>
      <c r="C93" s="130">
        <f t="shared" ca="1" si="131"/>
        <v>0</v>
      </c>
      <c r="D93" s="375"/>
      <c r="E93" s="375"/>
      <c r="F93" s="375"/>
      <c r="G93" s="375"/>
      <c r="H93" s="375"/>
      <c r="I93" s="375"/>
      <c r="J93" s="375"/>
      <c r="K93" s="375"/>
      <c r="L93" s="375"/>
      <c r="M93" s="375"/>
      <c r="N93" s="375"/>
      <c r="O93" s="375"/>
      <c r="P93" s="375"/>
      <c r="Q93" s="375"/>
      <c r="R93" s="375"/>
      <c r="S93" s="375"/>
      <c r="T93" s="375"/>
      <c r="U93" s="375"/>
      <c r="V93" s="375"/>
      <c r="W93" s="376"/>
      <c r="X93" s="376"/>
      <c r="Y93" s="376"/>
      <c r="Z93" s="376"/>
      <c r="AA93" s="376"/>
      <c r="AB93" s="376"/>
      <c r="AC93" s="376"/>
      <c r="AD93" s="376"/>
      <c r="AE93" s="376"/>
      <c r="AF93" s="376"/>
      <c r="AG93" s="376"/>
      <c r="AH93" s="376"/>
      <c r="AI93" s="376"/>
      <c r="AJ93" s="376"/>
      <c r="AK93" s="376"/>
      <c r="AL93" s="376"/>
      <c r="AM93" s="376">
        <f ca="1">$C93*'LookUp Ranges'!B$71</f>
        <v>0</v>
      </c>
      <c r="AN93" s="376">
        <f ca="1">$C93*'LookUp Ranges'!C$71</f>
        <v>0</v>
      </c>
      <c r="AO93" s="376">
        <f ca="1">$C93*'LookUp Ranges'!D$71</f>
        <v>0</v>
      </c>
      <c r="AP93" s="376">
        <f ca="1">$C93*'LookUp Ranges'!E$71</f>
        <v>0</v>
      </c>
      <c r="AQ93" s="376">
        <f ca="1">$C93*'LookUp Ranges'!F$71</f>
        <v>0</v>
      </c>
      <c r="AR93" s="376">
        <f ca="1">$C93*'LookUp Ranges'!G$71</f>
        <v>0</v>
      </c>
      <c r="AS93" s="376">
        <f ca="1">$C93*'LookUp Ranges'!H$71</f>
        <v>0</v>
      </c>
      <c r="AT93" s="376">
        <f ca="1">$C93*'LookUp Ranges'!I$71</f>
        <v>0</v>
      </c>
      <c r="AU93" s="376">
        <f ca="1">$C93*'LookUp Ranges'!J$71</f>
        <v>0</v>
      </c>
      <c r="AV93" s="376">
        <f ca="1">$C93*'LookUp Ranges'!K$71</f>
        <v>0</v>
      </c>
      <c r="AW93" s="376">
        <f ca="1">$C93*'LookUp Ranges'!L$71</f>
        <v>0</v>
      </c>
      <c r="AX93" s="376">
        <f ca="1">$C93*'LookUp Ranges'!M$71</f>
        <v>0</v>
      </c>
      <c r="AY93" s="376">
        <f ca="1">$C93*'LookUp Ranges'!N$71</f>
        <v>0</v>
      </c>
      <c r="AZ93" s="376">
        <f ca="1">$C93*'LookUp Ranges'!O$71</f>
        <v>0</v>
      </c>
      <c r="BA93" s="376">
        <f ca="1">$C93*'LookUp Ranges'!P$71</f>
        <v>0</v>
      </c>
      <c r="BB93" s="376">
        <f ca="1">$C93*'LookUp Ranges'!Q$71</f>
        <v>0</v>
      </c>
      <c r="BC93" s="376">
        <f ca="1">$C93*'LookUp Ranges'!R$71</f>
        <v>0</v>
      </c>
      <c r="BD93" s="376">
        <f ca="1">$C93*'LookUp Ranges'!S$71</f>
        <v>0</v>
      </c>
      <c r="BE93" s="376">
        <f ca="1">$C93*'LookUp Ranges'!T$71</f>
        <v>0</v>
      </c>
      <c r="BF93" s="376">
        <f ca="1">$C93*'LookUp Ranges'!U$71</f>
        <v>0</v>
      </c>
      <c r="BG93" s="376">
        <f ca="1">$C93*'LookUp Ranges'!V$71</f>
        <v>0</v>
      </c>
      <c r="BH93" s="376">
        <f ca="1">$C93*'LookUp Ranges'!W$71</f>
        <v>0</v>
      </c>
      <c r="BI93" s="376">
        <f ca="1">$C93*'LookUp Ranges'!X$71</f>
        <v>0</v>
      </c>
      <c r="BJ93" s="376">
        <f ca="1">$C93*'LookUp Ranges'!Y$71</f>
        <v>0</v>
      </c>
      <c r="BK93" s="376">
        <f ca="1">$C93*'LookUp Ranges'!Z$71</f>
        <v>0</v>
      </c>
      <c r="BL93" s="376">
        <f ca="1">$C93*'LookUp Ranges'!AA$71</f>
        <v>0</v>
      </c>
      <c r="BM93" s="376">
        <f ca="1">$C93*'LookUp Ranges'!AB$71</f>
        <v>0</v>
      </c>
      <c r="BN93" s="376">
        <f ca="1">$C93*'LookUp Ranges'!AC$71</f>
        <v>0</v>
      </c>
      <c r="BO93" s="376">
        <f ca="1">$C93*'LookUp Ranges'!AD$71</f>
        <v>0</v>
      </c>
      <c r="BP93" s="376">
        <f ca="1">$C93*'LookUp Ranges'!AE$71</f>
        <v>0</v>
      </c>
      <c r="BQ93" s="376">
        <f ca="1">$C93*'LookUp Ranges'!AF$71</f>
        <v>0</v>
      </c>
      <c r="BR93" s="376">
        <f ca="1">$C93*'LookUp Ranges'!AG$71</f>
        <v>0</v>
      </c>
      <c r="BS93" s="376">
        <f ca="1">$C93*'LookUp Ranges'!AH$71</f>
        <v>0</v>
      </c>
      <c r="BT93" s="376">
        <f ca="1">$C93*'LookUp Ranges'!AI$71</f>
        <v>0</v>
      </c>
      <c r="BU93" s="376">
        <f ca="1">$C93*'LookUp Ranges'!AJ$71</f>
        <v>0</v>
      </c>
      <c r="BV93" s="376">
        <f ca="1">$C93*'LookUp Ranges'!AK$71</f>
        <v>0</v>
      </c>
      <c r="BW93" s="376">
        <f ca="1">$C93*'LookUp Ranges'!AL$71</f>
        <v>0</v>
      </c>
      <c r="BX93" s="376">
        <f ca="1">$C93*'LookUp Ranges'!AM$71</f>
        <v>0</v>
      </c>
      <c r="BY93" s="376">
        <f ca="1">$C93*'LookUp Ranges'!AN$71</f>
        <v>0</v>
      </c>
      <c r="BZ93" s="376">
        <f ca="1">$C93*'LookUp Ranges'!AO$71</f>
        <v>0</v>
      </c>
      <c r="CA93" s="377"/>
      <c r="CB93" s="377"/>
      <c r="CC93" s="377"/>
      <c r="CD93" s="377"/>
      <c r="CE93" s="377"/>
      <c r="CF93" s="377"/>
      <c r="CG93" s="376"/>
      <c r="CH93" s="376"/>
      <c r="CI93" s="376"/>
      <c r="CJ93" s="376"/>
      <c r="CK93" s="376"/>
      <c r="CL93" s="376"/>
      <c r="CM93" s="376"/>
      <c r="CN93" s="376"/>
      <c r="CO93" s="376"/>
      <c r="CP93" s="376"/>
      <c r="CQ93" s="376"/>
      <c r="CR93" s="376"/>
      <c r="CS93" s="376"/>
      <c r="CT93" s="376"/>
      <c r="CU93" s="376"/>
      <c r="CV93" s="376"/>
      <c r="CW93" s="376"/>
      <c r="CX93" s="376"/>
      <c r="CY93" s="376"/>
      <c r="CZ93" s="374">
        <f t="shared" ca="1" si="128"/>
        <v>0</v>
      </c>
    </row>
    <row r="94" spans="1:104" s="373" customFormat="1">
      <c r="A94" s="138">
        <f t="shared" si="129"/>
        <v>37</v>
      </c>
      <c r="B94" s="138">
        <f t="shared" si="130"/>
        <v>2055</v>
      </c>
      <c r="C94" s="130">
        <f t="shared" ca="1" si="131"/>
        <v>0</v>
      </c>
      <c r="D94" s="375"/>
      <c r="E94" s="375"/>
      <c r="F94" s="375"/>
      <c r="G94" s="375"/>
      <c r="H94" s="375"/>
      <c r="I94" s="375"/>
      <c r="J94" s="375"/>
      <c r="K94" s="375"/>
      <c r="L94" s="375"/>
      <c r="M94" s="375"/>
      <c r="N94" s="375"/>
      <c r="O94" s="375"/>
      <c r="P94" s="375"/>
      <c r="Q94" s="375"/>
      <c r="R94" s="375"/>
      <c r="S94" s="375"/>
      <c r="T94" s="375"/>
      <c r="U94" s="375"/>
      <c r="V94" s="375"/>
      <c r="W94" s="376"/>
      <c r="X94" s="376"/>
      <c r="Y94" s="376"/>
      <c r="Z94" s="376"/>
      <c r="AA94" s="376"/>
      <c r="AB94" s="376"/>
      <c r="AC94" s="376"/>
      <c r="AD94" s="376"/>
      <c r="AE94" s="376"/>
      <c r="AF94" s="376"/>
      <c r="AG94" s="376"/>
      <c r="AH94" s="376"/>
      <c r="AI94" s="376"/>
      <c r="AJ94" s="376"/>
      <c r="AK94" s="376"/>
      <c r="AL94" s="376"/>
      <c r="AM94" s="376"/>
      <c r="AN94" s="376">
        <f ca="1">$C94*'LookUp Ranges'!B$71</f>
        <v>0</v>
      </c>
      <c r="AO94" s="376">
        <f ca="1">$C94*'LookUp Ranges'!C$71</f>
        <v>0</v>
      </c>
      <c r="AP94" s="376">
        <f ca="1">$C94*'LookUp Ranges'!D$71</f>
        <v>0</v>
      </c>
      <c r="AQ94" s="376">
        <f ca="1">$C94*'LookUp Ranges'!E$71</f>
        <v>0</v>
      </c>
      <c r="AR94" s="376">
        <f ca="1">$C94*'LookUp Ranges'!F$71</f>
        <v>0</v>
      </c>
      <c r="AS94" s="376">
        <f ca="1">$C94*'LookUp Ranges'!G$71</f>
        <v>0</v>
      </c>
      <c r="AT94" s="376">
        <f ca="1">$C94*'LookUp Ranges'!H$71</f>
        <v>0</v>
      </c>
      <c r="AU94" s="376">
        <f ca="1">$C94*'LookUp Ranges'!I$71</f>
        <v>0</v>
      </c>
      <c r="AV94" s="376">
        <f ca="1">$C94*'LookUp Ranges'!J$71</f>
        <v>0</v>
      </c>
      <c r="AW94" s="376">
        <f ca="1">$C94*'LookUp Ranges'!K$71</f>
        <v>0</v>
      </c>
      <c r="AX94" s="376">
        <f ca="1">$C94*'LookUp Ranges'!L$71</f>
        <v>0</v>
      </c>
      <c r="AY94" s="376">
        <f ca="1">$C94*'LookUp Ranges'!M$71</f>
        <v>0</v>
      </c>
      <c r="AZ94" s="376">
        <f ca="1">$C94*'LookUp Ranges'!N$71</f>
        <v>0</v>
      </c>
      <c r="BA94" s="376">
        <f ca="1">$C94*'LookUp Ranges'!O$71</f>
        <v>0</v>
      </c>
      <c r="BB94" s="376">
        <f ca="1">$C94*'LookUp Ranges'!P$71</f>
        <v>0</v>
      </c>
      <c r="BC94" s="376">
        <f ca="1">$C94*'LookUp Ranges'!Q$71</f>
        <v>0</v>
      </c>
      <c r="BD94" s="376">
        <f ca="1">$C94*'LookUp Ranges'!R$71</f>
        <v>0</v>
      </c>
      <c r="BE94" s="376">
        <f ca="1">$C94*'LookUp Ranges'!S$71</f>
        <v>0</v>
      </c>
      <c r="BF94" s="376">
        <f ca="1">$C94*'LookUp Ranges'!T$71</f>
        <v>0</v>
      </c>
      <c r="BG94" s="376">
        <f ca="1">$C94*'LookUp Ranges'!U$71</f>
        <v>0</v>
      </c>
      <c r="BH94" s="376">
        <f ca="1">$C94*'LookUp Ranges'!V$71</f>
        <v>0</v>
      </c>
      <c r="BI94" s="376">
        <f ca="1">$C94*'LookUp Ranges'!W$71</f>
        <v>0</v>
      </c>
      <c r="BJ94" s="376">
        <f ca="1">$C94*'LookUp Ranges'!X$71</f>
        <v>0</v>
      </c>
      <c r="BK94" s="376">
        <f ca="1">$C94*'LookUp Ranges'!Y$71</f>
        <v>0</v>
      </c>
      <c r="BL94" s="376">
        <f ca="1">$C94*'LookUp Ranges'!Z$71</f>
        <v>0</v>
      </c>
      <c r="BM94" s="376">
        <f ca="1">$C94*'LookUp Ranges'!AA$71</f>
        <v>0</v>
      </c>
      <c r="BN94" s="376">
        <f ca="1">$C94*'LookUp Ranges'!AB$71</f>
        <v>0</v>
      </c>
      <c r="BO94" s="376">
        <f ca="1">$C94*'LookUp Ranges'!AC$71</f>
        <v>0</v>
      </c>
      <c r="BP94" s="376">
        <f ca="1">$C94*'LookUp Ranges'!AD$71</f>
        <v>0</v>
      </c>
      <c r="BQ94" s="376">
        <f ca="1">$C94*'LookUp Ranges'!AE$71</f>
        <v>0</v>
      </c>
      <c r="BR94" s="376">
        <f ca="1">$C94*'LookUp Ranges'!AF$71</f>
        <v>0</v>
      </c>
      <c r="BS94" s="376">
        <f ca="1">$C94*'LookUp Ranges'!AG$71</f>
        <v>0</v>
      </c>
      <c r="BT94" s="376">
        <f ca="1">$C94*'LookUp Ranges'!AH$71</f>
        <v>0</v>
      </c>
      <c r="BU94" s="376">
        <f ca="1">$C94*'LookUp Ranges'!AI$71</f>
        <v>0</v>
      </c>
      <c r="BV94" s="376">
        <f ca="1">$C94*'LookUp Ranges'!AJ$71</f>
        <v>0</v>
      </c>
      <c r="BW94" s="376">
        <f ca="1">$C94*'LookUp Ranges'!AK$71</f>
        <v>0</v>
      </c>
      <c r="BX94" s="376">
        <f ca="1">$C94*'LookUp Ranges'!AL$71</f>
        <v>0</v>
      </c>
      <c r="BY94" s="376">
        <f ca="1">$C94*'LookUp Ranges'!AM$71</f>
        <v>0</v>
      </c>
      <c r="BZ94" s="376">
        <f ca="1">$C94*'LookUp Ranges'!AN$71</f>
        <v>0</v>
      </c>
      <c r="CA94" s="376">
        <f ca="1">$C94*'LookUp Ranges'!AO$71</f>
        <v>0</v>
      </c>
      <c r="CB94" s="377"/>
      <c r="CC94" s="377"/>
      <c r="CD94" s="377"/>
      <c r="CE94" s="377"/>
      <c r="CF94" s="377"/>
      <c r="CG94" s="376"/>
      <c r="CH94" s="376"/>
      <c r="CI94" s="376"/>
      <c r="CJ94" s="376"/>
      <c r="CK94" s="376"/>
      <c r="CL94" s="376"/>
      <c r="CM94" s="376"/>
      <c r="CN94" s="376"/>
      <c r="CO94" s="376"/>
      <c r="CP94" s="376"/>
      <c r="CQ94" s="376"/>
      <c r="CR94" s="376"/>
      <c r="CS94" s="376"/>
      <c r="CT94" s="376"/>
      <c r="CU94" s="376"/>
      <c r="CV94" s="376"/>
      <c r="CW94" s="376"/>
      <c r="CX94" s="376"/>
      <c r="CY94" s="376"/>
      <c r="CZ94" s="374">
        <f t="shared" ca="1" si="128"/>
        <v>0</v>
      </c>
    </row>
    <row r="95" spans="1:104" s="373" customFormat="1">
      <c r="A95" s="138">
        <f t="shared" si="129"/>
        <v>38</v>
      </c>
      <c r="B95" s="138">
        <f t="shared" si="130"/>
        <v>2056</v>
      </c>
      <c r="C95" s="130">
        <f t="shared" ca="1" si="131"/>
        <v>0</v>
      </c>
      <c r="D95" s="375"/>
      <c r="E95" s="375"/>
      <c r="F95" s="375"/>
      <c r="G95" s="375"/>
      <c r="H95" s="375"/>
      <c r="I95" s="375"/>
      <c r="J95" s="375"/>
      <c r="K95" s="375"/>
      <c r="L95" s="375"/>
      <c r="M95" s="375"/>
      <c r="N95" s="375"/>
      <c r="O95" s="375"/>
      <c r="P95" s="375"/>
      <c r="Q95" s="375"/>
      <c r="R95" s="375"/>
      <c r="S95" s="375"/>
      <c r="T95" s="375"/>
      <c r="U95" s="375"/>
      <c r="V95" s="375"/>
      <c r="W95" s="376"/>
      <c r="X95" s="376"/>
      <c r="Y95" s="376"/>
      <c r="Z95" s="376"/>
      <c r="AA95" s="376"/>
      <c r="AB95" s="376"/>
      <c r="AC95" s="376"/>
      <c r="AD95" s="376"/>
      <c r="AE95" s="376"/>
      <c r="AF95" s="376"/>
      <c r="AG95" s="376"/>
      <c r="AH95" s="376"/>
      <c r="AI95" s="376"/>
      <c r="AJ95" s="376"/>
      <c r="AK95" s="376"/>
      <c r="AL95" s="376"/>
      <c r="AM95" s="376"/>
      <c r="AN95" s="376"/>
      <c r="AO95" s="376">
        <f ca="1">$C95*'LookUp Ranges'!B$71</f>
        <v>0</v>
      </c>
      <c r="AP95" s="376">
        <f ca="1">$C95*'LookUp Ranges'!C$71</f>
        <v>0</v>
      </c>
      <c r="AQ95" s="376">
        <f ca="1">$C95*'LookUp Ranges'!D$71</f>
        <v>0</v>
      </c>
      <c r="AR95" s="376">
        <f ca="1">$C95*'LookUp Ranges'!E$71</f>
        <v>0</v>
      </c>
      <c r="AS95" s="376">
        <f ca="1">$C95*'LookUp Ranges'!F$71</f>
        <v>0</v>
      </c>
      <c r="AT95" s="376">
        <f ca="1">$C95*'LookUp Ranges'!G$71</f>
        <v>0</v>
      </c>
      <c r="AU95" s="376">
        <f ca="1">$C95*'LookUp Ranges'!H$71</f>
        <v>0</v>
      </c>
      <c r="AV95" s="376">
        <f ca="1">$C95*'LookUp Ranges'!I$71</f>
        <v>0</v>
      </c>
      <c r="AW95" s="376">
        <f ca="1">$C95*'LookUp Ranges'!J$71</f>
        <v>0</v>
      </c>
      <c r="AX95" s="376">
        <f ca="1">$C95*'LookUp Ranges'!K$71</f>
        <v>0</v>
      </c>
      <c r="AY95" s="376">
        <f ca="1">$C95*'LookUp Ranges'!L$71</f>
        <v>0</v>
      </c>
      <c r="AZ95" s="376">
        <f ca="1">$C95*'LookUp Ranges'!M$71</f>
        <v>0</v>
      </c>
      <c r="BA95" s="376">
        <f ca="1">$C95*'LookUp Ranges'!N$71</f>
        <v>0</v>
      </c>
      <c r="BB95" s="376">
        <f ca="1">$C95*'LookUp Ranges'!O$71</f>
        <v>0</v>
      </c>
      <c r="BC95" s="376">
        <f ca="1">$C95*'LookUp Ranges'!P$71</f>
        <v>0</v>
      </c>
      <c r="BD95" s="376">
        <f ca="1">$C95*'LookUp Ranges'!Q$71</f>
        <v>0</v>
      </c>
      <c r="BE95" s="376">
        <f ca="1">$C95*'LookUp Ranges'!R$71</f>
        <v>0</v>
      </c>
      <c r="BF95" s="376">
        <f ca="1">$C95*'LookUp Ranges'!S$71</f>
        <v>0</v>
      </c>
      <c r="BG95" s="376">
        <f ca="1">$C95*'LookUp Ranges'!T$71</f>
        <v>0</v>
      </c>
      <c r="BH95" s="376">
        <f ca="1">$C95*'LookUp Ranges'!U$71</f>
        <v>0</v>
      </c>
      <c r="BI95" s="376">
        <f ca="1">$C95*'LookUp Ranges'!V$71</f>
        <v>0</v>
      </c>
      <c r="BJ95" s="376">
        <f ca="1">$C95*'LookUp Ranges'!W$71</f>
        <v>0</v>
      </c>
      <c r="BK95" s="376">
        <f ca="1">$C95*'LookUp Ranges'!X$71</f>
        <v>0</v>
      </c>
      <c r="BL95" s="376">
        <f ca="1">$C95*'LookUp Ranges'!Y$71</f>
        <v>0</v>
      </c>
      <c r="BM95" s="376">
        <f ca="1">$C95*'LookUp Ranges'!Z$71</f>
        <v>0</v>
      </c>
      <c r="BN95" s="376">
        <f ca="1">$C95*'LookUp Ranges'!AA$71</f>
        <v>0</v>
      </c>
      <c r="BO95" s="376">
        <f ca="1">$C95*'LookUp Ranges'!AB$71</f>
        <v>0</v>
      </c>
      <c r="BP95" s="376">
        <f ca="1">$C95*'LookUp Ranges'!AC$71</f>
        <v>0</v>
      </c>
      <c r="BQ95" s="376">
        <f ca="1">$C95*'LookUp Ranges'!AD$71</f>
        <v>0</v>
      </c>
      <c r="BR95" s="376">
        <f ca="1">$C95*'LookUp Ranges'!AE$71</f>
        <v>0</v>
      </c>
      <c r="BS95" s="376">
        <f ca="1">$C95*'LookUp Ranges'!AF$71</f>
        <v>0</v>
      </c>
      <c r="BT95" s="376">
        <f ca="1">$C95*'LookUp Ranges'!AG$71</f>
        <v>0</v>
      </c>
      <c r="BU95" s="376">
        <f ca="1">$C95*'LookUp Ranges'!AH$71</f>
        <v>0</v>
      </c>
      <c r="BV95" s="376">
        <f ca="1">$C95*'LookUp Ranges'!AI$71</f>
        <v>0</v>
      </c>
      <c r="BW95" s="376">
        <f ca="1">$C95*'LookUp Ranges'!AJ$71</f>
        <v>0</v>
      </c>
      <c r="BX95" s="376">
        <f ca="1">$C95*'LookUp Ranges'!AK$71</f>
        <v>0</v>
      </c>
      <c r="BY95" s="376">
        <f ca="1">$C95*'LookUp Ranges'!AL$71</f>
        <v>0</v>
      </c>
      <c r="BZ95" s="376">
        <f ca="1">$C95*'LookUp Ranges'!AM$71</f>
        <v>0</v>
      </c>
      <c r="CA95" s="376">
        <f ca="1">$C95*'LookUp Ranges'!AN$71</f>
        <v>0</v>
      </c>
      <c r="CB95" s="376">
        <f ca="1">$C95*'LookUp Ranges'!AO$71</f>
        <v>0</v>
      </c>
      <c r="CC95" s="377"/>
      <c r="CD95" s="377"/>
      <c r="CE95" s="377"/>
      <c r="CF95" s="377"/>
      <c r="CG95" s="376"/>
      <c r="CH95" s="376"/>
      <c r="CI95" s="376"/>
      <c r="CJ95" s="376"/>
      <c r="CK95" s="376"/>
      <c r="CL95" s="376"/>
      <c r="CM95" s="376"/>
      <c r="CN95" s="376"/>
      <c r="CO95" s="376"/>
      <c r="CP95" s="376"/>
      <c r="CQ95" s="376"/>
      <c r="CR95" s="376"/>
      <c r="CS95" s="376"/>
      <c r="CT95" s="376"/>
      <c r="CU95" s="376"/>
      <c r="CV95" s="376"/>
      <c r="CW95" s="376"/>
      <c r="CX95" s="376"/>
      <c r="CY95" s="376"/>
      <c r="CZ95" s="374">
        <f t="shared" ca="1" si="128"/>
        <v>0</v>
      </c>
    </row>
    <row r="96" spans="1:104" s="373" customFormat="1">
      <c r="A96" s="138">
        <f t="shared" si="129"/>
        <v>39</v>
      </c>
      <c r="B96" s="138">
        <f t="shared" si="130"/>
        <v>2057</v>
      </c>
      <c r="C96" s="130">
        <f t="shared" ca="1" si="131"/>
        <v>0</v>
      </c>
      <c r="D96" s="375"/>
      <c r="E96" s="375"/>
      <c r="F96" s="375"/>
      <c r="G96" s="375"/>
      <c r="H96" s="375"/>
      <c r="I96" s="375"/>
      <c r="J96" s="375"/>
      <c r="K96" s="375"/>
      <c r="L96" s="375"/>
      <c r="M96" s="375"/>
      <c r="N96" s="375"/>
      <c r="O96" s="375"/>
      <c r="P96" s="375"/>
      <c r="Q96" s="375"/>
      <c r="R96" s="375"/>
      <c r="S96" s="375"/>
      <c r="T96" s="375"/>
      <c r="U96" s="375"/>
      <c r="V96" s="375"/>
      <c r="W96" s="376"/>
      <c r="X96" s="376"/>
      <c r="Y96" s="376"/>
      <c r="Z96" s="376"/>
      <c r="AA96" s="376"/>
      <c r="AB96" s="376"/>
      <c r="AC96" s="376"/>
      <c r="AD96" s="376"/>
      <c r="AE96" s="376"/>
      <c r="AF96" s="376"/>
      <c r="AG96" s="376"/>
      <c r="AH96" s="376"/>
      <c r="AI96" s="376"/>
      <c r="AJ96" s="376"/>
      <c r="AK96" s="376"/>
      <c r="AL96" s="376"/>
      <c r="AM96" s="376"/>
      <c r="AN96" s="376"/>
      <c r="AO96" s="376"/>
      <c r="AP96" s="376">
        <f ca="1">$C96*'LookUp Ranges'!B$71</f>
        <v>0</v>
      </c>
      <c r="AQ96" s="376">
        <f ca="1">$C96*'LookUp Ranges'!C$71</f>
        <v>0</v>
      </c>
      <c r="AR96" s="376">
        <f ca="1">$C96*'LookUp Ranges'!D$71</f>
        <v>0</v>
      </c>
      <c r="AS96" s="376">
        <f ca="1">$C96*'LookUp Ranges'!E$71</f>
        <v>0</v>
      </c>
      <c r="AT96" s="376">
        <f ca="1">$C96*'LookUp Ranges'!F$71</f>
        <v>0</v>
      </c>
      <c r="AU96" s="376">
        <f ca="1">$C96*'LookUp Ranges'!G$71</f>
        <v>0</v>
      </c>
      <c r="AV96" s="376">
        <f ca="1">$C96*'LookUp Ranges'!H$71</f>
        <v>0</v>
      </c>
      <c r="AW96" s="376">
        <f ca="1">$C96*'LookUp Ranges'!I$71</f>
        <v>0</v>
      </c>
      <c r="AX96" s="376">
        <f ca="1">$C96*'LookUp Ranges'!J$71</f>
        <v>0</v>
      </c>
      <c r="AY96" s="376">
        <f ca="1">$C96*'LookUp Ranges'!K$71</f>
        <v>0</v>
      </c>
      <c r="AZ96" s="376">
        <f ca="1">$C96*'LookUp Ranges'!L$71</f>
        <v>0</v>
      </c>
      <c r="BA96" s="376">
        <f ca="1">$C96*'LookUp Ranges'!M$71</f>
        <v>0</v>
      </c>
      <c r="BB96" s="376">
        <f ca="1">$C96*'LookUp Ranges'!N$71</f>
        <v>0</v>
      </c>
      <c r="BC96" s="376">
        <f ca="1">$C96*'LookUp Ranges'!O$71</f>
        <v>0</v>
      </c>
      <c r="BD96" s="376">
        <f ca="1">$C96*'LookUp Ranges'!P$71</f>
        <v>0</v>
      </c>
      <c r="BE96" s="376">
        <f ca="1">$C96*'LookUp Ranges'!Q$71</f>
        <v>0</v>
      </c>
      <c r="BF96" s="376">
        <f ca="1">$C96*'LookUp Ranges'!R$71</f>
        <v>0</v>
      </c>
      <c r="BG96" s="376">
        <f ca="1">$C96*'LookUp Ranges'!S$71</f>
        <v>0</v>
      </c>
      <c r="BH96" s="376">
        <f ca="1">$C96*'LookUp Ranges'!T$71</f>
        <v>0</v>
      </c>
      <c r="BI96" s="376">
        <f ca="1">$C96*'LookUp Ranges'!U$71</f>
        <v>0</v>
      </c>
      <c r="BJ96" s="376">
        <f ca="1">$C96*'LookUp Ranges'!V$71</f>
        <v>0</v>
      </c>
      <c r="BK96" s="376">
        <f ca="1">$C96*'LookUp Ranges'!W$71</f>
        <v>0</v>
      </c>
      <c r="BL96" s="376">
        <f ca="1">$C96*'LookUp Ranges'!X$71</f>
        <v>0</v>
      </c>
      <c r="BM96" s="376">
        <f ca="1">$C96*'LookUp Ranges'!Y$71</f>
        <v>0</v>
      </c>
      <c r="BN96" s="376">
        <f ca="1">$C96*'LookUp Ranges'!Z$71</f>
        <v>0</v>
      </c>
      <c r="BO96" s="376">
        <f ca="1">$C96*'LookUp Ranges'!AA$71</f>
        <v>0</v>
      </c>
      <c r="BP96" s="376">
        <f ca="1">$C96*'LookUp Ranges'!AB$71</f>
        <v>0</v>
      </c>
      <c r="BQ96" s="376">
        <f ca="1">$C96*'LookUp Ranges'!AC$71</f>
        <v>0</v>
      </c>
      <c r="BR96" s="376">
        <f ca="1">$C96*'LookUp Ranges'!AD$71</f>
        <v>0</v>
      </c>
      <c r="BS96" s="376">
        <f ca="1">$C96*'LookUp Ranges'!AE$71</f>
        <v>0</v>
      </c>
      <c r="BT96" s="376">
        <f ca="1">$C96*'LookUp Ranges'!AF$71</f>
        <v>0</v>
      </c>
      <c r="BU96" s="376">
        <f ca="1">$C96*'LookUp Ranges'!AG$71</f>
        <v>0</v>
      </c>
      <c r="BV96" s="376">
        <f ca="1">$C96*'LookUp Ranges'!AH$71</f>
        <v>0</v>
      </c>
      <c r="BW96" s="376">
        <f ca="1">$C96*'LookUp Ranges'!AI$71</f>
        <v>0</v>
      </c>
      <c r="BX96" s="376">
        <f ca="1">$C96*'LookUp Ranges'!AJ$71</f>
        <v>0</v>
      </c>
      <c r="BY96" s="376">
        <f ca="1">$C96*'LookUp Ranges'!AK$71</f>
        <v>0</v>
      </c>
      <c r="BZ96" s="376">
        <f ca="1">$C96*'LookUp Ranges'!AL$71</f>
        <v>0</v>
      </c>
      <c r="CA96" s="376">
        <f ca="1">$C96*'LookUp Ranges'!AM$71</f>
        <v>0</v>
      </c>
      <c r="CB96" s="376">
        <f ca="1">$C96*'LookUp Ranges'!AN$71</f>
        <v>0</v>
      </c>
      <c r="CC96" s="376">
        <f ca="1">$C96*'LookUp Ranges'!AO$71</f>
        <v>0</v>
      </c>
      <c r="CD96" s="377"/>
      <c r="CE96" s="377"/>
      <c r="CF96" s="377"/>
      <c r="CG96" s="376"/>
      <c r="CH96" s="376"/>
      <c r="CI96" s="376"/>
      <c r="CJ96" s="376"/>
      <c r="CK96" s="376"/>
      <c r="CL96" s="376"/>
      <c r="CM96" s="376"/>
      <c r="CN96" s="376"/>
      <c r="CO96" s="376"/>
      <c r="CP96" s="376"/>
      <c r="CQ96" s="376"/>
      <c r="CR96" s="376"/>
      <c r="CS96" s="376"/>
      <c r="CT96" s="376"/>
      <c r="CU96" s="376"/>
      <c r="CV96" s="376"/>
      <c r="CW96" s="376"/>
      <c r="CX96" s="376"/>
      <c r="CY96" s="376"/>
      <c r="CZ96" s="374">
        <f t="shared" ca="1" si="128"/>
        <v>0</v>
      </c>
    </row>
    <row r="97" spans="1:104" s="373" customFormat="1">
      <c r="A97" s="138">
        <f t="shared" si="129"/>
        <v>40</v>
      </c>
      <c r="B97" s="138">
        <f t="shared" si="130"/>
        <v>2058</v>
      </c>
      <c r="C97" s="130">
        <f t="shared" ca="1" si="131"/>
        <v>0</v>
      </c>
      <c r="D97" s="375"/>
      <c r="E97" s="375"/>
      <c r="F97" s="375"/>
      <c r="G97" s="375"/>
      <c r="H97" s="375"/>
      <c r="I97" s="375"/>
      <c r="J97" s="375"/>
      <c r="K97" s="375"/>
      <c r="L97" s="375"/>
      <c r="M97" s="375"/>
      <c r="N97" s="375"/>
      <c r="O97" s="375"/>
      <c r="P97" s="375"/>
      <c r="Q97" s="375"/>
      <c r="R97" s="375"/>
      <c r="S97" s="375"/>
      <c r="T97" s="375"/>
      <c r="U97" s="375"/>
      <c r="V97" s="375"/>
      <c r="W97" s="376"/>
      <c r="X97" s="376"/>
      <c r="Y97" s="376"/>
      <c r="Z97" s="376"/>
      <c r="AA97" s="376"/>
      <c r="AB97" s="376"/>
      <c r="AC97" s="376"/>
      <c r="AD97" s="376"/>
      <c r="AE97" s="376"/>
      <c r="AF97" s="376"/>
      <c r="AG97" s="376"/>
      <c r="AH97" s="376"/>
      <c r="AI97" s="376"/>
      <c r="AJ97" s="376"/>
      <c r="AK97" s="376"/>
      <c r="AL97" s="376"/>
      <c r="AM97" s="376"/>
      <c r="AN97" s="376"/>
      <c r="AO97" s="376"/>
      <c r="AP97" s="376"/>
      <c r="AQ97" s="376">
        <f ca="1">$C97*'LookUp Ranges'!B$71</f>
        <v>0</v>
      </c>
      <c r="AR97" s="376">
        <f ca="1">$C97*'LookUp Ranges'!C$71</f>
        <v>0</v>
      </c>
      <c r="AS97" s="376">
        <f ca="1">$C97*'LookUp Ranges'!D$71</f>
        <v>0</v>
      </c>
      <c r="AT97" s="376">
        <f ca="1">$C97*'LookUp Ranges'!E$71</f>
        <v>0</v>
      </c>
      <c r="AU97" s="376">
        <f ca="1">$C97*'LookUp Ranges'!F$71</f>
        <v>0</v>
      </c>
      <c r="AV97" s="376">
        <f ca="1">$C97*'LookUp Ranges'!G$71</f>
        <v>0</v>
      </c>
      <c r="AW97" s="376">
        <f ca="1">$C97*'LookUp Ranges'!H$71</f>
        <v>0</v>
      </c>
      <c r="AX97" s="376">
        <f ca="1">$C97*'LookUp Ranges'!I$71</f>
        <v>0</v>
      </c>
      <c r="AY97" s="376">
        <f ca="1">$C97*'LookUp Ranges'!J$71</f>
        <v>0</v>
      </c>
      <c r="AZ97" s="376">
        <f ca="1">$C97*'LookUp Ranges'!K$71</f>
        <v>0</v>
      </c>
      <c r="BA97" s="376">
        <f ca="1">$C97*'LookUp Ranges'!L$71</f>
        <v>0</v>
      </c>
      <c r="BB97" s="376">
        <f ca="1">$C97*'LookUp Ranges'!M$71</f>
        <v>0</v>
      </c>
      <c r="BC97" s="376">
        <f ca="1">$C97*'LookUp Ranges'!N$71</f>
        <v>0</v>
      </c>
      <c r="BD97" s="376">
        <f ca="1">$C97*'LookUp Ranges'!O$71</f>
        <v>0</v>
      </c>
      <c r="BE97" s="376">
        <f ca="1">$C97*'LookUp Ranges'!P$71</f>
        <v>0</v>
      </c>
      <c r="BF97" s="376">
        <f ca="1">$C97*'LookUp Ranges'!Q$71</f>
        <v>0</v>
      </c>
      <c r="BG97" s="376">
        <f ca="1">$C97*'LookUp Ranges'!R$71</f>
        <v>0</v>
      </c>
      <c r="BH97" s="376">
        <f ca="1">$C97*'LookUp Ranges'!S$71</f>
        <v>0</v>
      </c>
      <c r="BI97" s="376">
        <f ca="1">$C97*'LookUp Ranges'!T$71</f>
        <v>0</v>
      </c>
      <c r="BJ97" s="376">
        <f ca="1">$C97*'LookUp Ranges'!U$71</f>
        <v>0</v>
      </c>
      <c r="BK97" s="376">
        <f ca="1">$C97*'LookUp Ranges'!V$71</f>
        <v>0</v>
      </c>
      <c r="BL97" s="376">
        <f ca="1">$C97*'LookUp Ranges'!W$71</f>
        <v>0</v>
      </c>
      <c r="BM97" s="376">
        <f ca="1">$C97*'LookUp Ranges'!X$71</f>
        <v>0</v>
      </c>
      <c r="BN97" s="376">
        <f ca="1">$C97*'LookUp Ranges'!Y$71</f>
        <v>0</v>
      </c>
      <c r="BO97" s="376">
        <f ca="1">$C97*'LookUp Ranges'!Z$71</f>
        <v>0</v>
      </c>
      <c r="BP97" s="376">
        <f ca="1">$C97*'LookUp Ranges'!AA$71</f>
        <v>0</v>
      </c>
      <c r="BQ97" s="376">
        <f ca="1">$C97*'LookUp Ranges'!AB$71</f>
        <v>0</v>
      </c>
      <c r="BR97" s="376">
        <f ca="1">$C97*'LookUp Ranges'!AC$71</f>
        <v>0</v>
      </c>
      <c r="BS97" s="376">
        <f ca="1">$C97*'LookUp Ranges'!AD$71</f>
        <v>0</v>
      </c>
      <c r="BT97" s="376">
        <f ca="1">$C97*'LookUp Ranges'!AE$71</f>
        <v>0</v>
      </c>
      <c r="BU97" s="376">
        <f ca="1">$C97*'LookUp Ranges'!AF$71</f>
        <v>0</v>
      </c>
      <c r="BV97" s="376">
        <f ca="1">$C97*'LookUp Ranges'!AG$71</f>
        <v>0</v>
      </c>
      <c r="BW97" s="376">
        <f ca="1">$C97*'LookUp Ranges'!AH$71</f>
        <v>0</v>
      </c>
      <c r="BX97" s="376">
        <f ca="1">$C97*'LookUp Ranges'!AI$71</f>
        <v>0</v>
      </c>
      <c r="BY97" s="376">
        <f ca="1">$C97*'LookUp Ranges'!AJ$71</f>
        <v>0</v>
      </c>
      <c r="BZ97" s="376">
        <f ca="1">$C97*'LookUp Ranges'!AK$71</f>
        <v>0</v>
      </c>
      <c r="CA97" s="376">
        <f ca="1">$C97*'LookUp Ranges'!AL$71</f>
        <v>0</v>
      </c>
      <c r="CB97" s="376">
        <f ca="1">$C97*'LookUp Ranges'!AM$71</f>
        <v>0</v>
      </c>
      <c r="CC97" s="376">
        <f ca="1">$C97*'LookUp Ranges'!AN$71</f>
        <v>0</v>
      </c>
      <c r="CD97" s="376">
        <f ca="1">$C97*'LookUp Ranges'!AO$71</f>
        <v>0</v>
      </c>
      <c r="CE97" s="377"/>
      <c r="CF97" s="377"/>
      <c r="CG97" s="376"/>
      <c r="CH97" s="376"/>
      <c r="CI97" s="376"/>
      <c r="CJ97" s="376"/>
      <c r="CK97" s="376"/>
      <c r="CL97" s="376"/>
      <c r="CM97" s="376"/>
      <c r="CN97" s="376"/>
      <c r="CO97" s="376"/>
      <c r="CP97" s="376"/>
      <c r="CQ97" s="376"/>
      <c r="CR97" s="376"/>
      <c r="CS97" s="376"/>
      <c r="CT97" s="376"/>
      <c r="CU97" s="376"/>
      <c r="CV97" s="376"/>
      <c r="CW97" s="376"/>
      <c r="CX97" s="376"/>
      <c r="CY97" s="376"/>
      <c r="CZ97" s="374">
        <f t="shared" ca="1" si="128"/>
        <v>0</v>
      </c>
    </row>
    <row r="98" spans="1:104" s="129" customFormat="1">
      <c r="A98" s="142" t="s">
        <v>69</v>
      </c>
      <c r="B98" s="142"/>
      <c r="C98" s="142"/>
      <c r="D98" s="148">
        <f t="shared" ref="D98:S98" ca="1" si="132">SUM(D58:D97)</f>
        <v>0</v>
      </c>
      <c r="E98" s="148">
        <f t="shared" ca="1" si="132"/>
        <v>0</v>
      </c>
      <c r="F98" s="148">
        <f t="shared" ca="1" si="132"/>
        <v>0</v>
      </c>
      <c r="G98" s="148">
        <f t="shared" ca="1" si="132"/>
        <v>0</v>
      </c>
      <c r="H98" s="148">
        <f t="shared" ca="1" si="132"/>
        <v>0</v>
      </c>
      <c r="I98" s="148">
        <f t="shared" ca="1" si="132"/>
        <v>0</v>
      </c>
      <c r="J98" s="148">
        <f t="shared" ca="1" si="132"/>
        <v>0</v>
      </c>
      <c r="K98" s="148">
        <f t="shared" ca="1" si="132"/>
        <v>0</v>
      </c>
      <c r="L98" s="148">
        <f t="shared" ca="1" si="132"/>
        <v>0</v>
      </c>
      <c r="M98" s="148">
        <f t="shared" ca="1" si="132"/>
        <v>0</v>
      </c>
      <c r="N98" s="148">
        <f t="shared" ca="1" si="132"/>
        <v>0</v>
      </c>
      <c r="O98" s="148">
        <f t="shared" ca="1" si="132"/>
        <v>0</v>
      </c>
      <c r="P98" s="148">
        <f t="shared" ca="1" si="132"/>
        <v>0</v>
      </c>
      <c r="Q98" s="148">
        <f t="shared" ca="1" si="132"/>
        <v>0</v>
      </c>
      <c r="R98" s="148">
        <f t="shared" ca="1" si="132"/>
        <v>0</v>
      </c>
      <c r="S98" s="148">
        <f t="shared" ca="1" si="132"/>
        <v>0</v>
      </c>
      <c r="T98" s="148">
        <f t="shared" ref="T98:BK98" ca="1" si="133">SUM(T58:T97)</f>
        <v>0</v>
      </c>
      <c r="U98" s="148">
        <f t="shared" ca="1" si="133"/>
        <v>0</v>
      </c>
      <c r="V98" s="148">
        <f t="shared" ca="1" si="133"/>
        <v>0</v>
      </c>
      <c r="W98" s="148">
        <f t="shared" ca="1" si="133"/>
        <v>0</v>
      </c>
      <c r="X98" s="148">
        <f t="shared" ca="1" si="133"/>
        <v>0</v>
      </c>
      <c r="Y98" s="148">
        <f t="shared" ca="1" si="133"/>
        <v>0</v>
      </c>
      <c r="Z98" s="148">
        <f t="shared" ca="1" si="133"/>
        <v>0</v>
      </c>
      <c r="AA98" s="148">
        <f t="shared" ca="1" si="133"/>
        <v>0</v>
      </c>
      <c r="AB98" s="148">
        <f t="shared" ca="1" si="133"/>
        <v>0</v>
      </c>
      <c r="AC98" s="148">
        <f t="shared" ca="1" si="133"/>
        <v>0</v>
      </c>
      <c r="AD98" s="148">
        <f t="shared" ca="1" si="133"/>
        <v>0</v>
      </c>
      <c r="AE98" s="148">
        <f t="shared" ca="1" si="133"/>
        <v>0</v>
      </c>
      <c r="AF98" s="148">
        <f t="shared" ca="1" si="133"/>
        <v>0</v>
      </c>
      <c r="AG98" s="148">
        <f t="shared" ca="1" si="133"/>
        <v>0</v>
      </c>
      <c r="AH98" s="148">
        <f t="shared" ca="1" si="133"/>
        <v>0</v>
      </c>
      <c r="AI98" s="148">
        <f t="shared" ca="1" si="133"/>
        <v>0</v>
      </c>
      <c r="AJ98" s="148">
        <f t="shared" ca="1" si="133"/>
        <v>0</v>
      </c>
      <c r="AK98" s="148">
        <f t="shared" ca="1" si="133"/>
        <v>0</v>
      </c>
      <c r="AL98" s="148">
        <f t="shared" ca="1" si="133"/>
        <v>0</v>
      </c>
      <c r="AM98" s="148">
        <f t="shared" ca="1" si="133"/>
        <v>0</v>
      </c>
      <c r="AN98" s="148">
        <f t="shared" ca="1" si="133"/>
        <v>0</v>
      </c>
      <c r="AO98" s="148">
        <f t="shared" ca="1" si="133"/>
        <v>0</v>
      </c>
      <c r="AP98" s="148">
        <f t="shared" ca="1" si="133"/>
        <v>0</v>
      </c>
      <c r="AQ98" s="148">
        <f t="shared" ca="1" si="133"/>
        <v>0</v>
      </c>
      <c r="AR98" s="148">
        <f t="shared" ca="1" si="133"/>
        <v>0</v>
      </c>
      <c r="AS98" s="148">
        <f t="shared" ca="1" si="133"/>
        <v>0</v>
      </c>
      <c r="AT98" s="148">
        <f t="shared" ca="1" si="133"/>
        <v>0</v>
      </c>
      <c r="AU98" s="148">
        <f t="shared" ca="1" si="133"/>
        <v>0</v>
      </c>
      <c r="AV98" s="148">
        <f t="shared" ca="1" si="133"/>
        <v>0</v>
      </c>
      <c r="AW98" s="148">
        <f t="shared" ca="1" si="133"/>
        <v>0</v>
      </c>
      <c r="AX98" s="148">
        <f t="shared" ca="1" si="133"/>
        <v>0</v>
      </c>
      <c r="AY98" s="148">
        <f t="shared" ca="1" si="133"/>
        <v>0</v>
      </c>
      <c r="AZ98" s="148">
        <f t="shared" ca="1" si="133"/>
        <v>0</v>
      </c>
      <c r="BA98" s="148">
        <f t="shared" ca="1" si="133"/>
        <v>0</v>
      </c>
      <c r="BB98" s="148">
        <f t="shared" ca="1" si="133"/>
        <v>0</v>
      </c>
      <c r="BC98" s="148">
        <f t="shared" ca="1" si="133"/>
        <v>0</v>
      </c>
      <c r="BD98" s="148">
        <f t="shared" ca="1" si="133"/>
        <v>0</v>
      </c>
      <c r="BE98" s="148">
        <f t="shared" ca="1" si="133"/>
        <v>0</v>
      </c>
      <c r="BF98" s="148">
        <f t="shared" ca="1" si="133"/>
        <v>0</v>
      </c>
      <c r="BG98" s="148">
        <f t="shared" ca="1" si="133"/>
        <v>0</v>
      </c>
      <c r="BH98" s="148">
        <f t="shared" ca="1" si="133"/>
        <v>0</v>
      </c>
      <c r="BI98" s="148">
        <f t="shared" ca="1" si="133"/>
        <v>0</v>
      </c>
      <c r="BJ98" s="148">
        <f t="shared" ca="1" si="133"/>
        <v>0</v>
      </c>
      <c r="BK98" s="148">
        <f t="shared" ca="1" si="133"/>
        <v>0</v>
      </c>
      <c r="BL98" s="148">
        <f t="shared" ref="BL98:CZ98" ca="1" si="134">SUM(BL58:BL97)</f>
        <v>0</v>
      </c>
      <c r="BM98" s="148">
        <f t="shared" ca="1" si="134"/>
        <v>0</v>
      </c>
      <c r="BN98" s="148">
        <f t="shared" ca="1" si="134"/>
        <v>0</v>
      </c>
      <c r="BO98" s="148">
        <f t="shared" ca="1" si="134"/>
        <v>0</v>
      </c>
      <c r="BP98" s="148">
        <f t="shared" ca="1" si="134"/>
        <v>0</v>
      </c>
      <c r="BQ98" s="148">
        <f t="shared" ca="1" si="134"/>
        <v>0</v>
      </c>
      <c r="BR98" s="148">
        <f t="shared" ca="1" si="134"/>
        <v>0</v>
      </c>
      <c r="BS98" s="148">
        <f t="shared" ca="1" si="134"/>
        <v>0</v>
      </c>
      <c r="BT98" s="148">
        <f t="shared" ca="1" si="134"/>
        <v>0</v>
      </c>
      <c r="BU98" s="148">
        <f t="shared" ca="1" si="134"/>
        <v>0</v>
      </c>
      <c r="BV98" s="148">
        <f t="shared" ca="1" si="134"/>
        <v>0</v>
      </c>
      <c r="BW98" s="148">
        <f t="shared" ca="1" si="134"/>
        <v>0</v>
      </c>
      <c r="BX98" s="148">
        <f t="shared" ca="1" si="134"/>
        <v>0</v>
      </c>
      <c r="BY98" s="148">
        <f t="shared" ca="1" si="134"/>
        <v>0</v>
      </c>
      <c r="BZ98" s="148">
        <f t="shared" ca="1" si="134"/>
        <v>0</v>
      </c>
      <c r="CA98" s="148">
        <f t="shared" ca="1" si="134"/>
        <v>0</v>
      </c>
      <c r="CB98" s="148">
        <f t="shared" ca="1" si="134"/>
        <v>0</v>
      </c>
      <c r="CC98" s="148">
        <f t="shared" ca="1" si="134"/>
        <v>0</v>
      </c>
      <c r="CD98" s="148">
        <f t="shared" ca="1" si="134"/>
        <v>0</v>
      </c>
      <c r="CE98" s="148">
        <f t="shared" si="134"/>
        <v>0</v>
      </c>
      <c r="CF98" s="148">
        <f t="shared" si="134"/>
        <v>0</v>
      </c>
      <c r="CG98" s="148">
        <f t="shared" si="134"/>
        <v>0</v>
      </c>
      <c r="CH98" s="148">
        <f t="shared" si="134"/>
        <v>0</v>
      </c>
      <c r="CI98" s="148">
        <f t="shared" si="134"/>
        <v>0</v>
      </c>
      <c r="CJ98" s="148">
        <f t="shared" si="134"/>
        <v>0</v>
      </c>
      <c r="CK98" s="148">
        <f t="shared" si="134"/>
        <v>0</v>
      </c>
      <c r="CL98" s="148">
        <f t="shared" si="134"/>
        <v>0</v>
      </c>
      <c r="CM98" s="148">
        <f t="shared" si="134"/>
        <v>0</v>
      </c>
      <c r="CN98" s="148">
        <f t="shared" si="134"/>
        <v>0</v>
      </c>
      <c r="CO98" s="148">
        <f t="shared" si="134"/>
        <v>0</v>
      </c>
      <c r="CP98" s="148">
        <f t="shared" si="134"/>
        <v>0</v>
      </c>
      <c r="CQ98" s="148">
        <f t="shared" si="134"/>
        <v>0</v>
      </c>
      <c r="CR98" s="148">
        <f t="shared" si="134"/>
        <v>0</v>
      </c>
      <c r="CS98" s="148">
        <f t="shared" si="134"/>
        <v>0</v>
      </c>
      <c r="CT98" s="148">
        <f t="shared" si="134"/>
        <v>0</v>
      </c>
      <c r="CU98" s="148">
        <f t="shared" si="134"/>
        <v>0</v>
      </c>
      <c r="CV98" s="148">
        <f t="shared" si="134"/>
        <v>0</v>
      </c>
      <c r="CW98" s="148">
        <f t="shared" si="134"/>
        <v>0</v>
      </c>
      <c r="CX98" s="148">
        <f t="shared" si="134"/>
        <v>0</v>
      </c>
      <c r="CY98" s="148">
        <f t="shared" si="134"/>
        <v>0</v>
      </c>
      <c r="CZ98" s="149">
        <f t="shared" ca="1" si="134"/>
        <v>0</v>
      </c>
    </row>
    <row r="99" spans="1:104">
      <c r="D99" s="139"/>
      <c r="E99" s="139"/>
      <c r="F99" s="139"/>
      <c r="G99" s="139"/>
      <c r="H99" s="139"/>
      <c r="I99" s="139"/>
      <c r="J99" s="139"/>
      <c r="K99" s="139"/>
      <c r="L99" s="139"/>
      <c r="M99" s="139"/>
      <c r="N99" s="139"/>
      <c r="O99" s="139"/>
      <c r="P99" s="139"/>
      <c r="Q99" s="139"/>
      <c r="R99" s="139"/>
      <c r="S99" s="139"/>
      <c r="T99" s="139"/>
      <c r="U99" s="139"/>
      <c r="V99" s="139"/>
      <c r="W99" s="139"/>
      <c r="X99" s="139"/>
      <c r="Y99" s="139"/>
      <c r="Z99" s="139"/>
      <c r="AA99" s="139"/>
      <c r="AB99" s="139"/>
      <c r="AC99" s="139"/>
      <c r="AD99" s="139"/>
      <c r="AE99" s="139"/>
      <c r="AF99" s="139"/>
      <c r="AG99" s="139"/>
      <c r="AH99" s="139"/>
      <c r="AI99" s="139"/>
      <c r="AJ99" s="139"/>
      <c r="AK99" s="139"/>
      <c r="AL99" s="139"/>
      <c r="AM99" s="139"/>
      <c r="AN99" s="139"/>
      <c r="AO99" s="139"/>
      <c r="AP99" s="139"/>
      <c r="AQ99" s="139"/>
      <c r="AR99" s="139"/>
      <c r="AS99" s="139"/>
      <c r="AT99" s="139"/>
      <c r="AU99" s="139"/>
      <c r="AV99" s="139"/>
      <c r="AW99" s="139"/>
      <c r="AX99" s="139"/>
      <c r="AY99" s="139"/>
      <c r="AZ99" s="139"/>
      <c r="BA99" s="139"/>
      <c r="BB99" s="139"/>
      <c r="BC99" s="139"/>
      <c r="BD99" s="139"/>
      <c r="BE99" s="139"/>
      <c r="BF99" s="139"/>
      <c r="BG99" s="139"/>
      <c r="BH99" s="139"/>
      <c r="BI99" s="139"/>
      <c r="BJ99" s="139"/>
      <c r="BK99" s="139"/>
      <c r="BL99" s="139"/>
      <c r="BM99" s="139"/>
      <c r="BN99" s="139"/>
      <c r="BO99" s="139"/>
      <c r="BP99" s="139"/>
      <c r="BQ99" s="139"/>
      <c r="BR99" s="139"/>
      <c r="BS99" s="139"/>
      <c r="BT99" s="139"/>
      <c r="BU99" s="139"/>
      <c r="BV99" s="139"/>
      <c r="BW99" s="139"/>
      <c r="BX99" s="139"/>
      <c r="BY99" s="139"/>
      <c r="BZ99" s="139"/>
      <c r="CA99" s="139"/>
      <c r="CB99" s="139"/>
      <c r="CC99" s="139"/>
      <c r="CD99" s="139"/>
      <c r="CE99" s="139"/>
      <c r="CF99" s="139"/>
      <c r="CG99" s="139"/>
      <c r="CH99" s="139"/>
      <c r="CI99" s="139"/>
      <c r="CJ99" s="139"/>
      <c r="CK99" s="139"/>
      <c r="CL99" s="139"/>
      <c r="CM99" s="139"/>
      <c r="CN99" s="139"/>
      <c r="CO99" s="139"/>
      <c r="CP99" s="139"/>
      <c r="CQ99" s="139"/>
      <c r="CR99" s="139"/>
      <c r="CS99" s="139"/>
      <c r="CT99" s="139"/>
      <c r="CU99" s="139"/>
      <c r="CV99" s="139"/>
      <c r="CW99" s="139"/>
      <c r="CX99" s="139"/>
      <c r="CY99" s="139"/>
      <c r="CZ99" s="139"/>
    </row>
    <row r="100" spans="1:104">
      <c r="G100" s="150"/>
      <c r="H100" s="150"/>
      <c r="I100" s="150"/>
      <c r="J100" s="150"/>
      <c r="K100" s="150"/>
      <c r="L100" s="150"/>
      <c r="M100" s="150"/>
      <c r="N100" s="150"/>
      <c r="O100" s="150"/>
      <c r="P100" s="150"/>
      <c r="Q100" s="150"/>
      <c r="R100" s="150"/>
      <c r="S100" s="150"/>
      <c r="T100" s="150"/>
      <c r="U100" s="150"/>
      <c r="V100" s="150"/>
      <c r="W100" s="150"/>
      <c r="X100" s="150"/>
      <c r="Y100" s="150"/>
      <c r="Z100" s="150"/>
      <c r="AA100" s="150"/>
      <c r="AB100" s="150"/>
      <c r="AC100" s="150"/>
      <c r="AD100" s="150"/>
      <c r="AE100" s="150"/>
      <c r="AF100" s="150"/>
      <c r="AG100" s="150"/>
      <c r="AH100" s="150"/>
      <c r="AI100" s="150"/>
    </row>
  </sheetData>
  <sheetProtection algorithmName="SHA-512" hashValue="rCv1bombr/AxzrGUYaiSmCZ7/3d/jszzTB8cjlE4wjoXny5NJaFEDusJCxoMc+8ihIJseWQWYs9QkLbtoOVo1g==" saltValue="ropfp1E2ZzbKGDKkdYDPzA==" spinCount="100000" sheet="1" objects="1" scenarios="1"/>
  <pageMargins left="0.75" right="0.75" top="1" bottom="1" header="0.5" footer="0.5"/>
  <pageSetup scale="36"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4">
    <pageSetUpPr fitToPage="1"/>
  </sheetPr>
  <dimension ref="A1:M30"/>
  <sheetViews>
    <sheetView showGridLines="0" zoomScale="90" zoomScaleNormal="90" workbookViewId="0"/>
  </sheetViews>
  <sheetFormatPr defaultColWidth="9" defaultRowHeight="15.75"/>
  <cols>
    <col min="1" max="2" width="2.625" style="244" customWidth="1"/>
    <col min="3" max="3" width="2.75" style="244" customWidth="1"/>
    <col min="4" max="4" width="41.375" style="244" customWidth="1"/>
    <col min="5" max="11" width="15.25" style="244" customWidth="1"/>
    <col min="12" max="12" width="3" style="244" customWidth="1"/>
    <col min="13" max="13" width="2.625" style="244" customWidth="1"/>
    <col min="14" max="16384" width="9" style="244"/>
  </cols>
  <sheetData>
    <row r="1" spans="1:13" ht="15.75" customHeight="1">
      <c r="B1" s="245"/>
      <c r="C1" s="245"/>
      <c r="D1" s="245"/>
      <c r="E1" s="245"/>
      <c r="F1" s="245"/>
      <c r="G1" s="245"/>
      <c r="H1" s="245"/>
      <c r="I1" s="245"/>
      <c r="J1" s="245"/>
      <c r="K1" s="245"/>
      <c r="L1" s="245"/>
      <c r="M1" s="245"/>
    </row>
    <row r="2" spans="1:13">
      <c r="A2" s="245"/>
      <c r="B2" s="268"/>
      <c r="C2" s="272"/>
      <c r="D2" s="272"/>
      <c r="E2" s="272"/>
      <c r="F2" s="272"/>
      <c r="G2" s="272"/>
      <c r="H2" s="272"/>
      <c r="I2" s="272"/>
      <c r="J2" s="272"/>
      <c r="K2" s="272"/>
      <c r="L2" s="272"/>
      <c r="M2" s="269"/>
    </row>
    <row r="3" spans="1:13">
      <c r="A3" s="245"/>
      <c r="B3" s="273"/>
      <c r="C3" s="2"/>
      <c r="D3" s="2"/>
      <c r="E3" s="2"/>
      <c r="F3" s="2"/>
      <c r="G3" s="2"/>
      <c r="H3" s="2"/>
      <c r="I3" s="2"/>
      <c r="J3" s="2"/>
      <c r="K3" s="2"/>
      <c r="L3" s="256"/>
      <c r="M3" s="248"/>
    </row>
    <row r="4" spans="1:13" ht="18.75">
      <c r="A4" s="245"/>
      <c r="B4" s="273"/>
      <c r="C4" s="2"/>
      <c r="D4" s="60"/>
      <c r="E4" s="243"/>
      <c r="F4" s="243"/>
      <c r="G4" s="243"/>
      <c r="H4" s="243"/>
      <c r="I4" s="243"/>
      <c r="J4" s="243"/>
      <c r="K4" s="243"/>
      <c r="L4" s="257"/>
      <c r="M4" s="248"/>
    </row>
    <row r="5" spans="1:13" ht="22.5">
      <c r="A5" s="245"/>
      <c r="B5" s="273"/>
      <c r="C5" s="2"/>
      <c r="D5" s="60"/>
      <c r="E5" s="242"/>
      <c r="F5" s="242"/>
      <c r="G5" s="242"/>
      <c r="H5" s="242"/>
      <c r="I5" s="242"/>
      <c r="J5" s="242"/>
      <c r="K5" s="242"/>
      <c r="L5" s="258"/>
      <c r="M5" s="248"/>
    </row>
    <row r="6" spans="1:13" ht="22.5" customHeight="1">
      <c r="A6" s="245"/>
      <c r="B6" s="273"/>
      <c r="C6" s="2"/>
      <c r="D6" s="514" t="s">
        <v>183</v>
      </c>
      <c r="E6" s="514"/>
      <c r="F6" s="514"/>
      <c r="G6" s="514"/>
      <c r="H6" s="514"/>
      <c r="I6" s="514"/>
      <c r="J6" s="514"/>
      <c r="K6" s="514"/>
      <c r="L6" s="258"/>
      <c r="M6" s="248"/>
    </row>
    <row r="7" spans="1:13" ht="22.5">
      <c r="A7" s="245"/>
      <c r="B7" s="273"/>
      <c r="C7" s="2"/>
      <c r="D7" s="515" t="str">
        <f>Project_Title</f>
        <v>ILI Tool Development</v>
      </c>
      <c r="E7" s="515"/>
      <c r="F7" s="515"/>
      <c r="G7" s="515"/>
      <c r="H7" s="515"/>
      <c r="I7" s="515"/>
      <c r="J7" s="515"/>
      <c r="K7" s="515"/>
      <c r="L7" s="258"/>
      <c r="M7" s="248"/>
    </row>
    <row r="8" spans="1:13">
      <c r="A8" s="245"/>
      <c r="B8" s="273"/>
      <c r="C8" s="2"/>
      <c r="D8" s="516" t="str">
        <f>"Project Number "&amp;Project_number</f>
        <v>Project Number TMPWKB/GLTILI</v>
      </c>
      <c r="E8" s="516"/>
      <c r="F8" s="516"/>
      <c r="G8" s="516"/>
      <c r="H8" s="516"/>
      <c r="I8" s="516"/>
      <c r="J8" s="516"/>
      <c r="K8" s="516"/>
      <c r="L8" s="258"/>
      <c r="M8" s="248"/>
    </row>
    <row r="9" spans="1:13">
      <c r="A9" s="245"/>
      <c r="B9" s="273"/>
      <c r="C9" s="2"/>
      <c r="D9" s="516" t="str">
        <f>Inputs!M19&amp;": "&amp;Inputs!M7</f>
        <v>Gas Distribution: Pete Clyde</v>
      </c>
      <c r="E9" s="516"/>
      <c r="F9" s="516"/>
      <c r="G9" s="516"/>
      <c r="H9" s="516"/>
      <c r="I9" s="516"/>
      <c r="J9" s="516"/>
      <c r="K9" s="516"/>
      <c r="L9" s="259"/>
      <c r="M9" s="248"/>
    </row>
    <row r="10" spans="1:13">
      <c r="A10" s="245"/>
      <c r="B10" s="273"/>
      <c r="C10" s="2"/>
      <c r="D10" s="513" t="str">
        <f>Company</f>
        <v>LG&amp;E</v>
      </c>
      <c r="E10" s="513"/>
      <c r="F10" s="513"/>
      <c r="G10" s="513"/>
      <c r="H10" s="513"/>
      <c r="I10" s="513"/>
      <c r="J10" s="513"/>
      <c r="K10" s="513"/>
      <c r="L10" s="259"/>
      <c r="M10" s="248"/>
    </row>
    <row r="11" spans="1:13">
      <c r="A11" s="245"/>
      <c r="B11" s="273"/>
      <c r="C11" s="2"/>
      <c r="D11" s="274"/>
      <c r="E11" s="274"/>
      <c r="F11" s="274"/>
      <c r="G11" s="274"/>
      <c r="H11" s="274"/>
      <c r="I11" s="246"/>
      <c r="J11" s="60"/>
      <c r="K11" s="60"/>
      <c r="L11" s="258"/>
      <c r="M11" s="248"/>
    </row>
    <row r="12" spans="1:13" ht="45" customHeight="1">
      <c r="A12" s="245"/>
      <c r="B12" s="273"/>
      <c r="C12" s="248"/>
      <c r="D12" s="267" t="s">
        <v>184</v>
      </c>
      <c r="E12" s="247" t="s">
        <v>182</v>
      </c>
      <c r="F12" s="298" t="str">
        <f>Inputs!D50</f>
        <v>Alternative #1: Run single-diameter ILIs &amp; replace segment of WKB</v>
      </c>
      <c r="G12" s="299" t="str">
        <f>Inputs!D73</f>
        <v>Alternative #2: Replace 16" &amp; 22" Pipe on WKB Line</v>
      </c>
      <c r="H12" s="300" t="str">
        <f>Inputs!D96</f>
        <v>Alternative #3</v>
      </c>
      <c r="I12" s="283"/>
      <c r="J12" s="26"/>
      <c r="K12" s="26"/>
      <c r="L12" s="258"/>
      <c r="M12" s="248"/>
    </row>
    <row r="13" spans="1:13">
      <c r="A13" s="245"/>
      <c r="B13" s="273"/>
      <c r="C13" s="2"/>
      <c r="D13" s="278"/>
      <c r="E13" s="279"/>
      <c r="F13" s="280"/>
      <c r="G13" s="281"/>
      <c r="H13" s="281"/>
      <c r="I13" s="283"/>
      <c r="J13" s="26"/>
      <c r="K13" s="26"/>
      <c r="L13" s="258"/>
      <c r="M13" s="248"/>
    </row>
    <row r="14" spans="1:13">
      <c r="A14" s="245"/>
      <c r="B14" s="273"/>
      <c r="C14" s="248"/>
      <c r="D14" s="296" t="s">
        <v>181</v>
      </c>
      <c r="E14" s="282">
        <f>SUM(Inputs!E31:AR31)</f>
        <v>5371</v>
      </c>
      <c r="F14" s="286">
        <f>SUM(Inputs!E53:AR53)</f>
        <v>99</v>
      </c>
      <c r="G14" s="286">
        <f>SUM(Inputs!E76:AR76)</f>
        <v>26998</v>
      </c>
      <c r="H14" s="286">
        <f>SUM(Inputs!E99:AR99)</f>
        <v>0</v>
      </c>
      <c r="I14" s="24"/>
      <c r="J14" s="25"/>
      <c r="K14" s="25"/>
      <c r="L14" s="260"/>
      <c r="M14" s="248"/>
    </row>
    <row r="15" spans="1:13">
      <c r="A15" s="245"/>
      <c r="B15" s="273"/>
      <c r="C15" s="2"/>
      <c r="D15" s="284"/>
      <c r="E15" s="285"/>
      <c r="F15" s="285"/>
      <c r="G15" s="285"/>
      <c r="H15" s="285"/>
      <c r="I15" s="24"/>
      <c r="J15" s="25"/>
      <c r="K15" s="25"/>
      <c r="L15" s="260"/>
      <c r="M15" s="248"/>
    </row>
    <row r="16" spans="1:13">
      <c r="A16" s="245"/>
      <c r="B16" s="273"/>
      <c r="C16" s="248"/>
      <c r="D16" s="484" t="s">
        <v>366</v>
      </c>
      <c r="E16" s="301">
        <f ca="1">SUM('Outputs - Recommendation'!C18:CQ18)</f>
        <v>-55338.914129268742</v>
      </c>
      <c r="F16" s="294">
        <f ca="1">SUM('Outputs - Alt #1'!C18:CQ18)</f>
        <v>-302194.4156143404</v>
      </c>
      <c r="G16" s="294">
        <f ca="1">SUM('Outputs - Alt #2'!C18:CQ18)</f>
        <v>-37331.515704878271</v>
      </c>
      <c r="H16" s="294">
        <f>SUM(Inputs!E113:AR113)</f>
        <v>0</v>
      </c>
      <c r="I16" s="24"/>
      <c r="J16" s="25"/>
      <c r="K16" s="25"/>
      <c r="L16" s="260"/>
      <c r="M16" s="248"/>
    </row>
    <row r="17" spans="1:13">
      <c r="A17" s="245"/>
      <c r="B17" s="273"/>
      <c r="C17" s="248"/>
      <c r="D17" s="288" t="s">
        <v>185</v>
      </c>
      <c r="E17" s="301">
        <f ca="1">'Outputs - Recommendation'!B51</f>
        <v>21273.992856325978</v>
      </c>
      <c r="F17" s="294">
        <f ca="1">'Outputs - Alt #1'!B51</f>
        <v>70784.642164921213</v>
      </c>
      <c r="G17" s="294">
        <f ca="1">'Outputs - Alt #2'!B51</f>
        <v>41464.638477425571</v>
      </c>
      <c r="H17" s="294">
        <f ca="1">'Outputs - Alt #3'!B51</f>
        <v>0</v>
      </c>
      <c r="I17" s="287"/>
      <c r="J17" s="25"/>
      <c r="K17" s="25"/>
      <c r="L17" s="261"/>
      <c r="M17" s="248"/>
    </row>
    <row r="18" spans="1:13" ht="16.5" customHeight="1">
      <c r="A18" s="245"/>
      <c r="B18" s="273"/>
      <c r="C18" s="2"/>
      <c r="D18" s="295"/>
      <c r="E18" s="275"/>
      <c r="F18" s="289"/>
      <c r="G18" s="276"/>
      <c r="H18" s="290"/>
      <c r="I18" s="276"/>
      <c r="J18" s="276"/>
      <c r="K18" s="276"/>
      <c r="L18" s="262"/>
      <c r="M18" s="248"/>
    </row>
    <row r="19" spans="1:13" ht="16.5" customHeight="1">
      <c r="A19" s="245"/>
      <c r="B19" s="273"/>
      <c r="C19" s="2"/>
      <c r="D19" s="22"/>
      <c r="E19" s="265" t="s">
        <v>175</v>
      </c>
      <c r="F19" s="292"/>
      <c r="G19" s="249"/>
      <c r="H19" s="292"/>
      <c r="I19" s="249"/>
      <c r="J19" s="249"/>
      <c r="K19" s="266"/>
      <c r="L19" s="262"/>
      <c r="M19" s="248"/>
    </row>
    <row r="20" spans="1:13">
      <c r="A20" s="245"/>
      <c r="B20" s="273"/>
      <c r="C20" s="248"/>
      <c r="D20" s="291"/>
      <c r="E20" s="251" t="s">
        <v>177</v>
      </c>
      <c r="F20" s="252"/>
      <c r="G20" s="252"/>
      <c r="H20" s="252"/>
      <c r="I20" s="252"/>
      <c r="J20" s="252"/>
      <c r="K20" s="251" t="s">
        <v>176</v>
      </c>
      <c r="L20" s="258"/>
      <c r="M20" s="248"/>
    </row>
    <row r="21" spans="1:13">
      <c r="A21" s="245"/>
      <c r="B21" s="273"/>
      <c r="C21" s="248"/>
      <c r="D21" s="250" t="s">
        <v>186</v>
      </c>
      <c r="E21" s="224" t="str">
        <f>RIGHT(F21,4)&amp;"-"&amp;RIGHT(J21,4)</f>
        <v>2019-2023</v>
      </c>
      <c r="F21" s="225">
        <f>Inputs!E28</f>
        <v>2019</v>
      </c>
      <c r="G21" s="225">
        <f>F21+1</f>
        <v>2020</v>
      </c>
      <c r="H21" s="225">
        <f>G21+1</f>
        <v>2021</v>
      </c>
      <c r="I21" s="225">
        <f>H21+1</f>
        <v>2022</v>
      </c>
      <c r="J21" s="225">
        <f>I21+1</f>
        <v>2023</v>
      </c>
      <c r="K21" s="224" t="str">
        <f ca="1">IF(ISERROR(FirstYear&amp;"-"&amp;FirstYear+'LookUp Ranges'!B146-1),"",FirstYear&amp;"-"&amp;FirstYear+'LookUp Ranges'!B146-1)</f>
        <v>2019-2071</v>
      </c>
      <c r="L21" s="258"/>
      <c r="M21" s="248"/>
    </row>
    <row r="22" spans="1:13">
      <c r="A22" s="245"/>
      <c r="B22" s="273"/>
      <c r="C22" s="2"/>
      <c r="D22" s="383" t="s">
        <v>188</v>
      </c>
      <c r="E22" s="293">
        <f>SUM(F22:J22)</f>
        <v>5371</v>
      </c>
      <c r="F22" s="293">
        <f>Inputs!E31</f>
        <v>75</v>
      </c>
      <c r="G22" s="293">
        <f>Inputs!F31</f>
        <v>1362</v>
      </c>
      <c r="H22" s="293">
        <f>Inputs!G31</f>
        <v>3718</v>
      </c>
      <c r="I22" s="293">
        <f>Inputs!H31</f>
        <v>216</v>
      </c>
      <c r="J22" s="293">
        <f>Inputs!I31</f>
        <v>0</v>
      </c>
      <c r="K22" s="293">
        <f>SUM(Inputs!E31:AR31)</f>
        <v>5371</v>
      </c>
      <c r="L22" s="258"/>
      <c r="M22" s="248"/>
    </row>
    <row r="23" spans="1:13">
      <c r="A23" s="245"/>
      <c r="B23" s="273"/>
      <c r="C23" s="2"/>
      <c r="D23" s="288" t="s">
        <v>367</v>
      </c>
      <c r="E23" s="293">
        <f>SUM(F23:J23)</f>
        <v>-7294.1674564252007</v>
      </c>
      <c r="F23" s="293">
        <f>Inputs!E45</f>
        <v>-663.75</v>
      </c>
      <c r="G23" s="293">
        <f>Inputs!F45</f>
        <v>-2870.9154219132001</v>
      </c>
      <c r="H23" s="293">
        <f>Inputs!G45</f>
        <v>-502</v>
      </c>
      <c r="I23" s="293">
        <f>Inputs!H45</f>
        <v>-3257.5020345120001</v>
      </c>
      <c r="J23" s="293">
        <f>Inputs!I45</f>
        <v>0</v>
      </c>
      <c r="K23" s="293">
        <f ca="1">E16</f>
        <v>-55338.914129268742</v>
      </c>
      <c r="L23" s="258"/>
      <c r="M23" s="248"/>
    </row>
    <row r="24" spans="1:13" s="245" customFormat="1">
      <c r="B24" s="273"/>
      <c r="C24" s="2"/>
      <c r="D24" s="1"/>
      <c r="E24" s="2"/>
      <c r="F24" s="2"/>
      <c r="G24" s="2"/>
      <c r="H24" s="2"/>
      <c r="I24" s="2"/>
      <c r="J24" s="2"/>
      <c r="K24" s="2"/>
      <c r="L24" s="258"/>
      <c r="M24" s="248"/>
    </row>
    <row r="25" spans="1:13" s="245" customFormat="1">
      <c r="B25" s="273"/>
      <c r="C25" s="2"/>
      <c r="D25" s="3" t="s">
        <v>208</v>
      </c>
      <c r="E25" s="4"/>
      <c r="F25" s="4"/>
      <c r="G25" s="4"/>
      <c r="H25" s="4"/>
      <c r="I25" s="4"/>
      <c r="J25" s="4"/>
      <c r="K25" s="4"/>
      <c r="L25" s="263"/>
      <c r="M25" s="248"/>
    </row>
    <row r="26" spans="1:13">
      <c r="A26" s="245"/>
      <c r="B26" s="273"/>
      <c r="C26" s="2"/>
      <c r="D26" s="3" t="s">
        <v>130</v>
      </c>
      <c r="E26" s="2"/>
      <c r="F26" s="2"/>
      <c r="G26" s="2"/>
      <c r="H26" s="2"/>
      <c r="I26" s="2"/>
      <c r="J26" s="2"/>
      <c r="K26" s="2"/>
      <c r="L26" s="258"/>
      <c r="M26" s="248"/>
    </row>
    <row r="27" spans="1:13" ht="16.5" thickBot="1">
      <c r="A27" s="245"/>
      <c r="B27" s="273"/>
      <c r="C27" s="2"/>
      <c r="D27" s="3" t="s">
        <v>123</v>
      </c>
      <c r="E27" s="2"/>
      <c r="F27" s="2"/>
      <c r="G27" s="2"/>
      <c r="H27" s="2"/>
      <c r="I27" s="2"/>
      <c r="J27" s="2"/>
      <c r="K27" s="2"/>
      <c r="L27" s="258"/>
      <c r="M27" s="248"/>
    </row>
    <row r="28" spans="1:13" ht="16.5" thickBot="1">
      <c r="A28" s="245"/>
      <c r="B28" s="273"/>
      <c r="C28" s="253"/>
      <c r="D28" s="254"/>
      <c r="E28" s="255"/>
      <c r="F28" s="255"/>
      <c r="G28" s="255"/>
      <c r="H28" s="255"/>
      <c r="I28" s="255"/>
      <c r="J28" s="255"/>
      <c r="K28" s="255"/>
      <c r="L28" s="264"/>
      <c r="M28" s="248"/>
    </row>
    <row r="29" spans="1:13" ht="15.75" customHeight="1">
      <c r="A29" s="245"/>
      <c r="B29" s="270"/>
      <c r="C29" s="163"/>
      <c r="D29" s="163"/>
      <c r="E29" s="163"/>
      <c r="F29" s="163"/>
      <c r="G29" s="163"/>
      <c r="H29" s="163"/>
      <c r="I29" s="163"/>
      <c r="J29" s="163"/>
      <c r="K29" s="163"/>
      <c r="L29" s="163"/>
      <c r="M29" s="271"/>
    </row>
    <row r="30" spans="1:13">
      <c r="D30" s="245"/>
    </row>
  </sheetData>
  <sheetProtection algorithmName="SHA-512" hashValue="4l1xDcLTRocLDdZBQnhT7tsBihMv8NnUjR0r2ZRuMHvbLw/umcpUc2VvMDSTnHl8eQIqEQh8nBWGLiSz16O9YQ==" saltValue="cNo+ff3oqxP58RsKzCjsKw==" spinCount="100000" sheet="1" objects="1" scenarios="1"/>
  <mergeCells count="5">
    <mergeCell ref="D10:K10"/>
    <mergeCell ref="D6:K6"/>
    <mergeCell ref="D7:K7"/>
    <mergeCell ref="D8:K8"/>
    <mergeCell ref="D9:K9"/>
  </mergeCells>
  <printOptions horizontalCentered="1"/>
  <pageMargins left="0.5" right="0.5" top="0.5" bottom="0.5" header="0.5" footer="0.25"/>
  <pageSetup scale="75"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5">
    <tabColor theme="1" tint="0.499984740745262"/>
  </sheetPr>
  <dimension ref="A1"/>
  <sheetViews>
    <sheetView workbookViewId="0"/>
  </sheetViews>
  <sheetFormatPr defaultRowHeight="15.7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
    <tabColor theme="1" tint="0.499984740745262"/>
  </sheetPr>
  <dimension ref="A1:CR52"/>
  <sheetViews>
    <sheetView zoomScale="80" zoomScaleNormal="80" workbookViewId="0">
      <pane xSplit="2" ySplit="4" topLeftCell="C5" activePane="bottomRight" state="frozen"/>
      <selection activeCell="AP18" sqref="AP18"/>
      <selection pane="topRight" activeCell="AP18" sqref="AP18"/>
      <selection pane="bottomLeft" activeCell="AP18" sqref="AP18"/>
      <selection pane="bottomRight" activeCell="C5" sqref="C5"/>
    </sheetView>
  </sheetViews>
  <sheetFormatPr defaultColWidth="9" defaultRowHeight="15.75"/>
  <cols>
    <col min="1" max="1" width="40" style="65" customWidth="1"/>
    <col min="2" max="2" width="9.375" style="65" customWidth="1"/>
    <col min="3" max="7" width="11.25" style="65" customWidth="1"/>
    <col min="8" max="8" width="11.125" style="65" customWidth="1"/>
    <col min="9" max="66" width="11.25" style="65" customWidth="1"/>
    <col min="67" max="95" width="9" style="65"/>
    <col min="96" max="96" width="2" style="65" bestFit="1" customWidth="1"/>
    <col min="97" max="16384" width="9" style="65"/>
  </cols>
  <sheetData>
    <row r="1" spans="1:96">
      <c r="A1" s="220" t="s">
        <v>187</v>
      </c>
      <c r="B1" s="220"/>
      <c r="C1" s="220"/>
      <c r="D1" s="277"/>
      <c r="E1" s="277"/>
      <c r="F1" s="277"/>
      <c r="G1" s="28"/>
      <c r="H1" s="28"/>
    </row>
    <row r="2" spans="1:96" ht="18.75">
      <c r="A2" s="517" t="s">
        <v>122</v>
      </c>
      <c r="B2" s="518"/>
    </row>
    <row r="3" spans="1:96">
      <c r="A3" s="519" t="s">
        <v>102</v>
      </c>
      <c r="B3" s="519"/>
    </row>
    <row r="4" spans="1:96" ht="16.5" thickBot="1">
      <c r="B4" s="7"/>
      <c r="C4" s="18">
        <f>FirstYear</f>
        <v>2019</v>
      </c>
      <c r="D4" s="18">
        <f ca="1">IF(COUNT($C$4:C4)&gt;=(('LookUp Ranges'!$B$146)+IF('Depr - Recommendation'!$C$8="y", COUNTIF('Depr - Recommendation'!$C$12:$C$51,"&lt;&gt;0"),0)),"",C$4+1)</f>
        <v>2020</v>
      </c>
      <c r="E4" s="380">
        <f ca="1">IF(COUNT($C$4:D4)&gt;=(('LookUp Ranges'!$B$146)+IF('Depr - Recommendation'!$C$8="y", COUNTIF('Depr - Recommendation'!$C$12:$C$51,"&lt;&gt;0"),0)),"",D$4+1)</f>
        <v>2021</v>
      </c>
      <c r="F4" s="380">
        <f ca="1">IF(COUNT($C$4:E4)&gt;=(('LookUp Ranges'!$B$146)+IF('Depr - Recommendation'!$C$8="y", COUNTIF('Depr - Recommendation'!$C$12:$C$51,"&lt;&gt;0"),0)),"",E$4+1)</f>
        <v>2022</v>
      </c>
      <c r="G4" s="380">
        <f ca="1">IF(COUNT($C$4:F4)&gt;=(('LookUp Ranges'!$B$146)+IF('Depr - Recommendation'!$C$8="y", COUNTIF('Depr - Recommendation'!$C$12:$C$51,"&lt;&gt;0"),0)),"",F$4+1)</f>
        <v>2023</v>
      </c>
      <c r="H4" s="380">
        <f ca="1">IF(COUNT($C$4:G4)&gt;=(('LookUp Ranges'!$B$146)+IF('Depr - Recommendation'!$C$8="y", COUNTIF('Depr - Recommendation'!$C$12:$C$51,"&lt;&gt;0"),0)),"",G$4+1)</f>
        <v>2024</v>
      </c>
      <c r="I4" s="380">
        <f ca="1">IF(COUNT($C$4:H4)&gt;=(('LookUp Ranges'!$B$146)+IF('Depr - Recommendation'!$C$8="y", COUNTIF('Depr - Recommendation'!$C$12:$C$51,"&lt;&gt;0"),0)),"",H$4+1)</f>
        <v>2025</v>
      </c>
      <c r="J4" s="380">
        <f ca="1">IF(COUNT($C$4:I4)&gt;=(('LookUp Ranges'!$B$146)+IF('Depr - Recommendation'!$C$8="y", COUNTIF('Depr - Recommendation'!$C$12:$C$51,"&lt;&gt;0"),0)),"",I$4+1)</f>
        <v>2026</v>
      </c>
      <c r="K4" s="380">
        <f ca="1">IF(COUNT($C$4:J4)&gt;=(('LookUp Ranges'!$B$146)+IF('Depr - Recommendation'!$C$8="y", COUNTIF('Depr - Recommendation'!$C$12:$C$51,"&lt;&gt;0"),0)),"",J$4+1)</f>
        <v>2027</v>
      </c>
      <c r="L4" s="380">
        <f ca="1">IF(COUNT($C$4:K4)&gt;=(('LookUp Ranges'!$B$146)+IF('Depr - Recommendation'!$C$8="y", COUNTIF('Depr - Recommendation'!$C$12:$C$51,"&lt;&gt;0"),0)),"",K$4+1)</f>
        <v>2028</v>
      </c>
      <c r="M4" s="380">
        <f ca="1">IF(COUNT($C$4:L4)&gt;=(('LookUp Ranges'!$B$146)+IF('Depr - Recommendation'!$C$8="y", COUNTIF('Depr - Recommendation'!$C$12:$C$51,"&lt;&gt;0"),0)),"",L$4+1)</f>
        <v>2029</v>
      </c>
      <c r="N4" s="380">
        <f ca="1">IF(COUNT($C$4:M4)&gt;=(('LookUp Ranges'!$B$146)+IF('Depr - Recommendation'!$C$8="y", COUNTIF('Depr - Recommendation'!$C$12:$C$51,"&lt;&gt;0"),0)),"",M$4+1)</f>
        <v>2030</v>
      </c>
      <c r="O4" s="380">
        <f ca="1">IF(COUNT($C$4:N4)&gt;=(('LookUp Ranges'!$B$146)+IF('Depr - Recommendation'!$C$8="y", COUNTIF('Depr - Recommendation'!$C$12:$C$51,"&lt;&gt;0"),0)),"",N$4+1)</f>
        <v>2031</v>
      </c>
      <c r="P4" s="380">
        <f ca="1">IF(COUNT($C$4:O4)&gt;=(('LookUp Ranges'!$B$146)+IF('Depr - Recommendation'!$C$8="y", COUNTIF('Depr - Recommendation'!$C$12:$C$51,"&lt;&gt;0"),0)),"",O$4+1)</f>
        <v>2032</v>
      </c>
      <c r="Q4" s="380">
        <f ca="1">IF(COUNT($C$4:P4)&gt;=(('LookUp Ranges'!$B$146)+IF('Depr - Recommendation'!$C$8="y", COUNTIF('Depr - Recommendation'!$C$12:$C$51,"&lt;&gt;0"),0)),"",P$4+1)</f>
        <v>2033</v>
      </c>
      <c r="R4" s="380">
        <f ca="1">IF(COUNT($C$4:Q4)&gt;=(('LookUp Ranges'!$B$146)+IF('Depr - Recommendation'!$C$8="y", COUNTIF('Depr - Recommendation'!$C$12:$C$51,"&lt;&gt;0"),0)),"",Q$4+1)</f>
        <v>2034</v>
      </c>
      <c r="S4" s="380">
        <f ca="1">IF(COUNT($C$4:R4)&gt;=(('LookUp Ranges'!$B$146)+IF('Depr - Recommendation'!$C$8="y", COUNTIF('Depr - Recommendation'!$C$12:$C$51,"&lt;&gt;0"),0)),"",R$4+1)</f>
        <v>2035</v>
      </c>
      <c r="T4" s="380">
        <f ca="1">IF(COUNT($C$4:S4)&gt;=(('LookUp Ranges'!$B$146)+IF('Depr - Recommendation'!$C$8="y", COUNTIF('Depr - Recommendation'!$C$12:$C$51,"&lt;&gt;0"),0)),"",S$4+1)</f>
        <v>2036</v>
      </c>
      <c r="U4" s="380">
        <f ca="1">IF(COUNT($C$4:T4)&gt;=(('LookUp Ranges'!$B$146)+IF('Depr - Recommendation'!$C$8="y", COUNTIF('Depr - Recommendation'!$C$12:$C$51,"&lt;&gt;0"),0)),"",T$4+1)</f>
        <v>2037</v>
      </c>
      <c r="V4" s="380">
        <f ca="1">IF(COUNT($C$4:U4)&gt;=(('LookUp Ranges'!$B$146)+IF('Depr - Recommendation'!$C$8="y", COUNTIF('Depr - Recommendation'!$C$12:$C$51,"&lt;&gt;0"),0)),"",U$4+1)</f>
        <v>2038</v>
      </c>
      <c r="W4" s="380">
        <f ca="1">IF(COUNT($C$4:V4)&gt;=(('LookUp Ranges'!$B$146)+IF('Depr - Recommendation'!$C$8="y", COUNTIF('Depr - Recommendation'!$C$12:$C$51,"&lt;&gt;0"),0)),"",V$4+1)</f>
        <v>2039</v>
      </c>
      <c r="X4" s="380">
        <f ca="1">IF(COUNT($C$4:W4)&gt;=(('LookUp Ranges'!$B$146)+IF('Depr - Recommendation'!$C$8="y", COUNTIF('Depr - Recommendation'!$C$12:$C$51,"&lt;&gt;0"),0)),"",W$4+1)</f>
        <v>2040</v>
      </c>
      <c r="Y4" s="380">
        <f ca="1">IF(COUNT($C$4:X4)&gt;=(('LookUp Ranges'!$B$146)+IF('Depr - Recommendation'!$C$8="y", COUNTIF('Depr - Recommendation'!$C$12:$C$51,"&lt;&gt;0"),0)),"",X$4+1)</f>
        <v>2041</v>
      </c>
      <c r="Z4" s="380">
        <f ca="1">IF(COUNT($C$4:Y4)&gt;=(('LookUp Ranges'!$B$146)+IF('Depr - Recommendation'!$C$8="y", COUNTIF('Depr - Recommendation'!$C$12:$C$51,"&lt;&gt;0"),0)),"",Y$4+1)</f>
        <v>2042</v>
      </c>
      <c r="AA4" s="380">
        <f ca="1">IF(COUNT($C$4:Z4)&gt;=(('LookUp Ranges'!$B$146)+IF('Depr - Recommendation'!$C$8="y", COUNTIF('Depr - Recommendation'!$C$12:$C$51,"&lt;&gt;0"),0)),"",Z$4+1)</f>
        <v>2043</v>
      </c>
      <c r="AB4" s="380">
        <f ca="1">IF(COUNT($C$4:AA4)&gt;=(('LookUp Ranges'!$B$146)+IF('Depr - Recommendation'!$C$8="y", COUNTIF('Depr - Recommendation'!$C$12:$C$51,"&lt;&gt;0"),0)),"",AA$4+1)</f>
        <v>2044</v>
      </c>
      <c r="AC4" s="380">
        <f ca="1">IF(COUNT($C$4:AB4)&gt;=(('LookUp Ranges'!$B$146)+IF('Depr - Recommendation'!$C$8="y", COUNTIF('Depr - Recommendation'!$C$12:$C$51,"&lt;&gt;0"),0)),"",AB$4+1)</f>
        <v>2045</v>
      </c>
      <c r="AD4" s="380">
        <f ca="1">IF(COUNT($C$4:AC4)&gt;=(('LookUp Ranges'!$B$146)+IF('Depr - Recommendation'!$C$8="y", COUNTIF('Depr - Recommendation'!$C$12:$C$51,"&lt;&gt;0"),0)),"",AC$4+1)</f>
        <v>2046</v>
      </c>
      <c r="AE4" s="380">
        <f ca="1">IF(COUNT($C$4:AD4)&gt;=(('LookUp Ranges'!$B$146)+IF('Depr - Recommendation'!$C$8="y", COUNTIF('Depr - Recommendation'!$C$12:$C$51,"&lt;&gt;0"),0)),"",AD$4+1)</f>
        <v>2047</v>
      </c>
      <c r="AF4" s="380">
        <f ca="1">IF(COUNT($C$4:AE4)&gt;=(('LookUp Ranges'!$B$146)+IF('Depr - Recommendation'!$C$8="y", COUNTIF('Depr - Recommendation'!$C$12:$C$51,"&lt;&gt;0"),0)),"",AE$4+1)</f>
        <v>2048</v>
      </c>
      <c r="AG4" s="380">
        <f ca="1">IF(COUNT($C$4:AF4)&gt;=(('LookUp Ranges'!$B$146)+IF('Depr - Recommendation'!$C$8="y", COUNTIF('Depr - Recommendation'!$C$12:$C$51,"&lt;&gt;0"),0)),"",AF$4+1)</f>
        <v>2049</v>
      </c>
      <c r="AH4" s="380">
        <f ca="1">IF(COUNT($C$4:AG4)&gt;=(('LookUp Ranges'!$B$146)+IF('Depr - Recommendation'!$C$8="y", COUNTIF('Depr - Recommendation'!$C$12:$C$51,"&lt;&gt;0"),0)),"",AG$4+1)</f>
        <v>2050</v>
      </c>
      <c r="AI4" s="380">
        <f ca="1">IF(COUNT($C$4:AH4)&gt;=(('LookUp Ranges'!$B$146)+IF('Depr - Recommendation'!$C$8="y", COUNTIF('Depr - Recommendation'!$C$12:$C$51,"&lt;&gt;0"),0)),"",AH$4+1)</f>
        <v>2051</v>
      </c>
      <c r="AJ4" s="380">
        <f ca="1">IF(COUNT($C$4:AI4)&gt;=(('LookUp Ranges'!$B$146)+IF('Depr - Recommendation'!$C$8="y", COUNTIF('Depr - Recommendation'!$C$12:$C$51,"&lt;&gt;0"),0)),"",AI$4+1)</f>
        <v>2052</v>
      </c>
      <c r="AK4" s="380">
        <f ca="1">IF(COUNT($C$4:AJ4)&gt;=(('LookUp Ranges'!$B$146)+IF('Depr - Recommendation'!$C$8="y", COUNTIF('Depr - Recommendation'!$C$12:$C$51,"&lt;&gt;0"),0)),"",AJ$4+1)</f>
        <v>2053</v>
      </c>
      <c r="AL4" s="380">
        <f ca="1">IF(COUNT($C$4:AK4)&gt;=(('LookUp Ranges'!$B$146)+IF('Depr - Recommendation'!$C$8="y", COUNTIF('Depr - Recommendation'!$C$12:$C$51,"&lt;&gt;0"),0)),"",AK$4+1)</f>
        <v>2054</v>
      </c>
      <c r="AM4" s="380">
        <f ca="1">IF(COUNT($C$4:AL4)&gt;=(('LookUp Ranges'!$B$146)+IF('Depr - Recommendation'!$C$8="y", COUNTIF('Depr - Recommendation'!$C$12:$C$51,"&lt;&gt;0"),0)),"",AL$4+1)</f>
        <v>2055</v>
      </c>
      <c r="AN4" s="380">
        <f ca="1">IF(COUNT($C$4:AM4)&gt;=(('LookUp Ranges'!$B$146)+IF('Depr - Recommendation'!$C$8="y", COUNTIF('Depr - Recommendation'!$C$12:$C$51,"&lt;&gt;0"),0)),"",AM$4+1)</f>
        <v>2056</v>
      </c>
      <c r="AO4" s="380">
        <f ca="1">IF(COUNT($C$4:AN4)&gt;=(('LookUp Ranges'!$B$146)+IF('Depr - Recommendation'!$C$8="y", COUNTIF('Depr - Recommendation'!$C$12:$C$51,"&lt;&gt;0"),0)),"",AN$4+1)</f>
        <v>2057</v>
      </c>
      <c r="AP4" s="380">
        <f ca="1">IF(COUNT($C$4:AO4)&gt;=(('LookUp Ranges'!$B$146)+IF('Depr - Recommendation'!$C$8="y", COUNTIF('Depr - Recommendation'!$C$12:$C$51,"&lt;&gt;0"),0)),"",AO$4+1)</f>
        <v>2058</v>
      </c>
      <c r="AQ4" s="380">
        <f ca="1">IF(COUNT($C$4:AP4)&gt;=(('LookUp Ranges'!$B$146)+IF('Depr - Recommendation'!$C$8="y", COUNTIF('Depr - Recommendation'!$C$12:$C$51,"&lt;&gt;0"),0)),"",AP$4+1)</f>
        <v>2059</v>
      </c>
      <c r="AR4" s="380">
        <f ca="1">IF(COUNT($C$4:AQ4)&gt;=(('LookUp Ranges'!$B$146)+IF('Depr - Recommendation'!$C$8="y", COUNTIF('Depr - Recommendation'!$C$12:$C$51,"&lt;&gt;0"),0)),"",AQ$4+1)</f>
        <v>2060</v>
      </c>
      <c r="AS4" s="380">
        <f ca="1">IF(COUNT($C$4:AR4)&gt;=(('LookUp Ranges'!$B$146)+IF('Depr - Recommendation'!$C$8="y", COUNTIF('Depr - Recommendation'!$C$12:$C$51,"&lt;&gt;0"),0)),"",AR$4+1)</f>
        <v>2061</v>
      </c>
      <c r="AT4" s="380">
        <f ca="1">IF(COUNT($C$4:AS4)&gt;=(('LookUp Ranges'!$B$146)+IF('Depr - Recommendation'!$C$8="y", COUNTIF('Depr - Recommendation'!$C$12:$C$51,"&lt;&gt;0"),0)),"",AS$4+1)</f>
        <v>2062</v>
      </c>
      <c r="AU4" s="380">
        <f ca="1">IF(COUNT($C$4:AT4)&gt;=(('LookUp Ranges'!$B$146)+IF('Depr - Recommendation'!$C$8="y", COUNTIF('Depr - Recommendation'!$C$12:$C$51,"&lt;&gt;0"),0)),"",AT$4+1)</f>
        <v>2063</v>
      </c>
      <c r="AV4" s="380">
        <f ca="1">IF(COUNT($C$4:AU4)&gt;=(('LookUp Ranges'!$B$146)+IF('Depr - Recommendation'!$C$8="y", COUNTIF('Depr - Recommendation'!$C$12:$C$51,"&lt;&gt;0"),0)),"",AU$4+1)</f>
        <v>2064</v>
      </c>
      <c r="AW4" s="380">
        <f ca="1">IF(COUNT($C$4:AV4)&gt;=(('LookUp Ranges'!$B$146)+IF('Depr - Recommendation'!$C$8="y", COUNTIF('Depr - Recommendation'!$C$12:$C$51,"&lt;&gt;0"),0)),"",AV$4+1)</f>
        <v>2065</v>
      </c>
      <c r="AX4" s="380">
        <f ca="1">IF(COUNT($C$4:AW4)&gt;=(('LookUp Ranges'!$B$146)+IF('Depr - Recommendation'!$C$8="y", COUNTIF('Depr - Recommendation'!$C$12:$C$51,"&lt;&gt;0"),0)),"",AW$4+1)</f>
        <v>2066</v>
      </c>
      <c r="AY4" s="380">
        <f ca="1">IF(COUNT($C$4:AX4)&gt;=(('LookUp Ranges'!$B$146)+IF('Depr - Recommendation'!$C$8="y", COUNTIF('Depr - Recommendation'!$C$12:$C$51,"&lt;&gt;0"),0)),"",AX$4+1)</f>
        <v>2067</v>
      </c>
      <c r="AZ4" s="380">
        <f ca="1">IF(COUNT($C$4:AY4)&gt;=(('LookUp Ranges'!$B$146)+IF('Depr - Recommendation'!$C$8="y", COUNTIF('Depr - Recommendation'!$C$12:$C$51,"&lt;&gt;0"),0)),"",AY$4+1)</f>
        <v>2068</v>
      </c>
      <c r="BA4" s="380">
        <f ca="1">IF(COUNT($C$4:AZ4)&gt;=(('LookUp Ranges'!$B$146)+IF('Depr - Recommendation'!$C$8="y", COUNTIF('Depr - Recommendation'!$C$12:$C$51,"&lt;&gt;0"),0)),"",AZ$4+1)</f>
        <v>2069</v>
      </c>
      <c r="BB4" s="380">
        <f ca="1">IF(COUNT($C$4:BA4)&gt;=(('LookUp Ranges'!$B$146)+IF('Depr - Recommendation'!$C$8="y", COUNTIF('Depr - Recommendation'!$C$12:$C$51,"&lt;&gt;0"),0)),"",BA$4+1)</f>
        <v>2070</v>
      </c>
      <c r="BC4" s="380">
        <f ca="1">IF(COUNT($C$4:BB4)&gt;=(('LookUp Ranges'!$B$146)+IF('Depr - Recommendation'!$C$8="y", COUNTIF('Depr - Recommendation'!$C$12:$C$51,"&lt;&gt;0"),0)),"",BB$4+1)</f>
        <v>2071</v>
      </c>
      <c r="BD4" s="380">
        <f ca="1">IF(COUNT($C$4:BC4)&gt;=(('LookUp Ranges'!$B$146)+IF('Depr - Recommendation'!$C$8="y", COUNTIF('Depr - Recommendation'!$C$12:$C$51,"&lt;&gt;0"),0)),"",BC$4+1)</f>
        <v>2072</v>
      </c>
      <c r="BE4" s="380" t="str">
        <f ca="1">IF(COUNT($C$4:BD4)&gt;=(('LookUp Ranges'!$B$146)+IF('Depr - Recommendation'!$C$8="y", COUNTIF('Depr - Recommendation'!$C$12:$C$51,"&lt;&gt;0"),0)),"",BD$4+1)</f>
        <v/>
      </c>
      <c r="BF4" s="380" t="str">
        <f ca="1">IF(COUNT($C$4:BE4)&gt;=(('LookUp Ranges'!$B$146)+IF('Depr - Recommendation'!$C$8="y", COUNTIF('Depr - Recommendation'!$C$12:$C$51,"&lt;&gt;0"),0)),"",BE$4+1)</f>
        <v/>
      </c>
      <c r="BG4" s="380" t="str">
        <f ca="1">IF(COUNT($C$4:BF4)&gt;=(('LookUp Ranges'!$B$146)+IF('Depr - Recommendation'!$C$8="y", COUNTIF('Depr - Recommendation'!$C$12:$C$51,"&lt;&gt;0"),0)),"",BF$4+1)</f>
        <v/>
      </c>
      <c r="BH4" s="380" t="str">
        <f ca="1">IF(COUNT($C$4:BG4)&gt;=(('LookUp Ranges'!$B$146)+IF('Depr - Recommendation'!$C$8="y", COUNTIF('Depr - Recommendation'!$C$12:$C$51,"&lt;&gt;0"),0)),"",BG$4+1)</f>
        <v/>
      </c>
      <c r="BI4" s="380" t="str">
        <f ca="1">IF(COUNT($C$4:BH4)&gt;=(('LookUp Ranges'!$B$146)+IF('Depr - Recommendation'!$C$8="y", COUNTIF('Depr - Recommendation'!$C$12:$C$51,"&lt;&gt;0"),0)),"",BH$4+1)</f>
        <v/>
      </c>
      <c r="BJ4" s="380" t="str">
        <f ca="1">IF(COUNT($C$4:BI4)&gt;=(('LookUp Ranges'!$B$146)+IF('Depr - Recommendation'!$C$8="y", COUNTIF('Depr - Recommendation'!$C$12:$C$51,"&lt;&gt;0"),0)),"",BI$4+1)</f>
        <v/>
      </c>
      <c r="BK4" s="380" t="str">
        <f ca="1">IF(COUNT($C$4:BJ4)&gt;=(('LookUp Ranges'!$B$146)+IF('Depr - Recommendation'!$C$8="y", COUNTIF('Depr - Recommendation'!$C$12:$C$51,"&lt;&gt;0"),0)),"",BJ$4+1)</f>
        <v/>
      </c>
      <c r="BL4" s="380" t="str">
        <f ca="1">IF(COUNT($C$4:BK4)&gt;=(('LookUp Ranges'!$B$146)+IF('Depr - Recommendation'!$C$8="y", COUNTIF('Depr - Recommendation'!$C$12:$C$51,"&lt;&gt;0"),0)),"",BK$4+1)</f>
        <v/>
      </c>
      <c r="BM4" s="380" t="str">
        <f ca="1">IF(COUNT($C$4:BL4)&gt;=(('LookUp Ranges'!$B$146)+IF('Depr - Recommendation'!$C$8="y", COUNTIF('Depr - Recommendation'!$C$12:$C$51,"&lt;&gt;0"),0)),"",BL$4+1)</f>
        <v/>
      </c>
      <c r="BN4" s="380" t="str">
        <f ca="1">IF(COUNT($C$4:BM4)&gt;=(('LookUp Ranges'!$B$146)+IF('Depr - Recommendation'!$C$8="y", COUNTIF('Depr - Recommendation'!$C$12:$C$51,"&lt;&gt;0"),0)),"",BM$4+1)</f>
        <v/>
      </c>
      <c r="BO4" s="380" t="str">
        <f ca="1">IF(COUNT($C$4:BN4)&gt;=(('LookUp Ranges'!$B$146)+IF('Depr - Recommendation'!$C$8="y", COUNTIF('Depr - Recommendation'!$C$12:$C$51,"&lt;&gt;0"),0)),"",BN$4+1)</f>
        <v/>
      </c>
      <c r="BP4" s="380" t="str">
        <f ca="1">IF(COUNT($C$4:BO4)&gt;=(('LookUp Ranges'!$B$146)+IF('Depr - Recommendation'!$C$8="y", COUNTIF('Depr - Recommendation'!$C$12:$C$51,"&lt;&gt;0"),0)),"",BO$4+1)</f>
        <v/>
      </c>
      <c r="BQ4" s="380" t="str">
        <f ca="1">IF(COUNT($C$4:BP4)&gt;=(('LookUp Ranges'!$B$146)+IF('Depr - Recommendation'!$C$8="y", COUNTIF('Depr - Recommendation'!$C$12:$C$51,"&lt;&gt;0"),0)),"",BP$4+1)</f>
        <v/>
      </c>
      <c r="BR4" s="380" t="str">
        <f ca="1">IF(COUNT($C$4:BQ4)&gt;=(('LookUp Ranges'!$B$146)+IF('Depr - Recommendation'!$C$8="y", COUNTIF('Depr - Recommendation'!$C$12:$C$51,"&lt;&gt;0"),0)),"",BQ$4+1)</f>
        <v/>
      </c>
      <c r="BS4" s="380" t="str">
        <f ca="1">IF(COUNT($C$4:BR4)&gt;=(('LookUp Ranges'!$B$146)+IF('Depr - Recommendation'!$C$8="y", COUNTIF('Depr - Recommendation'!$C$12:$C$51,"&lt;&gt;0"),0)),"",BR$4+1)</f>
        <v/>
      </c>
      <c r="BT4" s="380" t="str">
        <f ca="1">IF(COUNT($C$4:BS4)&gt;=(('LookUp Ranges'!$B$146)+IF('Depr - Recommendation'!$C$8="y", COUNTIF('Depr - Recommendation'!$C$12:$C$51,"&lt;&gt;0"),0)),"",BS$4+1)</f>
        <v/>
      </c>
      <c r="BU4" s="380" t="str">
        <f ca="1">IF(COUNT($C$4:BT4)&gt;=(('LookUp Ranges'!$B$146)+IF('Depr - Recommendation'!$C$8="y", COUNTIF('Depr - Recommendation'!$C$12:$C$51,"&lt;&gt;0"),0)),"",BT$4+1)</f>
        <v/>
      </c>
      <c r="BV4" s="380" t="str">
        <f ca="1">IF(COUNT($C$4:BU4)&gt;=(('LookUp Ranges'!$B$146)+IF('Depr - Recommendation'!$C$8="y", COUNTIF('Depr - Recommendation'!$C$12:$C$51,"&lt;&gt;0"),0)),"",BU$4+1)</f>
        <v/>
      </c>
      <c r="BW4" s="380" t="str">
        <f ca="1">IF(COUNT($C$4:BV4)&gt;=(('LookUp Ranges'!$B$146)+IF('Depr - Recommendation'!$C$8="y", COUNTIF('Depr - Recommendation'!$C$12:$C$51,"&lt;&gt;0"),0)),"",BV$4+1)</f>
        <v/>
      </c>
      <c r="BX4" s="380" t="str">
        <f ca="1">IF(COUNT($C$4:BW4)&gt;=(('LookUp Ranges'!$B$146)+IF('Depr - Recommendation'!$C$8="y", COUNTIF('Depr - Recommendation'!$C$12:$C$51,"&lt;&gt;0"),0)),"",BW$4+1)</f>
        <v/>
      </c>
      <c r="BY4" s="380" t="str">
        <f ca="1">IF(COUNT($C$4:BX4)&gt;=(('LookUp Ranges'!$B$146)+IF('Depr - Recommendation'!$C$8="y", COUNTIF('Depr - Recommendation'!$C$12:$C$51,"&lt;&gt;0"),0)),"",BX$4+1)</f>
        <v/>
      </c>
      <c r="BZ4" s="380" t="str">
        <f ca="1">IF(COUNT($C$4:BY4)&gt;=(('LookUp Ranges'!$B$146)+IF('Depr - Recommendation'!$C$8="y", COUNTIF('Depr - Recommendation'!$C$12:$C$51,"&lt;&gt;0"),0)),"",BY$4+1)</f>
        <v/>
      </c>
      <c r="CA4" s="380" t="str">
        <f ca="1">IF(COUNT($C$4:BZ4)&gt;=(('LookUp Ranges'!$B$146)+IF('Depr - Recommendation'!$C$8="y", COUNTIF('Depr - Recommendation'!$C$12:$C$51,"&lt;&gt;0"),0)),"",BZ$4+1)</f>
        <v/>
      </c>
      <c r="CB4" s="380" t="str">
        <f ca="1">IF(COUNT($C$4:CA4)&gt;=(('LookUp Ranges'!$B$146)+IF('Depr - Recommendation'!$C$8="y", COUNTIF('Depr - Recommendation'!$C$12:$C$51,"&lt;&gt;0"),0)),"",CA$4+1)</f>
        <v/>
      </c>
      <c r="CC4" s="380" t="str">
        <f ca="1">IF(COUNT($C$4:CB4)&gt;=(('LookUp Ranges'!$B$146)+IF('Depr - Recommendation'!$C$8="y", COUNTIF('Depr - Recommendation'!$C$12:$C$51,"&lt;&gt;0"),0)),"",CB$4+1)</f>
        <v/>
      </c>
      <c r="CD4" s="380" t="str">
        <f ca="1">IF(COUNT($C$4:CC4)&gt;=(('LookUp Ranges'!$B$146)+IF('Depr - Recommendation'!$C$8="y", COUNTIF('Depr - Recommendation'!$C$12:$C$51,"&lt;&gt;0"),0)),"",CC$4+1)</f>
        <v/>
      </c>
      <c r="CE4" s="380" t="str">
        <f ca="1">IF(COUNT($C$4:CD4)&gt;=(('LookUp Ranges'!$B$146)+IF('Depr - Recommendation'!$C$8="y", COUNTIF('Depr - Recommendation'!$C$12:$C$51,"&lt;&gt;0"),0)),"",CD$4+1)</f>
        <v/>
      </c>
      <c r="CF4" s="380" t="str">
        <f ca="1">IF(COUNT($C$4:CE4)&gt;=(('LookUp Ranges'!$B$146)+IF('Depr - Recommendation'!$C$8="y", COUNTIF('Depr - Recommendation'!$C$12:$C$51,"&lt;&gt;0"),0)),"",CE$4+1)</f>
        <v/>
      </c>
      <c r="CG4" s="380" t="str">
        <f ca="1">IF(COUNT($C$4:CF4)&gt;=(('LookUp Ranges'!$B$146)+IF('Depr - Recommendation'!$C$8="y", COUNTIF('Depr - Recommendation'!$C$12:$C$51,"&lt;&gt;0"),0)),"",CF$4+1)</f>
        <v/>
      </c>
      <c r="CH4" s="380" t="str">
        <f ca="1">IF(COUNT($C$4:CG4)&gt;=(('LookUp Ranges'!$B$146)+IF('Depr - Recommendation'!$C$8="y", COUNTIF('Depr - Recommendation'!$C$12:$C$51,"&lt;&gt;0"),0)),"",CG$4+1)</f>
        <v/>
      </c>
      <c r="CI4" s="380" t="str">
        <f ca="1">IF(COUNT($C$4:CH4)&gt;=(('LookUp Ranges'!$B$146)+IF('Depr - Recommendation'!$C$8="y", COUNTIF('Depr - Recommendation'!$C$12:$C$51,"&lt;&gt;0"),0)),"",CH$4+1)</f>
        <v/>
      </c>
      <c r="CJ4" s="380" t="str">
        <f ca="1">IF(COUNT($C$4:CI4)&gt;=(('LookUp Ranges'!$B$146)+IF('Depr - Recommendation'!$C$8="y", COUNTIF('Depr - Recommendation'!$C$12:$C$51,"&lt;&gt;0"),0)),"",CI$4+1)</f>
        <v/>
      </c>
      <c r="CK4" s="380" t="str">
        <f ca="1">IF(COUNT($C$4:CJ4)&gt;=(('LookUp Ranges'!$B$146)+IF('Depr - Recommendation'!$C$8="y", COUNTIF('Depr - Recommendation'!$C$12:$C$51,"&lt;&gt;0"),0)),"",CJ$4+1)</f>
        <v/>
      </c>
      <c r="CL4" s="380" t="str">
        <f ca="1">IF(COUNT($C$4:CK4)&gt;=(('LookUp Ranges'!$B$146)+IF('Depr - Recommendation'!$C$8="y", COUNTIF('Depr - Recommendation'!$C$12:$C$51,"&lt;&gt;0"),0)),"",CK$4+1)</f>
        <v/>
      </c>
      <c r="CM4" s="380" t="str">
        <f ca="1">IF(COUNT($C$4:CL4)&gt;=(('LookUp Ranges'!$B$146)+IF('Depr - Recommendation'!$C$8="y", COUNTIF('Depr - Recommendation'!$C$12:$C$51,"&lt;&gt;0"),0)),"",CL$4+1)</f>
        <v/>
      </c>
      <c r="CN4" s="380" t="str">
        <f ca="1">IF(COUNT($C$4:CM4)&gt;=(('LookUp Ranges'!$B$146)+IF('Depr - Recommendation'!$C$8="y", COUNTIF('Depr - Recommendation'!$C$12:$C$51,"&lt;&gt;0"),0)),"",CM$4+1)</f>
        <v/>
      </c>
      <c r="CO4" s="380" t="str">
        <f ca="1">IF(COUNT($C$4:CN4)&gt;=(('LookUp Ranges'!$B$146)+IF('Depr - Recommendation'!$C$8="y", COUNTIF('Depr - Recommendation'!$C$12:$C$51,"&lt;&gt;0"),0)),"",CN$4+1)</f>
        <v/>
      </c>
      <c r="CP4" s="380" t="str">
        <f ca="1">IF(COUNT($C$4:CO4)&gt;=(('LookUp Ranges'!$B$146)+IF('Depr - Recommendation'!$C$8="y", COUNTIF('Depr - Recommendation'!$C$12:$C$51,"&lt;&gt;0"),0)),"",CO$4+1)</f>
        <v/>
      </c>
      <c r="CQ4" s="380" t="str">
        <f ca="1">IF(COUNT($C$4:CP4)&gt;=(('LookUp Ranges'!$B$146)+IF('Depr - Recommendation'!$C$8="y", COUNTIF('Depr - Recommendation'!$C$12:$C$51,"&lt;&gt;0"),0)),"",CP$4+1)</f>
        <v/>
      </c>
      <c r="CR4" s="65">
        <v>0</v>
      </c>
    </row>
    <row r="5" spans="1:96" s="10" customFormat="1" ht="16.5" thickBot="1">
      <c r="A5" s="33" t="s">
        <v>145</v>
      </c>
      <c r="B5" s="34"/>
      <c r="C5" s="8"/>
      <c r="D5" s="8"/>
      <c r="E5" s="8"/>
      <c r="F5" s="8"/>
      <c r="G5" s="8"/>
      <c r="H5" s="8"/>
      <c r="I5" s="8"/>
      <c r="J5" s="8"/>
      <c r="K5" s="8"/>
      <c r="L5" s="8"/>
      <c r="M5" s="8"/>
      <c r="N5" s="8"/>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row>
    <row r="6" spans="1:96" s="10" customFormat="1">
      <c r="A6" s="37" t="s">
        <v>158</v>
      </c>
      <c r="B6" s="38"/>
      <c r="C6" s="8"/>
      <c r="D6" s="8"/>
      <c r="E6" s="8"/>
      <c r="F6" s="8"/>
      <c r="G6" s="8"/>
      <c r="H6" s="8"/>
      <c r="I6" s="8"/>
      <c r="J6" s="8"/>
      <c r="K6" s="8"/>
      <c r="L6" s="8"/>
      <c r="M6" s="8"/>
      <c r="N6" s="8"/>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c r="CJ6" s="9"/>
      <c r="CK6" s="9"/>
      <c r="CL6" s="9"/>
      <c r="CM6" s="9"/>
      <c r="CN6" s="9"/>
      <c r="CO6" s="9"/>
      <c r="CP6" s="9"/>
      <c r="CQ6" s="9"/>
    </row>
    <row r="7" spans="1:96" s="10" customFormat="1">
      <c r="A7" s="32" t="s">
        <v>144</v>
      </c>
      <c r="B7" s="38"/>
      <c r="C7" s="8"/>
      <c r="D7" s="8"/>
      <c r="E7" s="8"/>
      <c r="F7" s="8"/>
      <c r="G7" s="8"/>
      <c r="H7" s="8"/>
      <c r="I7" s="8"/>
      <c r="J7" s="8"/>
      <c r="K7" s="8"/>
      <c r="L7" s="8"/>
      <c r="M7" s="8"/>
      <c r="N7" s="8"/>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row>
    <row r="8" spans="1:96">
      <c r="A8" s="39" t="s">
        <v>103</v>
      </c>
      <c r="C8" s="378">
        <f>IF(C4&gt;=Inservice,SUM(Inputs!$E$31:E31)-IF(AND(C4&lt;&gt;"",D4=""),RetireValue,0),0)-IF(C4="",RetireValue,0)</f>
        <v>0</v>
      </c>
      <c r="D8" s="378">
        <f ca="1">IF(D4&gt;=Inservice,SUM(Inputs!$E$31:F31)-IF(AND(D4&lt;&gt;"",E4=""),RetireValue,0),0)-IF(D4="",RetireValue,0)</f>
        <v>0</v>
      </c>
      <c r="E8" s="378">
        <f ca="1">IF(E4&gt;=Inservice,SUM(Inputs!$E$31:G31)-IF(AND(E4&lt;&gt;"",F4=""),RetireValue,0),0)-IF(E4="",RetireValue,0)</f>
        <v>0</v>
      </c>
      <c r="F8" s="378">
        <f ca="1">IF(F4&gt;=Inservice,SUM(Inputs!$E$31:H31)-IF(AND(F4&lt;&gt;"",G4=""),RetireValue,0),0)-IF(F4="",RetireValue,0)</f>
        <v>5371</v>
      </c>
      <c r="G8" s="378">
        <f ca="1">IF(G4&gt;=Inservice,SUM(Inputs!$E$31:I31)-IF(AND(G4&lt;&gt;"",H4=""),RetireValue,0),0)-IF(G4="",RetireValue,0)</f>
        <v>5371</v>
      </c>
      <c r="H8" s="378">
        <f ca="1">IF(H4&gt;=Inservice,SUM(Inputs!$E$31:J31)-IF(AND(H4&lt;&gt;"",I4=""),RetireValue,0),0)-IF(H4="",RetireValue,0)</f>
        <v>5371</v>
      </c>
      <c r="I8" s="378">
        <f ca="1">IF(I4&gt;=Inservice,SUM(Inputs!$E$31:K31)-IF(AND(I4&lt;&gt;"",J4=""),RetireValue,0),0)-IF(I4="",RetireValue,0)</f>
        <v>5371</v>
      </c>
      <c r="J8" s="378">
        <f ca="1">IF(J4&gt;=Inservice,SUM(Inputs!$E$31:L31)-IF(AND(J4&lt;&gt;"",K4=""),RetireValue,0),0)-IF(J4="",RetireValue,0)</f>
        <v>5371</v>
      </c>
      <c r="K8" s="378">
        <f ca="1">IF(K4&gt;=Inservice,SUM(Inputs!$E$31:M31)-IF(AND(K4&lt;&gt;"",L4=""),RetireValue,0),0)-IF(K4="",RetireValue,0)</f>
        <v>5371</v>
      </c>
      <c r="L8" s="378">
        <f ca="1">IF(L4&gt;=Inservice,SUM(Inputs!$E$31:N31)-IF(AND(L4&lt;&gt;"",M4=""),RetireValue,0),0)-IF(L4="",RetireValue,0)</f>
        <v>5371</v>
      </c>
      <c r="M8" s="378">
        <f ca="1">IF(M4&gt;=Inservice,SUM(Inputs!$E$31:O31)-IF(AND(M4&lt;&gt;"",N4=""),RetireValue,0),0)-IF(M4="",RetireValue,0)</f>
        <v>5371</v>
      </c>
      <c r="N8" s="378">
        <f ca="1">IF(N4&gt;=Inservice,SUM(Inputs!$E$31:P31)-IF(AND(N4&lt;&gt;"",O4=""),RetireValue,0),0)-IF(N4="",RetireValue,0)</f>
        <v>5371</v>
      </c>
      <c r="O8" s="378">
        <f ca="1">IF(O4&gt;=Inservice,SUM(Inputs!$E$31:Q31)-IF(AND(O4&lt;&gt;"",P4=""),RetireValue,0),0)-IF(O4="",RetireValue,0)</f>
        <v>5371</v>
      </c>
      <c r="P8" s="378">
        <f ca="1">IF(P4&gt;=Inservice,SUM(Inputs!$E$31:R31)-IF(AND(P4&lt;&gt;"",Q4=""),RetireValue,0),0)-IF(P4="",RetireValue,0)</f>
        <v>5371</v>
      </c>
      <c r="Q8" s="378">
        <f ca="1">IF(Q4&gt;=Inservice,SUM(Inputs!$E$31:S31)-IF(AND(Q4&lt;&gt;"",R4=""),RetireValue,0),0)-IF(Q4="",RetireValue,0)</f>
        <v>5371</v>
      </c>
      <c r="R8" s="378">
        <f ca="1">IF(R4&gt;=Inservice,SUM(Inputs!$E$31:T31)-IF(AND(R4&lt;&gt;"",S4=""),RetireValue,0),0)-IF(R4="",RetireValue,0)</f>
        <v>5371</v>
      </c>
      <c r="S8" s="378">
        <f ca="1">IF(S4&gt;=Inservice,SUM(Inputs!$E$31:U31)-IF(AND(S4&lt;&gt;"",T4=""),RetireValue,0),0)-IF(S4="",RetireValue,0)</f>
        <v>5371</v>
      </c>
      <c r="T8" s="378">
        <f ca="1">IF(T4&gt;=Inservice,SUM(Inputs!$E$31:V31)-IF(AND(T4&lt;&gt;"",U4=""),RetireValue,0),0)-IF(T4="",RetireValue,0)</f>
        <v>5371</v>
      </c>
      <c r="U8" s="378">
        <f ca="1">IF(U4&gt;=Inservice,SUM(Inputs!$E$31:W31)-IF(AND(U4&lt;&gt;"",V4=""),RetireValue,0),0)-IF(U4="",RetireValue,0)</f>
        <v>5371</v>
      </c>
      <c r="V8" s="378">
        <f ca="1">IF(V4&gt;=Inservice,SUM(Inputs!$E$31:X31)-IF(AND(V4&lt;&gt;"",W4=""),RetireValue,0),0)-IF(V4="",RetireValue,0)</f>
        <v>5371</v>
      </c>
      <c r="W8" s="378">
        <f ca="1">IF(W4&gt;=Inservice,SUM(Inputs!$E$31:Y31)-IF(AND(W4&lt;&gt;"",X4=""),RetireValue,0),0)-IF(W4="",RetireValue,0)</f>
        <v>5371</v>
      </c>
      <c r="X8" s="378">
        <f ca="1">IF(X4&gt;=Inservice,SUM(Inputs!$E$31:Z31)-IF(AND(X4&lt;&gt;"",Y4=""),RetireValue,0),0)-IF(X4="",RetireValue,0)</f>
        <v>5371</v>
      </c>
      <c r="Y8" s="378">
        <f ca="1">IF(Y4&gt;=Inservice,SUM(Inputs!$E$31:AA31)-IF(AND(Y4&lt;&gt;"",Z4=""),RetireValue,0),0)-IF(Y4="",RetireValue,0)</f>
        <v>5371</v>
      </c>
      <c r="Z8" s="378">
        <f ca="1">IF(Z4&gt;=Inservice,SUM(Inputs!$E$31:AB31)-IF(AND(Z4&lt;&gt;"",AA4=""),RetireValue,0),0)-IF(Z4="",RetireValue,0)</f>
        <v>5371</v>
      </c>
      <c r="AA8" s="378">
        <f ca="1">IF(AA4&gt;=Inservice,SUM(Inputs!$E$31:AC31)-IF(AND(AA4&lt;&gt;"",AB4=""),RetireValue,0),0)-IF(AA4="",RetireValue,0)</f>
        <v>5371</v>
      </c>
      <c r="AB8" s="378">
        <f ca="1">IF(AB4&gt;=Inservice,SUM(Inputs!$E$31:AD31)-IF(AND(AB4&lt;&gt;"",AC4=""),RetireValue,0),0)-IF(AB4="",RetireValue,0)</f>
        <v>5371</v>
      </c>
      <c r="AC8" s="378">
        <f ca="1">IF(AC4&gt;=Inservice,SUM(Inputs!$E$31:AE31)-IF(AND(AC4&lt;&gt;"",AD4=""),RetireValue,0),0)-IF(AC4="",RetireValue,0)</f>
        <v>5371</v>
      </c>
      <c r="AD8" s="378">
        <f ca="1">IF(AD4&gt;=Inservice,SUM(Inputs!$E$31:AF31)-IF(AND(AD4&lt;&gt;"",AE4=""),RetireValue,0),0)-IF(AD4="",RetireValue,0)</f>
        <v>5371</v>
      </c>
      <c r="AE8" s="378">
        <f ca="1">IF(AE4&gt;=Inservice,SUM(Inputs!$E$31:AG31)-IF(AND(AE4&lt;&gt;"",AF4=""),RetireValue,0),0)-IF(AE4="",RetireValue,0)</f>
        <v>5371</v>
      </c>
      <c r="AF8" s="378">
        <f ca="1">IF(AF4&gt;=Inservice,SUM(Inputs!$E$31:AH31)-IF(AND(AF4&lt;&gt;"",AG4=""),RetireValue,0),0)-IF(AF4="",RetireValue,0)</f>
        <v>5371</v>
      </c>
      <c r="AG8" s="378">
        <f ca="1">IF(AG4&gt;=Inservice,SUM(Inputs!$E$31:AI31)-IF(AND(AG4&lt;&gt;"",AH4=""),RetireValue,0),0)-IF(AG4="",RetireValue,0)</f>
        <v>5371</v>
      </c>
      <c r="AH8" s="378">
        <f ca="1">IF(AH4&gt;=Inservice,SUM(Inputs!$E$31:AJ31)-IF(AND(AH4&lt;&gt;"",AI4=""),RetireValue,0),0)-IF(AH4="",RetireValue,0)</f>
        <v>5371</v>
      </c>
      <c r="AI8" s="378">
        <f ca="1">IF(AI4&gt;=Inservice,SUM(Inputs!$E$31:AK31)-IF(AND(AI4&lt;&gt;"",AJ4=""),RetireValue,0),0)-IF(AI4="",RetireValue,0)</f>
        <v>5371</v>
      </c>
      <c r="AJ8" s="378">
        <f ca="1">IF(AJ4&gt;=Inservice,SUM(Inputs!$E$31:AL31)-IF(AND(AJ4&lt;&gt;"",AK4=""),RetireValue,0),0)-IF(AJ4="",RetireValue,0)</f>
        <v>5371</v>
      </c>
      <c r="AK8" s="378">
        <f ca="1">IF(AK4&gt;=Inservice,SUM(Inputs!$E$31:AM31)-IF(AND(AK4&lt;&gt;"",AL4=""),RetireValue,0),0)-IF(AK4="",RetireValue,0)</f>
        <v>5371</v>
      </c>
      <c r="AL8" s="378">
        <f ca="1">IF(AL4&gt;=Inservice,SUM(Inputs!$E$31:AN31)-IF(AND(AL4&lt;&gt;"",AM4=""),RetireValue,0),0)-IF(AL4="",RetireValue,0)</f>
        <v>5371</v>
      </c>
      <c r="AM8" s="378">
        <f ca="1">IF(AM4&gt;=Inservice,SUM(Inputs!$E$31:AO31)-IF(AND(AM4&lt;&gt;"",AN4=""),RetireValue,0),0)-IF(AM4="",RetireValue,0)</f>
        <v>5371</v>
      </c>
      <c r="AN8" s="378">
        <f ca="1">IF(AN4&gt;=Inservice,SUM(Inputs!$E$31:AP31)-IF(AND(AN4&lt;&gt;"",AO4=""),RetireValue,0),0)-IF(AN4="",RetireValue,0)</f>
        <v>5371</v>
      </c>
      <c r="AO8" s="378">
        <f ca="1">IF(AO4&gt;=Inservice,SUM(Inputs!$E$31:AQ31)-IF(AND(AO4&lt;&gt;"",AP4=""),RetireValue,0),0)-IF(AO4="",RetireValue,0)</f>
        <v>5371</v>
      </c>
      <c r="AP8" s="378">
        <f ca="1">IF(AP4&gt;=Inservice,SUM(Inputs!$E$31:AR31)-IF(AND(AP4&lt;&gt;"",AQ4=""),RetireValue,0),0)-IF(AP4="",RetireValue,0)</f>
        <v>5371</v>
      </c>
      <c r="AQ8" s="378">
        <f ca="1">IF(AQ4&gt;=Inservice,SUM(Inputs!$E$31:AS31)-IF(AND(AQ4&lt;&gt;"",AR4=""),RetireValue,0),0)-IF(AQ4="",RetireValue,0)</f>
        <v>5371</v>
      </c>
      <c r="AR8" s="378">
        <f ca="1">IF(AR4&gt;=Inservice,SUM(Inputs!$E$31:AT31)-IF(AND(AR4&lt;&gt;"",AS4=""),RetireValue,0),0)-IF(AR4="",RetireValue,0)</f>
        <v>5371</v>
      </c>
      <c r="AS8" s="378">
        <f ca="1">IF(AS4&gt;=Inservice,SUM(Inputs!$E$31:AU31)-IF(AND(AS4&lt;&gt;"",AT4=""),RetireValue,0),0)-IF(AS4="",RetireValue,0)</f>
        <v>5371</v>
      </c>
      <c r="AT8" s="378">
        <f ca="1">IF(AT4&gt;=Inservice,SUM(Inputs!$E$31:AV31)-IF(AND(AT4&lt;&gt;"",AU4=""),RetireValue,0),0)-IF(AT4="",RetireValue,0)</f>
        <v>5371</v>
      </c>
      <c r="AU8" s="378">
        <f ca="1">IF(AU4&gt;=Inservice,SUM(Inputs!$E$31:AW31)-IF(AND(AU4&lt;&gt;"",AV4=""),RetireValue,0),0)-IF(AU4="",RetireValue,0)</f>
        <v>5371</v>
      </c>
      <c r="AV8" s="378">
        <f ca="1">IF(AV4&gt;=Inservice,SUM(Inputs!$E$31:AX31)-IF(AND(AV4&lt;&gt;"",AW4=""),RetireValue,0),0)-IF(AV4="",RetireValue,0)</f>
        <v>5371</v>
      </c>
      <c r="AW8" s="378">
        <f ca="1">IF(AW4&gt;=Inservice,SUM(Inputs!$E$31:AY31)-IF(AND(AW4&lt;&gt;"",AX4=""),RetireValue,0),0)-IF(AW4="",RetireValue,0)</f>
        <v>5371</v>
      </c>
      <c r="AX8" s="378">
        <f ca="1">IF(AX4&gt;=Inservice,SUM(Inputs!$E$31:AZ31)-IF(AND(AX4&lt;&gt;"",AY4=""),RetireValue,0),0)-IF(AX4="",RetireValue,0)</f>
        <v>5371</v>
      </c>
      <c r="AY8" s="378">
        <f ca="1">IF(AY4&gt;=Inservice,SUM(Inputs!$E$31:BA31)-IF(AND(AY4&lt;&gt;"",AZ4=""),RetireValue,0),0)-IF(AY4="",RetireValue,0)</f>
        <v>5371</v>
      </c>
      <c r="AZ8" s="378">
        <f ca="1">IF(AZ4&gt;=Inservice,SUM(Inputs!$E$31:BB31)-IF(AND(AZ4&lt;&gt;"",BA4=""),RetireValue,0),0)-IF(AZ4="",RetireValue,0)</f>
        <v>5371</v>
      </c>
      <c r="BA8" s="378">
        <f ca="1">IF(BA4&gt;=Inservice,SUM(Inputs!$E$31:BC31)-IF(AND(BA4&lt;&gt;"",BB4=""),RetireValue,0),0)-IF(BA4="",RetireValue,0)</f>
        <v>5371</v>
      </c>
      <c r="BB8" s="378">
        <f ca="1">IF(BB4&gt;=Inservice,SUM(Inputs!$E$31:BD31)-IF(AND(BB4&lt;&gt;"",BC4=""),RetireValue,0),0)-IF(BB4="",RetireValue,0)</f>
        <v>5371</v>
      </c>
      <c r="BC8" s="378">
        <f ca="1">IF(BC4&gt;=Inservice,SUM(Inputs!$E$31:BE31)-IF(AND(BC4&lt;&gt;"",BD4=""),RetireValue,0),0)-IF(BC4="",RetireValue,0)</f>
        <v>5371</v>
      </c>
      <c r="BD8" s="378">
        <f ca="1">IF(BD4&gt;=Inservice,SUM(Inputs!$E$31:BF31)-IF(AND(BD4&lt;&gt;"",BE4=""),RetireValue,0),0)-IF(BD4="",RetireValue,0)</f>
        <v>5371</v>
      </c>
      <c r="BE8" s="378">
        <f ca="1">IF(BE4&gt;=Inservice,SUM(Inputs!$E$31:BG31)-IF(AND(BE4&lt;&gt;"",BF4=""),RetireValue,0),0)-IF(BE4="",RetireValue,0)</f>
        <v>5371</v>
      </c>
      <c r="BF8" s="378">
        <f ca="1">IF(BF4&gt;=Inservice,SUM(Inputs!$E$31:BH31)-IF(AND(BF4&lt;&gt;"",BG4=""),RetireValue,0),0)-IF(BF4="",RetireValue,0)</f>
        <v>5371</v>
      </c>
      <c r="BG8" s="378">
        <f ca="1">IF(BG4&gt;=Inservice,SUM(Inputs!$E$31:BI31)-IF(AND(BG4&lt;&gt;"",BH4=""),RetireValue,0),0)-IF(BG4="",RetireValue,0)</f>
        <v>5371</v>
      </c>
      <c r="BH8" s="378">
        <f ca="1">IF(BH4&gt;=Inservice,SUM(Inputs!$E$31:BJ31)-IF(AND(BH4&lt;&gt;"",BI4=""),RetireValue,0),0)-IF(BH4="",RetireValue,0)</f>
        <v>5371</v>
      </c>
      <c r="BI8" s="378">
        <f ca="1">IF(BI4&gt;=Inservice,SUM(Inputs!$E$31:BK31)-IF(AND(BI4&lt;&gt;"",BJ4=""),RetireValue,0),0)-IF(BI4="",RetireValue,0)</f>
        <v>5371</v>
      </c>
      <c r="BJ8" s="378">
        <f ca="1">IF(BJ4&gt;=Inservice,SUM(Inputs!$E$31:BL31)-IF(AND(BJ4&lt;&gt;"",BK4=""),RetireValue,0),0)-IF(BJ4="",RetireValue,0)</f>
        <v>5371</v>
      </c>
      <c r="BK8" s="378">
        <f ca="1">IF(BK4&gt;=Inservice,SUM(Inputs!$E$31:BM31)-IF(AND(BK4&lt;&gt;"",BL4=""),RetireValue,0),0)-IF(BK4="",RetireValue,0)</f>
        <v>5371</v>
      </c>
      <c r="BL8" s="378">
        <f ca="1">IF(BL4&gt;=Inservice,SUM(Inputs!$E$31:BN31)-IF(AND(BL4&lt;&gt;"",BM4=""),RetireValue,0),0)-IF(BL4="",RetireValue,0)</f>
        <v>5371</v>
      </c>
      <c r="BM8" s="378">
        <f ca="1">IF(BM4&gt;=Inservice,SUM(Inputs!$E$31:BO31)-IF(AND(BM4&lt;&gt;"",BN4=""),RetireValue,0),0)-IF(BM4="",RetireValue,0)</f>
        <v>5371</v>
      </c>
      <c r="BN8" s="378">
        <f ca="1">IF(BN4&gt;=Inservice,SUM(Inputs!$E$31:BP31)-IF(AND(BN4&lt;&gt;"",BO4=""),RetireValue,0),0)-IF(BN4="",RetireValue,0)</f>
        <v>5371</v>
      </c>
      <c r="BO8" s="378">
        <f ca="1">IF(BO4&gt;=Inservice,SUM(Inputs!$E$31:BQ31)-IF(AND(BO4&lt;&gt;"",BP4=""),RetireValue,0),0)-IF(BO4="",RetireValue,0)</f>
        <v>5371</v>
      </c>
      <c r="BP8" s="378">
        <f ca="1">IF(BP4&gt;=Inservice,SUM(Inputs!$E$31:BR31)-IF(AND(BP4&lt;&gt;"",BQ4=""),RetireValue,0),0)-IF(BP4="",RetireValue,0)</f>
        <v>5371</v>
      </c>
      <c r="BQ8" s="378">
        <f ca="1">IF(BQ4&gt;=Inservice,SUM(Inputs!$E$31:BS31)-IF(AND(BQ4&lt;&gt;"",BR4=""),RetireValue,0),0)-IF(BQ4="",RetireValue,0)</f>
        <v>5371</v>
      </c>
      <c r="BR8" s="378">
        <f ca="1">IF(BR4&gt;=Inservice,SUM(Inputs!$E$31:BT31)-IF(AND(BR4&lt;&gt;"",BS4=""),RetireValue,0),0)-IF(BR4="",RetireValue,0)</f>
        <v>5371</v>
      </c>
      <c r="BS8" s="378">
        <f ca="1">IF(BS4&gt;=Inservice,SUM(Inputs!$E$31:BU31)-IF(AND(BS4&lt;&gt;"",BT4=""),RetireValue,0),0)-IF(BS4="",RetireValue,0)</f>
        <v>5371</v>
      </c>
      <c r="BT8" s="378">
        <f ca="1">IF(BT4&gt;=Inservice,SUM(Inputs!$E$31:BV31)-IF(AND(BT4&lt;&gt;"",BU4=""),RetireValue,0),0)-IF(BT4="",RetireValue,0)</f>
        <v>5371</v>
      </c>
      <c r="BU8" s="378">
        <f ca="1">IF(BU4&gt;=Inservice,SUM(Inputs!$E$31:BW31)-IF(AND(BU4&lt;&gt;"",BV4=""),RetireValue,0),0)-IF(BU4="",RetireValue,0)</f>
        <v>5371</v>
      </c>
      <c r="BV8" s="378">
        <f ca="1">IF(BV4&gt;=Inservice,SUM(Inputs!$E$31:BX31)-IF(AND(BV4&lt;&gt;"",BW4=""),RetireValue,0),0)-IF(BV4="",RetireValue,0)</f>
        <v>5371</v>
      </c>
      <c r="BW8" s="378">
        <f ca="1">IF(BW4&gt;=Inservice,SUM(Inputs!$E$31:BY31)-IF(AND(BW4&lt;&gt;"",BX4=""),RetireValue,0),0)-IF(BW4="",RetireValue,0)</f>
        <v>5371</v>
      </c>
      <c r="BX8" s="378">
        <f ca="1">IF(BX4&gt;=Inservice,SUM(Inputs!$E$31:BZ31)-IF(AND(BX4&lt;&gt;"",BY4=""),RetireValue,0),0)-IF(BX4="",RetireValue,0)</f>
        <v>5371</v>
      </c>
      <c r="BY8" s="378">
        <f ca="1">IF(BY4&gt;=Inservice,SUM(Inputs!$E$31:CA31)-IF(AND(BY4&lt;&gt;"",BZ4=""),RetireValue,0),0)-IF(BY4="",RetireValue,0)</f>
        <v>5371</v>
      </c>
      <c r="BZ8" s="378">
        <f ca="1">IF(BZ4&gt;=Inservice,SUM(Inputs!$E$31:CB31)-IF(AND(BZ4&lt;&gt;"",CA4=""),RetireValue,0),0)-IF(BZ4="",RetireValue,0)</f>
        <v>5371</v>
      </c>
      <c r="CA8" s="378">
        <f ca="1">IF(CA4&gt;=Inservice,SUM(Inputs!$E$31:CC31)-IF(AND(CA4&lt;&gt;"",CB4=""),RetireValue,0),0)-IF(CA4="",RetireValue,0)</f>
        <v>5371</v>
      </c>
      <c r="CB8" s="378">
        <f ca="1">IF(CB4&gt;=Inservice,SUM(Inputs!$E$31:CD31)-IF(AND(CB4&lt;&gt;"",CC4=""),RetireValue,0),0)-IF(CB4="",RetireValue,0)</f>
        <v>5371</v>
      </c>
      <c r="CC8" s="378">
        <f ca="1">IF(CC4&gt;=Inservice,SUM(Inputs!$E$31:CE31)-IF(AND(CC4&lt;&gt;"",CD4=""),RetireValue,0),0)-IF(CC4="",RetireValue,0)</f>
        <v>5371</v>
      </c>
      <c r="CD8" s="378">
        <f ca="1">IF(CD4&gt;=Inservice,SUM(Inputs!$E$31:CF31)-IF(AND(CD4&lt;&gt;"",CE4=""),RetireValue,0),0)-IF(CD4="",RetireValue,0)</f>
        <v>5371</v>
      </c>
      <c r="CE8" s="378">
        <f ca="1">IF(CE4&gt;=Inservice,SUM(Inputs!$E$31:CG31)-IF(AND(CE4&lt;&gt;"",CF4=""),RetireValue,0),0)-IF(CE4="",RetireValue,0)</f>
        <v>5371</v>
      </c>
      <c r="CF8" s="378">
        <f ca="1">IF(CF4&gt;=Inservice,SUM(Inputs!$E$31:CH31)-IF(AND(CF4&lt;&gt;"",CG4=""),RetireValue,0),0)-IF(CF4="",RetireValue,0)</f>
        <v>5371</v>
      </c>
      <c r="CG8" s="378">
        <f ca="1">IF(CG4&gt;=Inservice,SUM(Inputs!$E$31:CI31)-IF(AND(CG4&lt;&gt;"",CH4=""),RetireValue,0),0)-IF(CG4="",RetireValue,0)</f>
        <v>5371</v>
      </c>
      <c r="CH8" s="378">
        <f ca="1">IF(CH4&gt;=Inservice,SUM(Inputs!$E$31:CJ31)-IF(AND(CH4&lt;&gt;"",CI4=""),RetireValue,0),0)-IF(CH4="",RetireValue,0)</f>
        <v>5371</v>
      </c>
      <c r="CI8" s="378">
        <f ca="1">IF(CI4&gt;=Inservice,SUM(Inputs!$E$31:CK31)-IF(AND(CI4&lt;&gt;"",CJ4=""),RetireValue,0),0)-IF(CI4="",RetireValue,0)</f>
        <v>5371</v>
      </c>
      <c r="CJ8" s="378">
        <f ca="1">IF(CJ4&gt;=Inservice,SUM(Inputs!$E$31:CL31)-IF(AND(CJ4&lt;&gt;"",CK4=""),RetireValue,0),0)-IF(CJ4="",RetireValue,0)</f>
        <v>5371</v>
      </c>
      <c r="CK8" s="378">
        <f ca="1">IF(CK4&gt;=Inservice,SUM(Inputs!$E$31:CM31)-IF(AND(CK4&lt;&gt;"",CL4=""),RetireValue,0),0)-IF(CK4="",RetireValue,0)</f>
        <v>5371</v>
      </c>
      <c r="CL8" s="378">
        <f ca="1">IF(CL4&gt;=Inservice,SUM(Inputs!$E$31:CN31)-IF(AND(CL4&lt;&gt;"",CM4=""),RetireValue,0),0)-IF(CL4="",RetireValue,0)</f>
        <v>5371</v>
      </c>
      <c r="CM8" s="378">
        <f ca="1">IF(CM4&gt;=Inservice,SUM(Inputs!$E$31:CO31)-IF(AND(CM4&lt;&gt;"",CN4=""),RetireValue,0),0)-IF(CM4="",RetireValue,0)</f>
        <v>5371</v>
      </c>
      <c r="CN8" s="378">
        <f ca="1">IF(CN4&gt;=Inservice,SUM(Inputs!$E$31:CP31)-IF(AND(CN4&lt;&gt;"",CO4=""),RetireValue,0),0)-IF(CN4="",RetireValue,0)</f>
        <v>5371</v>
      </c>
      <c r="CO8" s="378">
        <f ca="1">IF(CO4&gt;=Inservice,SUM(Inputs!$E$31:CQ31)-IF(AND(CO4&lt;&gt;"",CP4=""),RetireValue,0),0)-IF(CO4="",RetireValue,0)</f>
        <v>5371</v>
      </c>
      <c r="CP8" s="378">
        <f ca="1">IF(CP4&gt;=Inservice,SUM(Inputs!$E$31:CR31)-IF(AND(CP4&lt;&gt;"",CQ4=""),RetireValue,0),0)-IF(CP4="",RetireValue,0)</f>
        <v>5371</v>
      </c>
      <c r="CQ8" s="378">
        <f ca="1">IF(CQ4&gt;=Inservice,SUM(Inputs!$E$31:CS31)-IF(AND(CQ4&lt;&gt;"",CR4=""),RetireValue,0),0)-IF(CQ4="",RetireValue,0)</f>
        <v>5371</v>
      </c>
    </row>
    <row r="9" spans="1:96">
      <c r="A9" s="39" t="s">
        <v>104</v>
      </c>
      <c r="C9" s="378">
        <f ca="1">IF(C4&gt;=Inservice,0,SUM(Inputs!$E$31:E31)-IF(AND(C4&lt;&gt;"",D4=""),0,0))</f>
        <v>75</v>
      </c>
      <c r="D9" s="378">
        <f ca="1">IF(D4&gt;=Inservice,0,SUM(Inputs!$E$31:F31)-IF(AND(D4&lt;&gt;"",E4=""),0,0))</f>
        <v>1437</v>
      </c>
      <c r="E9" s="378">
        <f ca="1">IF(E4&gt;=Inservice,0,SUM(Inputs!$E$31:G31)-IF(AND(E4&lt;&gt;"",F4=""),0,0))</f>
        <v>5155</v>
      </c>
      <c r="F9" s="378">
        <f ca="1">IF(F4&gt;=Inservice,0,SUM(Inputs!$E$31:H31)-IF(AND(F4&lt;&gt;"",G4=""),0,0))</f>
        <v>0</v>
      </c>
      <c r="G9" s="378">
        <f ca="1">IF(G4&gt;=Inservice,0,SUM(Inputs!$E$31:I31)-IF(AND(G4&lt;&gt;"",H4=""),0,0))</f>
        <v>0</v>
      </c>
      <c r="H9" s="378">
        <f ca="1">IF(H4&gt;=Inservice,0,SUM(Inputs!$E$31:J31)-IF(AND(H4&lt;&gt;"",I4=""),0,0))</f>
        <v>0</v>
      </c>
      <c r="I9" s="378">
        <f ca="1">IF(I4&gt;=Inservice,0,SUM(Inputs!$E$31:K31)-IF(AND(I4&lt;&gt;"",J4=""),0,0))</f>
        <v>0</v>
      </c>
      <c r="J9" s="378">
        <f ca="1">IF(J4&gt;=Inservice,0,SUM(Inputs!$E$31:L31)-IF(AND(J4&lt;&gt;"",K4=""),0,0))</f>
        <v>0</v>
      </c>
      <c r="K9" s="378">
        <f ca="1">IF(K4&gt;=Inservice,0,SUM(Inputs!$E$31:M31)-IF(AND(K4&lt;&gt;"",L4=""),0,0))</f>
        <v>0</v>
      </c>
      <c r="L9" s="378">
        <f ca="1">IF(L4&gt;=Inservice,0,SUM(Inputs!$E$31:N31)-IF(AND(L4&lt;&gt;"",M4=""),0,0))</f>
        <v>0</v>
      </c>
      <c r="M9" s="378">
        <f ca="1">IF(M4&gt;=Inservice,0,SUM(Inputs!$E$31:O31)-IF(AND(M4&lt;&gt;"",N4=""),0,0))</f>
        <v>0</v>
      </c>
      <c r="N9" s="378">
        <f ca="1">IF(N4&gt;=Inservice,0,SUM(Inputs!$E$31:P31)-IF(AND(N4&lt;&gt;"",O4=""),0,0))</f>
        <v>0</v>
      </c>
      <c r="O9" s="378">
        <f ca="1">IF(O4&gt;=Inservice,0,SUM(Inputs!$E$31:Q31)-IF(AND(O4&lt;&gt;"",P4=""),0,0))</f>
        <v>0</v>
      </c>
      <c r="P9" s="378">
        <f ca="1">IF(P4&gt;=Inservice,0,SUM(Inputs!$E$31:R31)-IF(AND(P4&lt;&gt;"",Q4=""),0,0))</f>
        <v>0</v>
      </c>
      <c r="Q9" s="378">
        <f ca="1">IF(Q4&gt;=Inservice,0,SUM(Inputs!$E$31:S31)-IF(AND(Q4&lt;&gt;"",R4=""),0,0))</f>
        <v>0</v>
      </c>
      <c r="R9" s="378">
        <f ca="1">IF(R4&gt;=Inservice,0,SUM(Inputs!$E$31:T31)-IF(AND(R4&lt;&gt;"",S4=""),0,0))</f>
        <v>0</v>
      </c>
      <c r="S9" s="378">
        <f ca="1">IF(S4&gt;=Inservice,0,SUM(Inputs!$E$31:U31)-IF(AND(S4&lt;&gt;"",T4=""),0,0))</f>
        <v>0</v>
      </c>
      <c r="T9" s="378">
        <f ca="1">IF(T4&gt;=Inservice,0,SUM(Inputs!$E$31:V31)-IF(AND(T4&lt;&gt;"",U4=""),0,0))</f>
        <v>0</v>
      </c>
      <c r="U9" s="378">
        <f ca="1">IF(U4&gt;=Inservice,0,SUM(Inputs!$E$31:W31)-IF(AND(U4&lt;&gt;"",V4=""),0,0))</f>
        <v>0</v>
      </c>
      <c r="V9" s="378">
        <f ca="1">IF(V4&gt;=Inservice,0,SUM(Inputs!$E$31:X31)-IF(AND(V4&lt;&gt;"",W4=""),0,0))</f>
        <v>0</v>
      </c>
      <c r="W9" s="378">
        <f ca="1">IF(W4&gt;=Inservice,0,SUM(Inputs!$E$31:Y31)-IF(AND(W4&lt;&gt;"",X4=""),0,0))</f>
        <v>0</v>
      </c>
      <c r="X9" s="378">
        <f ca="1">IF(X4&gt;=Inservice,0,SUM(Inputs!$E$31:Z31)-IF(AND(X4&lt;&gt;"",Y4=""),0,0))</f>
        <v>0</v>
      </c>
      <c r="Y9" s="378">
        <f ca="1">IF(Y4&gt;=Inservice,0,SUM(Inputs!$E$31:AA31)-IF(AND(Y4&lt;&gt;"",Z4=""),0,0))</f>
        <v>0</v>
      </c>
      <c r="Z9" s="378">
        <f ca="1">IF(Z4&gt;=Inservice,0,SUM(Inputs!$E$31:AB31)-IF(AND(Z4&lt;&gt;"",AA4=""),0,0))</f>
        <v>0</v>
      </c>
      <c r="AA9" s="378">
        <f ca="1">IF(AA4&gt;=Inservice,0,SUM(Inputs!$E$31:AC31)-IF(AND(AA4&lt;&gt;"",AB4=""),0,0))</f>
        <v>0</v>
      </c>
      <c r="AB9" s="378">
        <f ca="1">IF(AB4&gt;=Inservice,0,SUM(Inputs!$E$31:AD31)-IF(AND(AB4&lt;&gt;"",AC4=""),0,0))</f>
        <v>0</v>
      </c>
      <c r="AC9" s="378">
        <f ca="1">IF(AC4&gt;=Inservice,0,SUM(Inputs!$E$31:AE31)-IF(AND(AC4&lt;&gt;"",AD4=""),0,0))</f>
        <v>0</v>
      </c>
      <c r="AD9" s="378">
        <f ca="1">IF(AD4&gt;=Inservice,0,SUM(Inputs!$E$31:AF31)-IF(AND(AD4&lt;&gt;"",AE4=""),0,0))</f>
        <v>0</v>
      </c>
      <c r="AE9" s="378">
        <f ca="1">IF(AE4&gt;=Inservice,0,SUM(Inputs!$E$31:AG31)-IF(AND(AE4&lt;&gt;"",AF4=""),0,0))</f>
        <v>0</v>
      </c>
      <c r="AF9" s="378">
        <f ca="1">IF(AF4&gt;=Inservice,0,SUM(Inputs!$E$31:AH31)-IF(AND(AF4&lt;&gt;"",AG4=""),0,0))</f>
        <v>0</v>
      </c>
      <c r="AG9" s="378">
        <f ca="1">IF(AG4&gt;=Inservice,0,SUM(Inputs!$E$31:AI31)-IF(AND(AG4&lt;&gt;"",AH4=""),0,0))</f>
        <v>0</v>
      </c>
      <c r="AH9" s="378">
        <f ca="1">IF(AH4&gt;=Inservice,0,SUM(Inputs!$E$31:AJ31)-IF(AND(AH4&lt;&gt;"",AI4=""),0,0))</f>
        <v>0</v>
      </c>
      <c r="AI9" s="378">
        <f ca="1">IF(AI4&gt;=Inservice,0,SUM(Inputs!$E$31:AK31)-IF(AND(AI4&lt;&gt;"",AJ4=""),0,0))</f>
        <v>0</v>
      </c>
      <c r="AJ9" s="378">
        <f ca="1">IF(AJ4&gt;=Inservice,0,SUM(Inputs!$E$31:AL31)-IF(AND(AJ4&lt;&gt;"",AK4=""),0,0))</f>
        <v>0</v>
      </c>
      <c r="AK9" s="378">
        <f ca="1">IF(AK4&gt;=Inservice,0,SUM(Inputs!$E$31:AM31)-IF(AND(AK4&lt;&gt;"",AL4=""),0,0))</f>
        <v>0</v>
      </c>
      <c r="AL9" s="378">
        <f ca="1">IF(AL4&gt;=Inservice,0,SUM(Inputs!$E$31:AN31)-IF(AND(AL4&lt;&gt;"",AM4=""),0,0))</f>
        <v>0</v>
      </c>
      <c r="AM9" s="378">
        <f ca="1">IF(AM4&gt;=Inservice,0,SUM(Inputs!$E$31:AO31)-IF(AND(AM4&lt;&gt;"",AN4=""),0,0))</f>
        <v>0</v>
      </c>
      <c r="AN9" s="378">
        <f ca="1">IF(AN4&gt;=Inservice,0,SUM(Inputs!$E$31:AP31)-IF(AND(AN4&lt;&gt;"",AO4=""),0,0))</f>
        <v>0</v>
      </c>
      <c r="AO9" s="378">
        <f ca="1">IF(AO4&gt;=Inservice,0,SUM(Inputs!$E$31:AQ31)-IF(AND(AO4&lt;&gt;"",AP4=""),0,0))</f>
        <v>0</v>
      </c>
      <c r="AP9" s="378">
        <f ca="1">IF(AP4&gt;=Inservice,0,SUM(Inputs!$E$31:AR31)-IF(AND(AP4&lt;&gt;"",AQ4=""),0,0))</f>
        <v>0</v>
      </c>
      <c r="AQ9" s="378">
        <f ca="1">IF(AQ4&gt;=Inservice,0,SUM(Inputs!$E$31:AS31)-IF(AND(AQ4&lt;&gt;"",AR4=""),0,0))</f>
        <v>0</v>
      </c>
      <c r="AR9" s="378">
        <f ca="1">IF(AR4&gt;=Inservice,0,SUM(Inputs!$E$31:AT31)-IF(AND(AR4&lt;&gt;"",AS4=""),0,0))</f>
        <v>0</v>
      </c>
      <c r="AS9" s="378">
        <f ca="1">IF(AS4&gt;=Inservice,0,SUM(Inputs!$E$31:AU31)-IF(AND(AS4&lt;&gt;"",AT4=""),0,0))</f>
        <v>0</v>
      </c>
      <c r="AT9" s="378">
        <f ca="1">IF(AT4&gt;=Inservice,0,SUM(Inputs!$E$31:AV31)-IF(AND(AT4&lt;&gt;"",AU4=""),0,0))</f>
        <v>0</v>
      </c>
      <c r="AU9" s="378">
        <f ca="1">IF(AU4&gt;=Inservice,0,SUM(Inputs!$E$31:AW31)-IF(AND(AU4&lt;&gt;"",AV4=""),0,0))</f>
        <v>0</v>
      </c>
      <c r="AV9" s="378">
        <f ca="1">IF(AV4&gt;=Inservice,0,SUM(Inputs!$E$31:AX31)-IF(AND(AV4&lt;&gt;"",AW4=""),0,0))</f>
        <v>0</v>
      </c>
      <c r="AW9" s="378">
        <f ca="1">IF(AW4&gt;=Inservice,0,SUM(Inputs!$E$31:AY31)-IF(AND(AW4&lt;&gt;"",AX4=""),0,0))</f>
        <v>0</v>
      </c>
      <c r="AX9" s="378">
        <f ca="1">IF(AX4&gt;=Inservice,0,SUM(Inputs!$E$31:AZ31)-IF(AND(AX4&lt;&gt;"",AY4=""),0,0))</f>
        <v>0</v>
      </c>
      <c r="AY9" s="378">
        <f ca="1">IF(AY4&gt;=Inservice,0,SUM(Inputs!$E$31:BA31)-IF(AND(AY4&lt;&gt;"",AZ4=""),0,0))</f>
        <v>0</v>
      </c>
      <c r="AZ9" s="378">
        <f ca="1">IF(AZ4&gt;=Inservice,0,SUM(Inputs!$E$31:BB31)-IF(AND(AZ4&lt;&gt;"",BA4=""),0,0))</f>
        <v>0</v>
      </c>
      <c r="BA9" s="378">
        <f ca="1">IF(BA4&gt;=Inservice,0,SUM(Inputs!$E$31:BC31)-IF(AND(BA4&lt;&gt;"",BB4=""),0,0))</f>
        <v>0</v>
      </c>
      <c r="BB9" s="378">
        <f ca="1">IF(BB4&gt;=Inservice,0,SUM(Inputs!$E$31:BD31)-IF(AND(BB4&lt;&gt;"",BC4=""),0,0))</f>
        <v>0</v>
      </c>
      <c r="BC9" s="378">
        <f ca="1">IF(BC4&gt;=Inservice,0,SUM(Inputs!$E$31:BE31)-IF(AND(BC4&lt;&gt;"",BD4=""),0,0))</f>
        <v>0</v>
      </c>
      <c r="BD9" s="378">
        <f ca="1">IF(BD4&gt;=Inservice,0,SUM(Inputs!$E$31:BF31)-IF(AND(BD4&lt;&gt;"",BE4=""),0,0))</f>
        <v>0</v>
      </c>
      <c r="BE9" s="378">
        <f ca="1">IF(BE4&gt;=Inservice,0,SUM(Inputs!$E$31:BG31)-IF(AND(BE4&lt;&gt;"",BF4=""),0,0))</f>
        <v>0</v>
      </c>
      <c r="BF9" s="378">
        <f ca="1">IF(BF4&gt;=Inservice,0,SUM(Inputs!$E$31:BH31)-IF(AND(BF4&lt;&gt;"",BG4=""),0,0))</f>
        <v>0</v>
      </c>
      <c r="BG9" s="378">
        <f ca="1">IF(BG4&gt;=Inservice,0,SUM(Inputs!$E$31:BI31)-IF(AND(BG4&lt;&gt;"",BH4=""),0,0))</f>
        <v>0</v>
      </c>
      <c r="BH9" s="378">
        <f ca="1">IF(BH4&gt;=Inservice,0,SUM(Inputs!$E$31:BJ31)-IF(AND(BH4&lt;&gt;"",BI4=""),0,0))</f>
        <v>0</v>
      </c>
      <c r="BI9" s="378">
        <f ca="1">IF(BI4&gt;=Inservice,0,SUM(Inputs!$E$31:BK31)-IF(AND(BI4&lt;&gt;"",BJ4=""),0,0))</f>
        <v>0</v>
      </c>
      <c r="BJ9" s="378">
        <f ca="1">IF(BJ4&gt;=Inservice,0,SUM(Inputs!$E$31:BL31)-IF(AND(BJ4&lt;&gt;"",BK4=""),0,0))</f>
        <v>0</v>
      </c>
      <c r="BK9" s="378">
        <f ca="1">IF(BK4&gt;=Inservice,0,SUM(Inputs!$E$31:BM31)-IF(AND(BK4&lt;&gt;"",BL4=""),0,0))</f>
        <v>0</v>
      </c>
      <c r="BL9" s="378">
        <f ca="1">IF(BL4&gt;=Inservice,0,SUM(Inputs!$E$31:BN31)-IF(AND(BL4&lt;&gt;"",BM4=""),0,0))</f>
        <v>0</v>
      </c>
      <c r="BM9" s="378">
        <f ca="1">IF(BM4&gt;=Inservice,0,SUM(Inputs!$E$31:BO31)-IF(AND(BM4&lt;&gt;"",BN4=""),0,0))</f>
        <v>0</v>
      </c>
      <c r="BN9" s="378">
        <f ca="1">IF(BN4&gt;=Inservice,0,SUM(Inputs!$E$31:BP31)-IF(AND(BN4&lt;&gt;"",BO4=""),0,0))</f>
        <v>0</v>
      </c>
      <c r="BO9" s="378">
        <f ca="1">IF(BO4&gt;=Inservice,0,SUM(Inputs!$E$31:BQ31)-IF(AND(BO4&lt;&gt;"",BP4=""),0,0))</f>
        <v>0</v>
      </c>
      <c r="BP9" s="378">
        <f ca="1">IF(BP4&gt;=Inservice,0,SUM(Inputs!$E$31:BR31)-IF(AND(BP4&lt;&gt;"",BQ4=""),0,0))</f>
        <v>0</v>
      </c>
      <c r="BQ9" s="378">
        <f ca="1">IF(BQ4&gt;=Inservice,0,SUM(Inputs!$E$31:BS31)-IF(AND(BQ4&lt;&gt;"",BR4=""),0,0))</f>
        <v>0</v>
      </c>
      <c r="BR9" s="378">
        <f ca="1">IF(BR4&gt;=Inservice,0,SUM(Inputs!$E$31:BT31)-IF(AND(BR4&lt;&gt;"",BS4=""),0,0))</f>
        <v>0</v>
      </c>
      <c r="BS9" s="378">
        <f ca="1">IF(BS4&gt;=Inservice,0,SUM(Inputs!$E$31:BU31)-IF(AND(BS4&lt;&gt;"",BT4=""),0,0))</f>
        <v>0</v>
      </c>
      <c r="BT9" s="378">
        <f ca="1">IF(BT4&gt;=Inservice,0,SUM(Inputs!$E$31:BV31)-IF(AND(BT4&lt;&gt;"",BU4=""),0,0))</f>
        <v>0</v>
      </c>
      <c r="BU9" s="378">
        <f ca="1">IF(BU4&gt;=Inservice,0,SUM(Inputs!$E$31:BW31)-IF(AND(BU4&lt;&gt;"",BV4=""),0,0))</f>
        <v>0</v>
      </c>
      <c r="BV9" s="378">
        <f ca="1">IF(BV4&gt;=Inservice,0,SUM(Inputs!$E$31:BX31)-IF(AND(BV4&lt;&gt;"",BW4=""),0,0))</f>
        <v>0</v>
      </c>
      <c r="BW9" s="378">
        <f ca="1">IF(BW4&gt;=Inservice,0,SUM(Inputs!$E$31:BY31)-IF(AND(BW4&lt;&gt;"",BX4=""),0,0))</f>
        <v>0</v>
      </c>
      <c r="BX9" s="378">
        <f ca="1">IF(BX4&gt;=Inservice,0,SUM(Inputs!$E$31:BZ31)-IF(AND(BX4&lt;&gt;"",BY4=""),0,0))</f>
        <v>0</v>
      </c>
      <c r="BY9" s="378">
        <f ca="1">IF(BY4&gt;=Inservice,0,SUM(Inputs!$E$31:CA31)-IF(AND(BY4&lt;&gt;"",BZ4=""),0,0))</f>
        <v>0</v>
      </c>
      <c r="BZ9" s="378">
        <f ca="1">IF(BZ4&gt;=Inservice,0,SUM(Inputs!$E$31:CB31)-IF(AND(BZ4&lt;&gt;"",CA4=""),0,0))</f>
        <v>0</v>
      </c>
      <c r="CA9" s="378">
        <f ca="1">IF(CA4&gt;=Inservice,0,SUM(Inputs!$E$31:CC31)-IF(AND(CA4&lt;&gt;"",CB4=""),0,0))</f>
        <v>0</v>
      </c>
      <c r="CB9" s="378">
        <f ca="1">IF(CB4&gt;=Inservice,0,SUM(Inputs!$E$31:CD31)-IF(AND(CB4&lt;&gt;"",CC4=""),0,0))</f>
        <v>0</v>
      </c>
      <c r="CC9" s="378">
        <f ca="1">IF(CC4&gt;=Inservice,0,SUM(Inputs!$E$31:CE31)-IF(AND(CC4&lt;&gt;"",CD4=""),0,0))</f>
        <v>0</v>
      </c>
      <c r="CD9" s="378">
        <f ca="1">IF(CD4&gt;=Inservice,0,SUM(Inputs!$E$31:CF31)-IF(AND(CD4&lt;&gt;"",CE4=""),0,0))</f>
        <v>0</v>
      </c>
      <c r="CE9" s="378">
        <f ca="1">IF(CE4&gt;=Inservice,0,SUM(Inputs!$E$31:CG31)-IF(AND(CE4&lt;&gt;"",CF4=""),0,0))</f>
        <v>0</v>
      </c>
      <c r="CF9" s="378">
        <f ca="1">IF(CF4&gt;=Inservice,0,SUM(Inputs!$E$31:CH31)-IF(AND(CF4&lt;&gt;"",CG4=""),0,0))</f>
        <v>0</v>
      </c>
      <c r="CG9" s="378">
        <f ca="1">IF(CG4&gt;=Inservice,0,SUM(Inputs!$E$31:CI31)-IF(AND(CG4&lt;&gt;"",CH4=""),0,0))</f>
        <v>0</v>
      </c>
      <c r="CH9" s="378">
        <f ca="1">IF(CH4&gt;=Inservice,0,SUM(Inputs!$E$31:CJ31)-IF(AND(CH4&lt;&gt;"",CI4=""),0,0))</f>
        <v>0</v>
      </c>
      <c r="CI9" s="378">
        <f ca="1">IF(CI4&gt;=Inservice,0,SUM(Inputs!$E$31:CK31)-IF(AND(CI4&lt;&gt;"",CJ4=""),0,0))</f>
        <v>0</v>
      </c>
      <c r="CJ9" s="378">
        <f ca="1">IF(CJ4&gt;=Inservice,0,SUM(Inputs!$E$31:CL31)-IF(AND(CJ4&lt;&gt;"",CK4=""),0,0))</f>
        <v>0</v>
      </c>
      <c r="CK9" s="378">
        <f ca="1">IF(CK4&gt;=Inservice,0,SUM(Inputs!$E$31:CM31)-IF(AND(CK4&lt;&gt;"",CL4=""),0,0))</f>
        <v>0</v>
      </c>
      <c r="CL9" s="378">
        <f ca="1">IF(CL4&gt;=Inservice,0,SUM(Inputs!$E$31:CN31)-IF(AND(CL4&lt;&gt;"",CM4=""),0,0))</f>
        <v>0</v>
      </c>
      <c r="CM9" s="378">
        <f ca="1">IF(CM4&gt;=Inservice,0,SUM(Inputs!$E$31:CO31)-IF(AND(CM4&lt;&gt;"",CN4=""),0,0))</f>
        <v>0</v>
      </c>
      <c r="CN9" s="378">
        <f ca="1">IF(CN4&gt;=Inservice,0,SUM(Inputs!$E$31:CP31)-IF(AND(CN4&lt;&gt;"",CO4=""),0,0))</f>
        <v>0</v>
      </c>
      <c r="CO9" s="378">
        <f ca="1">IF(CO4&gt;=Inservice,0,SUM(Inputs!$E$31:CQ31)-IF(AND(CO4&lt;&gt;"",CP4=""),0,0))</f>
        <v>0</v>
      </c>
      <c r="CP9" s="378">
        <f ca="1">IF(CP4&gt;=Inservice,0,SUM(Inputs!$E$31:CR31)-IF(AND(CP4&lt;&gt;"",CQ4=""),0,0))</f>
        <v>0</v>
      </c>
      <c r="CQ9" s="378">
        <f ca="1">IF(CQ4&gt;=Inservice,0,SUM(Inputs!$E$31:CS31)-IF(AND(CQ4&lt;&gt;"",CR4=""),0,0))</f>
        <v>0</v>
      </c>
    </row>
    <row r="10" spans="1:96">
      <c r="A10" s="39" t="s">
        <v>105</v>
      </c>
      <c r="C10" s="378">
        <f ca="1">'Depr - Recommendation'!D53</f>
        <v>0</v>
      </c>
      <c r="D10" s="378">
        <f ca="1">'Depr - Recommendation'!E53+C10</f>
        <v>0</v>
      </c>
      <c r="E10" s="378">
        <f ca="1">'Depr - Recommendation'!F53+D10</f>
        <v>0</v>
      </c>
      <c r="F10" s="378">
        <f ca="1">'Depr - Recommendation'!G53+E10</f>
        <v>-54.806122448979593</v>
      </c>
      <c r="G10" s="378">
        <f ca="1">'Depr - Recommendation'!H53+F10</f>
        <v>-164.41836734693879</v>
      </c>
      <c r="H10" s="378">
        <f ca="1">'Depr - Recommendation'!I53+G10</f>
        <v>-274.03061224489795</v>
      </c>
      <c r="I10" s="378">
        <f ca="1">'Depr - Recommendation'!J53+H10</f>
        <v>-383.64285714285711</v>
      </c>
      <c r="J10" s="378">
        <f ca="1">'Depr - Recommendation'!K53+I10</f>
        <v>-493.25510204081627</v>
      </c>
      <c r="K10" s="378">
        <f ca="1">'Depr - Recommendation'!L53+J10</f>
        <v>-602.86734693877543</v>
      </c>
      <c r="L10" s="378">
        <f ca="1">'Depr - Recommendation'!M53+K10</f>
        <v>-712.47959183673458</v>
      </c>
      <c r="M10" s="378">
        <f ca="1">'Depr - Recommendation'!N53+L10</f>
        <v>-822.09183673469374</v>
      </c>
      <c r="N10" s="378">
        <f ca="1">'Depr - Recommendation'!O53+M10</f>
        <v>-931.7040816326529</v>
      </c>
      <c r="O10" s="378">
        <f ca="1">'Depr - Recommendation'!P53+N10</f>
        <v>-1041.3163265306121</v>
      </c>
      <c r="P10" s="378">
        <f ca="1">'Depr - Recommendation'!Q53+O10</f>
        <v>-1150.9285714285713</v>
      </c>
      <c r="Q10" s="378">
        <f ca="1">'Depr - Recommendation'!R53+P10</f>
        <v>-1260.5408163265306</v>
      </c>
      <c r="R10" s="378">
        <f ca="1">'Depr - Recommendation'!S53+Q10</f>
        <v>-1370.1530612244899</v>
      </c>
      <c r="S10" s="378">
        <f ca="1">'Depr - Recommendation'!T53+R10</f>
        <v>-1479.7653061224491</v>
      </c>
      <c r="T10" s="378">
        <f ca="1">'Depr - Recommendation'!U53+S10</f>
        <v>-1589.3775510204084</v>
      </c>
      <c r="U10" s="378">
        <f ca="1">'Depr - Recommendation'!V53+T10</f>
        <v>-1698.9897959183677</v>
      </c>
      <c r="V10" s="378">
        <f ca="1">'Depr - Recommendation'!W53+U10</f>
        <v>-1808.602040816327</v>
      </c>
      <c r="W10" s="378">
        <f ca="1">'Depr - Recommendation'!X53+V10</f>
        <v>-1918.2142857142862</v>
      </c>
      <c r="X10" s="378">
        <f ca="1">'Depr - Recommendation'!Y53+W10</f>
        <v>-2027.8265306122455</v>
      </c>
      <c r="Y10" s="378">
        <f ca="1">'Depr - Recommendation'!Z53+X10</f>
        <v>-2137.4387755102048</v>
      </c>
      <c r="Z10" s="378">
        <f ca="1">'Depr - Recommendation'!AA53+Y10</f>
        <v>-2247.0510204081638</v>
      </c>
      <c r="AA10" s="378">
        <f ca="1">'Depr - Recommendation'!AB53+Z10</f>
        <v>-2356.6632653061229</v>
      </c>
      <c r="AB10" s="378">
        <f ca="1">'Depr - Recommendation'!AC53+AA10</f>
        <v>-2466.2755102040819</v>
      </c>
      <c r="AC10" s="378">
        <f ca="1">'Depr - Recommendation'!AD53+AB10</f>
        <v>-2575.887755102041</v>
      </c>
      <c r="AD10" s="378">
        <f ca="1">'Depr - Recommendation'!AE53+AC10</f>
        <v>-2685.5</v>
      </c>
      <c r="AE10" s="378">
        <f ca="1">'Depr - Recommendation'!AF53+AD10</f>
        <v>-2795.112244897959</v>
      </c>
      <c r="AF10" s="378">
        <f ca="1">'Depr - Recommendation'!AG53+AE10</f>
        <v>-2904.7244897959181</v>
      </c>
      <c r="AG10" s="378">
        <f ca="1">'Depr - Recommendation'!AH53+AF10</f>
        <v>-3014.3367346938771</v>
      </c>
      <c r="AH10" s="378">
        <f ca="1">'Depr - Recommendation'!AI53+AG10</f>
        <v>-3123.9489795918362</v>
      </c>
      <c r="AI10" s="378">
        <f ca="1">'Depr - Recommendation'!AJ53+AH10</f>
        <v>-3233.5612244897952</v>
      </c>
      <c r="AJ10" s="378">
        <f ca="1">'Depr - Recommendation'!AK53+AI10</f>
        <v>-3343.1734693877543</v>
      </c>
      <c r="AK10" s="378">
        <f ca="1">'Depr - Recommendation'!AL53+AJ10</f>
        <v>-3452.7857142857133</v>
      </c>
      <c r="AL10" s="378">
        <f ca="1">'Depr - Recommendation'!AM53+AK10</f>
        <v>-3562.3979591836724</v>
      </c>
      <c r="AM10" s="378">
        <f ca="1">'Depr - Recommendation'!AN53+AL10</f>
        <v>-3672.0102040816314</v>
      </c>
      <c r="AN10" s="378">
        <f ca="1">'Depr - Recommendation'!AO53+AM10</f>
        <v>-3781.6224489795904</v>
      </c>
      <c r="AO10" s="378">
        <f ca="1">'Depr - Recommendation'!AP53+AN10</f>
        <v>-3891.2346938775495</v>
      </c>
      <c r="AP10" s="378">
        <f ca="1">'Depr - Recommendation'!AQ53+AO10</f>
        <v>-4000.8469387755085</v>
      </c>
      <c r="AQ10" s="378">
        <f ca="1">'Depr - Recommendation'!AR53+AP10</f>
        <v>-4110.459183673468</v>
      </c>
      <c r="AR10" s="378">
        <f ca="1">'Depr - Recommendation'!AS53+AQ10</f>
        <v>-4220.0714285714275</v>
      </c>
      <c r="AS10" s="378">
        <f ca="1">'Depr - Recommendation'!AT53+AR10</f>
        <v>-4329.683673469387</v>
      </c>
      <c r="AT10" s="378">
        <f ca="1">'Depr - Recommendation'!AU53+AS10</f>
        <v>-4439.2959183673465</v>
      </c>
      <c r="AU10" s="378">
        <f ca="1">'Depr - Recommendation'!AV53+AT10</f>
        <v>-4548.908163265306</v>
      </c>
      <c r="AV10" s="378">
        <f ca="1">'Depr - Recommendation'!AW53+AU10</f>
        <v>-4658.5204081632655</v>
      </c>
      <c r="AW10" s="378">
        <f ca="1">'Depr - Recommendation'!AX53+AV10</f>
        <v>-4768.132653061225</v>
      </c>
      <c r="AX10" s="378">
        <f ca="1">'Depr - Recommendation'!AY53+AW10</f>
        <v>-4877.7448979591845</v>
      </c>
      <c r="AY10" s="378">
        <f ca="1">'Depr - Recommendation'!AZ53+AX10</f>
        <v>-4987.357142857144</v>
      </c>
      <c r="AZ10" s="378">
        <f ca="1">'Depr - Recommendation'!BA53+AY10</f>
        <v>-5096.9693877551035</v>
      </c>
      <c r="BA10" s="378">
        <f ca="1">'Depr - Recommendation'!BB53+AZ10</f>
        <v>-5206.581632653063</v>
      </c>
      <c r="BB10" s="378">
        <f ca="1">'Depr - Recommendation'!BC53+BA10</f>
        <v>-5316.1938775510225</v>
      </c>
      <c r="BC10" s="378">
        <f ca="1">'Depr - Recommendation'!BD53+BB10</f>
        <v>-5371.0000000000018</v>
      </c>
      <c r="BD10" s="378">
        <f ca="1">'Depr - Recommendation'!BE53+BC10</f>
        <v>-5371.0000000000018</v>
      </c>
      <c r="BE10" s="378">
        <f ca="1">'Depr - Recommendation'!BF53+BD10</f>
        <v>-5371.0000000000018</v>
      </c>
      <c r="BF10" s="378">
        <f ca="1">'Depr - Recommendation'!BG53+BE10</f>
        <v>-5371.0000000000018</v>
      </c>
      <c r="BG10" s="378">
        <f ca="1">'Depr - Recommendation'!BH53+BF10</f>
        <v>-5371.0000000000018</v>
      </c>
      <c r="BH10" s="378">
        <f ca="1">'Depr - Recommendation'!BI53+BG10</f>
        <v>-5371.0000000000018</v>
      </c>
      <c r="BI10" s="378">
        <f ca="1">'Depr - Recommendation'!BJ53+BH10</f>
        <v>-5371.0000000000018</v>
      </c>
      <c r="BJ10" s="378">
        <f ca="1">'Depr - Recommendation'!BK53+BI10</f>
        <v>-5371.0000000000018</v>
      </c>
      <c r="BK10" s="378">
        <f ca="1">'Depr - Recommendation'!BL53+BJ10</f>
        <v>-5371.0000000000018</v>
      </c>
      <c r="BL10" s="378">
        <f ca="1">'Depr - Recommendation'!BM53+BK10</f>
        <v>-5371.0000000000018</v>
      </c>
      <c r="BM10" s="378">
        <f ca="1">'Depr - Recommendation'!BN53+BL10</f>
        <v>-5371.0000000000018</v>
      </c>
      <c r="BN10" s="378">
        <f ca="1">'Depr - Recommendation'!BO53+BM10</f>
        <v>-5371.0000000000018</v>
      </c>
      <c r="BO10" s="378">
        <f ca="1">'Depr - Recommendation'!BP53+BN10</f>
        <v>-5371.0000000000018</v>
      </c>
      <c r="BP10" s="378">
        <f ca="1">'Depr - Recommendation'!BQ53+BO10</f>
        <v>-5371.0000000000018</v>
      </c>
      <c r="BQ10" s="378">
        <f ca="1">'Depr - Recommendation'!BR53+BP10</f>
        <v>-5371.0000000000018</v>
      </c>
      <c r="BR10" s="378">
        <f ca="1">'Depr - Recommendation'!BS53+BQ10</f>
        <v>-5371.0000000000018</v>
      </c>
      <c r="BS10" s="378">
        <f ca="1">'Depr - Recommendation'!BT53+BR10</f>
        <v>-5371.0000000000018</v>
      </c>
      <c r="BT10" s="378">
        <f ca="1">'Depr - Recommendation'!BU53+BS10</f>
        <v>-5371.0000000000018</v>
      </c>
      <c r="BU10" s="378">
        <f ca="1">'Depr - Recommendation'!BV53+BT10</f>
        <v>-5371.0000000000018</v>
      </c>
      <c r="BV10" s="378">
        <f ca="1">'Depr - Recommendation'!BW53+BU10</f>
        <v>-5371.0000000000018</v>
      </c>
      <c r="BW10" s="378">
        <f ca="1">'Depr - Recommendation'!BX53+BV10</f>
        <v>-5371.0000000000018</v>
      </c>
      <c r="BX10" s="378">
        <f ca="1">'Depr - Recommendation'!BY53+BW10</f>
        <v>-5371.0000000000018</v>
      </c>
      <c r="BY10" s="378">
        <f ca="1">'Depr - Recommendation'!BZ53+BX10</f>
        <v>-5371.0000000000018</v>
      </c>
      <c r="BZ10" s="378">
        <f ca="1">'Depr - Recommendation'!CA53+BY10</f>
        <v>-5371.0000000000018</v>
      </c>
      <c r="CA10" s="378">
        <f ca="1">'Depr - Recommendation'!CB53+BZ10</f>
        <v>-5371.0000000000018</v>
      </c>
      <c r="CB10" s="378">
        <f ca="1">'Depr - Recommendation'!CC53+CA10</f>
        <v>-5371.0000000000018</v>
      </c>
      <c r="CC10" s="378">
        <f ca="1">'Depr - Recommendation'!CD53+CB10</f>
        <v>-5371.0000000000018</v>
      </c>
      <c r="CD10" s="378">
        <f ca="1">'Depr - Recommendation'!CE53+CC10</f>
        <v>-5371.0000000000018</v>
      </c>
      <c r="CE10" s="378">
        <f ca="1">'Depr - Recommendation'!CF53+CD10</f>
        <v>-5371.0000000000018</v>
      </c>
      <c r="CF10" s="378">
        <f ca="1">'Depr - Recommendation'!CG53+CE10</f>
        <v>-5371.0000000000018</v>
      </c>
      <c r="CG10" s="378">
        <f ca="1">'Depr - Recommendation'!CH53+CF10</f>
        <v>-5371.0000000000018</v>
      </c>
      <c r="CH10" s="378">
        <f ca="1">'Depr - Recommendation'!CI53+CG10</f>
        <v>-5371.0000000000018</v>
      </c>
      <c r="CI10" s="378">
        <f ca="1">'Depr - Recommendation'!CJ53+CH10</f>
        <v>-5371.0000000000018</v>
      </c>
      <c r="CJ10" s="378">
        <f ca="1">'Depr - Recommendation'!CK53+CI10</f>
        <v>-5371.0000000000018</v>
      </c>
      <c r="CK10" s="378">
        <f ca="1">'Depr - Recommendation'!CL53+CJ10</f>
        <v>-5371.0000000000018</v>
      </c>
      <c r="CL10" s="378">
        <f ca="1">'Depr - Recommendation'!CM53+CK10</f>
        <v>-5371.0000000000018</v>
      </c>
      <c r="CM10" s="378">
        <f ca="1">'Depr - Recommendation'!CN53+CL10</f>
        <v>-5371.0000000000018</v>
      </c>
      <c r="CN10" s="378">
        <f ca="1">'Depr - Recommendation'!CO53+CM10</f>
        <v>-5371.0000000000018</v>
      </c>
      <c r="CO10" s="378">
        <f ca="1">'Depr - Recommendation'!CP53+CN10</f>
        <v>-5371.0000000000018</v>
      </c>
      <c r="CP10" s="378">
        <f ca="1">'Depr - Recommendation'!CQ53+CO10</f>
        <v>-5371.0000000000018</v>
      </c>
      <c r="CQ10" s="378">
        <f ca="1">'Depr - Recommendation'!CR53+CP10</f>
        <v>-5371.0000000000018</v>
      </c>
    </row>
    <row r="11" spans="1:96" s="379" customFormat="1">
      <c r="A11" s="39" t="s">
        <v>148</v>
      </c>
      <c r="C11" s="314">
        <f ca="1">('Depr - Recommendation'!D$98-'Depr - Recommendation'!D$53)*(FederalIncomeTax+ StateIncomeTax)</f>
        <v>0</v>
      </c>
      <c r="D11" s="314">
        <f ca="1">('Depr - Recommendation'!E$98-'Depr - Recommendation'!E$53)*(FederalIncomeTax+StateIncomeTax)+C11</f>
        <v>0</v>
      </c>
      <c r="E11" s="314">
        <f ca="1">('Depr - Recommendation'!F$98-'Depr - Recommendation'!F$53)*(FederalIncomeTax+StateIncomeTax)+D11</f>
        <v>0</v>
      </c>
      <c r="F11" s="314">
        <f ca="1">('Depr - Recommendation'!G$98-'Depr - Recommendation'!G$53)*(FederalIncomeTax+StateIncomeTax)+E11</f>
        <v>-53.329097448979596</v>
      </c>
      <c r="G11" s="314">
        <f ca="1">('Depr - Recommendation'!H$98-'Depr - Recommendation'!H$53)*(FederalIncomeTax+StateIncomeTax)+F11</f>
        <v>-153.2869698469388</v>
      </c>
      <c r="H11" s="314">
        <f ca="1">('Depr - Recommendation'!I$98-'Depr - Recommendation'!I$53)*(FederalIncomeTax+StateIncomeTax)+G11</f>
        <v>-240.51422949489799</v>
      </c>
      <c r="I11" s="314">
        <f ca="1">('Depr - Recommendation'!J$98-'Depr - Recommendation'!J$53)*(FederalIncomeTax+StateIncomeTax)+H11</f>
        <v>-316.35094089285718</v>
      </c>
      <c r="J11" s="314">
        <f ca="1">('Depr - Recommendation'!K$98-'Depr - Recommendation'!K$53)*(FederalIncomeTax+StateIncomeTax)+I11</f>
        <v>-381.86915564081636</v>
      </c>
      <c r="K11" s="314">
        <f ca="1">('Depr - Recommendation'!L$98-'Depr - Recommendation'!L$53)*(FederalIncomeTax+StateIncomeTax)+J11</f>
        <v>-438.00691888877554</v>
      </c>
      <c r="L11" s="314">
        <f ca="1">('Depr - Recommendation'!M$98-'Depr - Recommendation'!M$53)*(FederalIncomeTax+StateIncomeTax)+K11</f>
        <v>-489.72246928673474</v>
      </c>
      <c r="M11" s="314">
        <f ca="1">('Depr - Recommendation'!N$98-'Depr - Recommendation'!N$53)*(FederalIncomeTax+StateIncomeTax)+L11</f>
        <v>-541.43801968469393</v>
      </c>
      <c r="N11" s="314">
        <f ca="1">('Depr - Recommendation'!O$98-'Depr - Recommendation'!O$53)*(FederalIncomeTax+StateIncomeTax)+M11</f>
        <v>-593.28757653265313</v>
      </c>
      <c r="O11" s="314">
        <f ca="1">('Depr - Recommendation'!P$98-'Depr - Recommendation'!P$53)*(FederalIncomeTax+StateIncomeTax)+N11</f>
        <v>-645.00312693061232</v>
      </c>
      <c r="P11" s="314">
        <f ca="1">('Depr - Recommendation'!Q$98-'Depr - Recommendation'!Q$53)*(FederalIncomeTax+StateIncomeTax)+O11</f>
        <v>-696.85268377857153</v>
      </c>
      <c r="Q11" s="314">
        <f ca="1">('Depr - Recommendation'!R$98-'Depr - Recommendation'!R$53)*(FederalIncomeTax+StateIncomeTax)+P11</f>
        <v>-748.56823417653072</v>
      </c>
      <c r="R11" s="314">
        <f ca="1">('Depr - Recommendation'!S$98-'Depr - Recommendation'!S$53)*(FederalIncomeTax+StateIncomeTax)+Q11</f>
        <v>-800.41779102448993</v>
      </c>
      <c r="S11" s="314">
        <f ca="1">('Depr - Recommendation'!T$98-'Depr - Recommendation'!T$53)*(FederalIncomeTax+StateIncomeTax)+R11</f>
        <v>-852.13334142244912</v>
      </c>
      <c r="T11" s="314">
        <f ca="1">('Depr - Recommendation'!U$98-'Depr - Recommendation'!U$53)*(FederalIncomeTax+StateIncomeTax)+S11</f>
        <v>-903.98289827040833</v>
      </c>
      <c r="U11" s="314">
        <f ca="1">('Depr - Recommendation'!V$98-'Depr - Recommendation'!V$53)*(FederalIncomeTax+StateIncomeTax)+T11</f>
        <v>-916.16654591836755</v>
      </c>
      <c r="V11" s="314">
        <f ca="1">('Depr - Recommendation'!W$98-'Depr - Recommendation'!W$53)*(FederalIncomeTax+StateIncomeTax)+U11</f>
        <v>-888.81829081632668</v>
      </c>
      <c r="W11" s="314">
        <f ca="1">('Depr - Recommendation'!X$98-'Depr - Recommendation'!X$53)*(FederalIncomeTax+StateIncomeTax)+V11</f>
        <v>-861.47003571428581</v>
      </c>
      <c r="X11" s="314">
        <f ca="1">('Depr - Recommendation'!Y$98-'Depr - Recommendation'!Y$53)*(FederalIncomeTax+StateIncomeTax)+W11</f>
        <v>-834.12178061224495</v>
      </c>
      <c r="Y11" s="314">
        <f ca="1">('Depr - Recommendation'!Z$98-'Depr - Recommendation'!Z$53)*(FederalIncomeTax+StateIncomeTax)+X11</f>
        <v>-806.77352551020408</v>
      </c>
      <c r="Z11" s="314">
        <f ca="1">('Depr - Recommendation'!AA$98-'Depr - Recommendation'!AA$53)*(FederalIncomeTax+StateIncomeTax)+Y11</f>
        <v>-779.42527040816321</v>
      </c>
      <c r="AA11" s="314">
        <f ca="1">('Depr - Recommendation'!AB$98-'Depr - Recommendation'!AB$53)*(FederalIncomeTax+StateIncomeTax)+Z11</f>
        <v>-752.07701530612235</v>
      </c>
      <c r="AB11" s="314">
        <f ca="1">('Depr - Recommendation'!AC$98-'Depr - Recommendation'!AC$53)*(FederalIncomeTax+StateIncomeTax)+AA11</f>
        <v>-724.72876020408148</v>
      </c>
      <c r="AC11" s="314">
        <f ca="1">('Depr - Recommendation'!AD$98-'Depr - Recommendation'!AD$53)*(FederalIncomeTax+StateIncomeTax)+AB11</f>
        <v>-697.38050510204062</v>
      </c>
      <c r="AD11" s="314">
        <f ca="1">('Depr - Recommendation'!AE$98-'Depr - Recommendation'!AE$53)*(FederalIncomeTax+StateIncomeTax)+AC11</f>
        <v>-670.03224999999975</v>
      </c>
      <c r="AE11" s="314">
        <f ca="1">('Depr - Recommendation'!AF$98-'Depr - Recommendation'!AF$53)*(FederalIncomeTax+StateIncomeTax)+AD11</f>
        <v>-642.68399489795888</v>
      </c>
      <c r="AF11" s="314">
        <f ca="1">('Depr - Recommendation'!AG$98-'Depr - Recommendation'!AG$53)*(FederalIncomeTax+StateIncomeTax)+AE11</f>
        <v>-615.33573979591802</v>
      </c>
      <c r="AG11" s="314">
        <f ca="1">('Depr - Recommendation'!AH$98-'Depr - Recommendation'!AH$53)*(FederalIncomeTax+StateIncomeTax)+AF11</f>
        <v>-587.98748469387715</v>
      </c>
      <c r="AH11" s="314">
        <f ca="1">('Depr - Recommendation'!AI$98-'Depr - Recommendation'!AI$53)*(FederalIncomeTax+StateIncomeTax)+AG11</f>
        <v>-560.63922959183628</v>
      </c>
      <c r="AI11" s="314">
        <f ca="1">('Depr - Recommendation'!AJ$98-'Depr - Recommendation'!AJ$53)*(FederalIncomeTax+StateIncomeTax)+AH11</f>
        <v>-533.29097448979542</v>
      </c>
      <c r="AJ11" s="314">
        <f ca="1">('Depr - Recommendation'!AK$98-'Depr - Recommendation'!AK$53)*(FederalIncomeTax+StateIncomeTax)+AI11</f>
        <v>-505.94271938775461</v>
      </c>
      <c r="AK11" s="314">
        <f ca="1">('Depr - Recommendation'!AL$98-'Depr - Recommendation'!AL$53)*(FederalIncomeTax+StateIncomeTax)+AJ11</f>
        <v>-478.5944642857138</v>
      </c>
      <c r="AL11" s="314">
        <f ca="1">('Depr - Recommendation'!AM$98-'Depr - Recommendation'!AM$53)*(FederalIncomeTax+StateIncomeTax)+AK11</f>
        <v>-451.24620918367299</v>
      </c>
      <c r="AM11" s="314">
        <f ca="1">('Depr - Recommendation'!AN$98-'Depr - Recommendation'!AN$53)*(FederalIncomeTax+StateIncomeTax)+AL11</f>
        <v>-423.89795408163218</v>
      </c>
      <c r="AN11" s="314">
        <f ca="1">('Depr - Recommendation'!AO$98-'Depr - Recommendation'!AO$53)*(FederalIncomeTax+StateIncomeTax)+AM11</f>
        <v>-396.54969897959137</v>
      </c>
      <c r="AO11" s="314">
        <f ca="1">('Depr - Recommendation'!AP$98-'Depr - Recommendation'!AP$53)*(FederalIncomeTax+StateIncomeTax)+AN11</f>
        <v>-369.20144387755056</v>
      </c>
      <c r="AP11" s="314">
        <f ca="1">('Depr - Recommendation'!AQ$98-'Depr - Recommendation'!AQ$53)*(FederalIncomeTax+StateIncomeTax)+AO11</f>
        <v>-341.85318877550975</v>
      </c>
      <c r="AQ11" s="314">
        <f ca="1">('Depr - Recommendation'!AR$98-'Depr - Recommendation'!AR$53)*(FederalIncomeTax+StateIncomeTax)+AP11</f>
        <v>-314.50493367346894</v>
      </c>
      <c r="AR11" s="314">
        <f ca="1">('Depr - Recommendation'!AS$98-'Depr - Recommendation'!AS$53)*(FederalIncomeTax+StateIncomeTax)+AQ11</f>
        <v>-287.15667857142813</v>
      </c>
      <c r="AS11" s="314">
        <f ca="1">('Depr - Recommendation'!AT$98-'Depr - Recommendation'!AT$53)*(FederalIncomeTax+StateIncomeTax)+AR11</f>
        <v>-259.80842346938732</v>
      </c>
      <c r="AT11" s="314">
        <f ca="1">('Depr - Recommendation'!AU$98-'Depr - Recommendation'!AU$53)*(FederalIncomeTax+StateIncomeTax)+AS11</f>
        <v>-232.46016836734651</v>
      </c>
      <c r="AU11" s="314">
        <f ca="1">('Depr - Recommendation'!AV$98-'Depr - Recommendation'!AV$53)*(FederalIncomeTax+StateIncomeTax)+AT11</f>
        <v>-205.1119132653057</v>
      </c>
      <c r="AV11" s="314">
        <f ca="1">('Depr - Recommendation'!AW$98-'Depr - Recommendation'!AW$53)*(FederalIncomeTax+StateIncomeTax)+AU11</f>
        <v>-177.76365816326489</v>
      </c>
      <c r="AW11" s="314">
        <f ca="1">('Depr - Recommendation'!AX$98-'Depr - Recommendation'!AX$53)*(FederalIncomeTax+StateIncomeTax)+AV11</f>
        <v>-150.41540306122408</v>
      </c>
      <c r="AX11" s="314">
        <f ca="1">('Depr - Recommendation'!AY$98-'Depr - Recommendation'!AY$53)*(FederalIncomeTax+StateIncomeTax)+AW11</f>
        <v>-123.06714795918327</v>
      </c>
      <c r="AY11" s="314">
        <f ca="1">('Depr - Recommendation'!AZ$98-'Depr - Recommendation'!AZ$53)*(FederalIncomeTax+StateIncomeTax)+AX11</f>
        <v>-95.718892857142464</v>
      </c>
      <c r="AZ11" s="314">
        <f ca="1">('Depr - Recommendation'!BA$98-'Depr - Recommendation'!BA$53)*(FederalIncomeTax+StateIncomeTax)+AY11</f>
        <v>-68.370637755101654</v>
      </c>
      <c r="BA11" s="314">
        <f ca="1">('Depr - Recommendation'!BB$98-'Depr - Recommendation'!BB$53)*(FederalIncomeTax+StateIncomeTax)+AZ11</f>
        <v>-41.022382653060838</v>
      </c>
      <c r="BB11" s="314">
        <f ca="1">('Depr - Recommendation'!BC$98-'Depr - Recommendation'!BC$53)*(FederalIncomeTax+StateIncomeTax)+BA11</f>
        <v>-13.674127551020021</v>
      </c>
      <c r="BC11" s="314">
        <f ca="1">('Depr - Recommendation'!BD$98-'Depr - Recommendation'!BD$53)*(FederalIncomeTax+StateIncomeTax)+BB11</f>
        <v>3.872457909892546E-13</v>
      </c>
      <c r="BD11" s="314">
        <f ca="1">('Depr - Recommendation'!BE$98-'Depr - Recommendation'!BE$53)*(FederalIncomeTax+StateIncomeTax)+BC11</f>
        <v>3.872457909892546E-13</v>
      </c>
      <c r="BE11" s="314">
        <f ca="1">('Depr - Recommendation'!BF$98-'Depr - Recommendation'!BF$53)*(FederalIncomeTax+StateIncomeTax)+BD11</f>
        <v>3.872457909892546E-13</v>
      </c>
      <c r="BF11" s="314">
        <f ca="1">('Depr - Recommendation'!BG$98-'Depr - Recommendation'!BG$53)*(FederalIncomeTax+StateIncomeTax)+BE11</f>
        <v>3.872457909892546E-13</v>
      </c>
      <c r="BG11" s="314">
        <f ca="1">('Depr - Recommendation'!BH$98-'Depr - Recommendation'!BH$53)*(FederalIncomeTax+StateIncomeTax)+BF11</f>
        <v>3.872457909892546E-13</v>
      </c>
      <c r="BH11" s="314">
        <f ca="1">('Depr - Recommendation'!BI$98-'Depr - Recommendation'!BI$53)*(FederalIncomeTax+StateIncomeTax)+BG11</f>
        <v>3.872457909892546E-13</v>
      </c>
      <c r="BI11" s="314">
        <f ca="1">('Depr - Recommendation'!BJ$98-'Depr - Recommendation'!BJ$53)*(FederalIncomeTax+StateIncomeTax)+BH11</f>
        <v>3.872457909892546E-13</v>
      </c>
      <c r="BJ11" s="314">
        <f ca="1">('Depr - Recommendation'!BK$98-'Depr - Recommendation'!BK$53)*(FederalIncomeTax+StateIncomeTax)+BI11</f>
        <v>3.872457909892546E-13</v>
      </c>
      <c r="BK11" s="314">
        <f ca="1">('Depr - Recommendation'!BL$98-'Depr - Recommendation'!BL$53)*(FederalIncomeTax+StateIncomeTax)+BJ11</f>
        <v>3.872457909892546E-13</v>
      </c>
      <c r="BL11" s="314">
        <f ca="1">('Depr - Recommendation'!BM$98-'Depr - Recommendation'!BM$53)*(FederalIncomeTax+StateIncomeTax)+BK11</f>
        <v>3.872457909892546E-13</v>
      </c>
      <c r="BM11" s="314">
        <f ca="1">('Depr - Recommendation'!BN$98-'Depr - Recommendation'!BN$53)*(FederalIncomeTax+StateIncomeTax)+BL11</f>
        <v>3.872457909892546E-13</v>
      </c>
      <c r="BN11" s="314">
        <f ca="1">('Depr - Recommendation'!BO$98-'Depr - Recommendation'!BO$53)*(FederalIncomeTax+StateIncomeTax)+BM11</f>
        <v>3.872457909892546E-13</v>
      </c>
      <c r="BO11" s="314">
        <f ca="1">('Depr - Recommendation'!BP$98-'Depr - Recommendation'!BP$53)*(FederalIncomeTax+StateIncomeTax)+BN11</f>
        <v>3.872457909892546E-13</v>
      </c>
      <c r="BP11" s="314">
        <f ca="1">('Depr - Recommendation'!BQ$98-'Depr - Recommendation'!BQ$53)*(FederalIncomeTax+StateIncomeTax)+BO11</f>
        <v>3.872457909892546E-13</v>
      </c>
      <c r="BQ11" s="314">
        <f ca="1">('Depr - Recommendation'!BR$98-'Depr - Recommendation'!BR$53)*(FederalIncomeTax+StateIncomeTax)+BP11</f>
        <v>3.872457909892546E-13</v>
      </c>
      <c r="BR11" s="314">
        <f ca="1">('Depr - Recommendation'!BS$98-'Depr - Recommendation'!BS$53)*(FederalIncomeTax+StateIncomeTax)+BQ11</f>
        <v>3.872457909892546E-13</v>
      </c>
      <c r="BS11" s="314">
        <f ca="1">('Depr - Recommendation'!BT$98-'Depr - Recommendation'!BT$53)*(FederalIncomeTax+StateIncomeTax)+BR11</f>
        <v>3.872457909892546E-13</v>
      </c>
      <c r="BT11" s="314">
        <f ca="1">('Depr - Recommendation'!BU$98-'Depr - Recommendation'!BU$53)*(FederalIncomeTax+StateIncomeTax)+BS11</f>
        <v>3.872457909892546E-13</v>
      </c>
      <c r="BU11" s="314">
        <f ca="1">('Depr - Recommendation'!BV$98-'Depr - Recommendation'!BV$53)*(FederalIncomeTax+StateIncomeTax)+BT11</f>
        <v>3.872457909892546E-13</v>
      </c>
      <c r="BV11" s="314">
        <f ca="1">('Depr - Recommendation'!BW$98-'Depr - Recommendation'!BW$53)*(FederalIncomeTax+StateIncomeTax)+BU11</f>
        <v>3.872457909892546E-13</v>
      </c>
      <c r="BW11" s="314">
        <f ca="1">('Depr - Recommendation'!BX$98-'Depr - Recommendation'!BX$53)*(FederalIncomeTax+StateIncomeTax)+BV11</f>
        <v>3.872457909892546E-13</v>
      </c>
      <c r="BX11" s="314">
        <f ca="1">('Depr - Recommendation'!BY$98-'Depr - Recommendation'!BY$53)*(FederalIncomeTax+StateIncomeTax)+BW11</f>
        <v>3.872457909892546E-13</v>
      </c>
      <c r="BY11" s="314">
        <f ca="1">('Depr - Recommendation'!BZ$98-'Depr - Recommendation'!BZ$53)*(FederalIncomeTax+StateIncomeTax)+BX11</f>
        <v>3.872457909892546E-13</v>
      </c>
      <c r="BZ11" s="314">
        <f ca="1">('Depr - Recommendation'!CA$98-'Depr - Recommendation'!CA$53)*(FederalIncomeTax+StateIncomeTax)+BY11</f>
        <v>3.872457909892546E-13</v>
      </c>
      <c r="CA11" s="314">
        <f ca="1">('Depr - Recommendation'!CB$98-'Depr - Recommendation'!CB$53)*(FederalIncomeTax+StateIncomeTax)+BZ11</f>
        <v>3.872457909892546E-13</v>
      </c>
      <c r="CB11" s="314">
        <f ca="1">('Depr - Recommendation'!CC$98-'Depr - Recommendation'!CC$53)*(FederalIncomeTax+StateIncomeTax)+CA11</f>
        <v>3.872457909892546E-13</v>
      </c>
      <c r="CC11" s="314">
        <f ca="1">('Depr - Recommendation'!CD$98-'Depr - Recommendation'!CD$53)*(FederalIncomeTax+StateIncomeTax)+CB11</f>
        <v>3.872457909892546E-13</v>
      </c>
      <c r="CD11" s="314">
        <f ca="1">('Depr - Recommendation'!CE$98-'Depr - Recommendation'!CE$53)*(FederalIncomeTax+StateIncomeTax)+CC11</f>
        <v>3.872457909892546E-13</v>
      </c>
      <c r="CE11" s="314">
        <f ca="1">('Depr - Recommendation'!CF$98-'Depr - Recommendation'!CF$53)*(FederalIncomeTax+StateIncomeTax)+CD11</f>
        <v>3.872457909892546E-13</v>
      </c>
      <c r="CF11" s="314">
        <f ca="1">('Depr - Recommendation'!CG$98-'Depr - Recommendation'!CG$53)*(FederalIncomeTax+StateIncomeTax)+CE11</f>
        <v>3.872457909892546E-13</v>
      </c>
      <c r="CG11" s="314">
        <f ca="1">('Depr - Recommendation'!CH$98-'Depr - Recommendation'!CH$53)*(FederalIncomeTax+StateIncomeTax)+CF11</f>
        <v>3.872457909892546E-13</v>
      </c>
      <c r="CH11" s="314">
        <f ca="1">('Depr - Recommendation'!CI$98-'Depr - Recommendation'!CI$53)*(FederalIncomeTax+StateIncomeTax)+CG11</f>
        <v>3.872457909892546E-13</v>
      </c>
      <c r="CI11" s="314">
        <f ca="1">('Depr - Recommendation'!CJ$98-'Depr - Recommendation'!CJ$53)*(FederalIncomeTax+StateIncomeTax)+CH11</f>
        <v>3.872457909892546E-13</v>
      </c>
      <c r="CJ11" s="314">
        <f ca="1">('Depr - Recommendation'!CK$98-'Depr - Recommendation'!CK$53)*(FederalIncomeTax+StateIncomeTax)+CI11</f>
        <v>3.872457909892546E-13</v>
      </c>
      <c r="CK11" s="314">
        <f ca="1">('Depr - Recommendation'!CL$98-'Depr - Recommendation'!CL$53)*(FederalIncomeTax+StateIncomeTax)+CJ11</f>
        <v>3.872457909892546E-13</v>
      </c>
      <c r="CL11" s="314">
        <f ca="1">('Depr - Recommendation'!CM$98-'Depr - Recommendation'!CM$53)*(FederalIncomeTax+StateIncomeTax)+CK11</f>
        <v>3.872457909892546E-13</v>
      </c>
      <c r="CM11" s="314">
        <f ca="1">('Depr - Recommendation'!CN$98-'Depr - Recommendation'!CN$53)*(FederalIncomeTax+StateIncomeTax)+CL11</f>
        <v>3.872457909892546E-13</v>
      </c>
      <c r="CN11" s="314">
        <f ca="1">('Depr - Recommendation'!CO$98-'Depr - Recommendation'!CO$53)*(FederalIncomeTax+StateIncomeTax)+CM11</f>
        <v>3.872457909892546E-13</v>
      </c>
      <c r="CO11" s="314">
        <f ca="1">('Depr - Recommendation'!CP$98-'Depr - Recommendation'!CP$53)*(FederalIncomeTax+StateIncomeTax)+CN11</f>
        <v>3.872457909892546E-13</v>
      </c>
      <c r="CP11" s="314">
        <f ca="1">('Depr - Recommendation'!CQ$98-'Depr - Recommendation'!CQ$53)*(FederalIncomeTax+StateIncomeTax)+CO11</f>
        <v>3.872457909892546E-13</v>
      </c>
      <c r="CQ11" s="314">
        <f ca="1">('Depr - Recommendation'!CR$98-'Depr - Recommendation'!CR$53)*(FederalIncomeTax+StateIncomeTax)+CP11</f>
        <v>3.872457909892546E-13</v>
      </c>
    </row>
    <row r="12" spans="1:96" s="26" customFormat="1">
      <c r="A12" s="41" t="s">
        <v>149</v>
      </c>
      <c r="C12" s="378">
        <f t="shared" ref="C12:L12" ca="1" si="0">SUM(C8:C11)</f>
        <v>75</v>
      </c>
      <c r="D12" s="378">
        <f t="shared" ca="1" si="0"/>
        <v>1437</v>
      </c>
      <c r="E12" s="378">
        <f t="shared" ca="1" si="0"/>
        <v>5155</v>
      </c>
      <c r="F12" s="378">
        <f t="shared" ca="1" si="0"/>
        <v>5262.8647801020415</v>
      </c>
      <c r="G12" s="378">
        <f t="shared" ca="1" si="0"/>
        <v>5053.2946628061227</v>
      </c>
      <c r="H12" s="378">
        <f t="shared" ca="1" si="0"/>
        <v>4856.4551582602035</v>
      </c>
      <c r="I12" s="378">
        <f t="shared" ca="1" si="0"/>
        <v>4671.0062019642855</v>
      </c>
      <c r="J12" s="378">
        <f t="shared" ca="1" si="0"/>
        <v>4495.875742318367</v>
      </c>
      <c r="K12" s="378">
        <f t="shared" ca="1" si="0"/>
        <v>4330.1257341724486</v>
      </c>
      <c r="L12" s="378">
        <f t="shared" ca="1" si="0"/>
        <v>4168.7979388765307</v>
      </c>
      <c r="M12" s="378">
        <f t="shared" ref="M12:BN12" ca="1" si="1">SUM(M8:M11)</f>
        <v>4007.4701435806119</v>
      </c>
      <c r="N12" s="378">
        <f t="shared" ca="1" si="1"/>
        <v>3846.0083418346944</v>
      </c>
      <c r="O12" s="378">
        <f t="shared" ca="1" si="1"/>
        <v>3684.6805465387756</v>
      </c>
      <c r="P12" s="378">
        <f t="shared" ca="1" si="1"/>
        <v>3523.2187447928568</v>
      </c>
      <c r="Q12" s="378">
        <f t="shared" ca="1" si="1"/>
        <v>3361.8909494969384</v>
      </c>
      <c r="R12" s="378">
        <f t="shared" ca="1" si="1"/>
        <v>3200.4291477510205</v>
      </c>
      <c r="S12" s="378">
        <f t="shared" ca="1" si="1"/>
        <v>3039.1013524551017</v>
      </c>
      <c r="T12" s="378">
        <f t="shared" ca="1" si="1"/>
        <v>2877.6395507091829</v>
      </c>
      <c r="U12" s="378">
        <f t="shared" ca="1" si="1"/>
        <v>2755.843658163265</v>
      </c>
      <c r="V12" s="378">
        <f t="shared" ca="1" si="1"/>
        <v>2673.5796683673466</v>
      </c>
      <c r="W12" s="378">
        <f t="shared" ca="1" si="1"/>
        <v>2591.3156785714282</v>
      </c>
      <c r="X12" s="378">
        <f t="shared" ca="1" si="1"/>
        <v>2509.0516887755093</v>
      </c>
      <c r="Y12" s="378">
        <f t="shared" ca="1" si="1"/>
        <v>2426.7876989795914</v>
      </c>
      <c r="Z12" s="378">
        <f t="shared" ca="1" si="1"/>
        <v>2344.523709183673</v>
      </c>
      <c r="AA12" s="378">
        <f t="shared" ca="1" si="1"/>
        <v>2262.2597193877546</v>
      </c>
      <c r="AB12" s="378">
        <f t="shared" ca="1" si="1"/>
        <v>2179.9957295918366</v>
      </c>
      <c r="AC12" s="378">
        <f t="shared" ca="1" si="1"/>
        <v>2097.7317397959187</v>
      </c>
      <c r="AD12" s="378">
        <f t="shared" ca="1" si="1"/>
        <v>2015.4677500000003</v>
      </c>
      <c r="AE12" s="378">
        <f t="shared" ca="1" si="1"/>
        <v>1933.2037602040821</v>
      </c>
      <c r="AF12" s="378">
        <f t="shared" ca="1" si="1"/>
        <v>1850.9397704081639</v>
      </c>
      <c r="AG12" s="378">
        <f t="shared" ca="1" si="1"/>
        <v>1768.6757806122457</v>
      </c>
      <c r="AH12" s="378">
        <f t="shared" ca="1" si="1"/>
        <v>1686.4117908163275</v>
      </c>
      <c r="AI12" s="378">
        <f t="shared" ca="1" si="1"/>
        <v>1604.1478010204094</v>
      </c>
      <c r="AJ12" s="378">
        <f t="shared" ca="1" si="1"/>
        <v>1521.8838112244912</v>
      </c>
      <c r="AK12" s="378">
        <f t="shared" ca="1" si="1"/>
        <v>1439.6198214285728</v>
      </c>
      <c r="AL12" s="378">
        <f t="shared" ca="1" si="1"/>
        <v>1357.3558316326546</v>
      </c>
      <c r="AM12" s="378">
        <f t="shared" ca="1" si="1"/>
        <v>1275.0918418367364</v>
      </c>
      <c r="AN12" s="378">
        <f t="shared" ca="1" si="1"/>
        <v>1192.8278520408182</v>
      </c>
      <c r="AO12" s="378">
        <f t="shared" ca="1" si="1"/>
        <v>1110.5638622449001</v>
      </c>
      <c r="AP12" s="378">
        <f t="shared" ca="1" si="1"/>
        <v>1028.2998724489817</v>
      </c>
      <c r="AQ12" s="378">
        <f t="shared" ca="1" si="1"/>
        <v>946.03588265306303</v>
      </c>
      <c r="AR12" s="378">
        <f t="shared" ca="1" si="1"/>
        <v>863.77189285714439</v>
      </c>
      <c r="AS12" s="378">
        <f t="shared" ca="1" si="1"/>
        <v>781.50790306122565</v>
      </c>
      <c r="AT12" s="378">
        <f t="shared" ca="1" si="1"/>
        <v>699.2439132653069</v>
      </c>
      <c r="AU12" s="378">
        <f t="shared" ca="1" si="1"/>
        <v>616.97992346938827</v>
      </c>
      <c r="AV12" s="378">
        <f t="shared" ca="1" si="1"/>
        <v>534.71593367346964</v>
      </c>
      <c r="AW12" s="378">
        <f t="shared" ca="1" si="1"/>
        <v>452.45194387755089</v>
      </c>
      <c r="AX12" s="378">
        <f t="shared" ca="1" si="1"/>
        <v>370.1879540816322</v>
      </c>
      <c r="AY12" s="378">
        <f t="shared" ca="1" si="1"/>
        <v>287.92396428571351</v>
      </c>
      <c r="AZ12" s="378">
        <f t="shared" ca="1" si="1"/>
        <v>205.65997448979482</v>
      </c>
      <c r="BA12" s="378">
        <f t="shared" ca="1" si="1"/>
        <v>123.39598469387613</v>
      </c>
      <c r="BB12" s="378">
        <f t="shared" ca="1" si="1"/>
        <v>41.131994897957455</v>
      </c>
      <c r="BC12" s="378">
        <f t="shared" ca="1" si="1"/>
        <v>-1.4317436125566019E-12</v>
      </c>
      <c r="BD12" s="378">
        <f t="shared" ca="1" si="1"/>
        <v>-1.4317436125566019E-12</v>
      </c>
      <c r="BE12" s="378">
        <f t="shared" ca="1" si="1"/>
        <v>-1.4317436125566019E-12</v>
      </c>
      <c r="BF12" s="378">
        <f t="shared" ca="1" si="1"/>
        <v>-1.4317436125566019E-12</v>
      </c>
      <c r="BG12" s="378">
        <f t="shared" ca="1" si="1"/>
        <v>-1.4317436125566019E-12</v>
      </c>
      <c r="BH12" s="378">
        <f t="shared" ca="1" si="1"/>
        <v>-1.4317436125566019E-12</v>
      </c>
      <c r="BI12" s="378">
        <f t="shared" ca="1" si="1"/>
        <v>-1.4317436125566019E-12</v>
      </c>
      <c r="BJ12" s="378">
        <f t="shared" ca="1" si="1"/>
        <v>-1.4317436125566019E-12</v>
      </c>
      <c r="BK12" s="378">
        <f t="shared" ca="1" si="1"/>
        <v>-1.4317436125566019E-12</v>
      </c>
      <c r="BL12" s="378">
        <f t="shared" ca="1" si="1"/>
        <v>-1.4317436125566019E-12</v>
      </c>
      <c r="BM12" s="378">
        <f t="shared" ca="1" si="1"/>
        <v>-1.4317436125566019E-12</v>
      </c>
      <c r="BN12" s="378">
        <f t="shared" ca="1" si="1"/>
        <v>-1.4317436125566019E-12</v>
      </c>
      <c r="BO12" s="378">
        <f t="shared" ref="BO12:CQ12" ca="1" si="2">SUM(BO8:BO11)</f>
        <v>-1.4317436125566019E-12</v>
      </c>
      <c r="BP12" s="378">
        <f t="shared" ca="1" si="2"/>
        <v>-1.4317436125566019E-12</v>
      </c>
      <c r="BQ12" s="378">
        <f t="shared" ca="1" si="2"/>
        <v>-1.4317436125566019E-12</v>
      </c>
      <c r="BR12" s="378">
        <f t="shared" ca="1" si="2"/>
        <v>-1.4317436125566019E-12</v>
      </c>
      <c r="BS12" s="378">
        <f t="shared" ca="1" si="2"/>
        <v>-1.4317436125566019E-12</v>
      </c>
      <c r="BT12" s="378">
        <f t="shared" ca="1" si="2"/>
        <v>-1.4317436125566019E-12</v>
      </c>
      <c r="BU12" s="378">
        <f t="shared" ca="1" si="2"/>
        <v>-1.4317436125566019E-12</v>
      </c>
      <c r="BV12" s="378">
        <f t="shared" ca="1" si="2"/>
        <v>-1.4317436125566019E-12</v>
      </c>
      <c r="BW12" s="378">
        <f t="shared" ca="1" si="2"/>
        <v>-1.4317436125566019E-12</v>
      </c>
      <c r="BX12" s="378">
        <f t="shared" ca="1" si="2"/>
        <v>-1.4317436125566019E-12</v>
      </c>
      <c r="BY12" s="378">
        <f t="shared" ca="1" si="2"/>
        <v>-1.4317436125566019E-12</v>
      </c>
      <c r="BZ12" s="378">
        <f t="shared" ca="1" si="2"/>
        <v>-1.4317436125566019E-12</v>
      </c>
      <c r="CA12" s="378">
        <f t="shared" ca="1" si="2"/>
        <v>-1.4317436125566019E-12</v>
      </c>
      <c r="CB12" s="378">
        <f t="shared" ca="1" si="2"/>
        <v>-1.4317436125566019E-12</v>
      </c>
      <c r="CC12" s="378">
        <f t="shared" ca="1" si="2"/>
        <v>-1.4317436125566019E-12</v>
      </c>
      <c r="CD12" s="378">
        <f t="shared" ca="1" si="2"/>
        <v>-1.4317436125566019E-12</v>
      </c>
      <c r="CE12" s="378">
        <f t="shared" ca="1" si="2"/>
        <v>-1.4317436125566019E-12</v>
      </c>
      <c r="CF12" s="378">
        <f t="shared" ca="1" si="2"/>
        <v>-1.4317436125566019E-12</v>
      </c>
      <c r="CG12" s="378">
        <f t="shared" ca="1" si="2"/>
        <v>-1.4317436125566019E-12</v>
      </c>
      <c r="CH12" s="378">
        <f t="shared" ca="1" si="2"/>
        <v>-1.4317436125566019E-12</v>
      </c>
      <c r="CI12" s="378">
        <f t="shared" ca="1" si="2"/>
        <v>-1.4317436125566019E-12</v>
      </c>
      <c r="CJ12" s="378">
        <f t="shared" ca="1" si="2"/>
        <v>-1.4317436125566019E-12</v>
      </c>
      <c r="CK12" s="378">
        <f t="shared" ca="1" si="2"/>
        <v>-1.4317436125566019E-12</v>
      </c>
      <c r="CL12" s="378">
        <f t="shared" ca="1" si="2"/>
        <v>-1.4317436125566019E-12</v>
      </c>
      <c r="CM12" s="378">
        <f t="shared" ca="1" si="2"/>
        <v>-1.4317436125566019E-12</v>
      </c>
      <c r="CN12" s="378">
        <f t="shared" ca="1" si="2"/>
        <v>-1.4317436125566019E-12</v>
      </c>
      <c r="CO12" s="378">
        <f t="shared" ca="1" si="2"/>
        <v>-1.4317436125566019E-12</v>
      </c>
      <c r="CP12" s="378">
        <f t="shared" ca="1" si="2"/>
        <v>-1.4317436125566019E-12</v>
      </c>
      <c r="CQ12" s="378">
        <f t="shared" ca="1" si="2"/>
        <v>-1.4317436125566019E-12</v>
      </c>
    </row>
    <row r="13" spans="1:96" s="22" customFormat="1">
      <c r="A13" s="40" t="s">
        <v>150</v>
      </c>
      <c r="B13" s="43">
        <f>EQUITY</f>
        <v>0.53</v>
      </c>
      <c r="D13" s="378"/>
      <c r="E13" s="378"/>
      <c r="F13" s="378"/>
      <c r="G13" s="378"/>
      <c r="H13" s="378"/>
      <c r="I13" s="378"/>
      <c r="J13" s="378"/>
      <c r="K13" s="378"/>
      <c r="L13" s="378"/>
      <c r="M13" s="378"/>
      <c r="N13" s="378"/>
      <c r="O13" s="378"/>
      <c r="P13" s="378"/>
      <c r="Q13" s="378"/>
      <c r="R13" s="378"/>
      <c r="S13" s="378"/>
      <c r="T13" s="378"/>
      <c r="U13" s="378"/>
      <c r="V13" s="378"/>
      <c r="W13" s="378"/>
      <c r="X13" s="378"/>
      <c r="Y13" s="378"/>
      <c r="Z13" s="378"/>
      <c r="AA13" s="378"/>
      <c r="AB13" s="378"/>
      <c r="AC13" s="378"/>
      <c r="AD13" s="378"/>
      <c r="AE13" s="378"/>
      <c r="AF13" s="378"/>
      <c r="AG13" s="378"/>
      <c r="AH13" s="378"/>
      <c r="AI13" s="378"/>
      <c r="AJ13" s="378"/>
      <c r="AK13" s="378"/>
      <c r="AL13" s="378"/>
      <c r="AM13" s="378"/>
      <c r="AN13" s="378"/>
      <c r="AO13" s="378"/>
      <c r="AP13" s="378"/>
      <c r="AQ13" s="378"/>
      <c r="AR13" s="378"/>
      <c r="AS13" s="378"/>
      <c r="AT13" s="378"/>
      <c r="AU13" s="378"/>
      <c r="AV13" s="378"/>
      <c r="AW13" s="378"/>
      <c r="AX13" s="378"/>
      <c r="AY13" s="378"/>
      <c r="AZ13" s="378"/>
      <c r="BA13" s="378"/>
      <c r="BB13" s="378"/>
      <c r="BC13" s="378"/>
      <c r="BD13" s="378"/>
      <c r="BE13" s="378"/>
      <c r="BF13" s="378"/>
      <c r="BG13" s="378"/>
      <c r="BH13" s="378"/>
      <c r="BI13" s="378"/>
      <c r="BJ13" s="378"/>
      <c r="BK13" s="378"/>
      <c r="BL13" s="378"/>
      <c r="BM13" s="378"/>
      <c r="BN13" s="378"/>
      <c r="BO13" s="378"/>
      <c r="BP13" s="378"/>
      <c r="BQ13" s="378"/>
      <c r="BR13" s="378"/>
      <c r="BS13" s="378"/>
      <c r="BT13" s="378"/>
      <c r="BU13" s="378"/>
      <c r="BV13" s="378"/>
      <c r="BW13" s="378"/>
      <c r="BX13" s="378"/>
      <c r="BY13" s="378"/>
      <c r="BZ13" s="378"/>
      <c r="CA13" s="378"/>
      <c r="CB13" s="378"/>
      <c r="CC13" s="378"/>
      <c r="CD13" s="378"/>
      <c r="CE13" s="378"/>
      <c r="CF13" s="378"/>
      <c r="CG13" s="378"/>
      <c r="CH13" s="378"/>
      <c r="CI13" s="378"/>
      <c r="CJ13" s="378"/>
      <c r="CK13" s="378"/>
      <c r="CL13" s="378"/>
      <c r="CM13" s="378"/>
      <c r="CN13" s="378"/>
      <c r="CO13" s="378"/>
      <c r="CP13" s="378"/>
      <c r="CQ13" s="378"/>
    </row>
    <row r="14" spans="1:96" s="22" customFormat="1">
      <c r="A14" s="40" t="s">
        <v>167</v>
      </c>
      <c r="B14" s="500">
        <f>IF(Project_ROE="ECR",ROE_ECR,IF(Project_ROE="GLT",ROE_GLT,IF(Project_ROE="DSM",ROE_DSM,ROE_Other)))</f>
        <v>9.7250000000000003E-2</v>
      </c>
      <c r="E14" s="378"/>
      <c r="F14" s="378"/>
      <c r="G14" s="378"/>
      <c r="H14" s="378"/>
      <c r="I14" s="378"/>
      <c r="J14" s="378"/>
      <c r="K14" s="378"/>
      <c r="L14" s="378"/>
      <c r="M14" s="378"/>
      <c r="N14" s="378"/>
      <c r="O14" s="378"/>
      <c r="P14" s="378"/>
      <c r="Q14" s="378"/>
      <c r="R14" s="378"/>
      <c r="S14" s="378"/>
      <c r="T14" s="378"/>
      <c r="U14" s="378"/>
      <c r="V14" s="378"/>
      <c r="W14" s="378"/>
      <c r="X14" s="378"/>
      <c r="Y14" s="378"/>
      <c r="Z14" s="378"/>
      <c r="AA14" s="378"/>
      <c r="AB14" s="378"/>
      <c r="AC14" s="378"/>
      <c r="AD14" s="378"/>
      <c r="AE14" s="378"/>
      <c r="AF14" s="378"/>
      <c r="AG14" s="378"/>
      <c r="AH14" s="378"/>
      <c r="AI14" s="378"/>
      <c r="AJ14" s="378"/>
      <c r="AK14" s="378"/>
      <c r="AL14" s="378"/>
      <c r="AM14" s="378"/>
      <c r="AN14" s="378"/>
      <c r="AO14" s="378"/>
      <c r="AP14" s="378"/>
      <c r="AQ14" s="378"/>
      <c r="AR14" s="378"/>
      <c r="AS14" s="378"/>
      <c r="AT14" s="378"/>
      <c r="AU14" s="378"/>
      <c r="AV14" s="378"/>
      <c r="AW14" s="378"/>
      <c r="AX14" s="378"/>
      <c r="AY14" s="378"/>
      <c r="AZ14" s="378"/>
      <c r="BA14" s="378"/>
      <c r="BB14" s="378"/>
      <c r="BC14" s="378"/>
      <c r="BD14" s="378"/>
      <c r="BE14" s="378"/>
      <c r="BF14" s="378"/>
      <c r="BG14" s="378"/>
      <c r="BH14" s="378"/>
      <c r="BI14" s="378"/>
      <c r="BJ14" s="378"/>
      <c r="BK14" s="378"/>
      <c r="BL14" s="378"/>
      <c r="BM14" s="378"/>
      <c r="BN14" s="378"/>
      <c r="BO14" s="378"/>
      <c r="BP14" s="378"/>
      <c r="BQ14" s="378"/>
      <c r="BR14" s="378"/>
      <c r="BS14" s="378"/>
      <c r="BT14" s="378"/>
      <c r="BU14" s="378"/>
      <c r="BV14" s="378"/>
      <c r="BW14" s="378"/>
      <c r="BX14" s="378"/>
      <c r="BY14" s="378"/>
      <c r="BZ14" s="378"/>
      <c r="CA14" s="378"/>
      <c r="CB14" s="378"/>
      <c r="CC14" s="378"/>
      <c r="CD14" s="378"/>
      <c r="CE14" s="378"/>
      <c r="CF14" s="378"/>
      <c r="CG14" s="378"/>
      <c r="CH14" s="378"/>
      <c r="CI14" s="378"/>
      <c r="CJ14" s="378"/>
      <c r="CK14" s="378"/>
      <c r="CL14" s="378"/>
      <c r="CM14" s="378"/>
      <c r="CN14" s="378"/>
      <c r="CO14" s="378"/>
      <c r="CP14" s="378"/>
      <c r="CQ14" s="378"/>
    </row>
    <row r="15" spans="1:96" s="6" customFormat="1">
      <c r="A15" s="29" t="s">
        <v>159</v>
      </c>
      <c r="B15" s="42"/>
      <c r="C15" s="35">
        <f t="shared" ref="C15:BN15" ca="1" si="3">C12*$B$13*$B$14</f>
        <v>3.8656874999999999</v>
      </c>
      <c r="D15" s="35">
        <f t="shared" ca="1" si="3"/>
        <v>74.066572500000007</v>
      </c>
      <c r="E15" s="35">
        <f t="shared" ca="1" si="3"/>
        <v>265.70158750000002</v>
      </c>
      <c r="F15" s="35">
        <f t="shared" ca="1" si="3"/>
        <v>271.26120792840953</v>
      </c>
      <c r="G15" s="35">
        <f t="shared" ca="1" si="3"/>
        <v>260.45944015768458</v>
      </c>
      <c r="H15" s="35">
        <f t="shared" ca="1" si="3"/>
        <v>250.31383999462656</v>
      </c>
      <c r="I15" s="35">
        <f t="shared" ca="1" si="3"/>
        <v>240.75533716474422</v>
      </c>
      <c r="J15" s="35">
        <f t="shared" ca="1" si="3"/>
        <v>231.72867544844445</v>
      </c>
      <c r="K15" s="35">
        <f t="shared" ca="1" si="3"/>
        <v>223.18550565358345</v>
      </c>
      <c r="L15" s="35">
        <f t="shared" ca="1" si="3"/>
        <v>214.8702677645436</v>
      </c>
      <c r="M15" s="35">
        <f t="shared" ca="1" si="3"/>
        <v>206.55502987550372</v>
      </c>
      <c r="N15" s="35">
        <f t="shared" ca="1" si="3"/>
        <v>198.23288495901474</v>
      </c>
      <c r="O15" s="35">
        <f t="shared" ca="1" si="3"/>
        <v>189.91764706997486</v>
      </c>
      <c r="P15" s="35">
        <f t="shared" ca="1" si="3"/>
        <v>181.59550215348585</v>
      </c>
      <c r="Q15" s="35">
        <f t="shared" ca="1" si="3"/>
        <v>173.28026426444598</v>
      </c>
      <c r="R15" s="35">
        <f t="shared" ca="1" si="3"/>
        <v>164.95811934795699</v>
      </c>
      <c r="S15" s="35">
        <f t="shared" ca="1" si="3"/>
        <v>156.64288145891712</v>
      </c>
      <c r="T15" s="35">
        <f t="shared" ca="1" si="3"/>
        <v>148.32073654242805</v>
      </c>
      <c r="U15" s="35">
        <f t="shared" ca="1" si="3"/>
        <v>142.0430717508801</v>
      </c>
      <c r="V15" s="35">
        <f t="shared" ca="1" si="3"/>
        <v>137.80298005682397</v>
      </c>
      <c r="W15" s="35">
        <f t="shared" ca="1" si="3"/>
        <v>133.56288836276784</v>
      </c>
      <c r="X15" s="35">
        <f t="shared" ca="1" si="3"/>
        <v>129.3227966687117</v>
      </c>
      <c r="Y15" s="35">
        <f t="shared" ca="1" si="3"/>
        <v>125.0827049746556</v>
      </c>
      <c r="Z15" s="35">
        <f t="shared" ca="1" si="3"/>
        <v>120.84261328059947</v>
      </c>
      <c r="AA15" s="35">
        <f t="shared" ca="1" si="3"/>
        <v>116.60252158654335</v>
      </c>
      <c r="AB15" s="35">
        <f t="shared" ca="1" si="3"/>
        <v>112.36242989248724</v>
      </c>
      <c r="AC15" s="35">
        <f t="shared" ca="1" si="3"/>
        <v>108.12233819843114</v>
      </c>
      <c r="AD15" s="35">
        <f t="shared" ca="1" si="3"/>
        <v>103.88224650437502</v>
      </c>
      <c r="AE15" s="35">
        <f t="shared" ca="1" si="3"/>
        <v>99.642154810318914</v>
      </c>
      <c r="AF15" s="35">
        <f t="shared" ca="1" si="3"/>
        <v>95.402063116262795</v>
      </c>
      <c r="AG15" s="35">
        <f t="shared" ca="1" si="3"/>
        <v>91.161971422206676</v>
      </c>
      <c r="AH15" s="35">
        <f t="shared" ca="1" si="3"/>
        <v>86.921879728150572</v>
      </c>
      <c r="AI15" s="35">
        <f t="shared" ca="1" si="3"/>
        <v>82.681788034094453</v>
      </c>
      <c r="AJ15" s="35">
        <f t="shared" ca="1" si="3"/>
        <v>78.441696340038334</v>
      </c>
      <c r="AK15" s="35">
        <f t="shared" ca="1" si="3"/>
        <v>74.201604645982215</v>
      </c>
      <c r="AL15" s="35">
        <f t="shared" ca="1" si="3"/>
        <v>69.961512951926096</v>
      </c>
      <c r="AM15" s="35">
        <f t="shared" ca="1" si="3"/>
        <v>65.721421257869991</v>
      </c>
      <c r="AN15" s="35">
        <f t="shared" ca="1" si="3"/>
        <v>61.48132956381388</v>
      </c>
      <c r="AO15" s="35">
        <f t="shared" ca="1" si="3"/>
        <v>57.241237869757761</v>
      </c>
      <c r="AP15" s="35">
        <f t="shared" ca="1" si="3"/>
        <v>53.001146175701642</v>
      </c>
      <c r="AQ15" s="35">
        <f t="shared" ca="1" si="3"/>
        <v>48.761054481645502</v>
      </c>
      <c r="AR15" s="35">
        <f t="shared" ca="1" si="3"/>
        <v>44.520962787589369</v>
      </c>
      <c r="AS15" s="35">
        <f t="shared" ca="1" si="3"/>
        <v>40.280871093533229</v>
      </c>
      <c r="AT15" s="35">
        <f t="shared" ca="1" si="3"/>
        <v>36.040779399477081</v>
      </c>
      <c r="AU15" s="35">
        <f t="shared" ca="1" si="3"/>
        <v>31.800687705420948</v>
      </c>
      <c r="AV15" s="35">
        <f t="shared" ca="1" si="3"/>
        <v>27.560596011364812</v>
      </c>
      <c r="AW15" s="35">
        <f t="shared" ca="1" si="3"/>
        <v>23.320504317308668</v>
      </c>
      <c r="AX15" s="35">
        <f t="shared" ca="1" si="3"/>
        <v>19.080412623252528</v>
      </c>
      <c r="AY15" s="35">
        <f t="shared" ca="1" si="3"/>
        <v>14.840320929196389</v>
      </c>
      <c r="AZ15" s="35">
        <f t="shared" ca="1" si="3"/>
        <v>10.600229235140251</v>
      </c>
      <c r="BA15" s="35">
        <f t="shared" ca="1" si="3"/>
        <v>6.3601375410841117</v>
      </c>
      <c r="BB15" s="35">
        <f t="shared" ca="1" si="3"/>
        <v>2.1200458470279724</v>
      </c>
      <c r="BC15" s="35">
        <f t="shared" ca="1" si="3"/>
        <v>-7.3795645150198656E-14</v>
      </c>
      <c r="BD15" s="35">
        <f t="shared" ca="1" si="3"/>
        <v>-7.3795645150198656E-14</v>
      </c>
      <c r="BE15" s="35">
        <f t="shared" ca="1" si="3"/>
        <v>-7.3795645150198656E-14</v>
      </c>
      <c r="BF15" s="35">
        <f t="shared" ca="1" si="3"/>
        <v>-7.3795645150198656E-14</v>
      </c>
      <c r="BG15" s="35">
        <f t="shared" ca="1" si="3"/>
        <v>-7.3795645150198656E-14</v>
      </c>
      <c r="BH15" s="35">
        <f t="shared" ca="1" si="3"/>
        <v>-7.3795645150198656E-14</v>
      </c>
      <c r="BI15" s="35">
        <f t="shared" ca="1" si="3"/>
        <v>-7.3795645150198656E-14</v>
      </c>
      <c r="BJ15" s="35">
        <f t="shared" ca="1" si="3"/>
        <v>-7.3795645150198656E-14</v>
      </c>
      <c r="BK15" s="35">
        <f t="shared" ca="1" si="3"/>
        <v>-7.3795645150198656E-14</v>
      </c>
      <c r="BL15" s="35">
        <f t="shared" ca="1" si="3"/>
        <v>-7.3795645150198656E-14</v>
      </c>
      <c r="BM15" s="35">
        <f t="shared" ca="1" si="3"/>
        <v>-7.3795645150198656E-14</v>
      </c>
      <c r="BN15" s="35">
        <f t="shared" ca="1" si="3"/>
        <v>-7.3795645150198656E-14</v>
      </c>
      <c r="BO15" s="35">
        <f t="shared" ref="BO15:CQ15" ca="1" si="4">BO12*$B$13*$B$14</f>
        <v>-7.3795645150198656E-14</v>
      </c>
      <c r="BP15" s="35">
        <f t="shared" ca="1" si="4"/>
        <v>-7.3795645150198656E-14</v>
      </c>
      <c r="BQ15" s="35">
        <f t="shared" ca="1" si="4"/>
        <v>-7.3795645150198656E-14</v>
      </c>
      <c r="BR15" s="35">
        <f t="shared" ca="1" si="4"/>
        <v>-7.3795645150198656E-14</v>
      </c>
      <c r="BS15" s="35">
        <f t="shared" ca="1" si="4"/>
        <v>-7.3795645150198656E-14</v>
      </c>
      <c r="BT15" s="35">
        <f t="shared" ca="1" si="4"/>
        <v>-7.3795645150198656E-14</v>
      </c>
      <c r="BU15" s="35">
        <f t="shared" ca="1" si="4"/>
        <v>-7.3795645150198656E-14</v>
      </c>
      <c r="BV15" s="35">
        <f t="shared" ca="1" si="4"/>
        <v>-7.3795645150198656E-14</v>
      </c>
      <c r="BW15" s="35">
        <f t="shared" ca="1" si="4"/>
        <v>-7.3795645150198656E-14</v>
      </c>
      <c r="BX15" s="35">
        <f t="shared" ca="1" si="4"/>
        <v>-7.3795645150198656E-14</v>
      </c>
      <c r="BY15" s="35">
        <f t="shared" ca="1" si="4"/>
        <v>-7.3795645150198656E-14</v>
      </c>
      <c r="BZ15" s="35">
        <f t="shared" ca="1" si="4"/>
        <v>-7.3795645150198656E-14</v>
      </c>
      <c r="CA15" s="35">
        <f t="shared" ca="1" si="4"/>
        <v>-7.3795645150198656E-14</v>
      </c>
      <c r="CB15" s="35">
        <f t="shared" ca="1" si="4"/>
        <v>-7.3795645150198656E-14</v>
      </c>
      <c r="CC15" s="35">
        <f t="shared" ca="1" si="4"/>
        <v>-7.3795645150198656E-14</v>
      </c>
      <c r="CD15" s="35">
        <f t="shared" ca="1" si="4"/>
        <v>-7.3795645150198656E-14</v>
      </c>
      <c r="CE15" s="35">
        <f t="shared" ca="1" si="4"/>
        <v>-7.3795645150198656E-14</v>
      </c>
      <c r="CF15" s="35">
        <f t="shared" ca="1" si="4"/>
        <v>-7.3795645150198656E-14</v>
      </c>
      <c r="CG15" s="35">
        <f t="shared" ca="1" si="4"/>
        <v>-7.3795645150198656E-14</v>
      </c>
      <c r="CH15" s="35">
        <f t="shared" ca="1" si="4"/>
        <v>-7.3795645150198656E-14</v>
      </c>
      <c r="CI15" s="35">
        <f t="shared" ca="1" si="4"/>
        <v>-7.3795645150198656E-14</v>
      </c>
      <c r="CJ15" s="35">
        <f t="shared" ca="1" si="4"/>
        <v>-7.3795645150198656E-14</v>
      </c>
      <c r="CK15" s="35">
        <f t="shared" ca="1" si="4"/>
        <v>-7.3795645150198656E-14</v>
      </c>
      <c r="CL15" s="35">
        <f t="shared" ca="1" si="4"/>
        <v>-7.3795645150198656E-14</v>
      </c>
      <c r="CM15" s="35">
        <f t="shared" ca="1" si="4"/>
        <v>-7.3795645150198656E-14</v>
      </c>
      <c r="CN15" s="35">
        <f t="shared" ca="1" si="4"/>
        <v>-7.3795645150198656E-14</v>
      </c>
      <c r="CO15" s="35">
        <f t="shared" ca="1" si="4"/>
        <v>-7.3795645150198656E-14</v>
      </c>
      <c r="CP15" s="35">
        <f t="shared" ca="1" si="4"/>
        <v>-7.3795645150198656E-14</v>
      </c>
      <c r="CQ15" s="35">
        <f t="shared" ca="1" si="4"/>
        <v>-7.3795645150198656E-14</v>
      </c>
    </row>
    <row r="16" spans="1:96">
      <c r="A16" s="15"/>
      <c r="B16" s="10"/>
      <c r="C16" s="378"/>
      <c r="D16" s="378"/>
      <c r="E16" s="378"/>
      <c r="F16" s="378"/>
      <c r="G16" s="378"/>
      <c r="H16" s="378"/>
      <c r="I16" s="378"/>
      <c r="J16" s="378"/>
      <c r="K16" s="378"/>
      <c r="L16" s="378"/>
      <c r="M16" s="378"/>
      <c r="N16" s="378"/>
      <c r="O16" s="378"/>
      <c r="P16" s="378"/>
      <c r="Q16" s="378"/>
      <c r="R16" s="378"/>
      <c r="S16" s="378"/>
      <c r="T16" s="378"/>
      <c r="U16" s="378"/>
      <c r="V16" s="378"/>
      <c r="W16" s="378"/>
      <c r="X16" s="378"/>
      <c r="Y16" s="378"/>
      <c r="Z16" s="378"/>
      <c r="AA16" s="378"/>
      <c r="AB16" s="378"/>
      <c r="AC16" s="378"/>
      <c r="AD16" s="378"/>
      <c r="AE16" s="378"/>
      <c r="AF16" s="378"/>
      <c r="AG16" s="378"/>
      <c r="AH16" s="378"/>
      <c r="AI16" s="378"/>
      <c r="AJ16" s="378"/>
      <c r="AK16" s="378"/>
      <c r="AL16" s="378"/>
      <c r="AM16" s="378"/>
      <c r="AN16" s="378"/>
      <c r="AO16" s="378"/>
      <c r="AP16" s="378"/>
      <c r="AQ16" s="378"/>
      <c r="AR16" s="378"/>
      <c r="AS16" s="378"/>
      <c r="AT16" s="378"/>
      <c r="AU16" s="378"/>
      <c r="AV16" s="378"/>
      <c r="AW16" s="378"/>
      <c r="AX16" s="378"/>
      <c r="AY16" s="378"/>
      <c r="AZ16" s="378"/>
      <c r="BA16" s="378"/>
      <c r="BB16" s="378"/>
      <c r="BC16" s="378"/>
      <c r="BD16" s="378"/>
      <c r="BE16" s="378"/>
      <c r="BF16" s="378"/>
      <c r="BG16" s="378"/>
      <c r="BH16" s="378"/>
      <c r="BI16" s="378"/>
      <c r="BJ16" s="378"/>
      <c r="BK16" s="378"/>
      <c r="BL16" s="378"/>
      <c r="BM16" s="378"/>
      <c r="BN16" s="378"/>
      <c r="BO16" s="378"/>
      <c r="BP16" s="378"/>
      <c r="BQ16" s="378"/>
      <c r="BR16" s="378"/>
      <c r="BS16" s="378"/>
      <c r="BT16" s="378"/>
      <c r="BU16" s="378"/>
      <c r="BV16" s="378"/>
      <c r="BW16" s="378"/>
      <c r="BX16" s="378"/>
      <c r="BY16" s="378"/>
      <c r="BZ16" s="378"/>
      <c r="CA16" s="378"/>
      <c r="CB16" s="378"/>
      <c r="CC16" s="378"/>
      <c r="CD16" s="378"/>
      <c r="CE16" s="378"/>
      <c r="CF16" s="378"/>
      <c r="CG16" s="378"/>
      <c r="CH16" s="378"/>
      <c r="CI16" s="378"/>
      <c r="CJ16" s="378"/>
      <c r="CK16" s="378"/>
      <c r="CL16" s="378"/>
      <c r="CM16" s="378"/>
      <c r="CN16" s="378"/>
      <c r="CO16" s="378"/>
      <c r="CP16" s="378"/>
      <c r="CQ16" s="378"/>
    </row>
    <row r="17" spans="1:95">
      <c r="A17" s="45" t="s">
        <v>112</v>
      </c>
      <c r="B17" s="10"/>
      <c r="C17" s="378"/>
      <c r="D17" s="378"/>
      <c r="E17" s="378"/>
      <c r="F17" s="378"/>
      <c r="G17" s="378"/>
      <c r="H17" s="378"/>
      <c r="I17" s="378"/>
      <c r="J17" s="378"/>
      <c r="K17" s="378"/>
      <c r="L17" s="378"/>
      <c r="M17" s="378"/>
      <c r="N17" s="378"/>
      <c r="O17" s="378"/>
      <c r="P17" s="378"/>
      <c r="Q17" s="378"/>
      <c r="R17" s="378"/>
      <c r="S17" s="378"/>
      <c r="T17" s="378"/>
      <c r="U17" s="378"/>
      <c r="V17" s="378"/>
      <c r="W17" s="378"/>
      <c r="X17" s="378"/>
      <c r="Y17" s="378"/>
      <c r="Z17" s="378"/>
      <c r="AA17" s="378"/>
      <c r="AB17" s="378"/>
      <c r="AC17" s="378"/>
      <c r="AD17" s="378"/>
      <c r="AE17" s="378"/>
      <c r="AF17" s="378"/>
      <c r="AG17" s="378"/>
      <c r="AH17" s="378"/>
      <c r="AI17" s="378"/>
      <c r="AJ17" s="378"/>
      <c r="AK17" s="378"/>
      <c r="AL17" s="378"/>
      <c r="AM17" s="378"/>
      <c r="AN17" s="378"/>
      <c r="AO17" s="378"/>
      <c r="AP17" s="378"/>
      <c r="AQ17" s="378"/>
      <c r="AR17" s="378"/>
      <c r="AS17" s="378"/>
      <c r="AT17" s="378"/>
      <c r="AU17" s="378"/>
      <c r="AV17" s="378"/>
      <c r="AW17" s="378"/>
      <c r="AX17" s="378"/>
      <c r="AY17" s="378"/>
      <c r="AZ17" s="378"/>
      <c r="BA17" s="378"/>
      <c r="BB17" s="378"/>
      <c r="BC17" s="378"/>
      <c r="BD17" s="378"/>
      <c r="BE17" s="378"/>
      <c r="BF17" s="378"/>
      <c r="BG17" s="378"/>
      <c r="BH17" s="378"/>
      <c r="BI17" s="378"/>
      <c r="BJ17" s="378"/>
      <c r="BK17" s="378"/>
      <c r="BL17" s="378"/>
      <c r="BM17" s="378"/>
      <c r="BN17" s="378"/>
      <c r="BO17" s="378"/>
      <c r="BP17" s="378"/>
      <c r="BQ17" s="378"/>
      <c r="BR17" s="378"/>
      <c r="BS17" s="378"/>
      <c r="BT17" s="378"/>
      <c r="BU17" s="378"/>
      <c r="BV17" s="378"/>
      <c r="BW17" s="378"/>
      <c r="BX17" s="378"/>
      <c r="BY17" s="378"/>
      <c r="BZ17" s="378"/>
      <c r="CA17" s="378"/>
      <c r="CB17" s="378"/>
      <c r="CC17" s="378"/>
      <c r="CD17" s="378"/>
      <c r="CE17" s="378"/>
      <c r="CF17" s="378"/>
      <c r="CG17" s="378"/>
      <c r="CH17" s="378"/>
      <c r="CI17" s="378"/>
      <c r="CJ17" s="378"/>
      <c r="CK17" s="378"/>
      <c r="CL17" s="378"/>
      <c r="CM17" s="378"/>
      <c r="CN17" s="378"/>
      <c r="CO17" s="378"/>
      <c r="CP17" s="378"/>
      <c r="CQ17" s="378"/>
    </row>
    <row r="18" spans="1:95" s="379" customFormat="1">
      <c r="A18" s="32" t="s">
        <v>368</v>
      </c>
      <c r="C18" s="378">
        <f ca="1">Inputs!E45+IF(C4='LookUp Ranges'!$B$148,RetireValue,0)</f>
        <v>-663.75</v>
      </c>
      <c r="D18" s="378">
        <f ca="1">Inputs!F45+IF(D4='LookUp Ranges'!$B$148,RetireValue,0)</f>
        <v>-2870.9154219132001</v>
      </c>
      <c r="E18" s="378">
        <f ca="1">Inputs!G45+IF(E4='LookUp Ranges'!$B$148,RetireValue,0)</f>
        <v>-502</v>
      </c>
      <c r="F18" s="378">
        <f ca="1">Inputs!H45+IF(F4='LookUp Ranges'!$B$148,RetireValue,0)</f>
        <v>-3257.5020345120001</v>
      </c>
      <c r="G18" s="378">
        <f ca="1">Inputs!I45+IF(G4='LookUp Ranges'!$B$148,RetireValue,0)</f>
        <v>0</v>
      </c>
      <c r="H18" s="378">
        <f ca="1">Inputs!J45+IF(H4='LookUp Ranges'!$B$148,RetireValue,0)</f>
        <v>0</v>
      </c>
      <c r="I18" s="378">
        <f ca="1">Inputs!K45+IF(I4='LookUp Ranges'!$B$148,RetireValue,0)</f>
        <v>0</v>
      </c>
      <c r="J18" s="378">
        <f ca="1">Inputs!L45+IF(J4='LookUp Ranges'!$B$148,RetireValue,0)</f>
        <v>0</v>
      </c>
      <c r="K18" s="378">
        <f ca="1">Inputs!M45+IF(K4='LookUp Ranges'!$B$148,RetireValue,0)</f>
        <v>-4358.9906209440005</v>
      </c>
      <c r="L18" s="378">
        <f ca="1">Inputs!N45+IF(L4='LookUp Ranges'!$B$148,RetireValue,0)</f>
        <v>0</v>
      </c>
      <c r="M18" s="378">
        <f ca="1">Inputs!O45+IF(M4='LookUp Ranges'!$B$148,RetireValue,0)</f>
        <v>0</v>
      </c>
      <c r="N18" s="378">
        <f ca="1">Inputs!P45+IF(N4='LookUp Ranges'!$B$148,RetireValue,0)</f>
        <v>0</v>
      </c>
      <c r="O18" s="378">
        <f ca="1">Inputs!Q45+IF(O4='LookUp Ranges'!$B$148,RetireValue,0)</f>
        <v>0</v>
      </c>
      <c r="P18" s="378">
        <f ca="1">Inputs!R45+IF(P4='LookUp Ranges'!$B$148,RetireValue,0)</f>
        <v>0</v>
      </c>
      <c r="Q18" s="378">
        <f ca="1">Inputs!S45+IF(Q4='LookUp Ranges'!$B$148,RetireValue,0)</f>
        <v>0</v>
      </c>
      <c r="R18" s="378">
        <f ca="1">Inputs!T45+IF(R4='LookUp Ranges'!$B$148,RetireValue,0)</f>
        <v>-5007.1100516960078</v>
      </c>
      <c r="S18" s="378">
        <f ca="1">Inputs!U45+IF(S4='LookUp Ranges'!$B$148,RetireValue,0)</f>
        <v>0</v>
      </c>
      <c r="T18" s="378">
        <f ca="1">Inputs!V45+IF(T4='LookUp Ranges'!$B$148,RetireValue,0)</f>
        <v>0</v>
      </c>
      <c r="U18" s="378">
        <f ca="1">Inputs!W45+IF(U4='LookUp Ranges'!$B$148,RetireValue,0)</f>
        <v>0</v>
      </c>
      <c r="V18" s="378">
        <f ca="1">Inputs!X45+IF(V4='LookUp Ranges'!$B$148,RetireValue,0)</f>
        <v>0</v>
      </c>
      <c r="W18" s="378">
        <f ca="1">Inputs!Y45+IF(W4='LookUp Ranges'!$B$148,RetireValue,0)</f>
        <v>0</v>
      </c>
      <c r="X18" s="378">
        <f ca="1">Inputs!Z45+IF(X4='LookUp Ranges'!$B$148,RetireValue,0)</f>
        <v>0</v>
      </c>
      <c r="Y18" s="378">
        <f ca="1">Inputs!AA45+IF(Y4='LookUp Ranges'!$B$148,RetireValue,0)</f>
        <v>-5751.5955527258511</v>
      </c>
      <c r="Z18" s="378">
        <f ca="1">Inputs!AB45+IF(Z4='LookUp Ranges'!$B$148,RetireValue,0)</f>
        <v>0</v>
      </c>
      <c r="AA18" s="378">
        <f ca="1">Inputs!AC45+IF(AA4='LookUp Ranges'!$B$148,RetireValue,0)</f>
        <v>0</v>
      </c>
      <c r="AB18" s="378">
        <f ca="1">Inputs!AD45+IF(AB4='LookUp Ranges'!$B$148,RetireValue,0)</f>
        <v>0</v>
      </c>
      <c r="AC18" s="378">
        <f ca="1">Inputs!AE45+IF(AC4='LookUp Ranges'!$B$148,RetireValue,0)</f>
        <v>0</v>
      </c>
      <c r="AD18" s="378">
        <f ca="1">Inputs!AF45+IF(AD4='LookUp Ranges'!$B$148,RetireValue,0)</f>
        <v>0</v>
      </c>
      <c r="AE18" s="378">
        <f ca="1">Inputs!AG45+IF(AE4='LookUp Ranges'!$B$148,RetireValue,0)</f>
        <v>0</v>
      </c>
      <c r="AF18" s="378">
        <f ca="1">Inputs!AH45+IF(AF4='LookUp Ranges'!$B$148,RetireValue,0)</f>
        <v>-6606.7753775315223</v>
      </c>
      <c r="AG18" s="378">
        <f ca="1">Inputs!AI45+IF(AG4='LookUp Ranges'!$B$148,RetireValue,0)</f>
        <v>0</v>
      </c>
      <c r="AH18" s="378">
        <f ca="1">Inputs!AJ45+IF(AH4='LookUp Ranges'!$B$148,RetireValue,0)</f>
        <v>0</v>
      </c>
      <c r="AI18" s="378">
        <f ca="1">Inputs!AK45+IF(AI4='LookUp Ranges'!$B$148,RetireValue,0)</f>
        <v>0</v>
      </c>
      <c r="AJ18" s="378">
        <f ca="1">Inputs!AL45+IF(AJ4='LookUp Ranges'!$B$148,RetireValue,0)</f>
        <v>0</v>
      </c>
      <c r="AK18" s="378">
        <f ca="1">Inputs!AM45+IF(AK4='LookUp Ranges'!$B$148,RetireValue,0)</f>
        <v>0</v>
      </c>
      <c r="AL18" s="378">
        <f ca="1">Inputs!AN45+IF(AL4='LookUp Ranges'!$B$148,RetireValue,0)</f>
        <v>0</v>
      </c>
      <c r="AM18" s="378">
        <f ca="1">Inputs!AO45+IF(AM4='LookUp Ranges'!$B$148,RetireValue,0)</f>
        <v>-7589.1081855486218</v>
      </c>
      <c r="AN18" s="378">
        <f ca="1">Inputs!AP45+IF(AN4='LookUp Ranges'!$B$148,RetireValue,0)</f>
        <v>0</v>
      </c>
      <c r="AO18" s="378">
        <f ca="1">Inputs!AQ45+IF(AO4='LookUp Ranges'!$B$148,RetireValue,0)</f>
        <v>0</v>
      </c>
      <c r="AP18" s="378">
        <f ca="1">Inputs!AR45+IF(AP4='LookUp Ranges'!$B$148,RetireValue,0)</f>
        <v>0</v>
      </c>
      <c r="AQ18" s="378">
        <f ca="1">Inputs!AS45+IF(AQ4='LookUp Ranges'!$B$148,RetireValue,0)</f>
        <v>0</v>
      </c>
      <c r="AR18" s="378">
        <f ca="1">Inputs!AT45+IF(AR4='LookUp Ranges'!$B$148,RetireValue,0)</f>
        <v>0</v>
      </c>
      <c r="AS18" s="378">
        <f ca="1">Inputs!AU45+IF(AS4='LookUp Ranges'!$B$148,RetireValue,0)</f>
        <v>0</v>
      </c>
      <c r="AT18" s="378">
        <f ca="1">Inputs!AV45+IF(AT4='LookUp Ranges'!$B$148,RetireValue,0)</f>
        <v>-8717.4998029795333</v>
      </c>
      <c r="AU18" s="378">
        <f ca="1">Inputs!AW45+IF(AU4='LookUp Ranges'!$B$148,RetireValue,0)</f>
        <v>0</v>
      </c>
      <c r="AV18" s="378">
        <f ca="1">Inputs!AX45+IF(AV4='LookUp Ranges'!$B$148,RetireValue,0)</f>
        <v>0</v>
      </c>
      <c r="AW18" s="378">
        <f ca="1">Inputs!AY45+IF(AW4='LookUp Ranges'!$B$148,RetireValue,0)</f>
        <v>0</v>
      </c>
      <c r="AX18" s="378">
        <f ca="1">Inputs!AZ45+IF(AX4='LookUp Ranges'!$B$148,RetireValue,0)</f>
        <v>0</v>
      </c>
      <c r="AY18" s="378">
        <f ca="1">Inputs!BA45+IF(AY4='LookUp Ranges'!$B$148,RetireValue,0)</f>
        <v>0</v>
      </c>
      <c r="AZ18" s="378">
        <f ca="1">Inputs!BB45+IF(AZ4='LookUp Ranges'!$B$148,RetireValue,0)</f>
        <v>0</v>
      </c>
      <c r="BA18" s="378">
        <f ca="1">Inputs!BC45+IF(BA4='LookUp Ranges'!$B$148,RetireValue,0)</f>
        <v>-10013.667081418011</v>
      </c>
      <c r="BB18" s="378">
        <f ca="1">Inputs!BD45+IF(BB4='LookUp Ranges'!$B$148,RetireValue,0)</f>
        <v>0</v>
      </c>
      <c r="BC18" s="378">
        <f ca="1">Inputs!BE45+IF(BC4='LookUp Ranges'!$B$148,RetireValue,0)</f>
        <v>0</v>
      </c>
      <c r="BD18" s="378">
        <f ca="1">Inputs!BF45+IF(BD4='LookUp Ranges'!$B$148,RetireValue,0)</f>
        <v>0</v>
      </c>
      <c r="BE18" s="378">
        <f ca="1">Inputs!BG45+IF(BE4='LookUp Ranges'!$B$148,RetireValue,0)</f>
        <v>0</v>
      </c>
      <c r="BF18" s="378">
        <f ca="1">Inputs!BH45+IF(BF4='LookUp Ranges'!$B$148,RetireValue,0)</f>
        <v>0</v>
      </c>
      <c r="BG18" s="378">
        <f ca="1">Inputs!BI45+IF(BG4='LookUp Ranges'!$B$148,RetireValue,0)</f>
        <v>0</v>
      </c>
      <c r="BH18" s="378">
        <f ca="1">Inputs!BJ45+IF(BH4='LookUp Ranges'!$B$148,RetireValue,0)</f>
        <v>0</v>
      </c>
      <c r="BI18" s="378">
        <f ca="1">Inputs!BK45+IF(BI4='LookUp Ranges'!$B$148,RetireValue,0)</f>
        <v>0</v>
      </c>
      <c r="BJ18" s="378">
        <f ca="1">Inputs!BL45+IF(BJ4='LookUp Ranges'!$B$148,RetireValue,0)</f>
        <v>0</v>
      </c>
      <c r="BK18" s="378">
        <f ca="1">Inputs!BM45+IF(BK4='LookUp Ranges'!$B$148,RetireValue,0)</f>
        <v>0</v>
      </c>
      <c r="BL18" s="378">
        <f ca="1">Inputs!BN45+IF(BL4='LookUp Ranges'!$B$148,RetireValue,0)</f>
        <v>0</v>
      </c>
      <c r="BM18" s="378">
        <f ca="1">Inputs!BO45+IF(BM4='LookUp Ranges'!$B$148,RetireValue,0)</f>
        <v>0</v>
      </c>
      <c r="BN18" s="378">
        <f ca="1">Inputs!BP45+IF(BN4='LookUp Ranges'!$B$148,RetireValue,0)</f>
        <v>0</v>
      </c>
      <c r="BO18" s="378">
        <f ca="1">Inputs!BQ45+IF(BO4='LookUp Ranges'!$B$148,RetireValue,0)</f>
        <v>0</v>
      </c>
      <c r="BP18" s="378">
        <f ca="1">Inputs!BR45+IF(BP4='LookUp Ranges'!$B$148,RetireValue,0)</f>
        <v>0</v>
      </c>
      <c r="BQ18" s="378">
        <f ca="1">Inputs!BS45+IF(BQ4='LookUp Ranges'!$B$148,RetireValue,0)</f>
        <v>0</v>
      </c>
      <c r="BR18" s="378">
        <f ca="1">Inputs!BT45+IF(BR4='LookUp Ranges'!$B$148,RetireValue,0)</f>
        <v>0</v>
      </c>
      <c r="BS18" s="378">
        <f ca="1">Inputs!BU45+IF(BS4='LookUp Ranges'!$B$148,RetireValue,0)</f>
        <v>0</v>
      </c>
      <c r="BT18" s="378">
        <f ca="1">Inputs!BV45+IF(BT4='LookUp Ranges'!$B$148,RetireValue,0)</f>
        <v>0</v>
      </c>
      <c r="BU18" s="378">
        <f ca="1">Inputs!BW45+IF(BU4='LookUp Ranges'!$B$148,RetireValue,0)</f>
        <v>0</v>
      </c>
      <c r="BV18" s="378">
        <f ca="1">Inputs!BX45+IF(BV4='LookUp Ranges'!$B$148,RetireValue,0)</f>
        <v>0</v>
      </c>
      <c r="BW18" s="378">
        <f ca="1">Inputs!BY45+IF(BW4='LookUp Ranges'!$B$148,RetireValue,0)</f>
        <v>0</v>
      </c>
      <c r="BX18" s="378">
        <f ca="1">Inputs!BZ45+IF(BX4='LookUp Ranges'!$B$148,RetireValue,0)</f>
        <v>0</v>
      </c>
      <c r="BY18" s="378">
        <f ca="1">Inputs!CA45+IF(BY4='LookUp Ranges'!$B$148,RetireValue,0)</f>
        <v>0</v>
      </c>
      <c r="BZ18" s="378">
        <f ca="1">Inputs!CB45+IF(BZ4='LookUp Ranges'!$B$148,RetireValue,0)</f>
        <v>0</v>
      </c>
      <c r="CA18" s="378">
        <f ca="1">Inputs!CC45+IF(CA4='LookUp Ranges'!$B$148,RetireValue,0)</f>
        <v>0</v>
      </c>
      <c r="CB18" s="378">
        <f ca="1">Inputs!CD45+IF(CB4='LookUp Ranges'!$B$148,RetireValue,0)</f>
        <v>0</v>
      </c>
      <c r="CC18" s="378">
        <f ca="1">Inputs!CE45+IF(CC4='LookUp Ranges'!$B$148,RetireValue,0)</f>
        <v>0</v>
      </c>
      <c r="CD18" s="378">
        <f ca="1">Inputs!CF45+IF(CD4='LookUp Ranges'!$B$148,RetireValue,0)</f>
        <v>0</v>
      </c>
      <c r="CE18" s="378">
        <f ca="1">Inputs!CG45+IF(CE4='LookUp Ranges'!$B$148,RetireValue,0)</f>
        <v>0</v>
      </c>
      <c r="CF18" s="378">
        <f ca="1">Inputs!CH45+IF(CF4='LookUp Ranges'!$B$148,RetireValue,0)</f>
        <v>0</v>
      </c>
      <c r="CG18" s="378">
        <f ca="1">Inputs!CI45+IF(CG4='LookUp Ranges'!$B$148,RetireValue,0)</f>
        <v>0</v>
      </c>
      <c r="CH18" s="378">
        <f ca="1">Inputs!CJ45+IF(CH4='LookUp Ranges'!$B$148,RetireValue,0)</f>
        <v>0</v>
      </c>
      <c r="CI18" s="378">
        <f ca="1">Inputs!CK45+IF(CI4='LookUp Ranges'!$B$148,RetireValue,0)</f>
        <v>0</v>
      </c>
      <c r="CJ18" s="378">
        <f ca="1">Inputs!CL45+IF(CJ4='LookUp Ranges'!$B$148,RetireValue,0)</f>
        <v>0</v>
      </c>
      <c r="CK18" s="378">
        <f ca="1">Inputs!CM45+IF(CK4='LookUp Ranges'!$B$148,RetireValue,0)</f>
        <v>0</v>
      </c>
      <c r="CL18" s="378">
        <f ca="1">Inputs!CN45+IF(CL4='LookUp Ranges'!$B$148,RetireValue,0)</f>
        <v>0</v>
      </c>
      <c r="CM18" s="378">
        <f ca="1">Inputs!CO45+IF(CM4='LookUp Ranges'!$B$148,RetireValue,0)</f>
        <v>0</v>
      </c>
      <c r="CN18" s="378">
        <f ca="1">Inputs!CP45+IF(CN4='LookUp Ranges'!$B$148,RetireValue,0)</f>
        <v>0</v>
      </c>
      <c r="CO18" s="378">
        <f ca="1">Inputs!CQ45+IF(CO4='LookUp Ranges'!$B$148,RetireValue,0)</f>
        <v>0</v>
      </c>
      <c r="CP18" s="378">
        <f ca="1">Inputs!CR45+IF(CP4='LookUp Ranges'!$B$148,RetireValue,0)</f>
        <v>0</v>
      </c>
      <c r="CQ18" s="378">
        <f ca="1">Inputs!CS45+IF(CQ4='LookUp Ranges'!$B$148,RetireValue,0)</f>
        <v>0</v>
      </c>
    </row>
    <row r="19" spans="1:95" s="379" customFormat="1">
      <c r="A19" s="32" t="s">
        <v>146</v>
      </c>
      <c r="C19" s="378">
        <f ca="1">-(SUM(Inputs!$E$31:'Inputs'!E31)+C10)*PropertyTaxRate</f>
        <v>-0.93618074999999989</v>
      </c>
      <c r="D19" s="378">
        <f ca="1">-(SUM(Inputs!$E$31:'Inputs'!F31)+D10)*PropertyTaxRate</f>
        <v>-17.937223169999999</v>
      </c>
      <c r="E19" s="378">
        <f ca="1">-(SUM(Inputs!$E$31:'Inputs'!G31)+E10)*PropertyTaxRate</f>
        <v>-64.346823549999996</v>
      </c>
      <c r="F19" s="378">
        <f ca="1">-(SUM(Inputs!$E$31:'Inputs'!H31)+F10)*PropertyTaxRate</f>
        <v>-66.358911619081638</v>
      </c>
      <c r="G19" s="378">
        <f ca="1">-(SUM(Inputs!$E$31:'Inputs'!I31)+G10)*PropertyTaxRate</f>
        <v>-64.990686637244892</v>
      </c>
      <c r="H19" s="378">
        <f ca="1">-(SUM(Inputs!$E$31:'Inputs'!J31)+H10)*PropertyTaxRate</f>
        <v>-63.622461655408159</v>
      </c>
      <c r="I19" s="378">
        <f ca="1">-(SUM(Inputs!$E$31:'Inputs'!K31)+I10)*PropertyTaxRate</f>
        <v>-62.254236673571427</v>
      </c>
      <c r="J19" s="378">
        <f ca="1">-(SUM(Inputs!$E$31:'Inputs'!L31)+J10)*PropertyTaxRate</f>
        <v>-60.886011691734687</v>
      </c>
      <c r="K19" s="378">
        <f ca="1">-(SUM(Inputs!$E$31:'Inputs'!M31)+K10)*PropertyTaxRate</f>
        <v>-59.517786709897955</v>
      </c>
      <c r="L19" s="378">
        <f ca="1">-(SUM(Inputs!$E$31:'Inputs'!N31)+L10)*PropertyTaxRate</f>
        <v>-58.149561728061222</v>
      </c>
      <c r="M19" s="378">
        <f ca="1">-(SUM(Inputs!$E$31:'Inputs'!O31)+M10)*PropertyTaxRate</f>
        <v>-56.781336746224483</v>
      </c>
      <c r="N19" s="378">
        <f ca="1">-(SUM(Inputs!$E$31:'Inputs'!P31)+N10)*PropertyTaxRate</f>
        <v>-55.413111764387757</v>
      </c>
      <c r="O19" s="378">
        <f ca="1">-(SUM(Inputs!$E$31:'Inputs'!Q31)+O10)*PropertyTaxRate</f>
        <v>-54.044886782551018</v>
      </c>
      <c r="P19" s="378">
        <f ca="1">-(SUM(Inputs!$E$31:'Inputs'!R31)+P10)*PropertyTaxRate</f>
        <v>-52.676661800714278</v>
      </c>
      <c r="Q19" s="378">
        <f ca="1">-(SUM(Inputs!$E$31:'Inputs'!S31)+Q10)*PropertyTaxRate</f>
        <v>-51.308436818877546</v>
      </c>
      <c r="R19" s="378">
        <f ca="1">-(SUM(Inputs!$E$31:'Inputs'!T31)+R10)*PropertyTaxRate</f>
        <v>-49.940211837040813</v>
      </c>
      <c r="S19" s="378">
        <f ca="1">-(SUM(Inputs!$E$31:'Inputs'!U31)+S10)*PropertyTaxRate</f>
        <v>-48.571986855204074</v>
      </c>
      <c r="T19" s="378">
        <f ca="1">-(SUM(Inputs!$E$31:'Inputs'!V31)+T10)*PropertyTaxRate</f>
        <v>-47.203761873367341</v>
      </c>
      <c r="U19" s="378">
        <f ca="1">-(SUM(Inputs!$E$31:'Inputs'!W31)+U10)*PropertyTaxRate</f>
        <v>-45.835536891530609</v>
      </c>
      <c r="V19" s="378">
        <f ca="1">-(SUM(Inputs!$E$31:'Inputs'!X31)+V10)*PropertyTaxRate</f>
        <v>-44.467311909693869</v>
      </c>
      <c r="W19" s="378">
        <f ca="1">-(SUM(Inputs!$E$31:'Inputs'!Y31)+W10)*PropertyTaxRate</f>
        <v>-43.099086927857137</v>
      </c>
      <c r="X19" s="378">
        <f ca="1">-(SUM(Inputs!$E$31:'Inputs'!Z31)+X10)*PropertyTaxRate</f>
        <v>-41.730861946020397</v>
      </c>
      <c r="Y19" s="378">
        <f ca="1">-(SUM(Inputs!$E$31:'Inputs'!AA31)+Y10)*PropertyTaxRate</f>
        <v>-40.362636964183665</v>
      </c>
      <c r="Z19" s="378">
        <f ca="1">-(SUM(Inputs!$E$31:'Inputs'!AB31)+Z10)*PropertyTaxRate</f>
        <v>-38.994411982346932</v>
      </c>
      <c r="AA19" s="378">
        <f ca="1">-(SUM(Inputs!$E$31:'Inputs'!AC31)+AA10)*PropertyTaxRate</f>
        <v>-37.6261870005102</v>
      </c>
      <c r="AB19" s="378">
        <f ca="1">-(SUM(Inputs!$E$31:'Inputs'!AD31)+AB10)*PropertyTaxRate</f>
        <v>-36.257962018673467</v>
      </c>
      <c r="AC19" s="378">
        <f ca="1">-(SUM(Inputs!$E$31:'Inputs'!AE31)+AC10)*PropertyTaxRate</f>
        <v>-34.889737036836728</v>
      </c>
      <c r="AD19" s="378">
        <f ca="1">-(SUM(Inputs!$E$31:'Inputs'!AF31)+AD10)*PropertyTaxRate</f>
        <v>-33.521512054999995</v>
      </c>
      <c r="AE19" s="378">
        <f ca="1">-(SUM(Inputs!$E$31:'Inputs'!AG31)+AE10)*PropertyTaxRate</f>
        <v>-32.153287073163263</v>
      </c>
      <c r="AF19" s="378">
        <f ca="1">-(SUM(Inputs!$E$31:'Inputs'!AH31)+AF10)*PropertyTaxRate</f>
        <v>-30.785062091326534</v>
      </c>
      <c r="AG19" s="378">
        <f ca="1">-(SUM(Inputs!$E$31:'Inputs'!AI31)+AG10)*PropertyTaxRate</f>
        <v>-29.416837109489801</v>
      </c>
      <c r="AH19" s="378">
        <f ca="1">-(SUM(Inputs!$E$31:'Inputs'!AJ31)+AH10)*PropertyTaxRate</f>
        <v>-28.048612127653065</v>
      </c>
      <c r="AI19" s="378">
        <f ca="1">-(SUM(Inputs!$E$31:'Inputs'!AK31)+AI10)*PropertyTaxRate</f>
        <v>-26.680387145816333</v>
      </c>
      <c r="AJ19" s="378">
        <f ca="1">-(SUM(Inputs!$E$31:'Inputs'!AL31)+AJ10)*PropertyTaxRate</f>
        <v>-25.3121621639796</v>
      </c>
      <c r="AK19" s="378">
        <f ca="1">-(SUM(Inputs!$E$31:'Inputs'!AM31)+AK10)*PropertyTaxRate</f>
        <v>-23.943937182142868</v>
      </c>
      <c r="AL19" s="378">
        <f ca="1">-(SUM(Inputs!$E$31:'Inputs'!AN31)+AL10)*PropertyTaxRate</f>
        <v>-22.575712200306135</v>
      </c>
      <c r="AM19" s="378">
        <f ca="1">-(SUM(Inputs!$E$31:'Inputs'!AO31)+AM10)*PropertyTaxRate</f>
        <v>-21.207487218469403</v>
      </c>
      <c r="AN19" s="378">
        <f ca="1">-(SUM(Inputs!$E$31:'Inputs'!AP31)+AN10)*PropertyTaxRate</f>
        <v>-19.839262236632671</v>
      </c>
      <c r="AO19" s="378">
        <f ca="1">-(SUM(Inputs!$E$31:'Inputs'!AQ31)+AO10)*PropertyTaxRate</f>
        <v>-18.471037254795938</v>
      </c>
      <c r="AP19" s="378">
        <f ca="1">-(SUM(Inputs!$E$31:'Inputs'!AR31)+AP10)*PropertyTaxRate</f>
        <v>-17.102812272959202</v>
      </c>
      <c r="AQ19" s="378">
        <f ca="1">-(SUM(Inputs!$E$31:'Inputs'!AS31)+AQ10)*PropertyTaxRate</f>
        <v>-15.734587291122464</v>
      </c>
      <c r="AR19" s="378">
        <f ca="1">-(SUM(Inputs!$E$31:'Inputs'!AT31)+AR10)*PropertyTaxRate</f>
        <v>-14.366362309285726</v>
      </c>
      <c r="AS19" s="378">
        <f ca="1">-(SUM(Inputs!$E$31:'Inputs'!AU31)+AS10)*PropertyTaxRate</f>
        <v>-12.998137327448989</v>
      </c>
      <c r="AT19" s="378">
        <f ca="1">-(SUM(Inputs!$E$31:'Inputs'!AV31)+AT10)*PropertyTaxRate</f>
        <v>-11.629912345612249</v>
      </c>
      <c r="AU19" s="378">
        <f ca="1">-(SUM(Inputs!$E$31:'Inputs'!AW31)+AU10)*PropertyTaxRate</f>
        <v>-10.261687363775511</v>
      </c>
      <c r="AV19" s="378">
        <f ca="1">-(SUM(Inputs!$E$31:'Inputs'!AX31)+AV10)*PropertyTaxRate</f>
        <v>-8.8934623819387717</v>
      </c>
      <c r="AW19" s="378">
        <f ca="1">-(SUM(Inputs!$E$31:'Inputs'!AY31)+AW10)*PropertyTaxRate</f>
        <v>-7.5252374001020339</v>
      </c>
      <c r="AX19" s="378">
        <f ca="1">-(SUM(Inputs!$E$31:'Inputs'!AZ31)+AX10)*PropertyTaxRate</f>
        <v>-6.1570124182652952</v>
      </c>
      <c r="AY19" s="378">
        <f ca="1">-(SUM(Inputs!$E$31:'Inputs'!BA31)+AY10)*PropertyTaxRate</f>
        <v>-4.7887874364285565</v>
      </c>
      <c r="AZ19" s="378">
        <f ca="1">-(SUM(Inputs!$E$31:'Inputs'!BB31)+AZ10)*PropertyTaxRate</f>
        <v>-3.4205624545918178</v>
      </c>
      <c r="BA19" s="378">
        <f ca="1">-(SUM(Inputs!$E$31:'Inputs'!BC31)+BA10)*PropertyTaxRate</f>
        <v>-2.0523374727550796</v>
      </c>
      <c r="BB19" s="378">
        <f ca="1">-(SUM(Inputs!$E$31:'Inputs'!BD31)+BB10)*PropertyTaxRate</f>
        <v>-0.68411249091834092</v>
      </c>
      <c r="BC19" s="378">
        <f ca="1">-(SUM(Inputs!$E$31:'Inputs'!BE31)+BC10)*PropertyTaxRate</f>
        <v>2.2705371520714833E-14</v>
      </c>
      <c r="BD19" s="378">
        <f ca="1">-(SUM(Inputs!$E$31:'Inputs'!BF31)+BD10)*PropertyTaxRate</f>
        <v>2.2705371520714833E-14</v>
      </c>
      <c r="BE19" s="378">
        <f ca="1">-(SUM(Inputs!$E$31:'Inputs'!BG31)+BE10)*PropertyTaxRate</f>
        <v>2.2705371520714833E-14</v>
      </c>
      <c r="BF19" s="378">
        <f ca="1">-(SUM(Inputs!$E$31:'Inputs'!BH31)+BF10)*PropertyTaxRate</f>
        <v>2.2705371520714833E-14</v>
      </c>
      <c r="BG19" s="378">
        <f ca="1">-(SUM(Inputs!$E$31:'Inputs'!BI31)+BG10)*PropertyTaxRate</f>
        <v>2.2705371520714833E-14</v>
      </c>
      <c r="BH19" s="378">
        <f ca="1">-(SUM(Inputs!$E$31:'Inputs'!BJ31)+BH10)*PropertyTaxRate</f>
        <v>2.2705371520714833E-14</v>
      </c>
      <c r="BI19" s="378">
        <f ca="1">-(SUM(Inputs!$E$31:'Inputs'!BK31)+BI10)*PropertyTaxRate</f>
        <v>2.2705371520714833E-14</v>
      </c>
      <c r="BJ19" s="378">
        <f ca="1">-(SUM(Inputs!$E$31:'Inputs'!BL31)+BJ10)*PropertyTaxRate</f>
        <v>2.2705371520714833E-14</v>
      </c>
      <c r="BK19" s="378">
        <f ca="1">-(SUM(Inputs!$E$31:'Inputs'!BM31)+BK10)*PropertyTaxRate</f>
        <v>2.2705371520714833E-14</v>
      </c>
      <c r="BL19" s="378">
        <f ca="1">-(SUM(Inputs!$E$31:'Inputs'!BN31)+BL10)*PropertyTaxRate</f>
        <v>2.2705371520714833E-14</v>
      </c>
      <c r="BM19" s="378">
        <f ca="1">-(SUM(Inputs!$E$31:'Inputs'!BO31)+BM10)*PropertyTaxRate</f>
        <v>2.2705371520714833E-14</v>
      </c>
      <c r="BN19" s="378">
        <f ca="1">-(SUM(Inputs!$E$31:'Inputs'!BP31)+BN10)*PropertyTaxRate</f>
        <v>2.2705371520714833E-14</v>
      </c>
      <c r="BO19" s="378">
        <f ca="1">-(SUM(Inputs!$E$31:'Inputs'!BQ31)+BO10)*PropertyTaxRate</f>
        <v>2.2705371520714833E-14</v>
      </c>
      <c r="BP19" s="378">
        <f ca="1">-(SUM(Inputs!$E$31:'Inputs'!BR31)+BP10)*PropertyTaxRate</f>
        <v>2.2705371520714833E-14</v>
      </c>
      <c r="BQ19" s="378">
        <f ca="1">-(SUM(Inputs!$E$31:'Inputs'!BS31)+BQ10)*PropertyTaxRate</f>
        <v>2.2705371520714833E-14</v>
      </c>
      <c r="BR19" s="378">
        <f ca="1">-(SUM(Inputs!$E$31:'Inputs'!BT31)+BR10)*PropertyTaxRate</f>
        <v>2.2705371520714833E-14</v>
      </c>
      <c r="BS19" s="378">
        <f ca="1">-(SUM(Inputs!$E$31:'Inputs'!BU31)+BS10)*PropertyTaxRate</f>
        <v>2.2705371520714833E-14</v>
      </c>
      <c r="BT19" s="378">
        <f ca="1">-(SUM(Inputs!$E$31:'Inputs'!BV31)+BT10)*PropertyTaxRate</f>
        <v>2.2705371520714833E-14</v>
      </c>
      <c r="BU19" s="378">
        <f ca="1">-(SUM(Inputs!$E$31:'Inputs'!BW31)+BU10)*PropertyTaxRate</f>
        <v>2.2705371520714833E-14</v>
      </c>
      <c r="BV19" s="378">
        <f ca="1">-(SUM(Inputs!$E$31:'Inputs'!BX31)+BV10)*PropertyTaxRate</f>
        <v>2.2705371520714833E-14</v>
      </c>
      <c r="BW19" s="378">
        <f ca="1">-(SUM(Inputs!$E$31:'Inputs'!BY31)+BW10)*PropertyTaxRate</f>
        <v>2.2705371520714833E-14</v>
      </c>
      <c r="BX19" s="378">
        <f ca="1">-(SUM(Inputs!$E$31:'Inputs'!BZ31)+BX10)*PropertyTaxRate</f>
        <v>2.2705371520714833E-14</v>
      </c>
      <c r="BY19" s="378">
        <f ca="1">-(SUM(Inputs!$E$31:'Inputs'!CA31)+BY10)*PropertyTaxRate</f>
        <v>2.2705371520714833E-14</v>
      </c>
      <c r="BZ19" s="378">
        <f ca="1">-(SUM(Inputs!$E$31:'Inputs'!CB31)+BZ10)*PropertyTaxRate</f>
        <v>2.2705371520714833E-14</v>
      </c>
      <c r="CA19" s="378">
        <f ca="1">-(SUM(Inputs!$E$31:'Inputs'!CC31)+CA10)*PropertyTaxRate</f>
        <v>2.2705371520714833E-14</v>
      </c>
      <c r="CB19" s="378">
        <f ca="1">-(SUM(Inputs!$E$31:'Inputs'!CD31)+CB10)*PropertyTaxRate</f>
        <v>2.2705371520714833E-14</v>
      </c>
      <c r="CC19" s="378">
        <f ca="1">-(SUM(Inputs!$E$31:'Inputs'!CE31)+CC10)*PropertyTaxRate</f>
        <v>2.2705371520714833E-14</v>
      </c>
      <c r="CD19" s="378">
        <f ca="1">-(SUM(Inputs!$E$31:'Inputs'!CF31)+CD10)*PropertyTaxRate</f>
        <v>2.2705371520714833E-14</v>
      </c>
      <c r="CE19" s="378">
        <f ca="1">-(SUM(Inputs!$E$31:'Inputs'!CG31)+CE10)*PropertyTaxRate</f>
        <v>2.2705371520714833E-14</v>
      </c>
      <c r="CF19" s="378">
        <f ca="1">-(SUM(Inputs!$E$31:'Inputs'!CH31)+CF10)*PropertyTaxRate</f>
        <v>2.2705371520714833E-14</v>
      </c>
      <c r="CG19" s="378">
        <f ca="1">-(SUM(Inputs!$E$31:'Inputs'!CI31)+CG10)*PropertyTaxRate</f>
        <v>2.2705371520714833E-14</v>
      </c>
      <c r="CH19" s="378">
        <f ca="1">-(SUM(Inputs!$E$31:'Inputs'!CJ31)+CH10)*PropertyTaxRate</f>
        <v>2.2705371520714833E-14</v>
      </c>
      <c r="CI19" s="378">
        <f ca="1">-(SUM(Inputs!$E$31:'Inputs'!CK31)+CI10)*PropertyTaxRate</f>
        <v>2.2705371520714833E-14</v>
      </c>
      <c r="CJ19" s="378">
        <f ca="1">-(SUM(Inputs!$E$31:'Inputs'!CL31)+CJ10)*PropertyTaxRate</f>
        <v>2.2705371520714833E-14</v>
      </c>
      <c r="CK19" s="378">
        <f ca="1">-(SUM(Inputs!$E$31:'Inputs'!CM31)+CK10)*PropertyTaxRate</f>
        <v>2.2705371520714833E-14</v>
      </c>
      <c r="CL19" s="378">
        <f ca="1">-(SUM(Inputs!$E$31:'Inputs'!CN31)+CL10)*PropertyTaxRate</f>
        <v>2.2705371520714833E-14</v>
      </c>
      <c r="CM19" s="378">
        <f ca="1">-(SUM(Inputs!$E$31:'Inputs'!CO31)+CM10)*PropertyTaxRate</f>
        <v>2.2705371520714833E-14</v>
      </c>
      <c r="CN19" s="378">
        <f ca="1">-(SUM(Inputs!$E$31:'Inputs'!CP31)+CN10)*PropertyTaxRate</f>
        <v>2.2705371520714833E-14</v>
      </c>
      <c r="CO19" s="378">
        <f ca="1">-(SUM(Inputs!$E$31:'Inputs'!CQ31)+CO10)*PropertyTaxRate</f>
        <v>2.2705371520714833E-14</v>
      </c>
      <c r="CP19" s="378">
        <f ca="1">-(SUM(Inputs!$E$31:'Inputs'!CR31)+CP10)*PropertyTaxRate</f>
        <v>2.2705371520714833E-14</v>
      </c>
      <c r="CQ19" s="378">
        <f ca="1">-(SUM(Inputs!$E$31:'Inputs'!CS31)+CQ10)*PropertyTaxRate</f>
        <v>2.2705371520714833E-14</v>
      </c>
    </row>
    <row r="20" spans="1:95" s="10" customFormat="1">
      <c r="A20" s="32" t="s">
        <v>86</v>
      </c>
      <c r="C20" s="314">
        <f ca="1">'Depr - Recommendation'!D53</f>
        <v>0</v>
      </c>
      <c r="D20" s="314">
        <f ca="1">'Depr - Recommendation'!E53</f>
        <v>0</v>
      </c>
      <c r="E20" s="314">
        <f ca="1">'Depr - Recommendation'!F53</f>
        <v>0</v>
      </c>
      <c r="F20" s="314">
        <f ca="1">'Depr - Recommendation'!G53</f>
        <v>-54.806122448979593</v>
      </c>
      <c r="G20" s="314">
        <f ca="1">'Depr - Recommendation'!H53</f>
        <v>-109.61224489795919</v>
      </c>
      <c r="H20" s="314">
        <f ca="1">'Depr - Recommendation'!I53</f>
        <v>-109.61224489795919</v>
      </c>
      <c r="I20" s="314">
        <f ca="1">'Depr - Recommendation'!J53</f>
        <v>-109.61224489795919</v>
      </c>
      <c r="J20" s="314">
        <f ca="1">'Depr - Recommendation'!K53</f>
        <v>-109.61224489795919</v>
      </c>
      <c r="K20" s="314">
        <f ca="1">'Depr - Recommendation'!L53</f>
        <v>-109.61224489795919</v>
      </c>
      <c r="L20" s="314">
        <f ca="1">'Depr - Recommendation'!M53</f>
        <v>-109.61224489795919</v>
      </c>
      <c r="M20" s="314">
        <f ca="1">'Depr - Recommendation'!N53</f>
        <v>-109.61224489795919</v>
      </c>
      <c r="N20" s="314">
        <f ca="1">'Depr - Recommendation'!O53</f>
        <v>-109.61224489795919</v>
      </c>
      <c r="O20" s="314">
        <f ca="1">'Depr - Recommendation'!P53</f>
        <v>-109.61224489795919</v>
      </c>
      <c r="P20" s="314">
        <f ca="1">'Depr - Recommendation'!Q53</f>
        <v>-109.61224489795919</v>
      </c>
      <c r="Q20" s="314">
        <f ca="1">'Depr - Recommendation'!R53</f>
        <v>-109.61224489795919</v>
      </c>
      <c r="R20" s="314">
        <f ca="1">'Depr - Recommendation'!S53</f>
        <v>-109.61224489795919</v>
      </c>
      <c r="S20" s="314">
        <f ca="1">'Depr - Recommendation'!T53</f>
        <v>-109.61224489795919</v>
      </c>
      <c r="T20" s="314">
        <f ca="1">'Depr - Recommendation'!U53</f>
        <v>-109.61224489795919</v>
      </c>
      <c r="U20" s="314">
        <f ca="1">'Depr - Recommendation'!V53</f>
        <v>-109.61224489795919</v>
      </c>
      <c r="V20" s="314">
        <f ca="1">'Depr - Recommendation'!W53</f>
        <v>-109.61224489795919</v>
      </c>
      <c r="W20" s="314">
        <f ca="1">'Depr - Recommendation'!X53</f>
        <v>-109.61224489795919</v>
      </c>
      <c r="X20" s="314">
        <f ca="1">'Depr - Recommendation'!Y53</f>
        <v>-109.61224489795919</v>
      </c>
      <c r="Y20" s="314">
        <f ca="1">'Depr - Recommendation'!Z53</f>
        <v>-109.61224489795919</v>
      </c>
      <c r="Z20" s="314">
        <f ca="1">'Depr - Recommendation'!AA53</f>
        <v>-109.61224489795919</v>
      </c>
      <c r="AA20" s="314">
        <f ca="1">'Depr - Recommendation'!AB53</f>
        <v>-109.61224489795919</v>
      </c>
      <c r="AB20" s="314">
        <f ca="1">'Depr - Recommendation'!AC53</f>
        <v>-109.61224489795919</v>
      </c>
      <c r="AC20" s="314">
        <f ca="1">'Depr - Recommendation'!AD53</f>
        <v>-109.61224489795919</v>
      </c>
      <c r="AD20" s="314">
        <f ca="1">'Depr - Recommendation'!AE53</f>
        <v>-109.61224489795919</v>
      </c>
      <c r="AE20" s="314">
        <f ca="1">'Depr - Recommendation'!AF53</f>
        <v>-109.61224489795919</v>
      </c>
      <c r="AF20" s="314">
        <f ca="1">'Depr - Recommendation'!AG53</f>
        <v>-109.61224489795919</v>
      </c>
      <c r="AG20" s="314">
        <f ca="1">'Depr - Recommendation'!AH53</f>
        <v>-109.61224489795919</v>
      </c>
      <c r="AH20" s="314">
        <f ca="1">'Depr - Recommendation'!AI53</f>
        <v>-109.61224489795919</v>
      </c>
      <c r="AI20" s="314">
        <f ca="1">'Depr - Recommendation'!AJ53</f>
        <v>-109.61224489795919</v>
      </c>
      <c r="AJ20" s="314">
        <f ca="1">'Depr - Recommendation'!AK53</f>
        <v>-109.61224489795919</v>
      </c>
      <c r="AK20" s="314">
        <f ca="1">'Depr - Recommendation'!AL53</f>
        <v>-109.61224489795919</v>
      </c>
      <c r="AL20" s="314">
        <f ca="1">'Depr - Recommendation'!AM53</f>
        <v>-109.61224489795919</v>
      </c>
      <c r="AM20" s="314">
        <f ca="1">'Depr - Recommendation'!AN53</f>
        <v>-109.61224489795919</v>
      </c>
      <c r="AN20" s="314">
        <f ca="1">'Depr - Recommendation'!AO53</f>
        <v>-109.61224489795919</v>
      </c>
      <c r="AO20" s="314">
        <f ca="1">'Depr - Recommendation'!AP53</f>
        <v>-109.61224489795919</v>
      </c>
      <c r="AP20" s="314">
        <f ca="1">'Depr - Recommendation'!AQ53</f>
        <v>-109.61224489795919</v>
      </c>
      <c r="AQ20" s="314">
        <f ca="1">'Depr - Recommendation'!AR53</f>
        <v>-109.61224489795919</v>
      </c>
      <c r="AR20" s="314">
        <f ca="1">'Depr - Recommendation'!AS53</f>
        <v>-109.61224489795919</v>
      </c>
      <c r="AS20" s="314">
        <f ca="1">'Depr - Recommendation'!AT53</f>
        <v>-109.61224489795919</v>
      </c>
      <c r="AT20" s="314">
        <f ca="1">'Depr - Recommendation'!AU53</f>
        <v>-109.61224489795919</v>
      </c>
      <c r="AU20" s="314">
        <f ca="1">'Depr - Recommendation'!AV53</f>
        <v>-109.61224489795919</v>
      </c>
      <c r="AV20" s="314">
        <f ca="1">'Depr - Recommendation'!AW53</f>
        <v>-109.61224489795919</v>
      </c>
      <c r="AW20" s="314">
        <f ca="1">'Depr - Recommendation'!AX53</f>
        <v>-109.61224489795919</v>
      </c>
      <c r="AX20" s="314">
        <f ca="1">'Depr - Recommendation'!AY53</f>
        <v>-109.61224489795919</v>
      </c>
      <c r="AY20" s="314">
        <f ca="1">'Depr - Recommendation'!AZ53</f>
        <v>-109.61224489795919</v>
      </c>
      <c r="AZ20" s="314">
        <f ca="1">'Depr - Recommendation'!BA53</f>
        <v>-109.61224489795919</v>
      </c>
      <c r="BA20" s="314">
        <f ca="1">'Depr - Recommendation'!BB53</f>
        <v>-109.61224489795919</v>
      </c>
      <c r="BB20" s="314">
        <f ca="1">'Depr - Recommendation'!BC53</f>
        <v>-109.61224489795919</v>
      </c>
      <c r="BC20" s="314">
        <f ca="1">'Depr - Recommendation'!BD53</f>
        <v>-54.806122448979593</v>
      </c>
      <c r="BD20" s="314">
        <f ca="1">'Depr - Recommendation'!BE53</f>
        <v>0</v>
      </c>
      <c r="BE20" s="314">
        <f ca="1">'Depr - Recommendation'!BF53</f>
        <v>0</v>
      </c>
      <c r="BF20" s="314">
        <f ca="1">'Depr - Recommendation'!BG53</f>
        <v>0</v>
      </c>
      <c r="BG20" s="314">
        <f ca="1">'Depr - Recommendation'!BH53</f>
        <v>0</v>
      </c>
      <c r="BH20" s="314">
        <f ca="1">'Depr - Recommendation'!BI53</f>
        <v>0</v>
      </c>
      <c r="BI20" s="314">
        <f ca="1">'Depr - Recommendation'!BJ53</f>
        <v>0</v>
      </c>
      <c r="BJ20" s="314">
        <f ca="1">'Depr - Recommendation'!BK53</f>
        <v>0</v>
      </c>
      <c r="BK20" s="314">
        <f ca="1">'Depr - Recommendation'!BL53</f>
        <v>0</v>
      </c>
      <c r="BL20" s="314">
        <f ca="1">'Depr - Recommendation'!BM53</f>
        <v>0</v>
      </c>
      <c r="BM20" s="314">
        <f ca="1">'Depr - Recommendation'!BN53</f>
        <v>0</v>
      </c>
      <c r="BN20" s="314">
        <f ca="1">'Depr - Recommendation'!BO53</f>
        <v>0</v>
      </c>
      <c r="BO20" s="314">
        <f ca="1">'Depr - Recommendation'!BP53</f>
        <v>0</v>
      </c>
      <c r="BP20" s="314">
        <f ca="1">'Depr - Recommendation'!BQ53</f>
        <v>0</v>
      </c>
      <c r="BQ20" s="314">
        <f ca="1">'Depr - Recommendation'!BR53</f>
        <v>0</v>
      </c>
      <c r="BR20" s="314">
        <f ca="1">'Depr - Recommendation'!BS53</f>
        <v>0</v>
      </c>
      <c r="BS20" s="314">
        <f ca="1">'Depr - Recommendation'!BT53</f>
        <v>0</v>
      </c>
      <c r="BT20" s="314">
        <f ca="1">'Depr - Recommendation'!BU53</f>
        <v>0</v>
      </c>
      <c r="BU20" s="314">
        <f ca="1">'Depr - Recommendation'!BV53</f>
        <v>0</v>
      </c>
      <c r="BV20" s="314">
        <f ca="1">'Depr - Recommendation'!BW53</f>
        <v>0</v>
      </c>
      <c r="BW20" s="314">
        <f ca="1">'Depr - Recommendation'!BX53</f>
        <v>0</v>
      </c>
      <c r="BX20" s="314">
        <f ca="1">'Depr - Recommendation'!BY53</f>
        <v>0</v>
      </c>
      <c r="BY20" s="314">
        <f ca="1">'Depr - Recommendation'!BZ53</f>
        <v>0</v>
      </c>
      <c r="BZ20" s="314">
        <f ca="1">'Depr - Recommendation'!CA53</f>
        <v>0</v>
      </c>
      <c r="CA20" s="314">
        <f ca="1">'Depr - Recommendation'!CB53</f>
        <v>0</v>
      </c>
      <c r="CB20" s="314">
        <f ca="1">'Depr - Recommendation'!CC53</f>
        <v>0</v>
      </c>
      <c r="CC20" s="314">
        <f ca="1">'Depr - Recommendation'!CD53</f>
        <v>0</v>
      </c>
      <c r="CD20" s="314">
        <f ca="1">'Depr - Recommendation'!CE53</f>
        <v>0</v>
      </c>
      <c r="CE20" s="314">
        <f ca="1">'Depr - Recommendation'!CF53</f>
        <v>0</v>
      </c>
      <c r="CF20" s="314">
        <f ca="1">'Depr - Recommendation'!CG53</f>
        <v>0</v>
      </c>
      <c r="CG20" s="314">
        <f ca="1">'Depr - Recommendation'!CH53</f>
        <v>0</v>
      </c>
      <c r="CH20" s="314">
        <f ca="1">'Depr - Recommendation'!CI53</f>
        <v>0</v>
      </c>
      <c r="CI20" s="314">
        <f ca="1">'Depr - Recommendation'!CJ53</f>
        <v>0</v>
      </c>
      <c r="CJ20" s="314">
        <f ca="1">'Depr - Recommendation'!CK53</f>
        <v>0</v>
      </c>
      <c r="CK20" s="314">
        <f ca="1">'Depr - Recommendation'!CL53</f>
        <v>0</v>
      </c>
      <c r="CL20" s="314">
        <f ca="1">'Depr - Recommendation'!CM53</f>
        <v>0</v>
      </c>
      <c r="CM20" s="314">
        <f ca="1">'Depr - Recommendation'!CN53</f>
        <v>0</v>
      </c>
      <c r="CN20" s="314">
        <f ca="1">'Depr - Recommendation'!CO53</f>
        <v>0</v>
      </c>
      <c r="CO20" s="314">
        <f ca="1">'Depr - Recommendation'!CP53</f>
        <v>0</v>
      </c>
      <c r="CP20" s="314">
        <f ca="1">'Depr - Recommendation'!CQ53</f>
        <v>0</v>
      </c>
      <c r="CQ20" s="314">
        <f ca="1">'Depr - Recommendation'!CR53</f>
        <v>0</v>
      </c>
    </row>
    <row r="21" spans="1:95" s="10" customFormat="1">
      <c r="A21" s="41" t="s">
        <v>152</v>
      </c>
      <c r="C21" s="378">
        <f t="shared" ref="C21:AH21" ca="1" si="5">SUM(C18:C20)</f>
        <v>-664.68618074999995</v>
      </c>
      <c r="D21" s="378">
        <f t="shared" ca="1" si="5"/>
        <v>-2888.8526450832001</v>
      </c>
      <c r="E21" s="378">
        <f t="shared" ca="1" si="5"/>
        <v>-566.34682354999995</v>
      </c>
      <c r="F21" s="378">
        <f t="shared" ca="1" si="5"/>
        <v>-3378.6670685800614</v>
      </c>
      <c r="G21" s="378">
        <f t="shared" ca="1" si="5"/>
        <v>-174.60293153520408</v>
      </c>
      <c r="H21" s="378">
        <f t="shared" ca="1" si="5"/>
        <v>-173.23470655336735</v>
      </c>
      <c r="I21" s="378">
        <f t="shared" ca="1" si="5"/>
        <v>-171.86648157153061</v>
      </c>
      <c r="J21" s="378">
        <f t="shared" ca="1" si="5"/>
        <v>-170.49825658969388</v>
      </c>
      <c r="K21" s="378">
        <f t="shared" ca="1" si="5"/>
        <v>-4528.1206525518583</v>
      </c>
      <c r="L21" s="378">
        <f t="shared" ca="1" si="5"/>
        <v>-167.76180662602042</v>
      </c>
      <c r="M21" s="378">
        <f t="shared" ca="1" si="5"/>
        <v>-166.39358164418366</v>
      </c>
      <c r="N21" s="378">
        <f t="shared" ca="1" si="5"/>
        <v>-165.02535666234695</v>
      </c>
      <c r="O21" s="378">
        <f t="shared" ca="1" si="5"/>
        <v>-163.65713168051019</v>
      </c>
      <c r="P21" s="378">
        <f t="shared" ca="1" si="5"/>
        <v>-162.28890669867346</v>
      </c>
      <c r="Q21" s="378">
        <f t="shared" ca="1" si="5"/>
        <v>-160.92068171683673</v>
      </c>
      <c r="R21" s="378">
        <f t="shared" ca="1" si="5"/>
        <v>-5166.6625084310081</v>
      </c>
      <c r="S21" s="378">
        <f t="shared" ca="1" si="5"/>
        <v>-158.18423175316326</v>
      </c>
      <c r="T21" s="378">
        <f t="shared" ca="1" si="5"/>
        <v>-156.81600677132653</v>
      </c>
      <c r="U21" s="378">
        <f t="shared" ca="1" si="5"/>
        <v>-155.4477817894898</v>
      </c>
      <c r="V21" s="378">
        <f t="shared" ca="1" si="5"/>
        <v>-154.07955680765306</v>
      </c>
      <c r="W21" s="378">
        <f t="shared" ca="1" si="5"/>
        <v>-152.71133182581633</v>
      </c>
      <c r="X21" s="378">
        <f t="shared" ca="1" si="5"/>
        <v>-151.34310684397957</v>
      </c>
      <c r="Y21" s="378">
        <f t="shared" ca="1" si="5"/>
        <v>-5901.570434587994</v>
      </c>
      <c r="Z21" s="378">
        <f t="shared" ca="1" si="5"/>
        <v>-148.6066568803061</v>
      </c>
      <c r="AA21" s="378">
        <f t="shared" ca="1" si="5"/>
        <v>-147.2384318984694</v>
      </c>
      <c r="AB21" s="378">
        <f t="shared" ca="1" si="5"/>
        <v>-145.87020691663264</v>
      </c>
      <c r="AC21" s="378">
        <f t="shared" ca="1" si="5"/>
        <v>-144.50198193479591</v>
      </c>
      <c r="AD21" s="378">
        <f t="shared" ca="1" si="5"/>
        <v>-143.13375695295917</v>
      </c>
      <c r="AE21" s="378">
        <f t="shared" ca="1" si="5"/>
        <v>-141.76553197112244</v>
      </c>
      <c r="AF21" s="378">
        <f t="shared" ca="1" si="5"/>
        <v>-6747.1726845208086</v>
      </c>
      <c r="AG21" s="378">
        <f t="shared" ca="1" si="5"/>
        <v>-139.02908200744898</v>
      </c>
      <c r="AH21" s="378">
        <f t="shared" ca="1" si="5"/>
        <v>-137.66085702561224</v>
      </c>
      <c r="AI21" s="378">
        <f t="shared" ref="AI21:BN21" ca="1" si="6">SUM(AI18:AI20)</f>
        <v>-136.29263204377551</v>
      </c>
      <c r="AJ21" s="378">
        <f t="shared" ca="1" si="6"/>
        <v>-134.92440706193878</v>
      </c>
      <c r="AK21" s="378">
        <f t="shared" ca="1" si="6"/>
        <v>-133.55618208010205</v>
      </c>
      <c r="AL21" s="378">
        <f t="shared" ca="1" si="6"/>
        <v>-132.18795709826531</v>
      </c>
      <c r="AM21" s="378">
        <f t="shared" ca="1" si="6"/>
        <v>-7719.9279176650507</v>
      </c>
      <c r="AN21" s="378">
        <f t="shared" ca="1" si="6"/>
        <v>-129.45150713459185</v>
      </c>
      <c r="AO21" s="378">
        <f t="shared" ca="1" si="6"/>
        <v>-128.08328215275512</v>
      </c>
      <c r="AP21" s="378">
        <f t="shared" ca="1" si="6"/>
        <v>-126.71505717091839</v>
      </c>
      <c r="AQ21" s="378">
        <f t="shared" ca="1" si="6"/>
        <v>-125.34683218908165</v>
      </c>
      <c r="AR21" s="378">
        <f t="shared" ca="1" si="6"/>
        <v>-123.97860720724492</v>
      </c>
      <c r="AS21" s="378">
        <f t="shared" ca="1" si="6"/>
        <v>-122.61038222540817</v>
      </c>
      <c r="AT21" s="378">
        <f t="shared" ca="1" si="6"/>
        <v>-8838.7419602231039</v>
      </c>
      <c r="AU21" s="378">
        <f t="shared" ca="1" si="6"/>
        <v>-119.87393226173469</v>
      </c>
      <c r="AV21" s="378">
        <f t="shared" ca="1" si="6"/>
        <v>-118.50570727989796</v>
      </c>
      <c r="AW21" s="378">
        <f t="shared" ca="1" si="6"/>
        <v>-117.13748229806122</v>
      </c>
      <c r="AX21" s="378">
        <f t="shared" ca="1" si="6"/>
        <v>-115.76925731622448</v>
      </c>
      <c r="AY21" s="378">
        <f t="shared" ca="1" si="6"/>
        <v>-114.40103233438774</v>
      </c>
      <c r="AZ21" s="378">
        <f t="shared" ca="1" si="6"/>
        <v>-113.032807352551</v>
      </c>
      <c r="BA21" s="378">
        <f t="shared" ca="1" si="6"/>
        <v>-10125.331663788724</v>
      </c>
      <c r="BB21" s="378">
        <f t="shared" ca="1" si="6"/>
        <v>-110.29635738887752</v>
      </c>
      <c r="BC21" s="378">
        <f t="shared" ca="1" si="6"/>
        <v>-54.806122448979572</v>
      </c>
      <c r="BD21" s="378">
        <f t="shared" ca="1" si="6"/>
        <v>2.2705371520714833E-14</v>
      </c>
      <c r="BE21" s="378">
        <f t="shared" ca="1" si="6"/>
        <v>2.2705371520714833E-14</v>
      </c>
      <c r="BF21" s="378">
        <f t="shared" ca="1" si="6"/>
        <v>2.2705371520714833E-14</v>
      </c>
      <c r="BG21" s="378">
        <f t="shared" ca="1" si="6"/>
        <v>2.2705371520714833E-14</v>
      </c>
      <c r="BH21" s="378">
        <f t="shared" ca="1" si="6"/>
        <v>2.2705371520714833E-14</v>
      </c>
      <c r="BI21" s="378">
        <f t="shared" ca="1" si="6"/>
        <v>2.2705371520714833E-14</v>
      </c>
      <c r="BJ21" s="378">
        <f t="shared" ca="1" si="6"/>
        <v>2.2705371520714833E-14</v>
      </c>
      <c r="BK21" s="378">
        <f t="shared" ca="1" si="6"/>
        <v>2.2705371520714833E-14</v>
      </c>
      <c r="BL21" s="378">
        <f t="shared" ca="1" si="6"/>
        <v>2.2705371520714833E-14</v>
      </c>
      <c r="BM21" s="378">
        <f t="shared" ca="1" si="6"/>
        <v>2.2705371520714833E-14</v>
      </c>
      <c r="BN21" s="378">
        <f t="shared" ca="1" si="6"/>
        <v>2.2705371520714833E-14</v>
      </c>
      <c r="BO21" s="378">
        <f t="shared" ref="BO21:CQ21" ca="1" si="7">SUM(BO18:BO20)</f>
        <v>2.2705371520714833E-14</v>
      </c>
      <c r="BP21" s="378">
        <f t="shared" ca="1" si="7"/>
        <v>2.2705371520714833E-14</v>
      </c>
      <c r="BQ21" s="378">
        <f t="shared" ca="1" si="7"/>
        <v>2.2705371520714833E-14</v>
      </c>
      <c r="BR21" s="378">
        <f t="shared" ca="1" si="7"/>
        <v>2.2705371520714833E-14</v>
      </c>
      <c r="BS21" s="378">
        <f t="shared" ca="1" si="7"/>
        <v>2.2705371520714833E-14</v>
      </c>
      <c r="BT21" s="378">
        <f t="shared" ca="1" si="7"/>
        <v>2.2705371520714833E-14</v>
      </c>
      <c r="BU21" s="378">
        <f t="shared" ca="1" si="7"/>
        <v>2.2705371520714833E-14</v>
      </c>
      <c r="BV21" s="378">
        <f t="shared" ca="1" si="7"/>
        <v>2.2705371520714833E-14</v>
      </c>
      <c r="BW21" s="378">
        <f t="shared" ca="1" si="7"/>
        <v>2.2705371520714833E-14</v>
      </c>
      <c r="BX21" s="378">
        <f t="shared" ca="1" si="7"/>
        <v>2.2705371520714833E-14</v>
      </c>
      <c r="BY21" s="378">
        <f t="shared" ca="1" si="7"/>
        <v>2.2705371520714833E-14</v>
      </c>
      <c r="BZ21" s="378">
        <f t="shared" ca="1" si="7"/>
        <v>2.2705371520714833E-14</v>
      </c>
      <c r="CA21" s="378">
        <f t="shared" ca="1" si="7"/>
        <v>2.2705371520714833E-14</v>
      </c>
      <c r="CB21" s="378">
        <f t="shared" ca="1" si="7"/>
        <v>2.2705371520714833E-14</v>
      </c>
      <c r="CC21" s="378">
        <f t="shared" ca="1" si="7"/>
        <v>2.2705371520714833E-14</v>
      </c>
      <c r="CD21" s="378">
        <f t="shared" ca="1" si="7"/>
        <v>2.2705371520714833E-14</v>
      </c>
      <c r="CE21" s="378">
        <f t="shared" ca="1" si="7"/>
        <v>2.2705371520714833E-14</v>
      </c>
      <c r="CF21" s="378">
        <f t="shared" ca="1" si="7"/>
        <v>2.2705371520714833E-14</v>
      </c>
      <c r="CG21" s="378">
        <f t="shared" ca="1" si="7"/>
        <v>2.2705371520714833E-14</v>
      </c>
      <c r="CH21" s="378">
        <f t="shared" ca="1" si="7"/>
        <v>2.2705371520714833E-14</v>
      </c>
      <c r="CI21" s="378">
        <f t="shared" ca="1" si="7"/>
        <v>2.2705371520714833E-14</v>
      </c>
      <c r="CJ21" s="378">
        <f t="shared" ca="1" si="7"/>
        <v>2.2705371520714833E-14</v>
      </c>
      <c r="CK21" s="378">
        <f t="shared" ca="1" si="7"/>
        <v>2.2705371520714833E-14</v>
      </c>
      <c r="CL21" s="378">
        <f t="shared" ca="1" si="7"/>
        <v>2.2705371520714833E-14</v>
      </c>
      <c r="CM21" s="378">
        <f t="shared" ca="1" si="7"/>
        <v>2.2705371520714833E-14</v>
      </c>
      <c r="CN21" s="378">
        <f t="shared" ca="1" si="7"/>
        <v>2.2705371520714833E-14</v>
      </c>
      <c r="CO21" s="378">
        <f t="shared" ca="1" si="7"/>
        <v>2.2705371520714833E-14</v>
      </c>
      <c r="CP21" s="378">
        <f t="shared" ca="1" si="7"/>
        <v>2.2705371520714833E-14</v>
      </c>
      <c r="CQ21" s="378">
        <f t="shared" ca="1" si="7"/>
        <v>2.2705371520714833E-14</v>
      </c>
    </row>
    <row r="22" spans="1:95" s="10" customFormat="1">
      <c r="A22" s="32" t="s">
        <v>156</v>
      </c>
      <c r="C22" s="378"/>
      <c r="D22" s="378"/>
      <c r="E22" s="378"/>
      <c r="F22" s="378"/>
      <c r="G22" s="378"/>
      <c r="H22" s="378"/>
      <c r="I22" s="378"/>
      <c r="J22" s="378"/>
      <c r="K22" s="378"/>
      <c r="L22" s="378"/>
      <c r="M22" s="378"/>
      <c r="N22" s="378"/>
      <c r="O22" s="378"/>
      <c r="P22" s="378"/>
      <c r="Q22" s="378"/>
      <c r="R22" s="378"/>
      <c r="S22" s="378"/>
      <c r="T22" s="378"/>
      <c r="U22" s="378"/>
      <c r="V22" s="378"/>
      <c r="W22" s="378"/>
      <c r="X22" s="378"/>
      <c r="Y22" s="378"/>
      <c r="Z22" s="378"/>
      <c r="AA22" s="378"/>
      <c r="AB22" s="378"/>
      <c r="AC22" s="378"/>
      <c r="AD22" s="378"/>
      <c r="AE22" s="378"/>
      <c r="AF22" s="378"/>
      <c r="AG22" s="378"/>
      <c r="AH22" s="378"/>
      <c r="AI22" s="378"/>
      <c r="AJ22" s="378"/>
      <c r="AK22" s="378"/>
      <c r="AL22" s="378"/>
      <c r="AM22" s="378"/>
      <c r="AN22" s="378"/>
      <c r="AO22" s="378"/>
      <c r="AP22" s="378"/>
      <c r="AQ22" s="378"/>
      <c r="AR22" s="378"/>
      <c r="AS22" s="378"/>
      <c r="AT22" s="378"/>
      <c r="AU22" s="378"/>
      <c r="AV22" s="378"/>
      <c r="AW22" s="378"/>
      <c r="AX22" s="378"/>
      <c r="AY22" s="378"/>
      <c r="AZ22" s="378"/>
      <c r="BA22" s="378"/>
      <c r="BB22" s="378"/>
      <c r="BC22" s="378"/>
      <c r="BD22" s="378"/>
      <c r="BE22" s="378"/>
      <c r="BF22" s="378"/>
      <c r="BG22" s="378"/>
      <c r="BH22" s="378"/>
      <c r="BI22" s="378"/>
      <c r="BJ22" s="378"/>
      <c r="BK22" s="378"/>
      <c r="BL22" s="378"/>
      <c r="BM22" s="378"/>
      <c r="BN22" s="378"/>
      <c r="BO22" s="378"/>
      <c r="BP22" s="378"/>
      <c r="BQ22" s="378"/>
      <c r="BR22" s="378"/>
      <c r="BS22" s="378"/>
      <c r="BT22" s="378"/>
      <c r="BU22" s="378"/>
      <c r="BV22" s="378"/>
      <c r="BW22" s="378"/>
      <c r="BX22" s="378"/>
      <c r="BY22" s="378"/>
      <c r="BZ22" s="378"/>
      <c r="CA22" s="378"/>
      <c r="CB22" s="378"/>
      <c r="CC22" s="378"/>
      <c r="CD22" s="378"/>
      <c r="CE22" s="378"/>
      <c r="CF22" s="378"/>
      <c r="CG22" s="378"/>
      <c r="CH22" s="378"/>
      <c r="CI22" s="378"/>
      <c r="CJ22" s="378"/>
      <c r="CK22" s="378"/>
      <c r="CL22" s="378"/>
      <c r="CM22" s="378"/>
      <c r="CN22" s="378"/>
      <c r="CO22" s="378"/>
      <c r="CP22" s="378"/>
      <c r="CQ22" s="378"/>
    </row>
    <row r="23" spans="1:95" s="10" customFormat="1">
      <c r="A23" s="39" t="s">
        <v>153</v>
      </c>
      <c r="B23" s="46">
        <f>DEBT</f>
        <v>0.47</v>
      </c>
      <c r="C23" s="378"/>
      <c r="D23" s="378"/>
      <c r="E23" s="378"/>
      <c r="F23" s="378"/>
      <c r="G23" s="378"/>
      <c r="H23" s="378"/>
      <c r="I23" s="378"/>
      <c r="J23" s="378"/>
      <c r="K23" s="378"/>
      <c r="L23" s="378"/>
      <c r="M23" s="378"/>
      <c r="N23" s="378"/>
      <c r="O23" s="378"/>
      <c r="P23" s="378"/>
      <c r="Q23" s="378"/>
      <c r="R23" s="378"/>
      <c r="S23" s="378"/>
      <c r="T23" s="378"/>
      <c r="U23" s="378"/>
      <c r="V23" s="378"/>
      <c r="W23" s="378"/>
      <c r="X23" s="378"/>
      <c r="Y23" s="378"/>
      <c r="Z23" s="378"/>
      <c r="AA23" s="378"/>
      <c r="AB23" s="378"/>
      <c r="AC23" s="378"/>
      <c r="AD23" s="378"/>
      <c r="AE23" s="378"/>
      <c r="AF23" s="378"/>
      <c r="AG23" s="378"/>
      <c r="AH23" s="378"/>
      <c r="AI23" s="378"/>
      <c r="AJ23" s="378"/>
      <c r="AK23" s="378"/>
      <c r="AL23" s="378"/>
      <c r="AM23" s="378"/>
      <c r="AN23" s="378"/>
      <c r="AO23" s="378"/>
      <c r="AP23" s="378"/>
      <c r="AQ23" s="378"/>
      <c r="AR23" s="378"/>
      <c r="AS23" s="378"/>
      <c r="AT23" s="378"/>
      <c r="AU23" s="378"/>
      <c r="AV23" s="378"/>
      <c r="AW23" s="378"/>
      <c r="AX23" s="378"/>
      <c r="AY23" s="378"/>
      <c r="AZ23" s="378"/>
      <c r="BA23" s="378"/>
      <c r="BB23" s="378"/>
      <c r="BC23" s="378"/>
      <c r="BD23" s="378"/>
      <c r="BE23" s="378"/>
      <c r="BF23" s="378"/>
      <c r="BG23" s="378"/>
      <c r="BH23" s="378"/>
      <c r="BI23" s="378"/>
      <c r="BJ23" s="378"/>
      <c r="BK23" s="378"/>
      <c r="BL23" s="378"/>
      <c r="BM23" s="378"/>
      <c r="BN23" s="378"/>
      <c r="BO23" s="378"/>
      <c r="BP23" s="378"/>
      <c r="BQ23" s="378"/>
      <c r="BR23" s="378"/>
      <c r="BS23" s="378"/>
      <c r="BT23" s="378"/>
      <c r="BU23" s="378"/>
      <c r="BV23" s="378"/>
      <c r="BW23" s="378"/>
      <c r="BX23" s="378"/>
      <c r="BY23" s="378"/>
      <c r="BZ23" s="378"/>
      <c r="CA23" s="378"/>
      <c r="CB23" s="378"/>
      <c r="CC23" s="378"/>
      <c r="CD23" s="378"/>
      <c r="CE23" s="378"/>
      <c r="CF23" s="378"/>
      <c r="CG23" s="378"/>
      <c r="CH23" s="378"/>
      <c r="CI23" s="378"/>
      <c r="CJ23" s="378"/>
      <c r="CK23" s="378"/>
      <c r="CL23" s="378"/>
      <c r="CM23" s="378"/>
      <c r="CN23" s="378"/>
      <c r="CO23" s="378"/>
      <c r="CP23" s="378"/>
      <c r="CQ23" s="378"/>
    </row>
    <row r="24" spans="1:95" s="10" customFormat="1">
      <c r="A24" s="39" t="s">
        <v>154</v>
      </c>
      <c r="B24" s="47">
        <f>DEBT_INT_RATE</f>
        <v>4.3383890641657333E-2</v>
      </c>
      <c r="C24" s="378"/>
      <c r="D24" s="378"/>
      <c r="E24" s="378"/>
      <c r="F24" s="378"/>
      <c r="G24" s="378"/>
      <c r="H24" s="378"/>
      <c r="I24" s="378"/>
      <c r="J24" s="378"/>
      <c r="K24" s="378"/>
      <c r="L24" s="378"/>
      <c r="M24" s="378"/>
      <c r="N24" s="378"/>
      <c r="O24" s="378"/>
      <c r="P24" s="378"/>
      <c r="Q24" s="378"/>
      <c r="R24" s="378"/>
      <c r="S24" s="378"/>
      <c r="T24" s="378"/>
      <c r="U24" s="378"/>
      <c r="V24" s="378"/>
      <c r="W24" s="378"/>
      <c r="X24" s="378"/>
      <c r="Y24" s="378"/>
      <c r="Z24" s="378"/>
      <c r="AA24" s="378"/>
      <c r="AB24" s="378"/>
      <c r="AC24" s="378"/>
      <c r="AD24" s="378"/>
      <c r="AE24" s="378"/>
      <c r="AF24" s="378"/>
      <c r="AG24" s="378"/>
      <c r="AH24" s="378"/>
      <c r="AI24" s="378"/>
      <c r="AJ24" s="378"/>
      <c r="AK24" s="378"/>
      <c r="AL24" s="378"/>
      <c r="AM24" s="378"/>
      <c r="AN24" s="378"/>
      <c r="AO24" s="378"/>
      <c r="AP24" s="378"/>
      <c r="AQ24" s="378"/>
      <c r="AR24" s="378"/>
      <c r="AS24" s="378"/>
      <c r="AT24" s="378"/>
      <c r="AU24" s="378"/>
      <c r="AV24" s="378"/>
      <c r="AW24" s="378"/>
      <c r="AX24" s="378"/>
      <c r="AY24" s="378"/>
      <c r="AZ24" s="378"/>
      <c r="BA24" s="378"/>
      <c r="BB24" s="378"/>
      <c r="BC24" s="378"/>
      <c r="BD24" s="378"/>
      <c r="BE24" s="378"/>
      <c r="BF24" s="378"/>
      <c r="BG24" s="378"/>
      <c r="BH24" s="378"/>
      <c r="BI24" s="378"/>
      <c r="BJ24" s="378"/>
      <c r="BK24" s="378"/>
      <c r="BL24" s="378"/>
      <c r="BM24" s="378"/>
      <c r="BN24" s="378"/>
      <c r="BO24" s="378"/>
      <c r="BP24" s="378"/>
      <c r="BQ24" s="378"/>
      <c r="BR24" s="378"/>
      <c r="BS24" s="378"/>
      <c r="BT24" s="378"/>
      <c r="BU24" s="378"/>
      <c r="BV24" s="378"/>
      <c r="BW24" s="378"/>
      <c r="BX24" s="378"/>
      <c r="BY24" s="378"/>
      <c r="BZ24" s="378"/>
      <c r="CA24" s="378"/>
      <c r="CB24" s="378"/>
      <c r="CC24" s="378"/>
      <c r="CD24" s="378"/>
      <c r="CE24" s="378"/>
      <c r="CF24" s="378"/>
      <c r="CG24" s="378"/>
      <c r="CH24" s="378"/>
      <c r="CI24" s="378"/>
      <c r="CJ24" s="378"/>
      <c r="CK24" s="378"/>
      <c r="CL24" s="378"/>
      <c r="CM24" s="378"/>
      <c r="CN24" s="378"/>
      <c r="CO24" s="378"/>
      <c r="CP24" s="378"/>
      <c r="CQ24" s="378"/>
    </row>
    <row r="25" spans="1:95" s="10" customFormat="1">
      <c r="A25" s="41" t="s">
        <v>155</v>
      </c>
      <c r="B25" s="26"/>
      <c r="C25" s="378">
        <f t="shared" ref="C25:AH25" ca="1" si="8">-(DEBT*DEBT_INT_RATE)*C12</f>
        <v>-1.5292821451184209</v>
      </c>
      <c r="D25" s="378">
        <f t="shared" ca="1" si="8"/>
        <v>-29.301045900468942</v>
      </c>
      <c r="E25" s="378">
        <f t="shared" ca="1" si="8"/>
        <v>-105.11265944113946</v>
      </c>
      <c r="F25" s="378">
        <f t="shared" ca="1" si="8"/>
        <v>-107.31206853843516</v>
      </c>
      <c r="G25" s="378">
        <f t="shared" ca="1" si="8"/>
        <v>-103.03884402468819</v>
      </c>
      <c r="H25" s="378">
        <f t="shared" ca="1" si="8"/>
        <v>-99.02520216127445</v>
      </c>
      <c r="I25" s="378">
        <f t="shared" ca="1" si="8"/>
        <v>-95.243818458685212</v>
      </c>
      <c r="J25" s="378">
        <f t="shared" ca="1" si="8"/>
        <v>-91.672833325313405</v>
      </c>
      <c r="K25" s="378">
        <f t="shared" ca="1" si="8"/>
        <v>-88.293119618502928</v>
      </c>
      <c r="L25" s="378">
        <f t="shared" ca="1" si="8"/>
        <v>-85.003576727071362</v>
      </c>
      <c r="M25" s="378">
        <f t="shared" ca="1" si="8"/>
        <v>-81.714033835639796</v>
      </c>
      <c r="N25" s="378">
        <f t="shared" ca="1" si="8"/>
        <v>-78.421758495257365</v>
      </c>
      <c r="O25" s="378">
        <f t="shared" ca="1" si="8"/>
        <v>-75.132215603825784</v>
      </c>
      <c r="P25" s="378">
        <f t="shared" ca="1" si="8"/>
        <v>-71.839940263443339</v>
      </c>
      <c r="Q25" s="378">
        <f t="shared" ca="1" si="8"/>
        <v>-68.550397372011773</v>
      </c>
      <c r="R25" s="378">
        <f t="shared" ca="1" si="8"/>
        <v>-65.258122031629341</v>
      </c>
      <c r="S25" s="378">
        <f t="shared" ca="1" si="8"/>
        <v>-61.968579140197761</v>
      </c>
      <c r="T25" s="378">
        <f t="shared" ca="1" si="8"/>
        <v>-58.676303799815308</v>
      </c>
      <c r="U25" s="378">
        <f t="shared" ca="1" si="8"/>
        <v>-56.192833348892187</v>
      </c>
      <c r="V25" s="378">
        <f t="shared" ca="1" si="8"/>
        <v>-54.515435338477495</v>
      </c>
      <c r="W25" s="378">
        <f t="shared" ca="1" si="8"/>
        <v>-52.838037328062804</v>
      </c>
      <c r="X25" s="378">
        <f t="shared" ca="1" si="8"/>
        <v>-51.160639317648098</v>
      </c>
      <c r="Y25" s="378">
        <f t="shared" ca="1" si="8"/>
        <v>-49.483241307233413</v>
      </c>
      <c r="Z25" s="378">
        <f t="shared" ca="1" si="8"/>
        <v>-47.805843296818722</v>
      </c>
      <c r="AA25" s="378">
        <f t="shared" ca="1" si="8"/>
        <v>-46.12844528640403</v>
      </c>
      <c r="AB25" s="378">
        <f t="shared" ca="1" si="8"/>
        <v>-44.451047275989346</v>
      </c>
      <c r="AC25" s="378">
        <f t="shared" ca="1" si="8"/>
        <v>-42.773649265574662</v>
      </c>
      <c r="AD25" s="378">
        <f t="shared" ca="1" si="8"/>
        <v>-41.09625125515997</v>
      </c>
      <c r="AE25" s="378">
        <f t="shared" ca="1" si="8"/>
        <v>-39.418853244745279</v>
      </c>
      <c r="AF25" s="378">
        <f t="shared" ca="1" si="8"/>
        <v>-37.741455234330594</v>
      </c>
      <c r="AG25" s="378">
        <f t="shared" ca="1" si="8"/>
        <v>-36.064057223915903</v>
      </c>
      <c r="AH25" s="378">
        <f t="shared" ca="1" si="8"/>
        <v>-34.386659213501211</v>
      </c>
      <c r="AI25" s="378">
        <f t="shared" ref="AI25:BN25" ca="1" si="9">-(DEBT*DEBT_INT_RATE)*AI12</f>
        <v>-32.709261203086527</v>
      </c>
      <c r="AJ25" s="378">
        <f t="shared" ca="1" si="9"/>
        <v>-31.031863192671835</v>
      </c>
      <c r="AK25" s="378">
        <f t="shared" ca="1" si="9"/>
        <v>-29.354465182257144</v>
      </c>
      <c r="AL25" s="378">
        <f t="shared" ca="1" si="9"/>
        <v>-27.677067171842456</v>
      </c>
      <c r="AM25" s="378">
        <f t="shared" ca="1" si="9"/>
        <v>-25.999669161427768</v>
      </c>
      <c r="AN25" s="378">
        <f t="shared" ca="1" si="9"/>
        <v>-24.32227115101308</v>
      </c>
      <c r="AO25" s="378">
        <f t="shared" ca="1" si="9"/>
        <v>-22.644873140598389</v>
      </c>
      <c r="AP25" s="378">
        <f t="shared" ca="1" si="9"/>
        <v>-20.967475130183697</v>
      </c>
      <c r="AQ25" s="378">
        <f t="shared" ca="1" si="9"/>
        <v>-19.290077119768998</v>
      </c>
      <c r="AR25" s="378">
        <f t="shared" ca="1" si="9"/>
        <v>-17.6126791093543</v>
      </c>
      <c r="AS25" s="378">
        <f t="shared" ca="1" si="9"/>
        <v>-15.935281098939601</v>
      </c>
      <c r="AT25" s="378">
        <f t="shared" ca="1" si="9"/>
        <v>-14.257883088524901</v>
      </c>
      <c r="AU25" s="378">
        <f t="shared" ca="1" si="9"/>
        <v>-12.580485078110204</v>
      </c>
      <c r="AV25" s="378">
        <f t="shared" ca="1" si="9"/>
        <v>-10.903087067695505</v>
      </c>
      <c r="AW25" s="378">
        <f t="shared" ca="1" si="9"/>
        <v>-9.225689057280805</v>
      </c>
      <c r="AX25" s="378">
        <f t="shared" ca="1" si="9"/>
        <v>-7.5482910468661064</v>
      </c>
      <c r="AY25" s="378">
        <f t="shared" ca="1" si="9"/>
        <v>-5.8708930364514078</v>
      </c>
      <c r="AZ25" s="378">
        <f t="shared" ca="1" si="9"/>
        <v>-4.1934950260367083</v>
      </c>
      <c r="BA25" s="378">
        <f t="shared" ca="1" si="9"/>
        <v>-2.5160970156220097</v>
      </c>
      <c r="BB25" s="378">
        <f t="shared" ca="1" si="9"/>
        <v>-0.83869900520731089</v>
      </c>
      <c r="BC25" s="378">
        <f t="shared" ca="1" si="9"/>
        <v>2.9193865907602096E-14</v>
      </c>
      <c r="BD25" s="378">
        <f t="shared" ca="1" si="9"/>
        <v>2.9193865907602096E-14</v>
      </c>
      <c r="BE25" s="378">
        <f t="shared" ca="1" si="9"/>
        <v>2.9193865907602096E-14</v>
      </c>
      <c r="BF25" s="378">
        <f t="shared" ca="1" si="9"/>
        <v>2.9193865907602096E-14</v>
      </c>
      <c r="BG25" s="378">
        <f t="shared" ca="1" si="9"/>
        <v>2.9193865907602096E-14</v>
      </c>
      <c r="BH25" s="378">
        <f t="shared" ca="1" si="9"/>
        <v>2.9193865907602096E-14</v>
      </c>
      <c r="BI25" s="378">
        <f t="shared" ca="1" si="9"/>
        <v>2.9193865907602096E-14</v>
      </c>
      <c r="BJ25" s="378">
        <f t="shared" ca="1" si="9"/>
        <v>2.9193865907602096E-14</v>
      </c>
      <c r="BK25" s="378">
        <f t="shared" ca="1" si="9"/>
        <v>2.9193865907602096E-14</v>
      </c>
      <c r="BL25" s="378">
        <f t="shared" ca="1" si="9"/>
        <v>2.9193865907602096E-14</v>
      </c>
      <c r="BM25" s="378">
        <f t="shared" ca="1" si="9"/>
        <v>2.9193865907602096E-14</v>
      </c>
      <c r="BN25" s="378">
        <f t="shared" ca="1" si="9"/>
        <v>2.9193865907602096E-14</v>
      </c>
      <c r="BO25" s="378">
        <f t="shared" ref="BO25:CQ25" ca="1" si="10">-(DEBT*DEBT_INT_RATE)*BO12</f>
        <v>2.9193865907602096E-14</v>
      </c>
      <c r="BP25" s="378">
        <f t="shared" ca="1" si="10"/>
        <v>2.9193865907602096E-14</v>
      </c>
      <c r="BQ25" s="378">
        <f t="shared" ca="1" si="10"/>
        <v>2.9193865907602096E-14</v>
      </c>
      <c r="BR25" s="378">
        <f t="shared" ca="1" si="10"/>
        <v>2.9193865907602096E-14</v>
      </c>
      <c r="BS25" s="378">
        <f t="shared" ca="1" si="10"/>
        <v>2.9193865907602096E-14</v>
      </c>
      <c r="BT25" s="378">
        <f t="shared" ca="1" si="10"/>
        <v>2.9193865907602096E-14</v>
      </c>
      <c r="BU25" s="378">
        <f t="shared" ca="1" si="10"/>
        <v>2.9193865907602096E-14</v>
      </c>
      <c r="BV25" s="378">
        <f t="shared" ca="1" si="10"/>
        <v>2.9193865907602096E-14</v>
      </c>
      <c r="BW25" s="378">
        <f t="shared" ca="1" si="10"/>
        <v>2.9193865907602096E-14</v>
      </c>
      <c r="BX25" s="378">
        <f t="shared" ca="1" si="10"/>
        <v>2.9193865907602096E-14</v>
      </c>
      <c r="BY25" s="378">
        <f t="shared" ca="1" si="10"/>
        <v>2.9193865907602096E-14</v>
      </c>
      <c r="BZ25" s="378">
        <f t="shared" ca="1" si="10"/>
        <v>2.9193865907602096E-14</v>
      </c>
      <c r="CA25" s="378">
        <f t="shared" ca="1" si="10"/>
        <v>2.9193865907602096E-14</v>
      </c>
      <c r="CB25" s="378">
        <f t="shared" ca="1" si="10"/>
        <v>2.9193865907602096E-14</v>
      </c>
      <c r="CC25" s="378">
        <f t="shared" ca="1" si="10"/>
        <v>2.9193865907602096E-14</v>
      </c>
      <c r="CD25" s="378">
        <f t="shared" ca="1" si="10"/>
        <v>2.9193865907602096E-14</v>
      </c>
      <c r="CE25" s="378">
        <f t="shared" ca="1" si="10"/>
        <v>2.9193865907602096E-14</v>
      </c>
      <c r="CF25" s="378">
        <f t="shared" ca="1" si="10"/>
        <v>2.9193865907602096E-14</v>
      </c>
      <c r="CG25" s="378">
        <f t="shared" ca="1" si="10"/>
        <v>2.9193865907602096E-14</v>
      </c>
      <c r="CH25" s="378">
        <f t="shared" ca="1" si="10"/>
        <v>2.9193865907602096E-14</v>
      </c>
      <c r="CI25" s="378">
        <f t="shared" ca="1" si="10"/>
        <v>2.9193865907602096E-14</v>
      </c>
      <c r="CJ25" s="378">
        <f t="shared" ca="1" si="10"/>
        <v>2.9193865907602096E-14</v>
      </c>
      <c r="CK25" s="378">
        <f t="shared" ca="1" si="10"/>
        <v>2.9193865907602096E-14</v>
      </c>
      <c r="CL25" s="378">
        <f t="shared" ca="1" si="10"/>
        <v>2.9193865907602096E-14</v>
      </c>
      <c r="CM25" s="378">
        <f t="shared" ca="1" si="10"/>
        <v>2.9193865907602096E-14</v>
      </c>
      <c r="CN25" s="378">
        <f t="shared" ca="1" si="10"/>
        <v>2.9193865907602096E-14</v>
      </c>
      <c r="CO25" s="378">
        <f t="shared" ca="1" si="10"/>
        <v>2.9193865907602096E-14</v>
      </c>
      <c r="CP25" s="378">
        <f t="shared" ca="1" si="10"/>
        <v>2.9193865907602096E-14</v>
      </c>
      <c r="CQ25" s="378">
        <f t="shared" ca="1" si="10"/>
        <v>2.9193865907602096E-14</v>
      </c>
    </row>
    <row r="26" spans="1:95" s="22" customFormat="1">
      <c r="A26" s="40" t="s">
        <v>147</v>
      </c>
      <c r="B26" s="26"/>
      <c r="C26" s="314">
        <f t="shared" ref="C26:AH26" ca="1" si="11">-SUM(C21:C25)*(FederalIncomeTax+StateIncomeTax)</f>
        <v>166.22075799233201</v>
      </c>
      <c r="D26" s="314">
        <f t="shared" ca="1" si="11"/>
        <v>728.07934590042544</v>
      </c>
      <c r="E26" s="314">
        <f t="shared" ca="1" si="11"/>
        <v>167.52914100628928</v>
      </c>
      <c r="F26" s="314">
        <f t="shared" ca="1" si="11"/>
        <v>869.75179471106492</v>
      </c>
      <c r="G26" s="314">
        <f t="shared" ca="1" si="11"/>
        <v>69.271623002193124</v>
      </c>
      <c r="H26" s="314">
        <f t="shared" ca="1" si="11"/>
        <v>67.928847224303141</v>
      </c>
      <c r="I26" s="314">
        <f t="shared" ca="1" si="11"/>
        <v>66.644019857538851</v>
      </c>
      <c r="J26" s="314">
        <f t="shared" ca="1" si="11"/>
        <v>65.411686933794329</v>
      </c>
      <c r="K26" s="314">
        <f t="shared" ca="1" si="11"/>
        <v>1151.7952361565051</v>
      </c>
      <c r="L26" s="314">
        <f t="shared" ca="1" si="11"/>
        <v>63.064963146596398</v>
      </c>
      <c r="M26" s="314">
        <f t="shared" ca="1" si="11"/>
        <v>61.902850062215947</v>
      </c>
      <c r="N26" s="314">
        <f t="shared" ca="1" si="11"/>
        <v>60.740055231822275</v>
      </c>
      <c r="O26" s="314">
        <f t="shared" ca="1" si="11"/>
        <v>59.577942147441824</v>
      </c>
      <c r="P26" s="314">
        <f t="shared" ca="1" si="11"/>
        <v>58.415147317048138</v>
      </c>
      <c r="Q26" s="314">
        <f t="shared" ca="1" si="11"/>
        <v>57.253034232667702</v>
      </c>
      <c r="R26" s="314">
        <f t="shared" ca="1" si="11"/>
        <v>1305.364197300428</v>
      </c>
      <c r="S26" s="314">
        <f t="shared" ca="1" si="11"/>
        <v>54.928126317893572</v>
      </c>
      <c r="T26" s="314">
        <f t="shared" ca="1" si="11"/>
        <v>53.765331487499893</v>
      </c>
      <c r="U26" s="314">
        <f t="shared" ca="1" si="11"/>
        <v>52.804333477026304</v>
      </c>
      <c r="V26" s="314">
        <f t="shared" ca="1" si="11"/>
        <v>52.044450540459572</v>
      </c>
      <c r="W26" s="314">
        <f t="shared" ca="1" si="11"/>
        <v>51.284567603892839</v>
      </c>
      <c r="X26" s="314">
        <f t="shared" ca="1" si="11"/>
        <v>50.524684667326106</v>
      </c>
      <c r="Y26" s="314">
        <f t="shared" ca="1" si="11"/>
        <v>1484.7878921358592</v>
      </c>
      <c r="Z26" s="314">
        <f t="shared" ca="1" si="11"/>
        <v>49.004918794192648</v>
      </c>
      <c r="AA26" s="314">
        <f t="shared" ca="1" si="11"/>
        <v>48.245035857625922</v>
      </c>
      <c r="AB26" s="314">
        <f t="shared" ca="1" si="11"/>
        <v>47.485152921059182</v>
      </c>
      <c r="AC26" s="314">
        <f t="shared" ca="1" si="11"/>
        <v>46.725269984492463</v>
      </c>
      <c r="AD26" s="314">
        <f t="shared" ca="1" si="11"/>
        <v>45.965387047925731</v>
      </c>
      <c r="AE26" s="314">
        <f t="shared" ca="1" si="11"/>
        <v>45.205504111358998</v>
      </c>
      <c r="AF26" s="314">
        <f t="shared" ca="1" si="11"/>
        <v>1692.8360778689073</v>
      </c>
      <c r="AG26" s="314">
        <f t="shared" ca="1" si="11"/>
        <v>43.685738238225539</v>
      </c>
      <c r="AH26" s="314">
        <f t="shared" ca="1" si="11"/>
        <v>42.925855301658807</v>
      </c>
      <c r="AI26" s="314">
        <f t="shared" ref="AI26:BN26" ca="1" si="12">-SUM(AI21:AI25)*(FederalIncomeTax+StateIncomeTax)</f>
        <v>42.165972365092081</v>
      </c>
      <c r="AJ26" s="314">
        <f t="shared" ca="1" si="12"/>
        <v>41.406089428525348</v>
      </c>
      <c r="AK26" s="314">
        <f t="shared" ca="1" si="12"/>
        <v>40.646206491958615</v>
      </c>
      <c r="AL26" s="314">
        <f t="shared" ca="1" si="12"/>
        <v>39.88632355539189</v>
      </c>
      <c r="AM26" s="314">
        <f t="shared" ca="1" si="12"/>
        <v>1932.6089329132064</v>
      </c>
      <c r="AN26" s="314">
        <f t="shared" ca="1" si="12"/>
        <v>38.366557682258424</v>
      </c>
      <c r="AO26" s="314">
        <f t="shared" ca="1" si="12"/>
        <v>37.606674745691699</v>
      </c>
      <c r="AP26" s="314">
        <f t="shared" ca="1" si="12"/>
        <v>36.846791809124966</v>
      </c>
      <c r="AQ26" s="314">
        <f t="shared" ca="1" si="12"/>
        <v>36.086908872558233</v>
      </c>
      <c r="AR26" s="314">
        <f t="shared" ca="1" si="12"/>
        <v>35.327025935991507</v>
      </c>
      <c r="AS26" s="314">
        <f t="shared" ca="1" si="12"/>
        <v>34.567142999424767</v>
      </c>
      <c r="AT26" s="314">
        <f t="shared" ca="1" si="12"/>
        <v>2208.8234609062515</v>
      </c>
      <c r="AU26" s="314">
        <f t="shared" ca="1" si="12"/>
        <v>33.047377126291302</v>
      </c>
      <c r="AV26" s="314">
        <f t="shared" ca="1" si="12"/>
        <v>32.287494189724569</v>
      </c>
      <c r="AW26" s="314">
        <f t="shared" ca="1" si="12"/>
        <v>31.527611253157833</v>
      </c>
      <c r="AX26" s="314">
        <f t="shared" ca="1" si="12"/>
        <v>30.767728316591104</v>
      </c>
      <c r="AY26" s="314">
        <f t="shared" ca="1" si="12"/>
        <v>30.007845380024367</v>
      </c>
      <c r="AZ26" s="314">
        <f t="shared" ca="1" si="12"/>
        <v>29.247962443457634</v>
      </c>
      <c r="BA26" s="314">
        <f t="shared" ca="1" si="12"/>
        <v>2526.8980163206838</v>
      </c>
      <c r="BB26" s="314">
        <f t="shared" ca="1" si="12"/>
        <v>27.728196570324169</v>
      </c>
      <c r="BC26" s="314">
        <f t="shared" ca="1" si="12"/>
        <v>13.674127551020396</v>
      </c>
      <c r="BD26" s="314">
        <f t="shared" ca="1" si="12"/>
        <v>-1.2948859738365074E-14</v>
      </c>
      <c r="BE26" s="314">
        <f t="shared" ca="1" si="12"/>
        <v>-1.2948859738365074E-14</v>
      </c>
      <c r="BF26" s="314">
        <f t="shared" ca="1" si="12"/>
        <v>-1.2948859738365074E-14</v>
      </c>
      <c r="BG26" s="314">
        <f t="shared" ca="1" si="12"/>
        <v>-1.2948859738365074E-14</v>
      </c>
      <c r="BH26" s="314">
        <f t="shared" ca="1" si="12"/>
        <v>-1.2948859738365074E-14</v>
      </c>
      <c r="BI26" s="314">
        <f t="shared" ca="1" si="12"/>
        <v>-1.2948859738365074E-14</v>
      </c>
      <c r="BJ26" s="314">
        <f t="shared" ca="1" si="12"/>
        <v>-1.2948859738365074E-14</v>
      </c>
      <c r="BK26" s="314">
        <f t="shared" ca="1" si="12"/>
        <v>-1.2948859738365074E-14</v>
      </c>
      <c r="BL26" s="314">
        <f t="shared" ca="1" si="12"/>
        <v>-1.2948859738365074E-14</v>
      </c>
      <c r="BM26" s="314">
        <f t="shared" ca="1" si="12"/>
        <v>-1.2948859738365074E-14</v>
      </c>
      <c r="BN26" s="314">
        <f t="shared" ca="1" si="12"/>
        <v>-1.2948859738365074E-14</v>
      </c>
      <c r="BO26" s="314">
        <f t="shared" ref="BO26:CQ26" ca="1" si="13">-SUM(BO21:BO25)*(FederalIncomeTax+StateIncomeTax)</f>
        <v>-1.2948859738365074E-14</v>
      </c>
      <c r="BP26" s="314">
        <f t="shared" ca="1" si="13"/>
        <v>-1.2948859738365074E-14</v>
      </c>
      <c r="BQ26" s="314">
        <f t="shared" ca="1" si="13"/>
        <v>-1.2948859738365074E-14</v>
      </c>
      <c r="BR26" s="314">
        <f t="shared" ca="1" si="13"/>
        <v>-1.2948859738365074E-14</v>
      </c>
      <c r="BS26" s="314">
        <f t="shared" ca="1" si="13"/>
        <v>-1.2948859738365074E-14</v>
      </c>
      <c r="BT26" s="314">
        <f t="shared" ca="1" si="13"/>
        <v>-1.2948859738365074E-14</v>
      </c>
      <c r="BU26" s="314">
        <f t="shared" ca="1" si="13"/>
        <v>-1.2948859738365074E-14</v>
      </c>
      <c r="BV26" s="314">
        <f t="shared" ca="1" si="13"/>
        <v>-1.2948859738365074E-14</v>
      </c>
      <c r="BW26" s="314">
        <f t="shared" ca="1" si="13"/>
        <v>-1.2948859738365074E-14</v>
      </c>
      <c r="BX26" s="314">
        <f t="shared" ca="1" si="13"/>
        <v>-1.2948859738365074E-14</v>
      </c>
      <c r="BY26" s="314">
        <f t="shared" ca="1" si="13"/>
        <v>-1.2948859738365074E-14</v>
      </c>
      <c r="BZ26" s="314">
        <f t="shared" ca="1" si="13"/>
        <v>-1.2948859738365074E-14</v>
      </c>
      <c r="CA26" s="314">
        <f t="shared" ca="1" si="13"/>
        <v>-1.2948859738365074E-14</v>
      </c>
      <c r="CB26" s="314">
        <f t="shared" ca="1" si="13"/>
        <v>-1.2948859738365074E-14</v>
      </c>
      <c r="CC26" s="314">
        <f t="shared" ca="1" si="13"/>
        <v>-1.2948859738365074E-14</v>
      </c>
      <c r="CD26" s="314">
        <f t="shared" ca="1" si="13"/>
        <v>-1.2948859738365074E-14</v>
      </c>
      <c r="CE26" s="314">
        <f t="shared" ca="1" si="13"/>
        <v>-1.2948859738365074E-14</v>
      </c>
      <c r="CF26" s="314">
        <f t="shared" ca="1" si="13"/>
        <v>-1.2948859738365074E-14</v>
      </c>
      <c r="CG26" s="314">
        <f t="shared" ca="1" si="13"/>
        <v>-1.2948859738365074E-14</v>
      </c>
      <c r="CH26" s="314">
        <f t="shared" ca="1" si="13"/>
        <v>-1.2948859738365074E-14</v>
      </c>
      <c r="CI26" s="314">
        <f t="shared" ca="1" si="13"/>
        <v>-1.2948859738365074E-14</v>
      </c>
      <c r="CJ26" s="314">
        <f t="shared" ca="1" si="13"/>
        <v>-1.2948859738365074E-14</v>
      </c>
      <c r="CK26" s="314">
        <f t="shared" ca="1" si="13"/>
        <v>-1.2948859738365074E-14</v>
      </c>
      <c r="CL26" s="314">
        <f t="shared" ca="1" si="13"/>
        <v>-1.2948859738365074E-14</v>
      </c>
      <c r="CM26" s="314">
        <f t="shared" ca="1" si="13"/>
        <v>-1.2948859738365074E-14</v>
      </c>
      <c r="CN26" s="314">
        <f t="shared" ca="1" si="13"/>
        <v>-1.2948859738365074E-14</v>
      </c>
      <c r="CO26" s="314">
        <f t="shared" ca="1" si="13"/>
        <v>-1.2948859738365074E-14</v>
      </c>
      <c r="CP26" s="314">
        <f t="shared" ca="1" si="13"/>
        <v>-1.2948859738365074E-14</v>
      </c>
      <c r="CQ26" s="314">
        <f t="shared" ca="1" si="13"/>
        <v>-1.2948859738365074E-14</v>
      </c>
    </row>
    <row r="27" spans="1:95">
      <c r="A27" s="29" t="s">
        <v>151</v>
      </c>
      <c r="B27" s="30"/>
      <c r="C27" s="19">
        <f t="shared" ref="C27:BN27" ca="1" si="14">SUM(C21:C26)</f>
        <v>-499.99470490278634</v>
      </c>
      <c r="D27" s="19">
        <f t="shared" ca="1" si="14"/>
        <v>-2190.0743450832438</v>
      </c>
      <c r="E27" s="19">
        <f ca="1">SUM(E21:E26)</f>
        <v>-503.9303419848502</v>
      </c>
      <c r="F27" s="19">
        <f t="shared" ca="1" si="14"/>
        <v>-2616.2273424074315</v>
      </c>
      <c r="G27" s="19">
        <f t="shared" ca="1" si="14"/>
        <v>-208.37015255769916</v>
      </c>
      <c r="H27" s="19">
        <f t="shared" ca="1" si="14"/>
        <v>-204.3310614903387</v>
      </c>
      <c r="I27" s="19">
        <f t="shared" ca="1" si="14"/>
        <v>-200.46628017267699</v>
      </c>
      <c r="J27" s="19">
        <f t="shared" ca="1" si="14"/>
        <v>-196.75940298121299</v>
      </c>
      <c r="K27" s="19">
        <f t="shared" ca="1" si="14"/>
        <v>-3464.6185360138561</v>
      </c>
      <c r="L27" s="19">
        <f t="shared" ca="1" si="14"/>
        <v>-189.70042020649538</v>
      </c>
      <c r="M27" s="19">
        <f t="shared" ca="1" si="14"/>
        <v>-186.20476541760749</v>
      </c>
      <c r="N27" s="19">
        <f t="shared" ca="1" si="14"/>
        <v>-182.70705992578203</v>
      </c>
      <c r="O27" s="19">
        <f t="shared" ca="1" si="14"/>
        <v>-179.21140513689414</v>
      </c>
      <c r="P27" s="19">
        <f t="shared" ca="1" si="14"/>
        <v>-175.71369964506866</v>
      </c>
      <c r="Q27" s="19">
        <f t="shared" ca="1" si="14"/>
        <v>-172.21804485618082</v>
      </c>
      <c r="R27" s="19">
        <f t="shared" ca="1" si="14"/>
        <v>-3926.5564331622099</v>
      </c>
      <c r="S27" s="19">
        <f t="shared" ca="1" si="14"/>
        <v>-165.22468457546745</v>
      </c>
      <c r="T27" s="19">
        <f t="shared" ca="1" si="14"/>
        <v>-161.72697908364194</v>
      </c>
      <c r="U27" s="19">
        <f t="shared" ca="1" si="14"/>
        <v>-158.83628166135566</v>
      </c>
      <c r="V27" s="19">
        <f t="shared" ca="1" si="14"/>
        <v>-156.55054160567099</v>
      </c>
      <c r="W27" s="19">
        <f t="shared" ca="1" si="14"/>
        <v>-154.26480154998629</v>
      </c>
      <c r="X27" s="19">
        <f t="shared" ca="1" si="14"/>
        <v>-151.97906149430156</v>
      </c>
      <c r="Y27" s="19">
        <f t="shared" ca="1" si="14"/>
        <v>-4466.2657837593688</v>
      </c>
      <c r="Z27" s="19">
        <f t="shared" ca="1" si="14"/>
        <v>-147.40758138293216</v>
      </c>
      <c r="AA27" s="19">
        <f t="shared" ca="1" si="14"/>
        <v>-145.12184132724752</v>
      </c>
      <c r="AB27" s="19">
        <f t="shared" ca="1" si="14"/>
        <v>-142.8361012715628</v>
      </c>
      <c r="AC27" s="19">
        <f t="shared" ca="1" si="14"/>
        <v>-140.55036121587813</v>
      </c>
      <c r="AD27" s="19">
        <f t="shared" ca="1" si="14"/>
        <v>-138.26462116019343</v>
      </c>
      <c r="AE27" s="19">
        <f t="shared" ca="1" si="14"/>
        <v>-135.97888110450873</v>
      </c>
      <c r="AF27" s="19">
        <f t="shared" ca="1" si="14"/>
        <v>-5092.0780618862318</v>
      </c>
      <c r="AG27" s="19">
        <f t="shared" ca="1" si="14"/>
        <v>-131.40740099313933</v>
      </c>
      <c r="AH27" s="19">
        <f t="shared" ca="1" si="14"/>
        <v>-129.12166093745466</v>
      </c>
      <c r="AI27" s="19">
        <f t="shared" ca="1" si="14"/>
        <v>-126.83592088176997</v>
      </c>
      <c r="AJ27" s="19">
        <f t="shared" ca="1" si="14"/>
        <v>-124.55018082608527</v>
      </c>
      <c r="AK27" s="19">
        <f t="shared" ca="1" si="14"/>
        <v>-122.26444077040057</v>
      </c>
      <c r="AL27" s="19">
        <f t="shared" ca="1" si="14"/>
        <v>-119.97870071471587</v>
      </c>
      <c r="AM27" s="19">
        <f t="shared" ca="1" si="14"/>
        <v>-5813.3186539132721</v>
      </c>
      <c r="AN27" s="19">
        <f t="shared" ca="1" si="14"/>
        <v>-115.4072206033465</v>
      </c>
      <c r="AO27" s="19">
        <f t="shared" ca="1" si="14"/>
        <v>-113.1214805476618</v>
      </c>
      <c r="AP27" s="19">
        <f t="shared" ca="1" si="14"/>
        <v>-110.83574049197711</v>
      </c>
      <c r="AQ27" s="19">
        <f t="shared" ca="1" si="14"/>
        <v>-108.55000043629241</v>
      </c>
      <c r="AR27" s="19">
        <f t="shared" ca="1" si="14"/>
        <v>-106.26426038060771</v>
      </c>
      <c r="AS27" s="19">
        <f t="shared" ca="1" si="14"/>
        <v>-103.97852032492301</v>
      </c>
      <c r="AT27" s="19">
        <f t="shared" ca="1" si="14"/>
        <v>-6644.1763824053778</v>
      </c>
      <c r="AU27" s="19">
        <f t="shared" ca="1" si="14"/>
        <v>-99.407040213553586</v>
      </c>
      <c r="AV27" s="19">
        <f t="shared" ca="1" si="14"/>
        <v>-97.121300157868902</v>
      </c>
      <c r="AW27" s="19">
        <f t="shared" ca="1" si="14"/>
        <v>-94.835560102184189</v>
      </c>
      <c r="AX27" s="19">
        <f t="shared" ca="1" si="14"/>
        <v>-92.549820046499491</v>
      </c>
      <c r="AY27" s="19">
        <f t="shared" ca="1" si="14"/>
        <v>-90.264079990814778</v>
      </c>
      <c r="AZ27" s="19">
        <f t="shared" ca="1" si="14"/>
        <v>-87.97833993513008</v>
      </c>
      <c r="BA27" s="19">
        <f t="shared" ca="1" si="14"/>
        <v>-7600.9497444836616</v>
      </c>
      <c r="BB27" s="19">
        <f t="shared" ca="1" si="14"/>
        <v>-83.406859823760669</v>
      </c>
      <c r="BC27" s="19">
        <f t="shared" ca="1" si="14"/>
        <v>-41.131994897959146</v>
      </c>
      <c r="BD27" s="19">
        <f t="shared" ca="1" si="14"/>
        <v>3.8950377689951855E-14</v>
      </c>
      <c r="BE27" s="19">
        <f t="shared" ca="1" si="14"/>
        <v>3.8950377689951855E-14</v>
      </c>
      <c r="BF27" s="19">
        <f t="shared" ca="1" si="14"/>
        <v>3.8950377689951855E-14</v>
      </c>
      <c r="BG27" s="19">
        <f t="shared" ca="1" si="14"/>
        <v>3.8950377689951855E-14</v>
      </c>
      <c r="BH27" s="19">
        <f t="shared" ca="1" si="14"/>
        <v>3.8950377689951855E-14</v>
      </c>
      <c r="BI27" s="19">
        <f t="shared" ca="1" si="14"/>
        <v>3.8950377689951855E-14</v>
      </c>
      <c r="BJ27" s="19">
        <f t="shared" ca="1" si="14"/>
        <v>3.8950377689951855E-14</v>
      </c>
      <c r="BK27" s="19">
        <f t="shared" ca="1" si="14"/>
        <v>3.8950377689951855E-14</v>
      </c>
      <c r="BL27" s="19">
        <f t="shared" ca="1" si="14"/>
        <v>3.8950377689951855E-14</v>
      </c>
      <c r="BM27" s="19">
        <f t="shared" ca="1" si="14"/>
        <v>3.8950377689951855E-14</v>
      </c>
      <c r="BN27" s="19">
        <f t="shared" ca="1" si="14"/>
        <v>3.8950377689951855E-14</v>
      </c>
      <c r="BO27" s="19">
        <f t="shared" ref="BO27:CQ27" ca="1" si="15">SUM(BO21:BO26)</f>
        <v>3.8950377689951855E-14</v>
      </c>
      <c r="BP27" s="19">
        <f t="shared" ca="1" si="15"/>
        <v>3.8950377689951855E-14</v>
      </c>
      <c r="BQ27" s="19">
        <f t="shared" ca="1" si="15"/>
        <v>3.8950377689951855E-14</v>
      </c>
      <c r="BR27" s="19">
        <f t="shared" ca="1" si="15"/>
        <v>3.8950377689951855E-14</v>
      </c>
      <c r="BS27" s="19">
        <f t="shared" ca="1" si="15"/>
        <v>3.8950377689951855E-14</v>
      </c>
      <c r="BT27" s="19">
        <f t="shared" ca="1" si="15"/>
        <v>3.8950377689951855E-14</v>
      </c>
      <c r="BU27" s="19">
        <f t="shared" ca="1" si="15"/>
        <v>3.8950377689951855E-14</v>
      </c>
      <c r="BV27" s="19">
        <f t="shared" ca="1" si="15"/>
        <v>3.8950377689951855E-14</v>
      </c>
      <c r="BW27" s="19">
        <f t="shared" ca="1" si="15"/>
        <v>3.8950377689951855E-14</v>
      </c>
      <c r="BX27" s="19">
        <f t="shared" ca="1" si="15"/>
        <v>3.8950377689951855E-14</v>
      </c>
      <c r="BY27" s="19">
        <f t="shared" ca="1" si="15"/>
        <v>3.8950377689951855E-14</v>
      </c>
      <c r="BZ27" s="19">
        <f t="shared" ca="1" si="15"/>
        <v>3.8950377689951855E-14</v>
      </c>
      <c r="CA27" s="19">
        <f t="shared" ca="1" si="15"/>
        <v>3.8950377689951855E-14</v>
      </c>
      <c r="CB27" s="19">
        <f t="shared" ca="1" si="15"/>
        <v>3.8950377689951855E-14</v>
      </c>
      <c r="CC27" s="19">
        <f t="shared" ca="1" si="15"/>
        <v>3.8950377689951855E-14</v>
      </c>
      <c r="CD27" s="19">
        <f t="shared" ca="1" si="15"/>
        <v>3.8950377689951855E-14</v>
      </c>
      <c r="CE27" s="19">
        <f t="shared" ca="1" si="15"/>
        <v>3.8950377689951855E-14</v>
      </c>
      <c r="CF27" s="19">
        <f t="shared" ca="1" si="15"/>
        <v>3.8950377689951855E-14</v>
      </c>
      <c r="CG27" s="19">
        <f t="shared" ca="1" si="15"/>
        <v>3.8950377689951855E-14</v>
      </c>
      <c r="CH27" s="19">
        <f t="shared" ca="1" si="15"/>
        <v>3.8950377689951855E-14</v>
      </c>
      <c r="CI27" s="19">
        <f t="shared" ca="1" si="15"/>
        <v>3.8950377689951855E-14</v>
      </c>
      <c r="CJ27" s="19">
        <f t="shared" ca="1" si="15"/>
        <v>3.8950377689951855E-14</v>
      </c>
      <c r="CK27" s="19">
        <f t="shared" ca="1" si="15"/>
        <v>3.8950377689951855E-14</v>
      </c>
      <c r="CL27" s="19">
        <f t="shared" ca="1" si="15"/>
        <v>3.8950377689951855E-14</v>
      </c>
      <c r="CM27" s="19">
        <f t="shared" ca="1" si="15"/>
        <v>3.8950377689951855E-14</v>
      </c>
      <c r="CN27" s="19">
        <f t="shared" ca="1" si="15"/>
        <v>3.8950377689951855E-14</v>
      </c>
      <c r="CO27" s="19">
        <f t="shared" ca="1" si="15"/>
        <v>3.8950377689951855E-14</v>
      </c>
      <c r="CP27" s="19">
        <f t="shared" ca="1" si="15"/>
        <v>3.8950377689951855E-14</v>
      </c>
      <c r="CQ27" s="19">
        <f t="shared" ca="1" si="15"/>
        <v>3.8950377689951855E-14</v>
      </c>
    </row>
    <row r="28" spans="1:95">
      <c r="A28" s="11"/>
      <c r="B28" s="11"/>
      <c r="C28" s="12"/>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13"/>
      <c r="BS28" s="13"/>
      <c r="BT28" s="13"/>
      <c r="BU28" s="13"/>
      <c r="BV28" s="13"/>
      <c r="BW28" s="13"/>
      <c r="BX28" s="13"/>
      <c r="BY28" s="13"/>
      <c r="BZ28" s="13"/>
      <c r="CA28" s="13"/>
      <c r="CB28" s="13"/>
      <c r="CC28" s="13"/>
      <c r="CD28" s="13"/>
      <c r="CE28" s="13"/>
      <c r="CF28" s="13"/>
      <c r="CG28" s="13"/>
      <c r="CH28" s="13"/>
      <c r="CI28" s="13"/>
      <c r="CJ28" s="13"/>
      <c r="CK28" s="13"/>
      <c r="CL28" s="13"/>
      <c r="CM28" s="13"/>
      <c r="CN28" s="13"/>
      <c r="CO28" s="13"/>
      <c r="CP28" s="13"/>
      <c r="CQ28" s="13"/>
    </row>
    <row r="29" spans="1:95">
      <c r="A29" s="14" t="s">
        <v>157</v>
      </c>
      <c r="B29" s="11"/>
      <c r="C29" s="12"/>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13"/>
      <c r="BS29" s="13"/>
      <c r="BT29" s="13"/>
      <c r="BU29" s="13"/>
      <c r="BV29" s="13"/>
      <c r="BW29" s="13"/>
      <c r="BX29" s="13"/>
      <c r="BY29" s="13"/>
      <c r="BZ29" s="13"/>
      <c r="CA29" s="13"/>
      <c r="CB29" s="13"/>
      <c r="CC29" s="13"/>
      <c r="CD29" s="13"/>
      <c r="CE29" s="13"/>
      <c r="CF29" s="13"/>
      <c r="CG29" s="13"/>
      <c r="CH29" s="13"/>
      <c r="CI29" s="13"/>
      <c r="CJ29" s="13"/>
      <c r="CK29" s="13"/>
      <c r="CL29" s="13"/>
      <c r="CM29" s="13"/>
      <c r="CN29" s="13"/>
      <c r="CO29" s="13"/>
      <c r="CP29" s="13"/>
      <c r="CQ29" s="13"/>
    </row>
    <row r="30" spans="1:95">
      <c r="A30" s="40" t="s">
        <v>160</v>
      </c>
      <c r="B30" s="26"/>
      <c r="C30" s="378">
        <f t="shared" ref="C30:AH30" ca="1" si="16">C15</f>
        <v>3.8656874999999999</v>
      </c>
      <c r="D30" s="378">
        <f t="shared" ca="1" si="16"/>
        <v>74.066572500000007</v>
      </c>
      <c r="E30" s="378">
        <f t="shared" ca="1" si="16"/>
        <v>265.70158750000002</v>
      </c>
      <c r="F30" s="378">
        <f t="shared" ca="1" si="16"/>
        <v>271.26120792840953</v>
      </c>
      <c r="G30" s="378">
        <f t="shared" ca="1" si="16"/>
        <v>260.45944015768458</v>
      </c>
      <c r="H30" s="378">
        <f t="shared" ca="1" si="16"/>
        <v>250.31383999462656</v>
      </c>
      <c r="I30" s="378">
        <f t="shared" ca="1" si="16"/>
        <v>240.75533716474422</v>
      </c>
      <c r="J30" s="378">
        <f t="shared" ca="1" si="16"/>
        <v>231.72867544844445</v>
      </c>
      <c r="K30" s="378">
        <f t="shared" ca="1" si="16"/>
        <v>223.18550565358345</v>
      </c>
      <c r="L30" s="378">
        <f t="shared" ca="1" si="16"/>
        <v>214.8702677645436</v>
      </c>
      <c r="M30" s="378">
        <f t="shared" ca="1" si="16"/>
        <v>206.55502987550372</v>
      </c>
      <c r="N30" s="378">
        <f t="shared" ca="1" si="16"/>
        <v>198.23288495901474</v>
      </c>
      <c r="O30" s="378">
        <f t="shared" ca="1" si="16"/>
        <v>189.91764706997486</v>
      </c>
      <c r="P30" s="378">
        <f t="shared" ca="1" si="16"/>
        <v>181.59550215348585</v>
      </c>
      <c r="Q30" s="378">
        <f t="shared" ca="1" si="16"/>
        <v>173.28026426444598</v>
      </c>
      <c r="R30" s="378">
        <f t="shared" ca="1" si="16"/>
        <v>164.95811934795699</v>
      </c>
      <c r="S30" s="378">
        <f t="shared" ca="1" si="16"/>
        <v>156.64288145891712</v>
      </c>
      <c r="T30" s="378">
        <f t="shared" ca="1" si="16"/>
        <v>148.32073654242805</v>
      </c>
      <c r="U30" s="378">
        <f t="shared" ca="1" si="16"/>
        <v>142.0430717508801</v>
      </c>
      <c r="V30" s="378">
        <f t="shared" ca="1" si="16"/>
        <v>137.80298005682397</v>
      </c>
      <c r="W30" s="378">
        <f t="shared" ca="1" si="16"/>
        <v>133.56288836276784</v>
      </c>
      <c r="X30" s="378">
        <f t="shared" ca="1" si="16"/>
        <v>129.3227966687117</v>
      </c>
      <c r="Y30" s="378">
        <f t="shared" ca="1" si="16"/>
        <v>125.0827049746556</v>
      </c>
      <c r="Z30" s="378">
        <f t="shared" ca="1" si="16"/>
        <v>120.84261328059947</v>
      </c>
      <c r="AA30" s="378">
        <f t="shared" ca="1" si="16"/>
        <v>116.60252158654335</v>
      </c>
      <c r="AB30" s="378">
        <f t="shared" ca="1" si="16"/>
        <v>112.36242989248724</v>
      </c>
      <c r="AC30" s="378">
        <f t="shared" ca="1" si="16"/>
        <v>108.12233819843114</v>
      </c>
      <c r="AD30" s="378">
        <f t="shared" ca="1" si="16"/>
        <v>103.88224650437502</v>
      </c>
      <c r="AE30" s="378">
        <f t="shared" ca="1" si="16"/>
        <v>99.642154810318914</v>
      </c>
      <c r="AF30" s="378">
        <f t="shared" ca="1" si="16"/>
        <v>95.402063116262795</v>
      </c>
      <c r="AG30" s="378">
        <f t="shared" ca="1" si="16"/>
        <v>91.161971422206676</v>
      </c>
      <c r="AH30" s="378">
        <f t="shared" ca="1" si="16"/>
        <v>86.921879728150572</v>
      </c>
      <c r="AI30" s="378">
        <f t="shared" ref="AI30:BN30" ca="1" si="17">AI15</f>
        <v>82.681788034094453</v>
      </c>
      <c r="AJ30" s="378">
        <f t="shared" ca="1" si="17"/>
        <v>78.441696340038334</v>
      </c>
      <c r="AK30" s="378">
        <f t="shared" ca="1" si="17"/>
        <v>74.201604645982215</v>
      </c>
      <c r="AL30" s="378">
        <f t="shared" ca="1" si="17"/>
        <v>69.961512951926096</v>
      </c>
      <c r="AM30" s="378">
        <f t="shared" ca="1" si="17"/>
        <v>65.721421257869991</v>
      </c>
      <c r="AN30" s="378">
        <f t="shared" ca="1" si="17"/>
        <v>61.48132956381388</v>
      </c>
      <c r="AO30" s="378">
        <f t="shared" ca="1" si="17"/>
        <v>57.241237869757761</v>
      </c>
      <c r="AP30" s="378">
        <f t="shared" ca="1" si="17"/>
        <v>53.001146175701642</v>
      </c>
      <c r="AQ30" s="378">
        <f t="shared" ca="1" si="17"/>
        <v>48.761054481645502</v>
      </c>
      <c r="AR30" s="378">
        <f t="shared" ca="1" si="17"/>
        <v>44.520962787589369</v>
      </c>
      <c r="AS30" s="378">
        <f t="shared" ca="1" si="17"/>
        <v>40.280871093533229</v>
      </c>
      <c r="AT30" s="378">
        <f t="shared" ca="1" si="17"/>
        <v>36.040779399477081</v>
      </c>
      <c r="AU30" s="378">
        <f t="shared" ca="1" si="17"/>
        <v>31.800687705420948</v>
      </c>
      <c r="AV30" s="378">
        <f t="shared" ca="1" si="17"/>
        <v>27.560596011364812</v>
      </c>
      <c r="AW30" s="378">
        <f t="shared" ca="1" si="17"/>
        <v>23.320504317308668</v>
      </c>
      <c r="AX30" s="378">
        <f t="shared" ca="1" si="17"/>
        <v>19.080412623252528</v>
      </c>
      <c r="AY30" s="378">
        <f t="shared" ca="1" si="17"/>
        <v>14.840320929196389</v>
      </c>
      <c r="AZ30" s="378">
        <f t="shared" ca="1" si="17"/>
        <v>10.600229235140251</v>
      </c>
      <c r="BA30" s="378">
        <f t="shared" ca="1" si="17"/>
        <v>6.3601375410841117</v>
      </c>
      <c r="BB30" s="378">
        <f t="shared" ca="1" si="17"/>
        <v>2.1200458470279724</v>
      </c>
      <c r="BC30" s="378">
        <f t="shared" ca="1" si="17"/>
        <v>-7.3795645150198656E-14</v>
      </c>
      <c r="BD30" s="378">
        <f t="shared" ca="1" si="17"/>
        <v>-7.3795645150198656E-14</v>
      </c>
      <c r="BE30" s="378">
        <f t="shared" ca="1" si="17"/>
        <v>-7.3795645150198656E-14</v>
      </c>
      <c r="BF30" s="378">
        <f t="shared" ca="1" si="17"/>
        <v>-7.3795645150198656E-14</v>
      </c>
      <c r="BG30" s="378">
        <f t="shared" ca="1" si="17"/>
        <v>-7.3795645150198656E-14</v>
      </c>
      <c r="BH30" s="378">
        <f t="shared" ca="1" si="17"/>
        <v>-7.3795645150198656E-14</v>
      </c>
      <c r="BI30" s="378">
        <f t="shared" ca="1" si="17"/>
        <v>-7.3795645150198656E-14</v>
      </c>
      <c r="BJ30" s="378">
        <f t="shared" ca="1" si="17"/>
        <v>-7.3795645150198656E-14</v>
      </c>
      <c r="BK30" s="378">
        <f t="shared" ca="1" si="17"/>
        <v>-7.3795645150198656E-14</v>
      </c>
      <c r="BL30" s="378">
        <f t="shared" ca="1" si="17"/>
        <v>-7.3795645150198656E-14</v>
      </c>
      <c r="BM30" s="378">
        <f t="shared" ca="1" si="17"/>
        <v>-7.3795645150198656E-14</v>
      </c>
      <c r="BN30" s="378">
        <f t="shared" ca="1" si="17"/>
        <v>-7.3795645150198656E-14</v>
      </c>
      <c r="BO30" s="378">
        <f t="shared" ref="BO30:CQ30" ca="1" si="18">BO15</f>
        <v>-7.3795645150198656E-14</v>
      </c>
      <c r="BP30" s="378">
        <f t="shared" ca="1" si="18"/>
        <v>-7.3795645150198656E-14</v>
      </c>
      <c r="BQ30" s="378">
        <f t="shared" ca="1" si="18"/>
        <v>-7.3795645150198656E-14</v>
      </c>
      <c r="BR30" s="378">
        <f t="shared" ca="1" si="18"/>
        <v>-7.3795645150198656E-14</v>
      </c>
      <c r="BS30" s="378">
        <f t="shared" ca="1" si="18"/>
        <v>-7.3795645150198656E-14</v>
      </c>
      <c r="BT30" s="378">
        <f t="shared" ca="1" si="18"/>
        <v>-7.3795645150198656E-14</v>
      </c>
      <c r="BU30" s="378">
        <f t="shared" ca="1" si="18"/>
        <v>-7.3795645150198656E-14</v>
      </c>
      <c r="BV30" s="378">
        <f t="shared" ca="1" si="18"/>
        <v>-7.3795645150198656E-14</v>
      </c>
      <c r="BW30" s="378">
        <f t="shared" ca="1" si="18"/>
        <v>-7.3795645150198656E-14</v>
      </c>
      <c r="BX30" s="378">
        <f t="shared" ca="1" si="18"/>
        <v>-7.3795645150198656E-14</v>
      </c>
      <c r="BY30" s="378">
        <f t="shared" ca="1" si="18"/>
        <v>-7.3795645150198656E-14</v>
      </c>
      <c r="BZ30" s="378">
        <f t="shared" ca="1" si="18"/>
        <v>-7.3795645150198656E-14</v>
      </c>
      <c r="CA30" s="378">
        <f t="shared" ca="1" si="18"/>
        <v>-7.3795645150198656E-14</v>
      </c>
      <c r="CB30" s="378">
        <f t="shared" ca="1" si="18"/>
        <v>-7.3795645150198656E-14</v>
      </c>
      <c r="CC30" s="378">
        <f t="shared" ca="1" si="18"/>
        <v>-7.3795645150198656E-14</v>
      </c>
      <c r="CD30" s="378">
        <f t="shared" ca="1" si="18"/>
        <v>-7.3795645150198656E-14</v>
      </c>
      <c r="CE30" s="378">
        <f t="shared" ca="1" si="18"/>
        <v>-7.3795645150198656E-14</v>
      </c>
      <c r="CF30" s="378">
        <f t="shared" ca="1" si="18"/>
        <v>-7.3795645150198656E-14</v>
      </c>
      <c r="CG30" s="378">
        <f t="shared" ca="1" si="18"/>
        <v>-7.3795645150198656E-14</v>
      </c>
      <c r="CH30" s="378">
        <f t="shared" ca="1" si="18"/>
        <v>-7.3795645150198656E-14</v>
      </c>
      <c r="CI30" s="378">
        <f t="shared" ca="1" si="18"/>
        <v>-7.3795645150198656E-14</v>
      </c>
      <c r="CJ30" s="378">
        <f t="shared" ca="1" si="18"/>
        <v>-7.3795645150198656E-14</v>
      </c>
      <c r="CK30" s="378">
        <f t="shared" ca="1" si="18"/>
        <v>-7.3795645150198656E-14</v>
      </c>
      <c r="CL30" s="378">
        <f t="shared" ca="1" si="18"/>
        <v>-7.3795645150198656E-14</v>
      </c>
      <c r="CM30" s="378">
        <f t="shared" ca="1" si="18"/>
        <v>-7.3795645150198656E-14</v>
      </c>
      <c r="CN30" s="378">
        <f t="shared" ca="1" si="18"/>
        <v>-7.3795645150198656E-14</v>
      </c>
      <c r="CO30" s="378">
        <f t="shared" ca="1" si="18"/>
        <v>-7.3795645150198656E-14</v>
      </c>
      <c r="CP30" s="378">
        <f t="shared" ca="1" si="18"/>
        <v>-7.3795645150198656E-14</v>
      </c>
      <c r="CQ30" s="378">
        <f t="shared" ca="1" si="18"/>
        <v>-7.3795645150198656E-14</v>
      </c>
    </row>
    <row r="31" spans="1:95">
      <c r="A31" s="40" t="s">
        <v>162</v>
      </c>
      <c r="B31" s="26"/>
      <c r="C31" s="378">
        <f t="shared" ref="C31:BN31" ca="1" si="19">-C27</f>
        <v>499.99470490278634</v>
      </c>
      <c r="D31" s="378">
        <f t="shared" ca="1" si="19"/>
        <v>2190.0743450832438</v>
      </c>
      <c r="E31" s="378">
        <f t="shared" ca="1" si="19"/>
        <v>503.9303419848502</v>
      </c>
      <c r="F31" s="378">
        <f t="shared" ca="1" si="19"/>
        <v>2616.2273424074315</v>
      </c>
      <c r="G31" s="378">
        <f t="shared" ca="1" si="19"/>
        <v>208.37015255769916</v>
      </c>
      <c r="H31" s="378">
        <f t="shared" ca="1" si="19"/>
        <v>204.3310614903387</v>
      </c>
      <c r="I31" s="378">
        <f t="shared" ca="1" si="19"/>
        <v>200.46628017267699</v>
      </c>
      <c r="J31" s="378">
        <f t="shared" ca="1" si="19"/>
        <v>196.75940298121299</v>
      </c>
      <c r="K31" s="378">
        <f t="shared" ca="1" si="19"/>
        <v>3464.6185360138561</v>
      </c>
      <c r="L31" s="378">
        <f t="shared" ca="1" si="19"/>
        <v>189.70042020649538</v>
      </c>
      <c r="M31" s="378">
        <f t="shared" ca="1" si="19"/>
        <v>186.20476541760749</v>
      </c>
      <c r="N31" s="378">
        <f t="shared" ca="1" si="19"/>
        <v>182.70705992578203</v>
      </c>
      <c r="O31" s="378">
        <f t="shared" ca="1" si="19"/>
        <v>179.21140513689414</v>
      </c>
      <c r="P31" s="378">
        <f t="shared" ca="1" si="19"/>
        <v>175.71369964506866</v>
      </c>
      <c r="Q31" s="378">
        <f t="shared" ca="1" si="19"/>
        <v>172.21804485618082</v>
      </c>
      <c r="R31" s="378">
        <f t="shared" ca="1" si="19"/>
        <v>3926.5564331622099</v>
      </c>
      <c r="S31" s="378">
        <f t="shared" ca="1" si="19"/>
        <v>165.22468457546745</v>
      </c>
      <c r="T31" s="378">
        <f t="shared" ca="1" si="19"/>
        <v>161.72697908364194</v>
      </c>
      <c r="U31" s="378">
        <f t="shared" ca="1" si="19"/>
        <v>158.83628166135566</v>
      </c>
      <c r="V31" s="378">
        <f t="shared" ca="1" si="19"/>
        <v>156.55054160567099</v>
      </c>
      <c r="W31" s="378">
        <f t="shared" ca="1" si="19"/>
        <v>154.26480154998629</v>
      </c>
      <c r="X31" s="378">
        <f t="shared" ca="1" si="19"/>
        <v>151.97906149430156</v>
      </c>
      <c r="Y31" s="378">
        <f t="shared" ca="1" si="19"/>
        <v>4466.2657837593688</v>
      </c>
      <c r="Z31" s="378">
        <f t="shared" ca="1" si="19"/>
        <v>147.40758138293216</v>
      </c>
      <c r="AA31" s="378">
        <f t="shared" ca="1" si="19"/>
        <v>145.12184132724752</v>
      </c>
      <c r="AB31" s="378">
        <f t="shared" ca="1" si="19"/>
        <v>142.8361012715628</v>
      </c>
      <c r="AC31" s="378">
        <f t="shared" ca="1" si="19"/>
        <v>140.55036121587813</v>
      </c>
      <c r="AD31" s="378">
        <f t="shared" ca="1" si="19"/>
        <v>138.26462116019343</v>
      </c>
      <c r="AE31" s="378">
        <f t="shared" ca="1" si="19"/>
        <v>135.97888110450873</v>
      </c>
      <c r="AF31" s="378">
        <f t="shared" ca="1" si="19"/>
        <v>5092.0780618862318</v>
      </c>
      <c r="AG31" s="378">
        <f t="shared" ca="1" si="19"/>
        <v>131.40740099313933</v>
      </c>
      <c r="AH31" s="378">
        <f t="shared" ca="1" si="19"/>
        <v>129.12166093745466</v>
      </c>
      <c r="AI31" s="378">
        <f t="shared" ca="1" si="19"/>
        <v>126.83592088176997</v>
      </c>
      <c r="AJ31" s="378">
        <f t="shared" ca="1" si="19"/>
        <v>124.55018082608527</v>
      </c>
      <c r="AK31" s="378">
        <f t="shared" ca="1" si="19"/>
        <v>122.26444077040057</v>
      </c>
      <c r="AL31" s="378">
        <f t="shared" ca="1" si="19"/>
        <v>119.97870071471587</v>
      </c>
      <c r="AM31" s="378">
        <f t="shared" ca="1" si="19"/>
        <v>5813.3186539132721</v>
      </c>
      <c r="AN31" s="378">
        <f t="shared" ca="1" si="19"/>
        <v>115.4072206033465</v>
      </c>
      <c r="AO31" s="378">
        <f t="shared" ca="1" si="19"/>
        <v>113.1214805476618</v>
      </c>
      <c r="AP31" s="378">
        <f t="shared" ca="1" si="19"/>
        <v>110.83574049197711</v>
      </c>
      <c r="AQ31" s="378">
        <f t="shared" ca="1" si="19"/>
        <v>108.55000043629241</v>
      </c>
      <c r="AR31" s="378">
        <f t="shared" ca="1" si="19"/>
        <v>106.26426038060771</v>
      </c>
      <c r="AS31" s="378">
        <f t="shared" ca="1" si="19"/>
        <v>103.97852032492301</v>
      </c>
      <c r="AT31" s="378">
        <f t="shared" ca="1" si="19"/>
        <v>6644.1763824053778</v>
      </c>
      <c r="AU31" s="378">
        <f t="shared" ca="1" si="19"/>
        <v>99.407040213553586</v>
      </c>
      <c r="AV31" s="378">
        <f t="shared" ca="1" si="19"/>
        <v>97.121300157868902</v>
      </c>
      <c r="AW31" s="378">
        <f t="shared" ca="1" si="19"/>
        <v>94.835560102184189</v>
      </c>
      <c r="AX31" s="378">
        <f t="shared" ca="1" si="19"/>
        <v>92.549820046499491</v>
      </c>
      <c r="AY31" s="378">
        <f t="shared" ca="1" si="19"/>
        <v>90.264079990814778</v>
      </c>
      <c r="AZ31" s="378">
        <f t="shared" ca="1" si="19"/>
        <v>87.97833993513008</v>
      </c>
      <c r="BA31" s="378">
        <f t="shared" ca="1" si="19"/>
        <v>7600.9497444836616</v>
      </c>
      <c r="BB31" s="378">
        <f t="shared" ca="1" si="19"/>
        <v>83.406859823760669</v>
      </c>
      <c r="BC31" s="378">
        <f t="shared" ca="1" si="19"/>
        <v>41.131994897959146</v>
      </c>
      <c r="BD31" s="378">
        <f t="shared" ca="1" si="19"/>
        <v>-3.8950377689951855E-14</v>
      </c>
      <c r="BE31" s="378">
        <f t="shared" ca="1" si="19"/>
        <v>-3.8950377689951855E-14</v>
      </c>
      <c r="BF31" s="378">
        <f t="shared" ca="1" si="19"/>
        <v>-3.8950377689951855E-14</v>
      </c>
      <c r="BG31" s="378">
        <f t="shared" ca="1" si="19"/>
        <v>-3.8950377689951855E-14</v>
      </c>
      <c r="BH31" s="378">
        <f t="shared" ca="1" si="19"/>
        <v>-3.8950377689951855E-14</v>
      </c>
      <c r="BI31" s="378">
        <f t="shared" ca="1" si="19"/>
        <v>-3.8950377689951855E-14</v>
      </c>
      <c r="BJ31" s="378">
        <f t="shared" ca="1" si="19"/>
        <v>-3.8950377689951855E-14</v>
      </c>
      <c r="BK31" s="378">
        <f t="shared" ca="1" si="19"/>
        <v>-3.8950377689951855E-14</v>
      </c>
      <c r="BL31" s="378">
        <f t="shared" ca="1" si="19"/>
        <v>-3.8950377689951855E-14</v>
      </c>
      <c r="BM31" s="378">
        <f t="shared" ca="1" si="19"/>
        <v>-3.8950377689951855E-14</v>
      </c>
      <c r="BN31" s="378">
        <f t="shared" ca="1" si="19"/>
        <v>-3.8950377689951855E-14</v>
      </c>
      <c r="BO31" s="378">
        <f t="shared" ref="BO31:CQ31" ca="1" si="20">-BO27</f>
        <v>-3.8950377689951855E-14</v>
      </c>
      <c r="BP31" s="378">
        <f t="shared" ca="1" si="20"/>
        <v>-3.8950377689951855E-14</v>
      </c>
      <c r="BQ31" s="378">
        <f t="shared" ca="1" si="20"/>
        <v>-3.8950377689951855E-14</v>
      </c>
      <c r="BR31" s="378">
        <f t="shared" ca="1" si="20"/>
        <v>-3.8950377689951855E-14</v>
      </c>
      <c r="BS31" s="378">
        <f t="shared" ca="1" si="20"/>
        <v>-3.8950377689951855E-14</v>
      </c>
      <c r="BT31" s="378">
        <f t="shared" ca="1" si="20"/>
        <v>-3.8950377689951855E-14</v>
      </c>
      <c r="BU31" s="378">
        <f t="shared" ca="1" si="20"/>
        <v>-3.8950377689951855E-14</v>
      </c>
      <c r="BV31" s="378">
        <f t="shared" ca="1" si="20"/>
        <v>-3.8950377689951855E-14</v>
      </c>
      <c r="BW31" s="378">
        <f t="shared" ca="1" si="20"/>
        <v>-3.8950377689951855E-14</v>
      </c>
      <c r="BX31" s="378">
        <f t="shared" ca="1" si="20"/>
        <v>-3.8950377689951855E-14</v>
      </c>
      <c r="BY31" s="378">
        <f t="shared" ca="1" si="20"/>
        <v>-3.8950377689951855E-14</v>
      </c>
      <c r="BZ31" s="378">
        <f t="shared" ca="1" si="20"/>
        <v>-3.8950377689951855E-14</v>
      </c>
      <c r="CA31" s="378">
        <f t="shared" ca="1" si="20"/>
        <v>-3.8950377689951855E-14</v>
      </c>
      <c r="CB31" s="378">
        <f t="shared" ca="1" si="20"/>
        <v>-3.8950377689951855E-14</v>
      </c>
      <c r="CC31" s="378">
        <f t="shared" ca="1" si="20"/>
        <v>-3.8950377689951855E-14</v>
      </c>
      <c r="CD31" s="378">
        <f t="shared" ca="1" si="20"/>
        <v>-3.8950377689951855E-14</v>
      </c>
      <c r="CE31" s="378">
        <f t="shared" ca="1" si="20"/>
        <v>-3.8950377689951855E-14</v>
      </c>
      <c r="CF31" s="378">
        <f t="shared" ca="1" si="20"/>
        <v>-3.8950377689951855E-14</v>
      </c>
      <c r="CG31" s="378">
        <f t="shared" ca="1" si="20"/>
        <v>-3.8950377689951855E-14</v>
      </c>
      <c r="CH31" s="378">
        <f t="shared" ca="1" si="20"/>
        <v>-3.8950377689951855E-14</v>
      </c>
      <c r="CI31" s="378">
        <f t="shared" ca="1" si="20"/>
        <v>-3.8950377689951855E-14</v>
      </c>
      <c r="CJ31" s="378">
        <f t="shared" ca="1" si="20"/>
        <v>-3.8950377689951855E-14</v>
      </c>
      <c r="CK31" s="378">
        <f t="shared" ca="1" si="20"/>
        <v>-3.8950377689951855E-14</v>
      </c>
      <c r="CL31" s="378">
        <f t="shared" ca="1" si="20"/>
        <v>-3.8950377689951855E-14</v>
      </c>
      <c r="CM31" s="378">
        <f t="shared" ca="1" si="20"/>
        <v>-3.8950377689951855E-14</v>
      </c>
      <c r="CN31" s="378">
        <f t="shared" ca="1" si="20"/>
        <v>-3.8950377689951855E-14</v>
      </c>
      <c r="CO31" s="378">
        <f t="shared" ca="1" si="20"/>
        <v>-3.8950377689951855E-14</v>
      </c>
      <c r="CP31" s="378">
        <f t="shared" ca="1" si="20"/>
        <v>-3.8950377689951855E-14</v>
      </c>
      <c r="CQ31" s="378">
        <f t="shared" ca="1" si="20"/>
        <v>-3.8950377689951855E-14</v>
      </c>
    </row>
    <row r="32" spans="1:95">
      <c r="A32" s="40" t="s">
        <v>161</v>
      </c>
      <c r="B32" s="26"/>
      <c r="C32" s="314">
        <f t="shared" ref="C32:AH32" si="21">IF(C4=Inservice,-C20,0)*(1-FederalIncomeTax-StateIncomeTax)</f>
        <v>0</v>
      </c>
      <c r="D32" s="314">
        <f t="shared" ca="1" si="21"/>
        <v>0</v>
      </c>
      <c r="E32" s="314">
        <f t="shared" ca="1" si="21"/>
        <v>0</v>
      </c>
      <c r="F32" s="314">
        <f t="shared" ca="1" si="21"/>
        <v>41.131994897959181</v>
      </c>
      <c r="G32" s="314">
        <f t="shared" ca="1" si="21"/>
        <v>0</v>
      </c>
      <c r="H32" s="314">
        <f t="shared" ca="1" si="21"/>
        <v>0</v>
      </c>
      <c r="I32" s="314">
        <f t="shared" ca="1" si="21"/>
        <v>0</v>
      </c>
      <c r="J32" s="314">
        <f t="shared" ca="1" si="21"/>
        <v>0</v>
      </c>
      <c r="K32" s="314">
        <f t="shared" ca="1" si="21"/>
        <v>0</v>
      </c>
      <c r="L32" s="314">
        <f t="shared" ca="1" si="21"/>
        <v>0</v>
      </c>
      <c r="M32" s="314">
        <f t="shared" ca="1" si="21"/>
        <v>0</v>
      </c>
      <c r="N32" s="314">
        <f t="shared" ca="1" si="21"/>
        <v>0</v>
      </c>
      <c r="O32" s="314">
        <f t="shared" ca="1" si="21"/>
        <v>0</v>
      </c>
      <c r="P32" s="314">
        <f t="shared" ca="1" si="21"/>
        <v>0</v>
      </c>
      <c r="Q32" s="314">
        <f t="shared" ca="1" si="21"/>
        <v>0</v>
      </c>
      <c r="R32" s="314">
        <f t="shared" ca="1" si="21"/>
        <v>0</v>
      </c>
      <c r="S32" s="314">
        <f t="shared" ca="1" si="21"/>
        <v>0</v>
      </c>
      <c r="T32" s="314">
        <f t="shared" ca="1" si="21"/>
        <v>0</v>
      </c>
      <c r="U32" s="314">
        <f t="shared" ca="1" si="21"/>
        <v>0</v>
      </c>
      <c r="V32" s="314">
        <f t="shared" ca="1" si="21"/>
        <v>0</v>
      </c>
      <c r="W32" s="314">
        <f t="shared" ca="1" si="21"/>
        <v>0</v>
      </c>
      <c r="X32" s="314">
        <f t="shared" ca="1" si="21"/>
        <v>0</v>
      </c>
      <c r="Y32" s="314">
        <f t="shared" ca="1" si="21"/>
        <v>0</v>
      </c>
      <c r="Z32" s="314">
        <f t="shared" ca="1" si="21"/>
        <v>0</v>
      </c>
      <c r="AA32" s="314">
        <f t="shared" ca="1" si="21"/>
        <v>0</v>
      </c>
      <c r="AB32" s="314">
        <f t="shared" ca="1" si="21"/>
        <v>0</v>
      </c>
      <c r="AC32" s="314">
        <f t="shared" ca="1" si="21"/>
        <v>0</v>
      </c>
      <c r="AD32" s="314">
        <f t="shared" ca="1" si="21"/>
        <v>0</v>
      </c>
      <c r="AE32" s="314">
        <f t="shared" ca="1" si="21"/>
        <v>0</v>
      </c>
      <c r="AF32" s="314">
        <f t="shared" ca="1" si="21"/>
        <v>0</v>
      </c>
      <c r="AG32" s="314">
        <f t="shared" ca="1" si="21"/>
        <v>0</v>
      </c>
      <c r="AH32" s="314">
        <f t="shared" ca="1" si="21"/>
        <v>0</v>
      </c>
      <c r="AI32" s="314">
        <f t="shared" ref="AI32:BN32" ca="1" si="22">IF(AI4=Inservice,-AI20,0)*(1-FederalIncomeTax-StateIncomeTax)</f>
        <v>0</v>
      </c>
      <c r="AJ32" s="314">
        <f t="shared" ca="1" si="22"/>
        <v>0</v>
      </c>
      <c r="AK32" s="314">
        <f t="shared" ca="1" si="22"/>
        <v>0</v>
      </c>
      <c r="AL32" s="314">
        <f t="shared" ca="1" si="22"/>
        <v>0</v>
      </c>
      <c r="AM32" s="314">
        <f t="shared" ca="1" si="22"/>
        <v>0</v>
      </c>
      <c r="AN32" s="314">
        <f t="shared" ca="1" si="22"/>
        <v>0</v>
      </c>
      <c r="AO32" s="314">
        <f t="shared" ca="1" si="22"/>
        <v>0</v>
      </c>
      <c r="AP32" s="314">
        <f t="shared" ca="1" si="22"/>
        <v>0</v>
      </c>
      <c r="AQ32" s="314">
        <f t="shared" ca="1" si="22"/>
        <v>0</v>
      </c>
      <c r="AR32" s="314">
        <f t="shared" ca="1" si="22"/>
        <v>0</v>
      </c>
      <c r="AS32" s="314">
        <f t="shared" ca="1" si="22"/>
        <v>0</v>
      </c>
      <c r="AT32" s="314">
        <f t="shared" ca="1" si="22"/>
        <v>0</v>
      </c>
      <c r="AU32" s="314">
        <f t="shared" ca="1" si="22"/>
        <v>0</v>
      </c>
      <c r="AV32" s="314">
        <f t="shared" ca="1" si="22"/>
        <v>0</v>
      </c>
      <c r="AW32" s="314">
        <f t="shared" ca="1" si="22"/>
        <v>0</v>
      </c>
      <c r="AX32" s="314">
        <f t="shared" ca="1" si="22"/>
        <v>0</v>
      </c>
      <c r="AY32" s="314">
        <f t="shared" ca="1" si="22"/>
        <v>0</v>
      </c>
      <c r="AZ32" s="314">
        <f t="shared" ca="1" si="22"/>
        <v>0</v>
      </c>
      <c r="BA32" s="314">
        <f t="shared" ca="1" si="22"/>
        <v>0</v>
      </c>
      <c r="BB32" s="314">
        <f t="shared" ca="1" si="22"/>
        <v>0</v>
      </c>
      <c r="BC32" s="314">
        <f t="shared" ca="1" si="22"/>
        <v>0</v>
      </c>
      <c r="BD32" s="314">
        <f t="shared" ca="1" si="22"/>
        <v>0</v>
      </c>
      <c r="BE32" s="314">
        <f t="shared" ca="1" si="22"/>
        <v>0</v>
      </c>
      <c r="BF32" s="314">
        <f t="shared" ca="1" si="22"/>
        <v>0</v>
      </c>
      <c r="BG32" s="314">
        <f t="shared" ca="1" si="22"/>
        <v>0</v>
      </c>
      <c r="BH32" s="314">
        <f t="shared" ca="1" si="22"/>
        <v>0</v>
      </c>
      <c r="BI32" s="314">
        <f t="shared" ca="1" si="22"/>
        <v>0</v>
      </c>
      <c r="BJ32" s="314">
        <f t="shared" ca="1" si="22"/>
        <v>0</v>
      </c>
      <c r="BK32" s="314">
        <f t="shared" ca="1" si="22"/>
        <v>0</v>
      </c>
      <c r="BL32" s="314">
        <f t="shared" ca="1" si="22"/>
        <v>0</v>
      </c>
      <c r="BM32" s="314">
        <f t="shared" ca="1" si="22"/>
        <v>0</v>
      </c>
      <c r="BN32" s="314">
        <f t="shared" ca="1" si="22"/>
        <v>0</v>
      </c>
      <c r="BO32" s="314">
        <f t="shared" ref="BO32:CQ32" ca="1" si="23">IF(BO4=Inservice,-BO20,0)*(1-FederalIncomeTax-StateIncomeTax)</f>
        <v>0</v>
      </c>
      <c r="BP32" s="314">
        <f t="shared" ca="1" si="23"/>
        <v>0</v>
      </c>
      <c r="BQ32" s="314">
        <f t="shared" ca="1" si="23"/>
        <v>0</v>
      </c>
      <c r="BR32" s="314">
        <f t="shared" ca="1" si="23"/>
        <v>0</v>
      </c>
      <c r="BS32" s="314">
        <f t="shared" ca="1" si="23"/>
        <v>0</v>
      </c>
      <c r="BT32" s="314">
        <f t="shared" ca="1" si="23"/>
        <v>0</v>
      </c>
      <c r="BU32" s="314">
        <f t="shared" ca="1" si="23"/>
        <v>0</v>
      </c>
      <c r="BV32" s="314">
        <f t="shared" ca="1" si="23"/>
        <v>0</v>
      </c>
      <c r="BW32" s="314">
        <f t="shared" ca="1" si="23"/>
        <v>0</v>
      </c>
      <c r="BX32" s="314">
        <f t="shared" ca="1" si="23"/>
        <v>0</v>
      </c>
      <c r="BY32" s="314">
        <f t="shared" ca="1" si="23"/>
        <v>0</v>
      </c>
      <c r="BZ32" s="314">
        <f t="shared" ca="1" si="23"/>
        <v>0</v>
      </c>
      <c r="CA32" s="314">
        <f t="shared" ca="1" si="23"/>
        <v>0</v>
      </c>
      <c r="CB32" s="314">
        <f t="shared" ca="1" si="23"/>
        <v>0</v>
      </c>
      <c r="CC32" s="314">
        <f t="shared" ca="1" si="23"/>
        <v>0</v>
      </c>
      <c r="CD32" s="314">
        <f t="shared" ca="1" si="23"/>
        <v>0</v>
      </c>
      <c r="CE32" s="314">
        <f t="shared" ca="1" si="23"/>
        <v>0</v>
      </c>
      <c r="CF32" s="314">
        <f t="shared" ca="1" si="23"/>
        <v>0</v>
      </c>
      <c r="CG32" s="314">
        <f t="shared" ca="1" si="23"/>
        <v>0</v>
      </c>
      <c r="CH32" s="314">
        <f t="shared" ca="1" si="23"/>
        <v>0</v>
      </c>
      <c r="CI32" s="314">
        <f t="shared" ca="1" si="23"/>
        <v>0</v>
      </c>
      <c r="CJ32" s="314">
        <f t="shared" ca="1" si="23"/>
        <v>0</v>
      </c>
      <c r="CK32" s="314">
        <f t="shared" ca="1" si="23"/>
        <v>0</v>
      </c>
      <c r="CL32" s="314">
        <f t="shared" ca="1" si="23"/>
        <v>0</v>
      </c>
      <c r="CM32" s="314">
        <f t="shared" ca="1" si="23"/>
        <v>0</v>
      </c>
      <c r="CN32" s="314">
        <f t="shared" ca="1" si="23"/>
        <v>0</v>
      </c>
      <c r="CO32" s="314">
        <f t="shared" ca="1" si="23"/>
        <v>0</v>
      </c>
      <c r="CP32" s="314">
        <f t="shared" ca="1" si="23"/>
        <v>0</v>
      </c>
      <c r="CQ32" s="314">
        <f t="shared" ca="1" si="23"/>
        <v>0</v>
      </c>
    </row>
    <row r="33" spans="1:95">
      <c r="A33" s="29" t="s">
        <v>113</v>
      </c>
      <c r="B33" s="30"/>
      <c r="C33" s="19">
        <f t="shared" ref="C33:L33" ca="1" si="24">SUM(C30:C32)</f>
        <v>503.86039240278632</v>
      </c>
      <c r="D33" s="19">
        <f t="shared" ca="1" si="24"/>
        <v>2264.1409175832437</v>
      </c>
      <c r="E33" s="19">
        <f t="shared" ca="1" si="24"/>
        <v>769.63192948485016</v>
      </c>
      <c r="F33" s="19">
        <f t="shared" ca="1" si="24"/>
        <v>2928.6205452337999</v>
      </c>
      <c r="G33" s="19">
        <f t="shared" ca="1" si="24"/>
        <v>468.82959271538374</v>
      </c>
      <c r="H33" s="19">
        <f t="shared" ca="1" si="24"/>
        <v>454.64490148496526</v>
      </c>
      <c r="I33" s="19">
        <f t="shared" ca="1" si="24"/>
        <v>441.22161733742121</v>
      </c>
      <c r="J33" s="19">
        <f t="shared" ca="1" si="24"/>
        <v>428.48807842965743</v>
      </c>
      <c r="K33" s="19">
        <f t="shared" ca="1" si="24"/>
        <v>3687.8040416674394</v>
      </c>
      <c r="L33" s="19">
        <f t="shared" ca="1" si="24"/>
        <v>404.57068797103898</v>
      </c>
      <c r="M33" s="19">
        <f t="shared" ref="M33:BN33" ca="1" si="25">SUM(M30:M32)</f>
        <v>392.75979529311121</v>
      </c>
      <c r="N33" s="19">
        <f t="shared" ca="1" si="25"/>
        <v>380.93994488479677</v>
      </c>
      <c r="O33" s="19">
        <f t="shared" ca="1" si="25"/>
        <v>369.12905220686901</v>
      </c>
      <c r="P33" s="19">
        <f t="shared" ca="1" si="25"/>
        <v>357.30920179855451</v>
      </c>
      <c r="Q33" s="19">
        <f t="shared" ca="1" si="25"/>
        <v>345.4983091206268</v>
      </c>
      <c r="R33" s="19">
        <f t="shared" ca="1" si="25"/>
        <v>4091.5145525101671</v>
      </c>
      <c r="S33" s="19">
        <f t="shared" ca="1" si="25"/>
        <v>321.86756603438459</v>
      </c>
      <c r="T33" s="19">
        <f t="shared" ca="1" si="25"/>
        <v>310.04771562606999</v>
      </c>
      <c r="U33" s="19">
        <f t="shared" ca="1" si="25"/>
        <v>300.87935341223579</v>
      </c>
      <c r="V33" s="19">
        <f t="shared" ca="1" si="25"/>
        <v>294.35352166249493</v>
      </c>
      <c r="W33" s="19">
        <f t="shared" ca="1" si="25"/>
        <v>287.82768991275412</v>
      </c>
      <c r="X33" s="19">
        <f t="shared" ca="1" si="25"/>
        <v>281.30185816301326</v>
      </c>
      <c r="Y33" s="19">
        <f t="shared" ca="1" si="25"/>
        <v>4591.3484887340246</v>
      </c>
      <c r="Z33" s="19">
        <f t="shared" ca="1" si="25"/>
        <v>268.2501946635316</v>
      </c>
      <c r="AA33" s="19">
        <f t="shared" ca="1" si="25"/>
        <v>261.72436291379086</v>
      </c>
      <c r="AB33" s="19">
        <f t="shared" ca="1" si="25"/>
        <v>255.19853116405005</v>
      </c>
      <c r="AC33" s="19">
        <f t="shared" ca="1" si="25"/>
        <v>248.67269941430925</v>
      </c>
      <c r="AD33" s="19">
        <f t="shared" ca="1" si="25"/>
        <v>242.14686766456845</v>
      </c>
      <c r="AE33" s="19">
        <f t="shared" ca="1" si="25"/>
        <v>235.62103591482764</v>
      </c>
      <c r="AF33" s="19">
        <f t="shared" ca="1" si="25"/>
        <v>5187.4801250024948</v>
      </c>
      <c r="AG33" s="19">
        <f t="shared" ca="1" si="25"/>
        <v>222.56937241534601</v>
      </c>
      <c r="AH33" s="19">
        <f t="shared" ca="1" si="25"/>
        <v>216.04354066560524</v>
      </c>
      <c r="AI33" s="19">
        <f t="shared" ca="1" si="25"/>
        <v>209.51770891586443</v>
      </c>
      <c r="AJ33" s="19">
        <f t="shared" ca="1" si="25"/>
        <v>202.9918771661236</v>
      </c>
      <c r="AK33" s="19">
        <f t="shared" ca="1" si="25"/>
        <v>196.46604541638277</v>
      </c>
      <c r="AL33" s="19">
        <f t="shared" ca="1" si="25"/>
        <v>189.94021366664197</v>
      </c>
      <c r="AM33" s="19">
        <f t="shared" ca="1" si="25"/>
        <v>5879.0400751711422</v>
      </c>
      <c r="AN33" s="19">
        <f t="shared" ca="1" si="25"/>
        <v>176.88855016716039</v>
      </c>
      <c r="AO33" s="19">
        <f t="shared" ca="1" si="25"/>
        <v>170.36271841741956</v>
      </c>
      <c r="AP33" s="19">
        <f t="shared" ca="1" si="25"/>
        <v>163.83688666767875</v>
      </c>
      <c r="AQ33" s="19">
        <f t="shared" ca="1" si="25"/>
        <v>157.31105491793789</v>
      </c>
      <c r="AR33" s="19">
        <f t="shared" ca="1" si="25"/>
        <v>150.78522316819709</v>
      </c>
      <c r="AS33" s="19">
        <f t="shared" ca="1" si="25"/>
        <v>144.25939141845623</v>
      </c>
      <c r="AT33" s="19">
        <f t="shared" ca="1" si="25"/>
        <v>6680.2171618048551</v>
      </c>
      <c r="AU33" s="19">
        <f t="shared" ca="1" si="25"/>
        <v>131.20772791897454</v>
      </c>
      <c r="AV33" s="19">
        <f t="shared" ca="1" si="25"/>
        <v>124.68189616923371</v>
      </c>
      <c r="AW33" s="19">
        <f t="shared" ca="1" si="25"/>
        <v>118.15606441949285</v>
      </c>
      <c r="AX33" s="19">
        <f t="shared" ca="1" si="25"/>
        <v>111.63023266975202</v>
      </c>
      <c r="AY33" s="19">
        <f t="shared" ca="1" si="25"/>
        <v>105.10440092001117</v>
      </c>
      <c r="AZ33" s="19">
        <f t="shared" ca="1" si="25"/>
        <v>98.578569170270328</v>
      </c>
      <c r="BA33" s="19">
        <f t="shared" ca="1" si="25"/>
        <v>7607.309882024746</v>
      </c>
      <c r="BB33" s="19">
        <f t="shared" ca="1" si="25"/>
        <v>85.526905670788636</v>
      </c>
      <c r="BC33" s="19">
        <f t="shared" ca="1" si="25"/>
        <v>41.131994897959075</v>
      </c>
      <c r="BD33" s="19">
        <f t="shared" ca="1" si="25"/>
        <v>-1.1274602284015052E-13</v>
      </c>
      <c r="BE33" s="19">
        <f t="shared" ca="1" si="25"/>
        <v>-1.1274602284015052E-13</v>
      </c>
      <c r="BF33" s="19">
        <f t="shared" ca="1" si="25"/>
        <v>-1.1274602284015052E-13</v>
      </c>
      <c r="BG33" s="19">
        <f t="shared" ca="1" si="25"/>
        <v>-1.1274602284015052E-13</v>
      </c>
      <c r="BH33" s="19">
        <f t="shared" ca="1" si="25"/>
        <v>-1.1274602284015052E-13</v>
      </c>
      <c r="BI33" s="19">
        <f t="shared" ca="1" si="25"/>
        <v>-1.1274602284015052E-13</v>
      </c>
      <c r="BJ33" s="19">
        <f t="shared" ca="1" si="25"/>
        <v>-1.1274602284015052E-13</v>
      </c>
      <c r="BK33" s="19">
        <f t="shared" ca="1" si="25"/>
        <v>-1.1274602284015052E-13</v>
      </c>
      <c r="BL33" s="19">
        <f t="shared" ca="1" si="25"/>
        <v>-1.1274602284015052E-13</v>
      </c>
      <c r="BM33" s="19">
        <f t="shared" ca="1" si="25"/>
        <v>-1.1274602284015052E-13</v>
      </c>
      <c r="BN33" s="19">
        <f t="shared" ca="1" si="25"/>
        <v>-1.1274602284015052E-13</v>
      </c>
      <c r="BO33" s="19">
        <f t="shared" ref="BO33:CQ33" ca="1" si="26">SUM(BO30:BO32)</f>
        <v>-1.1274602284015052E-13</v>
      </c>
      <c r="BP33" s="19">
        <f t="shared" ca="1" si="26"/>
        <v>-1.1274602284015052E-13</v>
      </c>
      <c r="BQ33" s="19">
        <f t="shared" ca="1" si="26"/>
        <v>-1.1274602284015052E-13</v>
      </c>
      <c r="BR33" s="19">
        <f t="shared" ca="1" si="26"/>
        <v>-1.1274602284015052E-13</v>
      </c>
      <c r="BS33" s="19">
        <f t="shared" ca="1" si="26"/>
        <v>-1.1274602284015052E-13</v>
      </c>
      <c r="BT33" s="19">
        <f t="shared" ca="1" si="26"/>
        <v>-1.1274602284015052E-13</v>
      </c>
      <c r="BU33" s="19">
        <f t="shared" ca="1" si="26"/>
        <v>-1.1274602284015052E-13</v>
      </c>
      <c r="BV33" s="19">
        <f t="shared" ca="1" si="26"/>
        <v>-1.1274602284015052E-13</v>
      </c>
      <c r="BW33" s="19">
        <f t="shared" ca="1" si="26"/>
        <v>-1.1274602284015052E-13</v>
      </c>
      <c r="BX33" s="19">
        <f t="shared" ca="1" si="26"/>
        <v>-1.1274602284015052E-13</v>
      </c>
      <c r="BY33" s="19">
        <f t="shared" ca="1" si="26"/>
        <v>-1.1274602284015052E-13</v>
      </c>
      <c r="BZ33" s="19">
        <f t="shared" ca="1" si="26"/>
        <v>-1.1274602284015052E-13</v>
      </c>
      <c r="CA33" s="19">
        <f t="shared" ca="1" si="26"/>
        <v>-1.1274602284015052E-13</v>
      </c>
      <c r="CB33" s="19">
        <f t="shared" ca="1" si="26"/>
        <v>-1.1274602284015052E-13</v>
      </c>
      <c r="CC33" s="19">
        <f t="shared" ca="1" si="26"/>
        <v>-1.1274602284015052E-13</v>
      </c>
      <c r="CD33" s="19">
        <f t="shared" ca="1" si="26"/>
        <v>-1.1274602284015052E-13</v>
      </c>
      <c r="CE33" s="19">
        <f t="shared" ca="1" si="26"/>
        <v>-1.1274602284015052E-13</v>
      </c>
      <c r="CF33" s="19">
        <f t="shared" ca="1" si="26"/>
        <v>-1.1274602284015052E-13</v>
      </c>
      <c r="CG33" s="19">
        <f t="shared" ca="1" si="26"/>
        <v>-1.1274602284015052E-13</v>
      </c>
      <c r="CH33" s="19">
        <f t="shared" ca="1" si="26"/>
        <v>-1.1274602284015052E-13</v>
      </c>
      <c r="CI33" s="19">
        <f t="shared" ca="1" si="26"/>
        <v>-1.1274602284015052E-13</v>
      </c>
      <c r="CJ33" s="19">
        <f t="shared" ca="1" si="26"/>
        <v>-1.1274602284015052E-13</v>
      </c>
      <c r="CK33" s="19">
        <f t="shared" ca="1" si="26"/>
        <v>-1.1274602284015052E-13</v>
      </c>
      <c r="CL33" s="19">
        <f t="shared" ca="1" si="26"/>
        <v>-1.1274602284015052E-13</v>
      </c>
      <c r="CM33" s="19">
        <f t="shared" ca="1" si="26"/>
        <v>-1.1274602284015052E-13</v>
      </c>
      <c r="CN33" s="19">
        <f t="shared" ca="1" si="26"/>
        <v>-1.1274602284015052E-13</v>
      </c>
      <c r="CO33" s="19">
        <f t="shared" ca="1" si="26"/>
        <v>-1.1274602284015052E-13</v>
      </c>
      <c r="CP33" s="19">
        <f t="shared" ca="1" si="26"/>
        <v>-1.1274602284015052E-13</v>
      </c>
      <c r="CQ33" s="19">
        <f t="shared" ca="1" si="26"/>
        <v>-1.1274602284015052E-13</v>
      </c>
    </row>
    <row r="34" spans="1:95">
      <c r="A34" s="14"/>
      <c r="B34" s="11"/>
      <c r="C34" s="378"/>
      <c r="D34" s="378"/>
      <c r="E34" s="378"/>
      <c r="F34" s="378"/>
      <c r="G34" s="378"/>
      <c r="H34" s="378"/>
      <c r="I34" s="378"/>
      <c r="J34" s="378"/>
      <c r="K34" s="378"/>
      <c r="L34" s="378"/>
      <c r="M34" s="378"/>
      <c r="N34" s="378"/>
      <c r="O34" s="378"/>
      <c r="P34" s="378"/>
      <c r="Q34" s="378"/>
      <c r="R34" s="378"/>
      <c r="S34" s="378"/>
      <c r="T34" s="378"/>
      <c r="U34" s="378"/>
      <c r="V34" s="378"/>
      <c r="W34" s="378"/>
      <c r="X34" s="378"/>
      <c r="Y34" s="378"/>
      <c r="Z34" s="378"/>
      <c r="AA34" s="378"/>
      <c r="AB34" s="378"/>
      <c r="AC34" s="378"/>
      <c r="AD34" s="378"/>
      <c r="AE34" s="378"/>
      <c r="AF34" s="378"/>
      <c r="AG34" s="378"/>
      <c r="AH34" s="378"/>
      <c r="AI34" s="378"/>
      <c r="AJ34" s="378"/>
      <c r="AK34" s="378"/>
      <c r="AL34" s="378"/>
      <c r="AM34" s="378"/>
      <c r="AN34" s="378"/>
      <c r="AO34" s="378"/>
      <c r="AP34" s="378"/>
      <c r="AQ34" s="378"/>
      <c r="AR34" s="378"/>
      <c r="AS34" s="378"/>
      <c r="AT34" s="378"/>
      <c r="AU34" s="378"/>
      <c r="AV34" s="378"/>
      <c r="AW34" s="378"/>
      <c r="AX34" s="378"/>
      <c r="AY34" s="378"/>
      <c r="AZ34" s="378"/>
      <c r="BA34" s="378"/>
      <c r="BB34" s="378"/>
      <c r="BC34" s="378"/>
      <c r="BD34" s="378"/>
      <c r="BE34" s="378"/>
      <c r="BF34" s="378"/>
      <c r="BG34" s="378"/>
      <c r="BH34" s="378"/>
      <c r="BI34" s="378"/>
      <c r="BJ34" s="378"/>
      <c r="BK34" s="378"/>
      <c r="BL34" s="378"/>
      <c r="BM34" s="378"/>
      <c r="BN34" s="378"/>
      <c r="BO34" s="378"/>
      <c r="BP34" s="378"/>
      <c r="BQ34" s="378"/>
      <c r="BR34" s="378"/>
      <c r="BS34" s="378"/>
      <c r="BT34" s="378"/>
      <c r="BU34" s="378"/>
      <c r="BV34" s="378"/>
      <c r="BW34" s="378"/>
      <c r="BX34" s="378"/>
      <c r="BY34" s="378"/>
      <c r="BZ34" s="378"/>
      <c r="CA34" s="378"/>
      <c r="CB34" s="378"/>
      <c r="CC34" s="378"/>
      <c r="CD34" s="378"/>
      <c r="CE34" s="378"/>
      <c r="CF34" s="378"/>
      <c r="CG34" s="378"/>
      <c r="CH34" s="378"/>
      <c r="CI34" s="378"/>
      <c r="CJ34" s="378"/>
      <c r="CK34" s="378"/>
      <c r="CL34" s="378"/>
      <c r="CM34" s="378"/>
      <c r="CN34" s="378"/>
      <c r="CO34" s="378"/>
      <c r="CP34" s="378"/>
      <c r="CQ34" s="378"/>
    </row>
    <row r="35" spans="1:95" ht="16.5" thickBot="1">
      <c r="A35" s="17"/>
      <c r="B35" s="10"/>
      <c r="C35" s="378"/>
      <c r="D35" s="378"/>
      <c r="E35" s="378"/>
      <c r="F35" s="378"/>
      <c r="G35" s="378"/>
      <c r="H35" s="378"/>
      <c r="I35" s="378"/>
      <c r="J35" s="378"/>
      <c r="K35" s="378"/>
      <c r="L35" s="378"/>
      <c r="M35" s="378"/>
      <c r="N35" s="378"/>
      <c r="O35" s="378"/>
      <c r="P35" s="378"/>
      <c r="Q35" s="378"/>
      <c r="R35" s="378"/>
      <c r="S35" s="378"/>
      <c r="T35" s="378"/>
      <c r="U35" s="378"/>
      <c r="V35" s="378"/>
      <c r="W35" s="378"/>
      <c r="X35" s="378"/>
      <c r="Y35" s="378"/>
      <c r="Z35" s="378"/>
      <c r="AA35" s="378"/>
      <c r="AB35" s="378"/>
      <c r="AC35" s="378"/>
      <c r="AD35" s="378"/>
      <c r="AE35" s="378"/>
      <c r="AF35" s="378"/>
      <c r="AG35" s="378"/>
      <c r="AH35" s="378"/>
      <c r="AI35" s="378"/>
      <c r="AJ35" s="378"/>
      <c r="AK35" s="378"/>
      <c r="AL35" s="378"/>
      <c r="AM35" s="378"/>
      <c r="AN35" s="378"/>
      <c r="AO35" s="378"/>
      <c r="AP35" s="378"/>
      <c r="AQ35" s="378"/>
      <c r="AR35" s="378"/>
      <c r="AS35" s="378"/>
      <c r="AT35" s="378"/>
      <c r="AU35" s="378"/>
      <c r="AV35" s="378"/>
      <c r="AW35" s="378"/>
      <c r="AX35" s="378"/>
      <c r="AY35" s="378"/>
      <c r="AZ35" s="378"/>
      <c r="BA35" s="378"/>
      <c r="BB35" s="378"/>
      <c r="BC35" s="378"/>
      <c r="BD35" s="378"/>
      <c r="BE35" s="378"/>
      <c r="BF35" s="378"/>
      <c r="BG35" s="378"/>
      <c r="BH35" s="378"/>
      <c r="BI35" s="378"/>
      <c r="BJ35" s="378"/>
      <c r="BK35" s="378"/>
      <c r="BL35" s="378"/>
      <c r="BM35" s="378"/>
      <c r="BN35" s="378"/>
      <c r="BO35" s="378"/>
      <c r="BP35" s="378"/>
      <c r="BQ35" s="378"/>
      <c r="BR35" s="378"/>
      <c r="BS35" s="378"/>
      <c r="BT35" s="378"/>
      <c r="BU35" s="378"/>
      <c r="BV35" s="378"/>
      <c r="BW35" s="378"/>
      <c r="BX35" s="378"/>
      <c r="BY35" s="378"/>
      <c r="BZ35" s="378"/>
      <c r="CA35" s="378"/>
      <c r="CB35" s="378"/>
      <c r="CC35" s="378"/>
      <c r="CD35" s="378"/>
      <c r="CE35" s="378"/>
      <c r="CF35" s="378"/>
      <c r="CG35" s="378"/>
      <c r="CH35" s="378"/>
      <c r="CI35" s="378"/>
      <c r="CJ35" s="378"/>
      <c r="CK35" s="378"/>
      <c r="CL35" s="378"/>
      <c r="CM35" s="378"/>
      <c r="CN35" s="378"/>
      <c r="CO35" s="378"/>
      <c r="CP35" s="378"/>
      <c r="CQ35" s="378"/>
    </row>
    <row r="36" spans="1:95" ht="16.5" thickBot="1">
      <c r="A36" s="51" t="s">
        <v>164</v>
      </c>
      <c r="B36" s="49"/>
    </row>
    <row r="37" spans="1:95">
      <c r="A37" s="37" t="s">
        <v>163</v>
      </c>
      <c r="C37" s="378">
        <f ca="1">C12/2</f>
        <v>37.5</v>
      </c>
      <c r="D37" s="378">
        <f t="shared" ref="D37:AI37" ca="1" si="27">(C12+D12)/2</f>
        <v>756</v>
      </c>
      <c r="E37" s="378">
        <f t="shared" ca="1" si="27"/>
        <v>3296</v>
      </c>
      <c r="F37" s="378">
        <f t="shared" ca="1" si="27"/>
        <v>5208.9323900510208</v>
      </c>
      <c r="G37" s="378">
        <f t="shared" ca="1" si="27"/>
        <v>5158.0797214540817</v>
      </c>
      <c r="H37" s="378">
        <f t="shared" ca="1" si="27"/>
        <v>4954.8749105331626</v>
      </c>
      <c r="I37" s="378">
        <f t="shared" ca="1" si="27"/>
        <v>4763.730680112245</v>
      </c>
      <c r="J37" s="378">
        <f t="shared" ca="1" si="27"/>
        <v>4583.4409721413267</v>
      </c>
      <c r="K37" s="378">
        <f t="shared" ca="1" si="27"/>
        <v>4413.0007382454078</v>
      </c>
      <c r="L37" s="378">
        <f t="shared" ca="1" si="27"/>
        <v>4249.4618365244896</v>
      </c>
      <c r="M37" s="378">
        <f t="shared" ca="1" si="27"/>
        <v>4088.1340412285713</v>
      </c>
      <c r="N37" s="378">
        <f t="shared" ca="1" si="27"/>
        <v>3926.7392427076529</v>
      </c>
      <c r="O37" s="378">
        <f t="shared" ca="1" si="27"/>
        <v>3765.344444186735</v>
      </c>
      <c r="P37" s="378">
        <f t="shared" ca="1" si="27"/>
        <v>3603.9496456658162</v>
      </c>
      <c r="Q37" s="378">
        <f t="shared" ca="1" si="27"/>
        <v>3442.5548471448974</v>
      </c>
      <c r="R37" s="378">
        <f t="shared" ca="1" si="27"/>
        <v>3281.1600486239795</v>
      </c>
      <c r="S37" s="378">
        <f t="shared" ca="1" si="27"/>
        <v>3119.7652501030611</v>
      </c>
      <c r="T37" s="378">
        <f t="shared" ca="1" si="27"/>
        <v>2958.3704515821423</v>
      </c>
      <c r="U37" s="378">
        <f t="shared" ca="1" si="27"/>
        <v>2816.741604436224</v>
      </c>
      <c r="V37" s="378">
        <f t="shared" ca="1" si="27"/>
        <v>2714.711663265306</v>
      </c>
      <c r="W37" s="378">
        <f t="shared" ca="1" si="27"/>
        <v>2632.4476734693872</v>
      </c>
      <c r="X37" s="378">
        <f t="shared" ca="1" si="27"/>
        <v>2550.1836836734687</v>
      </c>
      <c r="Y37" s="378">
        <f t="shared" ca="1" si="27"/>
        <v>2467.9196938775503</v>
      </c>
      <c r="Z37" s="378">
        <f t="shared" ca="1" si="27"/>
        <v>2385.6557040816324</v>
      </c>
      <c r="AA37" s="378">
        <f t="shared" ca="1" si="27"/>
        <v>2303.3917142857135</v>
      </c>
      <c r="AB37" s="378">
        <f t="shared" ca="1" si="27"/>
        <v>2221.1277244897956</v>
      </c>
      <c r="AC37" s="378">
        <f t="shared" ca="1" si="27"/>
        <v>2138.8637346938776</v>
      </c>
      <c r="AD37" s="378">
        <f t="shared" ca="1" si="27"/>
        <v>2056.5997448979597</v>
      </c>
      <c r="AE37" s="378">
        <f t="shared" ca="1" si="27"/>
        <v>1974.3357551020413</v>
      </c>
      <c r="AF37" s="378">
        <f t="shared" ca="1" si="27"/>
        <v>1892.0717653061229</v>
      </c>
      <c r="AG37" s="378">
        <f t="shared" ca="1" si="27"/>
        <v>1809.8077755102049</v>
      </c>
      <c r="AH37" s="378">
        <f t="shared" ca="1" si="27"/>
        <v>1727.5437857142865</v>
      </c>
      <c r="AI37" s="378">
        <f t="shared" ca="1" si="27"/>
        <v>1645.2797959183686</v>
      </c>
      <c r="AJ37" s="378">
        <f t="shared" ref="AJ37:BO37" ca="1" si="28">(AI12+AJ12)/2</f>
        <v>1563.0158061224502</v>
      </c>
      <c r="AK37" s="378">
        <f t="shared" ca="1" si="28"/>
        <v>1480.751816326532</v>
      </c>
      <c r="AL37" s="378">
        <f t="shared" ca="1" si="28"/>
        <v>1398.4878265306138</v>
      </c>
      <c r="AM37" s="378">
        <f t="shared" ca="1" si="28"/>
        <v>1316.2238367346954</v>
      </c>
      <c r="AN37" s="378">
        <f t="shared" ca="1" si="28"/>
        <v>1233.9598469387774</v>
      </c>
      <c r="AO37" s="378">
        <f t="shared" ca="1" si="28"/>
        <v>1151.695857142859</v>
      </c>
      <c r="AP37" s="378">
        <f t="shared" ca="1" si="28"/>
        <v>1069.4318673469409</v>
      </c>
      <c r="AQ37" s="378">
        <f t="shared" ca="1" si="28"/>
        <v>987.16787755102234</v>
      </c>
      <c r="AR37" s="378">
        <f t="shared" ca="1" si="28"/>
        <v>904.90388775510371</v>
      </c>
      <c r="AS37" s="378">
        <f t="shared" ca="1" si="28"/>
        <v>822.63989795918496</v>
      </c>
      <c r="AT37" s="378">
        <f t="shared" ca="1" si="28"/>
        <v>740.37590816326633</v>
      </c>
      <c r="AU37" s="378">
        <f t="shared" ca="1" si="28"/>
        <v>658.11191836734758</v>
      </c>
      <c r="AV37" s="378">
        <f t="shared" ca="1" si="28"/>
        <v>575.84792857142895</v>
      </c>
      <c r="AW37" s="378">
        <f t="shared" ca="1" si="28"/>
        <v>493.58393877551026</v>
      </c>
      <c r="AX37" s="378">
        <f t="shared" ca="1" si="28"/>
        <v>411.31994897959157</v>
      </c>
      <c r="AY37" s="378">
        <f t="shared" ca="1" si="28"/>
        <v>329.05595918367283</v>
      </c>
      <c r="AZ37" s="378">
        <f t="shared" ca="1" si="28"/>
        <v>246.79196938775416</v>
      </c>
      <c r="BA37" s="378">
        <f t="shared" ca="1" si="28"/>
        <v>164.52797959183548</v>
      </c>
      <c r="BB37" s="378">
        <f t="shared" ca="1" si="28"/>
        <v>82.263989795916785</v>
      </c>
      <c r="BC37" s="378">
        <f t="shared" ca="1" si="28"/>
        <v>20.56599744897801</v>
      </c>
      <c r="BD37" s="378">
        <f t="shared" ca="1" si="28"/>
        <v>-1.4317436125566019E-12</v>
      </c>
      <c r="BE37" s="378">
        <f t="shared" ca="1" si="28"/>
        <v>-1.4317436125566019E-12</v>
      </c>
      <c r="BF37" s="378">
        <f t="shared" ca="1" si="28"/>
        <v>-1.4317436125566019E-12</v>
      </c>
      <c r="BG37" s="378">
        <f t="shared" ca="1" si="28"/>
        <v>-1.4317436125566019E-12</v>
      </c>
      <c r="BH37" s="378">
        <f t="shared" ca="1" si="28"/>
        <v>-1.4317436125566019E-12</v>
      </c>
      <c r="BI37" s="378">
        <f t="shared" ca="1" si="28"/>
        <v>-1.4317436125566019E-12</v>
      </c>
      <c r="BJ37" s="378">
        <f t="shared" ca="1" si="28"/>
        <v>-1.4317436125566019E-12</v>
      </c>
      <c r="BK37" s="378">
        <f t="shared" ca="1" si="28"/>
        <v>-1.4317436125566019E-12</v>
      </c>
      <c r="BL37" s="378">
        <f t="shared" ca="1" si="28"/>
        <v>-1.4317436125566019E-12</v>
      </c>
      <c r="BM37" s="378">
        <f t="shared" ca="1" si="28"/>
        <v>-1.4317436125566019E-12</v>
      </c>
      <c r="BN37" s="378">
        <f t="shared" ca="1" si="28"/>
        <v>-1.4317436125566019E-12</v>
      </c>
      <c r="BO37" s="378">
        <f t="shared" ca="1" si="28"/>
        <v>-1.4317436125566019E-12</v>
      </c>
      <c r="BP37" s="378">
        <f t="shared" ref="BP37:CQ37" ca="1" si="29">(BO12+BP12)/2</f>
        <v>-1.4317436125566019E-12</v>
      </c>
      <c r="BQ37" s="378">
        <f t="shared" ca="1" si="29"/>
        <v>-1.4317436125566019E-12</v>
      </c>
      <c r="BR37" s="378">
        <f t="shared" ca="1" si="29"/>
        <v>-1.4317436125566019E-12</v>
      </c>
      <c r="BS37" s="378">
        <f t="shared" ca="1" si="29"/>
        <v>-1.4317436125566019E-12</v>
      </c>
      <c r="BT37" s="378">
        <f t="shared" ca="1" si="29"/>
        <v>-1.4317436125566019E-12</v>
      </c>
      <c r="BU37" s="378">
        <f t="shared" ca="1" si="29"/>
        <v>-1.4317436125566019E-12</v>
      </c>
      <c r="BV37" s="378">
        <f t="shared" ca="1" si="29"/>
        <v>-1.4317436125566019E-12</v>
      </c>
      <c r="BW37" s="378">
        <f t="shared" ca="1" si="29"/>
        <v>-1.4317436125566019E-12</v>
      </c>
      <c r="BX37" s="378">
        <f t="shared" ca="1" si="29"/>
        <v>-1.4317436125566019E-12</v>
      </c>
      <c r="BY37" s="378">
        <f t="shared" ca="1" si="29"/>
        <v>-1.4317436125566019E-12</v>
      </c>
      <c r="BZ37" s="378">
        <f t="shared" ca="1" si="29"/>
        <v>-1.4317436125566019E-12</v>
      </c>
      <c r="CA37" s="378">
        <f t="shared" ca="1" si="29"/>
        <v>-1.4317436125566019E-12</v>
      </c>
      <c r="CB37" s="378">
        <f t="shared" ca="1" si="29"/>
        <v>-1.4317436125566019E-12</v>
      </c>
      <c r="CC37" s="378">
        <f t="shared" ca="1" si="29"/>
        <v>-1.4317436125566019E-12</v>
      </c>
      <c r="CD37" s="378">
        <f t="shared" ca="1" si="29"/>
        <v>-1.4317436125566019E-12</v>
      </c>
      <c r="CE37" s="378">
        <f t="shared" ca="1" si="29"/>
        <v>-1.4317436125566019E-12</v>
      </c>
      <c r="CF37" s="378">
        <f t="shared" ca="1" si="29"/>
        <v>-1.4317436125566019E-12</v>
      </c>
      <c r="CG37" s="378">
        <f t="shared" ca="1" si="29"/>
        <v>-1.4317436125566019E-12</v>
      </c>
      <c r="CH37" s="378">
        <f t="shared" ca="1" si="29"/>
        <v>-1.4317436125566019E-12</v>
      </c>
      <c r="CI37" s="378">
        <f t="shared" ca="1" si="29"/>
        <v>-1.4317436125566019E-12</v>
      </c>
      <c r="CJ37" s="378">
        <f t="shared" ca="1" si="29"/>
        <v>-1.4317436125566019E-12</v>
      </c>
      <c r="CK37" s="378">
        <f t="shared" ca="1" si="29"/>
        <v>-1.4317436125566019E-12</v>
      </c>
      <c r="CL37" s="378">
        <f t="shared" ca="1" si="29"/>
        <v>-1.4317436125566019E-12</v>
      </c>
      <c r="CM37" s="378">
        <f t="shared" ca="1" si="29"/>
        <v>-1.4317436125566019E-12</v>
      </c>
      <c r="CN37" s="378">
        <f t="shared" ca="1" si="29"/>
        <v>-1.4317436125566019E-12</v>
      </c>
      <c r="CO37" s="378">
        <f t="shared" ca="1" si="29"/>
        <v>-1.4317436125566019E-12</v>
      </c>
      <c r="CP37" s="378">
        <f t="shared" ca="1" si="29"/>
        <v>-1.4317436125566019E-12</v>
      </c>
      <c r="CQ37" s="378">
        <f t="shared" ca="1" si="29"/>
        <v>-1.4317436125566019E-12</v>
      </c>
    </row>
    <row r="38" spans="1:95" s="10" customFormat="1">
      <c r="A38" s="29" t="s">
        <v>165</v>
      </c>
      <c r="B38" s="42"/>
      <c r="C38" s="19">
        <f t="shared" ref="C38:BN38" ca="1" si="30">C37*$B$13*$B$14</f>
        <v>1.93284375</v>
      </c>
      <c r="D38" s="19">
        <f t="shared" ca="1" si="30"/>
        <v>38.96613</v>
      </c>
      <c r="E38" s="19">
        <f t="shared" ca="1" si="30"/>
        <v>169.88408000000001</v>
      </c>
      <c r="F38" s="19">
        <f t="shared" ca="1" si="30"/>
        <v>268.48139771420477</v>
      </c>
      <c r="G38" s="19">
        <f t="shared" ca="1" si="30"/>
        <v>265.86032404304706</v>
      </c>
      <c r="H38" s="19">
        <f t="shared" ca="1" si="30"/>
        <v>255.38664007615554</v>
      </c>
      <c r="I38" s="19">
        <f t="shared" ca="1" si="30"/>
        <v>245.53458857968539</v>
      </c>
      <c r="J38" s="19">
        <f t="shared" ca="1" si="30"/>
        <v>236.24200630659436</v>
      </c>
      <c r="K38" s="19">
        <f t="shared" ca="1" si="30"/>
        <v>227.45709055101395</v>
      </c>
      <c r="L38" s="19">
        <f t="shared" ca="1" si="30"/>
        <v>219.02788670906352</v>
      </c>
      <c r="M38" s="19">
        <f t="shared" ca="1" si="30"/>
        <v>210.71264882002365</v>
      </c>
      <c r="N38" s="19">
        <f t="shared" ca="1" si="30"/>
        <v>202.39395741725923</v>
      </c>
      <c r="O38" s="19">
        <f t="shared" ca="1" si="30"/>
        <v>194.07526601449479</v>
      </c>
      <c r="P38" s="19">
        <f t="shared" ca="1" si="30"/>
        <v>185.75657461173034</v>
      </c>
      <c r="Q38" s="19">
        <f t="shared" ca="1" si="30"/>
        <v>177.4378832089659</v>
      </c>
      <c r="R38" s="19">
        <f t="shared" ca="1" si="30"/>
        <v>169.11919180620148</v>
      </c>
      <c r="S38" s="19">
        <f t="shared" ca="1" si="30"/>
        <v>160.80050040343704</v>
      </c>
      <c r="T38" s="19">
        <f t="shared" ca="1" si="30"/>
        <v>152.4818090006726</v>
      </c>
      <c r="U38" s="19">
        <f t="shared" ca="1" si="30"/>
        <v>145.18190414665409</v>
      </c>
      <c r="V38" s="19">
        <f t="shared" ca="1" si="30"/>
        <v>139.92302590385205</v>
      </c>
      <c r="W38" s="19">
        <f t="shared" ca="1" si="30"/>
        <v>135.68293420979592</v>
      </c>
      <c r="X38" s="19">
        <f t="shared" ca="1" si="30"/>
        <v>131.44284251573978</v>
      </c>
      <c r="Y38" s="19">
        <f t="shared" ca="1" si="30"/>
        <v>127.20275082168365</v>
      </c>
      <c r="Z38" s="19">
        <f t="shared" ca="1" si="30"/>
        <v>122.96265912762756</v>
      </c>
      <c r="AA38" s="19">
        <f t="shared" ca="1" si="30"/>
        <v>118.72256743357141</v>
      </c>
      <c r="AB38" s="19">
        <f t="shared" ca="1" si="30"/>
        <v>114.48247573951531</v>
      </c>
      <c r="AC38" s="19">
        <f t="shared" ca="1" si="30"/>
        <v>110.2423840454592</v>
      </c>
      <c r="AD38" s="19">
        <f t="shared" ca="1" si="30"/>
        <v>106.0022923514031</v>
      </c>
      <c r="AE38" s="19">
        <f t="shared" ca="1" si="30"/>
        <v>101.76220065734698</v>
      </c>
      <c r="AF38" s="19">
        <f t="shared" ca="1" si="30"/>
        <v>97.522108963290847</v>
      </c>
      <c r="AG38" s="19">
        <f t="shared" ca="1" si="30"/>
        <v>93.282017269234743</v>
      </c>
      <c r="AH38" s="19">
        <f t="shared" ca="1" si="30"/>
        <v>89.041925575178624</v>
      </c>
      <c r="AI38" s="19">
        <f t="shared" ca="1" si="30"/>
        <v>84.801833881122519</v>
      </c>
      <c r="AJ38" s="19">
        <f t="shared" ca="1" si="30"/>
        <v>80.561742187066386</v>
      </c>
      <c r="AK38" s="19">
        <f t="shared" ca="1" si="30"/>
        <v>76.321650493010281</v>
      </c>
      <c r="AL38" s="19">
        <f t="shared" ca="1" si="30"/>
        <v>72.081558798954163</v>
      </c>
      <c r="AM38" s="19">
        <f t="shared" ca="1" si="30"/>
        <v>67.841467104898044</v>
      </c>
      <c r="AN38" s="19">
        <f t="shared" ca="1" si="30"/>
        <v>63.601375410841939</v>
      </c>
      <c r="AO38" s="19">
        <f t="shared" ca="1" si="30"/>
        <v>59.361283716785813</v>
      </c>
      <c r="AP38" s="19">
        <f t="shared" ca="1" si="30"/>
        <v>55.121192022729701</v>
      </c>
      <c r="AQ38" s="19">
        <f t="shared" ca="1" si="30"/>
        <v>50.881100328673575</v>
      </c>
      <c r="AR38" s="19">
        <f t="shared" ca="1" si="30"/>
        <v>46.641008634617435</v>
      </c>
      <c r="AS38" s="19">
        <f t="shared" ca="1" si="30"/>
        <v>42.400916940561295</v>
      </c>
      <c r="AT38" s="19">
        <f t="shared" ca="1" si="30"/>
        <v>38.160825246505155</v>
      </c>
      <c r="AU38" s="19">
        <f t="shared" ca="1" si="30"/>
        <v>33.920733552449015</v>
      </c>
      <c r="AV38" s="19">
        <f t="shared" ca="1" si="30"/>
        <v>29.680641858392878</v>
      </c>
      <c r="AW38" s="19">
        <f t="shared" ca="1" si="30"/>
        <v>25.440550164336738</v>
      </c>
      <c r="AX38" s="19">
        <f t="shared" ca="1" si="30"/>
        <v>21.200458470280601</v>
      </c>
      <c r="AY38" s="19">
        <f t="shared" ca="1" si="30"/>
        <v>16.960366776224458</v>
      </c>
      <c r="AZ38" s="19">
        <f t="shared" ca="1" si="30"/>
        <v>12.720275082168319</v>
      </c>
      <c r="BA38" s="19">
        <f t="shared" ca="1" si="30"/>
        <v>8.4801833881121809</v>
      </c>
      <c r="BB38" s="19">
        <f t="shared" ca="1" si="30"/>
        <v>4.2400916940560416</v>
      </c>
      <c r="BC38" s="19">
        <f t="shared" ca="1" si="30"/>
        <v>1.0600229235139491</v>
      </c>
      <c r="BD38" s="19">
        <f t="shared" ca="1" si="30"/>
        <v>-7.3795645150198656E-14</v>
      </c>
      <c r="BE38" s="19">
        <f t="shared" ca="1" si="30"/>
        <v>-7.3795645150198656E-14</v>
      </c>
      <c r="BF38" s="19">
        <f t="shared" ca="1" si="30"/>
        <v>-7.3795645150198656E-14</v>
      </c>
      <c r="BG38" s="19">
        <f t="shared" ca="1" si="30"/>
        <v>-7.3795645150198656E-14</v>
      </c>
      <c r="BH38" s="19">
        <f t="shared" ca="1" si="30"/>
        <v>-7.3795645150198656E-14</v>
      </c>
      <c r="BI38" s="19">
        <f t="shared" ca="1" si="30"/>
        <v>-7.3795645150198656E-14</v>
      </c>
      <c r="BJ38" s="19">
        <f t="shared" ca="1" si="30"/>
        <v>-7.3795645150198656E-14</v>
      </c>
      <c r="BK38" s="19">
        <f t="shared" ca="1" si="30"/>
        <v>-7.3795645150198656E-14</v>
      </c>
      <c r="BL38" s="19">
        <f t="shared" ca="1" si="30"/>
        <v>-7.3795645150198656E-14</v>
      </c>
      <c r="BM38" s="19">
        <f t="shared" ca="1" si="30"/>
        <v>-7.3795645150198656E-14</v>
      </c>
      <c r="BN38" s="19">
        <f t="shared" ca="1" si="30"/>
        <v>-7.3795645150198656E-14</v>
      </c>
      <c r="BO38" s="19">
        <f t="shared" ref="BO38:CQ38" ca="1" si="31">BO37*$B$13*$B$14</f>
        <v>-7.3795645150198656E-14</v>
      </c>
      <c r="BP38" s="19">
        <f t="shared" ca="1" si="31"/>
        <v>-7.3795645150198656E-14</v>
      </c>
      <c r="BQ38" s="19">
        <f t="shared" ca="1" si="31"/>
        <v>-7.3795645150198656E-14</v>
      </c>
      <c r="BR38" s="19">
        <f t="shared" ca="1" si="31"/>
        <v>-7.3795645150198656E-14</v>
      </c>
      <c r="BS38" s="19">
        <f t="shared" ca="1" si="31"/>
        <v>-7.3795645150198656E-14</v>
      </c>
      <c r="BT38" s="19">
        <f t="shared" ca="1" si="31"/>
        <v>-7.3795645150198656E-14</v>
      </c>
      <c r="BU38" s="19">
        <f t="shared" ca="1" si="31"/>
        <v>-7.3795645150198656E-14</v>
      </c>
      <c r="BV38" s="19">
        <f t="shared" ca="1" si="31"/>
        <v>-7.3795645150198656E-14</v>
      </c>
      <c r="BW38" s="19">
        <f t="shared" ca="1" si="31"/>
        <v>-7.3795645150198656E-14</v>
      </c>
      <c r="BX38" s="19">
        <f t="shared" ca="1" si="31"/>
        <v>-7.3795645150198656E-14</v>
      </c>
      <c r="BY38" s="19">
        <f t="shared" ca="1" si="31"/>
        <v>-7.3795645150198656E-14</v>
      </c>
      <c r="BZ38" s="19">
        <f t="shared" ca="1" si="31"/>
        <v>-7.3795645150198656E-14</v>
      </c>
      <c r="CA38" s="19">
        <f t="shared" ca="1" si="31"/>
        <v>-7.3795645150198656E-14</v>
      </c>
      <c r="CB38" s="19">
        <f t="shared" ca="1" si="31"/>
        <v>-7.3795645150198656E-14</v>
      </c>
      <c r="CC38" s="19">
        <f t="shared" ca="1" si="31"/>
        <v>-7.3795645150198656E-14</v>
      </c>
      <c r="CD38" s="19">
        <f t="shared" ca="1" si="31"/>
        <v>-7.3795645150198656E-14</v>
      </c>
      <c r="CE38" s="19">
        <f t="shared" ca="1" si="31"/>
        <v>-7.3795645150198656E-14</v>
      </c>
      <c r="CF38" s="19">
        <f t="shared" ca="1" si="31"/>
        <v>-7.3795645150198656E-14</v>
      </c>
      <c r="CG38" s="19">
        <f t="shared" ca="1" si="31"/>
        <v>-7.3795645150198656E-14</v>
      </c>
      <c r="CH38" s="19">
        <f t="shared" ca="1" si="31"/>
        <v>-7.3795645150198656E-14</v>
      </c>
      <c r="CI38" s="19">
        <f t="shared" ca="1" si="31"/>
        <v>-7.3795645150198656E-14</v>
      </c>
      <c r="CJ38" s="19">
        <f t="shared" ca="1" si="31"/>
        <v>-7.3795645150198656E-14</v>
      </c>
      <c r="CK38" s="19">
        <f t="shared" ca="1" si="31"/>
        <v>-7.3795645150198656E-14</v>
      </c>
      <c r="CL38" s="19">
        <f t="shared" ca="1" si="31"/>
        <v>-7.3795645150198656E-14</v>
      </c>
      <c r="CM38" s="19">
        <f t="shared" ca="1" si="31"/>
        <v>-7.3795645150198656E-14</v>
      </c>
      <c r="CN38" s="19">
        <f t="shared" ca="1" si="31"/>
        <v>-7.3795645150198656E-14</v>
      </c>
      <c r="CO38" s="19">
        <f t="shared" ca="1" si="31"/>
        <v>-7.3795645150198656E-14</v>
      </c>
      <c r="CP38" s="19">
        <f t="shared" ca="1" si="31"/>
        <v>-7.3795645150198656E-14</v>
      </c>
      <c r="CQ38" s="19">
        <f t="shared" ca="1" si="31"/>
        <v>-7.3795645150198656E-14</v>
      </c>
    </row>
    <row r="39" spans="1:95" s="10" customFormat="1">
      <c r="A39" s="37"/>
      <c r="B39" s="50"/>
      <c r="C39" s="53"/>
      <c r="D39" s="53"/>
      <c r="E39" s="53"/>
      <c r="F39" s="53"/>
      <c r="G39" s="53"/>
      <c r="H39" s="53"/>
      <c r="I39" s="53"/>
      <c r="J39" s="53"/>
      <c r="K39" s="53"/>
      <c r="L39" s="53"/>
      <c r="M39" s="53"/>
      <c r="N39" s="53"/>
      <c r="O39" s="53"/>
      <c r="P39" s="53"/>
      <c r="Q39" s="53"/>
      <c r="R39" s="53"/>
      <c r="S39" s="53"/>
      <c r="T39" s="53"/>
      <c r="U39" s="53"/>
      <c r="V39" s="53"/>
      <c r="W39" s="53"/>
      <c r="X39" s="53"/>
      <c r="Y39" s="53"/>
      <c r="Z39" s="53"/>
      <c r="AA39" s="53"/>
      <c r="AB39" s="53"/>
      <c r="AC39" s="53"/>
      <c r="AD39" s="53"/>
      <c r="AE39" s="53"/>
      <c r="AF39" s="53"/>
      <c r="AG39" s="53"/>
      <c r="AH39" s="53"/>
      <c r="AI39" s="53"/>
      <c r="AJ39" s="53"/>
      <c r="AK39" s="53"/>
      <c r="AL39" s="53"/>
      <c r="AM39" s="53"/>
      <c r="AN39" s="53"/>
      <c r="AO39" s="53"/>
      <c r="AP39" s="53"/>
      <c r="AQ39" s="53"/>
      <c r="AR39" s="53"/>
      <c r="AS39" s="53"/>
      <c r="AT39" s="53"/>
      <c r="AU39" s="53"/>
      <c r="AV39" s="53"/>
      <c r="AW39" s="53"/>
      <c r="AX39" s="53"/>
      <c r="AY39" s="53"/>
      <c r="AZ39" s="53"/>
      <c r="BA39" s="53"/>
      <c r="BB39" s="53"/>
      <c r="BC39" s="53"/>
      <c r="BD39" s="53"/>
      <c r="BE39" s="53"/>
      <c r="BF39" s="53"/>
      <c r="BG39" s="53"/>
      <c r="BH39" s="53"/>
      <c r="BI39" s="53"/>
      <c r="BJ39" s="53"/>
      <c r="BK39" s="53"/>
      <c r="BL39" s="53"/>
      <c r="BM39" s="53"/>
      <c r="BN39" s="53"/>
      <c r="BO39" s="53"/>
      <c r="BP39" s="53"/>
      <c r="BQ39" s="53"/>
      <c r="BR39" s="53"/>
      <c r="BS39" s="53"/>
      <c r="BT39" s="53"/>
      <c r="BU39" s="53"/>
      <c r="BV39" s="53"/>
      <c r="BW39" s="53"/>
      <c r="BX39" s="53"/>
      <c r="BY39" s="53"/>
      <c r="BZ39" s="53"/>
      <c r="CA39" s="53"/>
      <c r="CB39" s="53"/>
      <c r="CC39" s="53"/>
      <c r="CD39" s="53"/>
      <c r="CE39" s="53"/>
      <c r="CF39" s="53"/>
      <c r="CG39" s="53"/>
      <c r="CH39" s="53"/>
      <c r="CI39" s="53"/>
      <c r="CJ39" s="53"/>
      <c r="CK39" s="53"/>
      <c r="CL39" s="53"/>
      <c r="CM39" s="53"/>
      <c r="CN39" s="53"/>
      <c r="CO39" s="53"/>
      <c r="CP39" s="53"/>
      <c r="CQ39" s="53"/>
    </row>
    <row r="40" spans="1:95" s="10" customFormat="1">
      <c r="A40" s="37"/>
      <c r="B40" s="44"/>
      <c r="C40" s="378"/>
      <c r="D40" s="378"/>
      <c r="E40" s="378"/>
      <c r="F40" s="378"/>
      <c r="G40" s="378"/>
      <c r="H40" s="378"/>
      <c r="I40" s="378"/>
      <c r="J40" s="378"/>
      <c r="K40" s="378"/>
      <c r="L40" s="378"/>
      <c r="M40" s="378"/>
      <c r="N40" s="378"/>
      <c r="O40" s="378"/>
      <c r="P40" s="378"/>
      <c r="Q40" s="378"/>
      <c r="R40" s="378"/>
      <c r="S40" s="378"/>
      <c r="T40" s="378"/>
      <c r="U40" s="378"/>
      <c r="V40" s="378"/>
      <c r="W40" s="378"/>
      <c r="X40" s="378"/>
      <c r="Y40" s="378"/>
      <c r="Z40" s="378"/>
      <c r="AA40" s="378"/>
      <c r="AB40" s="378"/>
      <c r="AC40" s="378"/>
      <c r="AD40" s="378"/>
      <c r="AE40" s="378"/>
      <c r="AF40" s="378"/>
      <c r="AG40" s="378"/>
      <c r="AH40" s="378"/>
      <c r="AI40" s="378"/>
      <c r="AJ40" s="378"/>
      <c r="AK40" s="378"/>
      <c r="AL40" s="378"/>
      <c r="AM40" s="378"/>
      <c r="AN40" s="378"/>
      <c r="AO40" s="378"/>
      <c r="AP40" s="378"/>
      <c r="AQ40" s="378"/>
      <c r="AR40" s="378"/>
      <c r="AS40" s="378"/>
      <c r="AT40" s="378"/>
      <c r="AU40" s="378"/>
      <c r="AV40" s="378"/>
      <c r="AW40" s="378"/>
      <c r="AX40" s="378"/>
      <c r="AY40" s="378"/>
      <c r="AZ40" s="378"/>
      <c r="BA40" s="378"/>
      <c r="BB40" s="378"/>
      <c r="BC40" s="378"/>
      <c r="BD40" s="378"/>
      <c r="BE40" s="378"/>
      <c r="BF40" s="378"/>
      <c r="BG40" s="378"/>
      <c r="BH40" s="378"/>
      <c r="BI40" s="378"/>
      <c r="BJ40" s="378"/>
      <c r="BK40" s="378"/>
      <c r="BL40" s="378"/>
      <c r="BM40" s="378"/>
      <c r="BN40" s="378"/>
      <c r="BO40" s="378"/>
      <c r="BP40" s="378"/>
      <c r="BQ40" s="378"/>
      <c r="BR40" s="378"/>
      <c r="BS40" s="378"/>
      <c r="BT40" s="378"/>
      <c r="BU40" s="378"/>
      <c r="BV40" s="378"/>
      <c r="BW40" s="378"/>
      <c r="BX40" s="378"/>
      <c r="BY40" s="378"/>
      <c r="BZ40" s="378"/>
      <c r="CA40" s="378"/>
      <c r="CB40" s="378"/>
      <c r="CC40" s="378"/>
      <c r="CD40" s="378"/>
      <c r="CE40" s="378"/>
      <c r="CF40" s="378"/>
      <c r="CG40" s="378"/>
      <c r="CH40" s="378"/>
      <c r="CI40" s="378"/>
      <c r="CJ40" s="378"/>
      <c r="CK40" s="378"/>
      <c r="CL40" s="378"/>
      <c r="CM40" s="378"/>
      <c r="CN40" s="378"/>
      <c r="CO40" s="378"/>
      <c r="CP40" s="378"/>
      <c r="CQ40" s="378"/>
    </row>
    <row r="41" spans="1:95">
      <c r="A41" s="52" t="s">
        <v>152</v>
      </c>
      <c r="B41" s="44"/>
      <c r="C41" s="378">
        <f t="shared" ref="C41:AH41" ca="1" si="32">C21</f>
        <v>-664.68618074999995</v>
      </c>
      <c r="D41" s="378">
        <f t="shared" ca="1" si="32"/>
        <v>-2888.8526450832001</v>
      </c>
      <c r="E41" s="378">
        <f t="shared" ca="1" si="32"/>
        <v>-566.34682354999995</v>
      </c>
      <c r="F41" s="378">
        <f t="shared" ca="1" si="32"/>
        <v>-3378.6670685800614</v>
      </c>
      <c r="G41" s="378">
        <f t="shared" ca="1" si="32"/>
        <v>-174.60293153520408</v>
      </c>
      <c r="H41" s="378">
        <f t="shared" ca="1" si="32"/>
        <v>-173.23470655336735</v>
      </c>
      <c r="I41" s="378">
        <f t="shared" ca="1" si="32"/>
        <v>-171.86648157153061</v>
      </c>
      <c r="J41" s="378">
        <f t="shared" ca="1" si="32"/>
        <v>-170.49825658969388</v>
      </c>
      <c r="K41" s="378">
        <f t="shared" ca="1" si="32"/>
        <v>-4528.1206525518583</v>
      </c>
      <c r="L41" s="378">
        <f t="shared" ca="1" si="32"/>
        <v>-167.76180662602042</v>
      </c>
      <c r="M41" s="378">
        <f t="shared" ca="1" si="32"/>
        <v>-166.39358164418366</v>
      </c>
      <c r="N41" s="378">
        <f t="shared" ca="1" si="32"/>
        <v>-165.02535666234695</v>
      </c>
      <c r="O41" s="378">
        <f t="shared" ca="1" si="32"/>
        <v>-163.65713168051019</v>
      </c>
      <c r="P41" s="378">
        <f t="shared" ca="1" si="32"/>
        <v>-162.28890669867346</v>
      </c>
      <c r="Q41" s="378">
        <f t="shared" ca="1" si="32"/>
        <v>-160.92068171683673</v>
      </c>
      <c r="R41" s="378">
        <f t="shared" ca="1" si="32"/>
        <v>-5166.6625084310081</v>
      </c>
      <c r="S41" s="378">
        <f t="shared" ca="1" si="32"/>
        <v>-158.18423175316326</v>
      </c>
      <c r="T41" s="378">
        <f t="shared" ca="1" si="32"/>
        <v>-156.81600677132653</v>
      </c>
      <c r="U41" s="378">
        <f t="shared" ca="1" si="32"/>
        <v>-155.4477817894898</v>
      </c>
      <c r="V41" s="378">
        <f t="shared" ca="1" si="32"/>
        <v>-154.07955680765306</v>
      </c>
      <c r="W41" s="378">
        <f t="shared" ca="1" si="32"/>
        <v>-152.71133182581633</v>
      </c>
      <c r="X41" s="378">
        <f t="shared" ca="1" si="32"/>
        <v>-151.34310684397957</v>
      </c>
      <c r="Y41" s="378">
        <f t="shared" ca="1" si="32"/>
        <v>-5901.570434587994</v>
      </c>
      <c r="Z41" s="378">
        <f t="shared" ca="1" si="32"/>
        <v>-148.6066568803061</v>
      </c>
      <c r="AA41" s="378">
        <f t="shared" ca="1" si="32"/>
        <v>-147.2384318984694</v>
      </c>
      <c r="AB41" s="378">
        <f t="shared" ca="1" si="32"/>
        <v>-145.87020691663264</v>
      </c>
      <c r="AC41" s="378">
        <f t="shared" ca="1" si="32"/>
        <v>-144.50198193479591</v>
      </c>
      <c r="AD41" s="378">
        <f t="shared" ca="1" si="32"/>
        <v>-143.13375695295917</v>
      </c>
      <c r="AE41" s="378">
        <f t="shared" ca="1" si="32"/>
        <v>-141.76553197112244</v>
      </c>
      <c r="AF41" s="378">
        <f t="shared" ca="1" si="32"/>
        <v>-6747.1726845208086</v>
      </c>
      <c r="AG41" s="378">
        <f t="shared" ca="1" si="32"/>
        <v>-139.02908200744898</v>
      </c>
      <c r="AH41" s="378">
        <f t="shared" ca="1" si="32"/>
        <v>-137.66085702561224</v>
      </c>
      <c r="AI41" s="378">
        <f t="shared" ref="AI41:BN41" ca="1" si="33">AI21</f>
        <v>-136.29263204377551</v>
      </c>
      <c r="AJ41" s="378">
        <f t="shared" ca="1" si="33"/>
        <v>-134.92440706193878</v>
      </c>
      <c r="AK41" s="378">
        <f t="shared" ca="1" si="33"/>
        <v>-133.55618208010205</v>
      </c>
      <c r="AL41" s="378">
        <f t="shared" ca="1" si="33"/>
        <v>-132.18795709826531</v>
      </c>
      <c r="AM41" s="378">
        <f t="shared" ca="1" si="33"/>
        <v>-7719.9279176650507</v>
      </c>
      <c r="AN41" s="378">
        <f t="shared" ca="1" si="33"/>
        <v>-129.45150713459185</v>
      </c>
      <c r="AO41" s="378">
        <f t="shared" ca="1" si="33"/>
        <v>-128.08328215275512</v>
      </c>
      <c r="AP41" s="378">
        <f t="shared" ca="1" si="33"/>
        <v>-126.71505717091839</v>
      </c>
      <c r="AQ41" s="378">
        <f t="shared" ca="1" si="33"/>
        <v>-125.34683218908165</v>
      </c>
      <c r="AR41" s="378">
        <f t="shared" ca="1" si="33"/>
        <v>-123.97860720724492</v>
      </c>
      <c r="AS41" s="378">
        <f t="shared" ca="1" si="33"/>
        <v>-122.61038222540817</v>
      </c>
      <c r="AT41" s="378">
        <f t="shared" ca="1" si="33"/>
        <v>-8838.7419602231039</v>
      </c>
      <c r="AU41" s="378">
        <f t="shared" ca="1" si="33"/>
        <v>-119.87393226173469</v>
      </c>
      <c r="AV41" s="378">
        <f t="shared" ca="1" si="33"/>
        <v>-118.50570727989796</v>
      </c>
      <c r="AW41" s="378">
        <f t="shared" ca="1" si="33"/>
        <v>-117.13748229806122</v>
      </c>
      <c r="AX41" s="378">
        <f t="shared" ca="1" si="33"/>
        <v>-115.76925731622448</v>
      </c>
      <c r="AY41" s="378">
        <f t="shared" ca="1" si="33"/>
        <v>-114.40103233438774</v>
      </c>
      <c r="AZ41" s="378">
        <f t="shared" ca="1" si="33"/>
        <v>-113.032807352551</v>
      </c>
      <c r="BA41" s="378">
        <f t="shared" ca="1" si="33"/>
        <v>-10125.331663788724</v>
      </c>
      <c r="BB41" s="378">
        <f t="shared" ca="1" si="33"/>
        <v>-110.29635738887752</v>
      </c>
      <c r="BC41" s="378">
        <f t="shared" ca="1" si="33"/>
        <v>-54.806122448979572</v>
      </c>
      <c r="BD41" s="378">
        <f t="shared" ca="1" si="33"/>
        <v>2.2705371520714833E-14</v>
      </c>
      <c r="BE41" s="378">
        <f t="shared" ca="1" si="33"/>
        <v>2.2705371520714833E-14</v>
      </c>
      <c r="BF41" s="378">
        <f t="shared" ca="1" si="33"/>
        <v>2.2705371520714833E-14</v>
      </c>
      <c r="BG41" s="378">
        <f t="shared" ca="1" si="33"/>
        <v>2.2705371520714833E-14</v>
      </c>
      <c r="BH41" s="378">
        <f t="shared" ca="1" si="33"/>
        <v>2.2705371520714833E-14</v>
      </c>
      <c r="BI41" s="378">
        <f t="shared" ca="1" si="33"/>
        <v>2.2705371520714833E-14</v>
      </c>
      <c r="BJ41" s="378">
        <f t="shared" ca="1" si="33"/>
        <v>2.2705371520714833E-14</v>
      </c>
      <c r="BK41" s="378">
        <f t="shared" ca="1" si="33"/>
        <v>2.2705371520714833E-14</v>
      </c>
      <c r="BL41" s="378">
        <f t="shared" ca="1" si="33"/>
        <v>2.2705371520714833E-14</v>
      </c>
      <c r="BM41" s="378">
        <f t="shared" ca="1" si="33"/>
        <v>2.2705371520714833E-14</v>
      </c>
      <c r="BN41" s="378">
        <f t="shared" ca="1" si="33"/>
        <v>2.2705371520714833E-14</v>
      </c>
      <c r="BO41" s="378">
        <f t="shared" ref="BO41:CQ41" ca="1" si="34">BO21</f>
        <v>2.2705371520714833E-14</v>
      </c>
      <c r="BP41" s="378">
        <f t="shared" ca="1" si="34"/>
        <v>2.2705371520714833E-14</v>
      </c>
      <c r="BQ41" s="378">
        <f t="shared" ca="1" si="34"/>
        <v>2.2705371520714833E-14</v>
      </c>
      <c r="BR41" s="378">
        <f t="shared" ca="1" si="34"/>
        <v>2.2705371520714833E-14</v>
      </c>
      <c r="BS41" s="378">
        <f t="shared" ca="1" si="34"/>
        <v>2.2705371520714833E-14</v>
      </c>
      <c r="BT41" s="378">
        <f t="shared" ca="1" si="34"/>
        <v>2.2705371520714833E-14</v>
      </c>
      <c r="BU41" s="378">
        <f t="shared" ca="1" si="34"/>
        <v>2.2705371520714833E-14</v>
      </c>
      <c r="BV41" s="378">
        <f t="shared" ca="1" si="34"/>
        <v>2.2705371520714833E-14</v>
      </c>
      <c r="BW41" s="378">
        <f t="shared" ca="1" si="34"/>
        <v>2.2705371520714833E-14</v>
      </c>
      <c r="BX41" s="378">
        <f t="shared" ca="1" si="34"/>
        <v>2.2705371520714833E-14</v>
      </c>
      <c r="BY41" s="378">
        <f t="shared" ca="1" si="34"/>
        <v>2.2705371520714833E-14</v>
      </c>
      <c r="BZ41" s="378">
        <f t="shared" ca="1" si="34"/>
        <v>2.2705371520714833E-14</v>
      </c>
      <c r="CA41" s="378">
        <f t="shared" ca="1" si="34"/>
        <v>2.2705371520714833E-14</v>
      </c>
      <c r="CB41" s="378">
        <f t="shared" ca="1" si="34"/>
        <v>2.2705371520714833E-14</v>
      </c>
      <c r="CC41" s="378">
        <f t="shared" ca="1" si="34"/>
        <v>2.2705371520714833E-14</v>
      </c>
      <c r="CD41" s="378">
        <f t="shared" ca="1" si="34"/>
        <v>2.2705371520714833E-14</v>
      </c>
      <c r="CE41" s="378">
        <f t="shared" ca="1" si="34"/>
        <v>2.2705371520714833E-14</v>
      </c>
      <c r="CF41" s="378">
        <f t="shared" ca="1" si="34"/>
        <v>2.2705371520714833E-14</v>
      </c>
      <c r="CG41" s="378">
        <f t="shared" ca="1" si="34"/>
        <v>2.2705371520714833E-14</v>
      </c>
      <c r="CH41" s="378">
        <f t="shared" ca="1" si="34"/>
        <v>2.2705371520714833E-14</v>
      </c>
      <c r="CI41" s="378">
        <f t="shared" ca="1" si="34"/>
        <v>2.2705371520714833E-14</v>
      </c>
      <c r="CJ41" s="378">
        <f t="shared" ca="1" si="34"/>
        <v>2.2705371520714833E-14</v>
      </c>
      <c r="CK41" s="378">
        <f t="shared" ca="1" si="34"/>
        <v>2.2705371520714833E-14</v>
      </c>
      <c r="CL41" s="378">
        <f t="shared" ca="1" si="34"/>
        <v>2.2705371520714833E-14</v>
      </c>
      <c r="CM41" s="378">
        <f t="shared" ca="1" si="34"/>
        <v>2.2705371520714833E-14</v>
      </c>
      <c r="CN41" s="378">
        <f t="shared" ca="1" si="34"/>
        <v>2.2705371520714833E-14</v>
      </c>
      <c r="CO41" s="378">
        <f t="shared" ca="1" si="34"/>
        <v>2.2705371520714833E-14</v>
      </c>
      <c r="CP41" s="378">
        <f t="shared" ca="1" si="34"/>
        <v>2.2705371520714833E-14</v>
      </c>
      <c r="CQ41" s="378">
        <f t="shared" ca="1" si="34"/>
        <v>2.2705371520714833E-14</v>
      </c>
    </row>
    <row r="42" spans="1:95" s="26" customFormat="1">
      <c r="A42" s="37" t="s">
        <v>166</v>
      </c>
      <c r="C42" s="378">
        <f t="shared" ref="C42:AH42" ca="1" si="35">-(DEBT*DEBT_INT_RATE)*C37</f>
        <v>-0.76464107255921043</v>
      </c>
      <c r="D42" s="378">
        <f t="shared" ca="1" si="35"/>
        <v>-15.415164022793682</v>
      </c>
      <c r="E42" s="378">
        <f t="shared" ca="1" si="35"/>
        <v>-67.206852670804196</v>
      </c>
      <c r="F42" s="378">
        <f t="shared" ca="1" si="35"/>
        <v>-106.21236398978731</v>
      </c>
      <c r="G42" s="378">
        <f t="shared" ca="1" si="35"/>
        <v>-105.17545628156167</v>
      </c>
      <c r="H42" s="378">
        <f t="shared" ca="1" si="35"/>
        <v>-101.03202309298132</v>
      </c>
      <c r="I42" s="378">
        <f t="shared" ca="1" si="35"/>
        <v>-97.134510309979845</v>
      </c>
      <c r="J42" s="378">
        <f t="shared" ca="1" si="35"/>
        <v>-93.458325891999309</v>
      </c>
      <c r="K42" s="378">
        <f t="shared" ca="1" si="35"/>
        <v>-89.98297647190816</v>
      </c>
      <c r="L42" s="378">
        <f t="shared" ca="1" si="35"/>
        <v>-86.648348172787138</v>
      </c>
      <c r="M42" s="378">
        <f t="shared" ca="1" si="35"/>
        <v>-83.358805281355572</v>
      </c>
      <c r="N42" s="378">
        <f t="shared" ca="1" si="35"/>
        <v>-80.067896165448573</v>
      </c>
      <c r="O42" s="378">
        <f t="shared" ca="1" si="35"/>
        <v>-76.776987049541574</v>
      </c>
      <c r="P42" s="378">
        <f t="shared" ca="1" si="35"/>
        <v>-73.486077933634562</v>
      </c>
      <c r="Q42" s="378">
        <f t="shared" ca="1" si="35"/>
        <v>-70.195168817727549</v>
      </c>
      <c r="R42" s="378">
        <f t="shared" ca="1" si="35"/>
        <v>-66.90425970182055</v>
      </c>
      <c r="S42" s="378">
        <f t="shared" ca="1" si="35"/>
        <v>-63.613350585913551</v>
      </c>
      <c r="T42" s="378">
        <f t="shared" ca="1" si="35"/>
        <v>-60.322441470006531</v>
      </c>
      <c r="U42" s="378">
        <f t="shared" ca="1" si="35"/>
        <v>-57.434568574353747</v>
      </c>
      <c r="V42" s="378">
        <f t="shared" ca="1" si="35"/>
        <v>-55.354134343684848</v>
      </c>
      <c r="W42" s="378">
        <f t="shared" ca="1" si="35"/>
        <v>-53.676736333270142</v>
      </c>
      <c r="X42" s="378">
        <f t="shared" ca="1" si="35"/>
        <v>-51.999338322855451</v>
      </c>
      <c r="Y42" s="378">
        <f t="shared" ca="1" si="35"/>
        <v>-50.321940312440759</v>
      </c>
      <c r="Z42" s="378">
        <f t="shared" ca="1" si="35"/>
        <v>-48.644542302026075</v>
      </c>
      <c r="AA42" s="378">
        <f t="shared" ca="1" si="35"/>
        <v>-46.967144291611369</v>
      </c>
      <c r="AB42" s="378">
        <f t="shared" ca="1" si="35"/>
        <v>-45.289746281196685</v>
      </c>
      <c r="AC42" s="378">
        <f t="shared" ca="1" si="35"/>
        <v>-43.612348270782</v>
      </c>
      <c r="AD42" s="378">
        <f t="shared" ca="1" si="35"/>
        <v>-41.934950260367316</v>
      </c>
      <c r="AE42" s="378">
        <f t="shared" ca="1" si="35"/>
        <v>-40.257552249952624</v>
      </c>
      <c r="AF42" s="378">
        <f t="shared" ca="1" si="35"/>
        <v>-38.580154239537933</v>
      </c>
      <c r="AG42" s="378">
        <f t="shared" ca="1" si="35"/>
        <v>-36.902756229123248</v>
      </c>
      <c r="AH42" s="378">
        <f t="shared" ca="1" si="35"/>
        <v>-35.225358218708557</v>
      </c>
      <c r="AI42" s="378">
        <f t="shared" ref="AI42:BN42" ca="1" si="36">-(DEBT*DEBT_INT_RATE)*AI37</f>
        <v>-33.547960208293873</v>
      </c>
      <c r="AJ42" s="378">
        <f t="shared" ca="1" si="36"/>
        <v>-31.870562197879178</v>
      </c>
      <c r="AK42" s="378">
        <f t="shared" ca="1" si="36"/>
        <v>-30.19316418746449</v>
      </c>
      <c r="AL42" s="378">
        <f t="shared" ca="1" si="36"/>
        <v>-28.515766177049802</v>
      </c>
      <c r="AM42" s="378">
        <f t="shared" ca="1" si="36"/>
        <v>-26.83836816663511</v>
      </c>
      <c r="AN42" s="378">
        <f t="shared" ca="1" si="36"/>
        <v>-25.160970156220426</v>
      </c>
      <c r="AO42" s="378">
        <f t="shared" ca="1" si="36"/>
        <v>-23.483572145805731</v>
      </c>
      <c r="AP42" s="378">
        <f t="shared" ca="1" si="36"/>
        <v>-21.806174135391043</v>
      </c>
      <c r="AQ42" s="378">
        <f t="shared" ca="1" si="36"/>
        <v>-20.128776124976348</v>
      </c>
      <c r="AR42" s="378">
        <f t="shared" ca="1" si="36"/>
        <v>-18.451378114561649</v>
      </c>
      <c r="AS42" s="378">
        <f t="shared" ca="1" si="36"/>
        <v>-16.773980104146951</v>
      </c>
      <c r="AT42" s="378">
        <f t="shared" ca="1" si="36"/>
        <v>-15.096582093732252</v>
      </c>
      <c r="AU42" s="378">
        <f t="shared" ca="1" si="36"/>
        <v>-13.419184083317552</v>
      </c>
      <c r="AV42" s="378">
        <f t="shared" ca="1" si="36"/>
        <v>-11.741786072902855</v>
      </c>
      <c r="AW42" s="378">
        <f t="shared" ca="1" si="36"/>
        <v>-10.064388062488156</v>
      </c>
      <c r="AX42" s="378">
        <f t="shared" ca="1" si="36"/>
        <v>-8.3869900520734557</v>
      </c>
      <c r="AY42" s="378">
        <f t="shared" ca="1" si="36"/>
        <v>-6.7095920416587562</v>
      </c>
      <c r="AZ42" s="378">
        <f t="shared" ca="1" si="36"/>
        <v>-5.0321940312440576</v>
      </c>
      <c r="BA42" s="378">
        <f t="shared" ca="1" si="36"/>
        <v>-3.354796020829359</v>
      </c>
      <c r="BB42" s="378">
        <f t="shared" ca="1" si="36"/>
        <v>-1.6773980104146602</v>
      </c>
      <c r="BC42" s="378">
        <f t="shared" ca="1" si="36"/>
        <v>-0.41934950260364084</v>
      </c>
      <c r="BD42" s="378">
        <f t="shared" ca="1" si="36"/>
        <v>2.9193865907602096E-14</v>
      </c>
      <c r="BE42" s="378">
        <f t="shared" ca="1" si="36"/>
        <v>2.9193865907602096E-14</v>
      </c>
      <c r="BF42" s="378">
        <f t="shared" ca="1" si="36"/>
        <v>2.9193865907602096E-14</v>
      </c>
      <c r="BG42" s="378">
        <f t="shared" ca="1" si="36"/>
        <v>2.9193865907602096E-14</v>
      </c>
      <c r="BH42" s="378">
        <f t="shared" ca="1" si="36"/>
        <v>2.9193865907602096E-14</v>
      </c>
      <c r="BI42" s="378">
        <f t="shared" ca="1" si="36"/>
        <v>2.9193865907602096E-14</v>
      </c>
      <c r="BJ42" s="378">
        <f t="shared" ca="1" si="36"/>
        <v>2.9193865907602096E-14</v>
      </c>
      <c r="BK42" s="378">
        <f t="shared" ca="1" si="36"/>
        <v>2.9193865907602096E-14</v>
      </c>
      <c r="BL42" s="378">
        <f t="shared" ca="1" si="36"/>
        <v>2.9193865907602096E-14</v>
      </c>
      <c r="BM42" s="378">
        <f t="shared" ca="1" si="36"/>
        <v>2.9193865907602096E-14</v>
      </c>
      <c r="BN42" s="378">
        <f t="shared" ca="1" si="36"/>
        <v>2.9193865907602096E-14</v>
      </c>
      <c r="BO42" s="378">
        <f t="shared" ref="BO42:CQ42" ca="1" si="37">-(DEBT*DEBT_INT_RATE)*BO37</f>
        <v>2.9193865907602096E-14</v>
      </c>
      <c r="BP42" s="378">
        <f t="shared" ca="1" si="37"/>
        <v>2.9193865907602096E-14</v>
      </c>
      <c r="BQ42" s="378">
        <f t="shared" ca="1" si="37"/>
        <v>2.9193865907602096E-14</v>
      </c>
      <c r="BR42" s="378">
        <f t="shared" ca="1" si="37"/>
        <v>2.9193865907602096E-14</v>
      </c>
      <c r="BS42" s="378">
        <f t="shared" ca="1" si="37"/>
        <v>2.9193865907602096E-14</v>
      </c>
      <c r="BT42" s="378">
        <f t="shared" ca="1" si="37"/>
        <v>2.9193865907602096E-14</v>
      </c>
      <c r="BU42" s="378">
        <f t="shared" ca="1" si="37"/>
        <v>2.9193865907602096E-14</v>
      </c>
      <c r="BV42" s="378">
        <f t="shared" ca="1" si="37"/>
        <v>2.9193865907602096E-14</v>
      </c>
      <c r="BW42" s="378">
        <f t="shared" ca="1" si="37"/>
        <v>2.9193865907602096E-14</v>
      </c>
      <c r="BX42" s="378">
        <f t="shared" ca="1" si="37"/>
        <v>2.9193865907602096E-14</v>
      </c>
      <c r="BY42" s="378">
        <f t="shared" ca="1" si="37"/>
        <v>2.9193865907602096E-14</v>
      </c>
      <c r="BZ42" s="378">
        <f t="shared" ca="1" si="37"/>
        <v>2.9193865907602096E-14</v>
      </c>
      <c r="CA42" s="378">
        <f t="shared" ca="1" si="37"/>
        <v>2.9193865907602096E-14</v>
      </c>
      <c r="CB42" s="378">
        <f t="shared" ca="1" si="37"/>
        <v>2.9193865907602096E-14</v>
      </c>
      <c r="CC42" s="378">
        <f t="shared" ca="1" si="37"/>
        <v>2.9193865907602096E-14</v>
      </c>
      <c r="CD42" s="378">
        <f t="shared" ca="1" si="37"/>
        <v>2.9193865907602096E-14</v>
      </c>
      <c r="CE42" s="378">
        <f t="shared" ca="1" si="37"/>
        <v>2.9193865907602096E-14</v>
      </c>
      <c r="CF42" s="378">
        <f t="shared" ca="1" si="37"/>
        <v>2.9193865907602096E-14</v>
      </c>
      <c r="CG42" s="378">
        <f t="shared" ca="1" si="37"/>
        <v>2.9193865907602096E-14</v>
      </c>
      <c r="CH42" s="378">
        <f t="shared" ca="1" si="37"/>
        <v>2.9193865907602096E-14</v>
      </c>
      <c r="CI42" s="378">
        <f t="shared" ca="1" si="37"/>
        <v>2.9193865907602096E-14</v>
      </c>
      <c r="CJ42" s="378">
        <f t="shared" ca="1" si="37"/>
        <v>2.9193865907602096E-14</v>
      </c>
      <c r="CK42" s="378">
        <f t="shared" ca="1" si="37"/>
        <v>2.9193865907602096E-14</v>
      </c>
      <c r="CL42" s="378">
        <f t="shared" ca="1" si="37"/>
        <v>2.9193865907602096E-14</v>
      </c>
      <c r="CM42" s="378">
        <f t="shared" ca="1" si="37"/>
        <v>2.9193865907602096E-14</v>
      </c>
      <c r="CN42" s="378">
        <f t="shared" ca="1" si="37"/>
        <v>2.9193865907602096E-14</v>
      </c>
      <c r="CO42" s="378">
        <f t="shared" ca="1" si="37"/>
        <v>2.9193865907602096E-14</v>
      </c>
      <c r="CP42" s="378">
        <f t="shared" ca="1" si="37"/>
        <v>2.9193865907602096E-14</v>
      </c>
      <c r="CQ42" s="378">
        <f t="shared" ca="1" si="37"/>
        <v>2.9193865907602096E-14</v>
      </c>
    </row>
    <row r="43" spans="1:95">
      <c r="A43" s="52" t="s">
        <v>147</v>
      </c>
      <c r="B43" s="11"/>
      <c r="C43" s="314">
        <f t="shared" ref="C43:AH43" ca="1" si="38">-SUM(C41:C42)*(FederalIncomeTax+StateIncomeTax)</f>
        <v>166.02998004472852</v>
      </c>
      <c r="D43" s="314">
        <f t="shared" ca="1" si="38"/>
        <v>724.61481837194549</v>
      </c>
      <c r="E43" s="314">
        <f t="shared" ca="1" si="38"/>
        <v>158.07164221709064</v>
      </c>
      <c r="F43" s="314">
        <f t="shared" ca="1" si="38"/>
        <v>869.47741842617722</v>
      </c>
      <c r="G43" s="314">
        <f t="shared" ca="1" si="38"/>
        <v>69.804707760283051</v>
      </c>
      <c r="H43" s="314">
        <f t="shared" ca="1" si="38"/>
        <v>68.429549046763995</v>
      </c>
      <c r="I43" s="314">
        <f t="shared" ca="1" si="38"/>
        <v>67.115747474436859</v>
      </c>
      <c r="J43" s="314">
        <f t="shared" ca="1" si="38"/>
        <v>65.85716732918246</v>
      </c>
      <c r="K43" s="314">
        <f t="shared" ca="1" si="38"/>
        <v>1152.2168554414297</v>
      </c>
      <c r="L43" s="314">
        <f t="shared" ca="1" si="38"/>
        <v>63.475333622302486</v>
      </c>
      <c r="M43" s="314">
        <f t="shared" ca="1" si="38"/>
        <v>62.313220537922035</v>
      </c>
      <c r="N43" s="314">
        <f t="shared" ca="1" si="38"/>
        <v>61.150766580534984</v>
      </c>
      <c r="O43" s="314">
        <f t="shared" ca="1" si="38"/>
        <v>59.988312623147912</v>
      </c>
      <c r="P43" s="314">
        <f t="shared" ca="1" si="38"/>
        <v>58.825858665760848</v>
      </c>
      <c r="Q43" s="314">
        <f t="shared" ca="1" si="38"/>
        <v>57.66340470837379</v>
      </c>
      <c r="R43" s="314">
        <f t="shared" ca="1" si="38"/>
        <v>1305.7749086491408</v>
      </c>
      <c r="S43" s="314">
        <f t="shared" ca="1" si="38"/>
        <v>55.338496793599667</v>
      </c>
      <c r="T43" s="314">
        <f t="shared" ca="1" si="38"/>
        <v>54.176042836212602</v>
      </c>
      <c r="U43" s="314">
        <f t="shared" ca="1" si="38"/>
        <v>53.114146415778968</v>
      </c>
      <c r="V43" s="314">
        <f t="shared" ca="1" si="38"/>
        <v>52.253705942258811</v>
      </c>
      <c r="W43" s="314">
        <f t="shared" ca="1" si="38"/>
        <v>51.493823005692072</v>
      </c>
      <c r="X43" s="314">
        <f t="shared" ca="1" si="38"/>
        <v>50.733940069125339</v>
      </c>
      <c r="Y43" s="314">
        <f t="shared" ca="1" si="38"/>
        <v>1484.9971475376583</v>
      </c>
      <c r="Z43" s="314">
        <f t="shared" ca="1" si="38"/>
        <v>49.21417419599188</v>
      </c>
      <c r="AA43" s="314">
        <f t="shared" ca="1" si="38"/>
        <v>48.454291259425148</v>
      </c>
      <c r="AB43" s="314">
        <f t="shared" ca="1" si="38"/>
        <v>47.694408322858422</v>
      </c>
      <c r="AC43" s="314">
        <f t="shared" ca="1" si="38"/>
        <v>46.934525386291689</v>
      </c>
      <c r="AD43" s="314">
        <f t="shared" ca="1" si="38"/>
        <v>46.174642449724956</v>
      </c>
      <c r="AE43" s="314">
        <f t="shared" ca="1" si="38"/>
        <v>45.414759513158231</v>
      </c>
      <c r="AF43" s="314">
        <f t="shared" ca="1" si="38"/>
        <v>1693.0453332707066</v>
      </c>
      <c r="AG43" s="314">
        <f t="shared" ca="1" si="38"/>
        <v>43.894993640024765</v>
      </c>
      <c r="AH43" s="314">
        <f t="shared" ca="1" si="38"/>
        <v>43.135110703458039</v>
      </c>
      <c r="AI43" s="314">
        <f t="shared" ref="AI43:BN43" ca="1" si="39">-SUM(AI41:AI42)*(FederalIncomeTax+StateIncomeTax)</f>
        <v>42.375227766891307</v>
      </c>
      <c r="AJ43" s="314">
        <f t="shared" ca="1" si="39"/>
        <v>41.615344830324581</v>
      </c>
      <c r="AK43" s="314">
        <f t="shared" ca="1" si="39"/>
        <v>40.855461893757848</v>
      </c>
      <c r="AL43" s="314">
        <f t="shared" ca="1" si="39"/>
        <v>40.095578957191123</v>
      </c>
      <c r="AM43" s="314">
        <f t="shared" ca="1" si="39"/>
        <v>1932.8181883150057</v>
      </c>
      <c r="AN43" s="314">
        <f t="shared" ca="1" si="39"/>
        <v>38.575813084057664</v>
      </c>
      <c r="AO43" s="314">
        <f t="shared" ca="1" si="39"/>
        <v>37.815930147490931</v>
      </c>
      <c r="AP43" s="314">
        <f t="shared" ca="1" si="39"/>
        <v>37.056047210924206</v>
      </c>
      <c r="AQ43" s="314">
        <f t="shared" ca="1" si="39"/>
        <v>36.296164274357473</v>
      </c>
      <c r="AR43" s="314">
        <f t="shared" ca="1" si="39"/>
        <v>35.536281337790733</v>
      </c>
      <c r="AS43" s="314">
        <f t="shared" ca="1" si="39"/>
        <v>34.776398401224007</v>
      </c>
      <c r="AT43" s="314">
        <f t="shared" ca="1" si="39"/>
        <v>2209.0327163080506</v>
      </c>
      <c r="AU43" s="314">
        <f t="shared" ca="1" si="39"/>
        <v>33.256632528090535</v>
      </c>
      <c r="AV43" s="314">
        <f t="shared" ca="1" si="39"/>
        <v>32.496749591523802</v>
      </c>
      <c r="AW43" s="314">
        <f t="shared" ca="1" si="39"/>
        <v>31.736866654957069</v>
      </c>
      <c r="AX43" s="314">
        <f t="shared" ca="1" si="39"/>
        <v>30.976983718390336</v>
      </c>
      <c r="AY43" s="314">
        <f t="shared" ca="1" si="39"/>
        <v>30.2171007818236</v>
      </c>
      <c r="AZ43" s="314">
        <f t="shared" ca="1" si="39"/>
        <v>29.457217845256867</v>
      </c>
      <c r="BA43" s="314">
        <f t="shared" ca="1" si="39"/>
        <v>2527.1072717224833</v>
      </c>
      <c r="BB43" s="314">
        <f t="shared" ca="1" si="39"/>
        <v>27.937451972123402</v>
      </c>
      <c r="BC43" s="314">
        <f t="shared" ca="1" si="39"/>
        <v>13.77875525192001</v>
      </c>
      <c r="BD43" s="314">
        <f t="shared" ca="1" si="39"/>
        <v>-1.2948859738365074E-14</v>
      </c>
      <c r="BE43" s="314">
        <f t="shared" ca="1" si="39"/>
        <v>-1.2948859738365074E-14</v>
      </c>
      <c r="BF43" s="314">
        <f t="shared" ca="1" si="39"/>
        <v>-1.2948859738365074E-14</v>
      </c>
      <c r="BG43" s="314">
        <f t="shared" ca="1" si="39"/>
        <v>-1.2948859738365074E-14</v>
      </c>
      <c r="BH43" s="314">
        <f t="shared" ca="1" si="39"/>
        <v>-1.2948859738365074E-14</v>
      </c>
      <c r="BI43" s="314">
        <f t="shared" ca="1" si="39"/>
        <v>-1.2948859738365074E-14</v>
      </c>
      <c r="BJ43" s="314">
        <f t="shared" ca="1" si="39"/>
        <v>-1.2948859738365074E-14</v>
      </c>
      <c r="BK43" s="314">
        <f t="shared" ca="1" si="39"/>
        <v>-1.2948859738365074E-14</v>
      </c>
      <c r="BL43" s="314">
        <f t="shared" ca="1" si="39"/>
        <v>-1.2948859738365074E-14</v>
      </c>
      <c r="BM43" s="314">
        <f t="shared" ca="1" si="39"/>
        <v>-1.2948859738365074E-14</v>
      </c>
      <c r="BN43" s="314">
        <f t="shared" ca="1" si="39"/>
        <v>-1.2948859738365074E-14</v>
      </c>
      <c r="BO43" s="314">
        <f t="shared" ref="BO43:CQ43" ca="1" si="40">-SUM(BO41:BO42)*(FederalIncomeTax+StateIncomeTax)</f>
        <v>-1.2948859738365074E-14</v>
      </c>
      <c r="BP43" s="314">
        <f t="shared" ca="1" si="40"/>
        <v>-1.2948859738365074E-14</v>
      </c>
      <c r="BQ43" s="314">
        <f t="shared" ca="1" si="40"/>
        <v>-1.2948859738365074E-14</v>
      </c>
      <c r="BR43" s="314">
        <f t="shared" ca="1" si="40"/>
        <v>-1.2948859738365074E-14</v>
      </c>
      <c r="BS43" s="314">
        <f t="shared" ca="1" si="40"/>
        <v>-1.2948859738365074E-14</v>
      </c>
      <c r="BT43" s="314">
        <f t="shared" ca="1" si="40"/>
        <v>-1.2948859738365074E-14</v>
      </c>
      <c r="BU43" s="314">
        <f t="shared" ca="1" si="40"/>
        <v>-1.2948859738365074E-14</v>
      </c>
      <c r="BV43" s="314">
        <f t="shared" ca="1" si="40"/>
        <v>-1.2948859738365074E-14</v>
      </c>
      <c r="BW43" s="314">
        <f t="shared" ca="1" si="40"/>
        <v>-1.2948859738365074E-14</v>
      </c>
      <c r="BX43" s="314">
        <f t="shared" ca="1" si="40"/>
        <v>-1.2948859738365074E-14</v>
      </c>
      <c r="BY43" s="314">
        <f t="shared" ca="1" si="40"/>
        <v>-1.2948859738365074E-14</v>
      </c>
      <c r="BZ43" s="314">
        <f t="shared" ca="1" si="40"/>
        <v>-1.2948859738365074E-14</v>
      </c>
      <c r="CA43" s="314">
        <f t="shared" ca="1" si="40"/>
        <v>-1.2948859738365074E-14</v>
      </c>
      <c r="CB43" s="314">
        <f t="shared" ca="1" si="40"/>
        <v>-1.2948859738365074E-14</v>
      </c>
      <c r="CC43" s="314">
        <f t="shared" ca="1" si="40"/>
        <v>-1.2948859738365074E-14</v>
      </c>
      <c r="CD43" s="314">
        <f t="shared" ca="1" si="40"/>
        <v>-1.2948859738365074E-14</v>
      </c>
      <c r="CE43" s="314">
        <f t="shared" ca="1" si="40"/>
        <v>-1.2948859738365074E-14</v>
      </c>
      <c r="CF43" s="314">
        <f t="shared" ca="1" si="40"/>
        <v>-1.2948859738365074E-14</v>
      </c>
      <c r="CG43" s="314">
        <f t="shared" ca="1" si="40"/>
        <v>-1.2948859738365074E-14</v>
      </c>
      <c r="CH43" s="314">
        <f t="shared" ca="1" si="40"/>
        <v>-1.2948859738365074E-14</v>
      </c>
      <c r="CI43" s="314">
        <f t="shared" ca="1" si="40"/>
        <v>-1.2948859738365074E-14</v>
      </c>
      <c r="CJ43" s="314">
        <f t="shared" ca="1" si="40"/>
        <v>-1.2948859738365074E-14</v>
      </c>
      <c r="CK43" s="314">
        <f t="shared" ca="1" si="40"/>
        <v>-1.2948859738365074E-14</v>
      </c>
      <c r="CL43" s="314">
        <f t="shared" ca="1" si="40"/>
        <v>-1.2948859738365074E-14</v>
      </c>
      <c r="CM43" s="314">
        <f t="shared" ca="1" si="40"/>
        <v>-1.2948859738365074E-14</v>
      </c>
      <c r="CN43" s="314">
        <f t="shared" ca="1" si="40"/>
        <v>-1.2948859738365074E-14</v>
      </c>
      <c r="CO43" s="314">
        <f t="shared" ca="1" si="40"/>
        <v>-1.2948859738365074E-14</v>
      </c>
      <c r="CP43" s="314">
        <f t="shared" ca="1" si="40"/>
        <v>-1.2948859738365074E-14</v>
      </c>
      <c r="CQ43" s="314">
        <f t="shared" ca="1" si="40"/>
        <v>-1.2948859738365074E-14</v>
      </c>
    </row>
    <row r="44" spans="1:95">
      <c r="A44" s="54" t="s">
        <v>151</v>
      </c>
      <c r="B44" s="55"/>
      <c r="C44" s="19">
        <f t="shared" ref="C44:BN44" ca="1" si="41">SUM(C41:C43)</f>
        <v>-499.42084177783067</v>
      </c>
      <c r="D44" s="19">
        <f t="shared" ca="1" si="41"/>
        <v>-2179.6529907340482</v>
      </c>
      <c r="E44" s="19">
        <f t="shared" ca="1" si="41"/>
        <v>-475.48203400371352</v>
      </c>
      <c r="F44" s="19">
        <f t="shared" ca="1" si="41"/>
        <v>-2615.4020141436713</v>
      </c>
      <c r="G44" s="19">
        <f t="shared" ca="1" si="41"/>
        <v>-209.97368005648269</v>
      </c>
      <c r="H44" s="19">
        <f t="shared" ca="1" si="41"/>
        <v>-205.83718059958466</v>
      </c>
      <c r="I44" s="19">
        <f t="shared" ca="1" si="41"/>
        <v>-201.8852444070736</v>
      </c>
      <c r="J44" s="19">
        <f t="shared" ca="1" si="41"/>
        <v>-198.09941515251074</v>
      </c>
      <c r="K44" s="19">
        <f t="shared" ca="1" si="41"/>
        <v>-3465.8867735823364</v>
      </c>
      <c r="L44" s="19">
        <f t="shared" ca="1" si="41"/>
        <v>-190.93482117650507</v>
      </c>
      <c r="M44" s="19">
        <f t="shared" ca="1" si="41"/>
        <v>-187.43916638761718</v>
      </c>
      <c r="N44" s="19">
        <f t="shared" ca="1" si="41"/>
        <v>-183.94248624726055</v>
      </c>
      <c r="O44" s="19">
        <f t="shared" ca="1" si="41"/>
        <v>-180.44580610690383</v>
      </c>
      <c r="P44" s="19">
        <f t="shared" ca="1" si="41"/>
        <v>-176.94912596654717</v>
      </c>
      <c r="Q44" s="19">
        <f t="shared" ca="1" si="41"/>
        <v>-173.45244582619051</v>
      </c>
      <c r="R44" s="19">
        <f t="shared" ca="1" si="41"/>
        <v>-3927.7918594836879</v>
      </c>
      <c r="S44" s="19">
        <f t="shared" ca="1" si="41"/>
        <v>-166.45908554547717</v>
      </c>
      <c r="T44" s="19">
        <f t="shared" ca="1" si="41"/>
        <v>-162.96240540512048</v>
      </c>
      <c r="U44" s="19">
        <f t="shared" ca="1" si="41"/>
        <v>-159.76820394806458</v>
      </c>
      <c r="V44" s="19">
        <f t="shared" ca="1" si="41"/>
        <v>-157.17998520907909</v>
      </c>
      <c r="W44" s="19">
        <f t="shared" ca="1" si="41"/>
        <v>-154.89424515339439</v>
      </c>
      <c r="X44" s="19">
        <f t="shared" ca="1" si="41"/>
        <v>-152.6085050977097</v>
      </c>
      <c r="Y44" s="19">
        <f t="shared" ca="1" si="41"/>
        <v>-4466.8952273627765</v>
      </c>
      <c r="Z44" s="19">
        <f t="shared" ca="1" si="41"/>
        <v>-148.0370249863403</v>
      </c>
      <c r="AA44" s="19">
        <f t="shared" ca="1" si="41"/>
        <v>-145.75128493065563</v>
      </c>
      <c r="AB44" s="19">
        <f t="shared" ca="1" si="41"/>
        <v>-143.46554487497093</v>
      </c>
      <c r="AC44" s="19">
        <f t="shared" ca="1" si="41"/>
        <v>-141.17980481928623</v>
      </c>
      <c r="AD44" s="19">
        <f t="shared" ca="1" si="41"/>
        <v>-138.89406476360153</v>
      </c>
      <c r="AE44" s="19">
        <f t="shared" ca="1" si="41"/>
        <v>-136.60832470791684</v>
      </c>
      <c r="AF44" s="19">
        <f t="shared" ca="1" si="41"/>
        <v>-5092.7075054896404</v>
      </c>
      <c r="AG44" s="19">
        <f t="shared" ca="1" si="41"/>
        <v>-132.03684459654744</v>
      </c>
      <c r="AH44" s="19">
        <f t="shared" ca="1" si="41"/>
        <v>-129.75110454086274</v>
      </c>
      <c r="AI44" s="19">
        <f t="shared" ca="1" si="41"/>
        <v>-127.46536448517807</v>
      </c>
      <c r="AJ44" s="19">
        <f t="shared" ca="1" si="41"/>
        <v>-125.17962442949337</v>
      </c>
      <c r="AK44" s="19">
        <f t="shared" ca="1" si="41"/>
        <v>-122.89388437380867</v>
      </c>
      <c r="AL44" s="19">
        <f t="shared" ca="1" si="41"/>
        <v>-120.608144318124</v>
      </c>
      <c r="AM44" s="19">
        <f t="shared" ca="1" si="41"/>
        <v>-5813.9480975166807</v>
      </c>
      <c r="AN44" s="19">
        <f t="shared" ca="1" si="41"/>
        <v>-116.03666420675461</v>
      </c>
      <c r="AO44" s="19">
        <f t="shared" ca="1" si="41"/>
        <v>-113.75092415106992</v>
      </c>
      <c r="AP44" s="19">
        <f t="shared" ca="1" si="41"/>
        <v>-111.46518409538523</v>
      </c>
      <c r="AQ44" s="19">
        <f t="shared" ca="1" si="41"/>
        <v>-109.17944403970054</v>
      </c>
      <c r="AR44" s="19">
        <f t="shared" ca="1" si="41"/>
        <v>-106.89370398401581</v>
      </c>
      <c r="AS44" s="19">
        <f t="shared" ca="1" si="41"/>
        <v>-104.60796392833112</v>
      </c>
      <c r="AT44" s="19">
        <f t="shared" ca="1" si="41"/>
        <v>-6644.8058260087855</v>
      </c>
      <c r="AU44" s="19">
        <f t="shared" ca="1" si="41"/>
        <v>-100.03648381696172</v>
      </c>
      <c r="AV44" s="19">
        <f t="shared" ca="1" si="41"/>
        <v>-97.750743761276993</v>
      </c>
      <c r="AW44" s="19">
        <f t="shared" ca="1" si="41"/>
        <v>-95.465003705592309</v>
      </c>
      <c r="AX44" s="19">
        <f t="shared" ca="1" si="41"/>
        <v>-93.179263649907597</v>
      </c>
      <c r="AY44" s="19">
        <f t="shared" ca="1" si="41"/>
        <v>-90.893523594222884</v>
      </c>
      <c r="AZ44" s="19">
        <f t="shared" ca="1" si="41"/>
        <v>-88.6077835385382</v>
      </c>
      <c r="BA44" s="19">
        <f t="shared" ca="1" si="41"/>
        <v>-7601.5791880870693</v>
      </c>
      <c r="BB44" s="19">
        <f t="shared" ca="1" si="41"/>
        <v>-84.036303427168789</v>
      </c>
      <c r="BC44" s="19">
        <f t="shared" ca="1" si="41"/>
        <v>-41.446716699663199</v>
      </c>
      <c r="BD44" s="19">
        <f t="shared" ca="1" si="41"/>
        <v>3.8950377689951855E-14</v>
      </c>
      <c r="BE44" s="19">
        <f t="shared" ca="1" si="41"/>
        <v>3.8950377689951855E-14</v>
      </c>
      <c r="BF44" s="19">
        <f t="shared" ca="1" si="41"/>
        <v>3.8950377689951855E-14</v>
      </c>
      <c r="BG44" s="19">
        <f t="shared" ca="1" si="41"/>
        <v>3.8950377689951855E-14</v>
      </c>
      <c r="BH44" s="19">
        <f t="shared" ca="1" si="41"/>
        <v>3.8950377689951855E-14</v>
      </c>
      <c r="BI44" s="19">
        <f t="shared" ca="1" si="41"/>
        <v>3.8950377689951855E-14</v>
      </c>
      <c r="BJ44" s="19">
        <f t="shared" ca="1" si="41"/>
        <v>3.8950377689951855E-14</v>
      </c>
      <c r="BK44" s="19">
        <f t="shared" ca="1" si="41"/>
        <v>3.8950377689951855E-14</v>
      </c>
      <c r="BL44" s="19">
        <f t="shared" ca="1" si="41"/>
        <v>3.8950377689951855E-14</v>
      </c>
      <c r="BM44" s="19">
        <f t="shared" ca="1" si="41"/>
        <v>3.8950377689951855E-14</v>
      </c>
      <c r="BN44" s="19">
        <f t="shared" ca="1" si="41"/>
        <v>3.8950377689951855E-14</v>
      </c>
      <c r="BO44" s="19">
        <f t="shared" ref="BO44:CQ44" ca="1" si="42">SUM(BO41:BO43)</f>
        <v>3.8950377689951855E-14</v>
      </c>
      <c r="BP44" s="19">
        <f t="shared" ca="1" si="42"/>
        <v>3.8950377689951855E-14</v>
      </c>
      <c r="BQ44" s="19">
        <f t="shared" ca="1" si="42"/>
        <v>3.8950377689951855E-14</v>
      </c>
      <c r="BR44" s="19">
        <f t="shared" ca="1" si="42"/>
        <v>3.8950377689951855E-14</v>
      </c>
      <c r="BS44" s="19">
        <f t="shared" ca="1" si="42"/>
        <v>3.8950377689951855E-14</v>
      </c>
      <c r="BT44" s="19">
        <f t="shared" ca="1" si="42"/>
        <v>3.8950377689951855E-14</v>
      </c>
      <c r="BU44" s="19">
        <f t="shared" ca="1" si="42"/>
        <v>3.8950377689951855E-14</v>
      </c>
      <c r="BV44" s="19">
        <f t="shared" ca="1" si="42"/>
        <v>3.8950377689951855E-14</v>
      </c>
      <c r="BW44" s="19">
        <f t="shared" ca="1" si="42"/>
        <v>3.8950377689951855E-14</v>
      </c>
      <c r="BX44" s="19">
        <f t="shared" ca="1" si="42"/>
        <v>3.8950377689951855E-14</v>
      </c>
      <c r="BY44" s="19">
        <f t="shared" ca="1" si="42"/>
        <v>3.8950377689951855E-14</v>
      </c>
      <c r="BZ44" s="19">
        <f t="shared" ca="1" si="42"/>
        <v>3.8950377689951855E-14</v>
      </c>
      <c r="CA44" s="19">
        <f t="shared" ca="1" si="42"/>
        <v>3.8950377689951855E-14</v>
      </c>
      <c r="CB44" s="19">
        <f t="shared" ca="1" si="42"/>
        <v>3.8950377689951855E-14</v>
      </c>
      <c r="CC44" s="19">
        <f t="shared" ca="1" si="42"/>
        <v>3.8950377689951855E-14</v>
      </c>
      <c r="CD44" s="19">
        <f t="shared" ca="1" si="42"/>
        <v>3.8950377689951855E-14</v>
      </c>
      <c r="CE44" s="19">
        <f t="shared" ca="1" si="42"/>
        <v>3.8950377689951855E-14</v>
      </c>
      <c r="CF44" s="19">
        <f t="shared" ca="1" si="42"/>
        <v>3.8950377689951855E-14</v>
      </c>
      <c r="CG44" s="19">
        <f t="shared" ca="1" si="42"/>
        <v>3.8950377689951855E-14</v>
      </c>
      <c r="CH44" s="19">
        <f t="shared" ca="1" si="42"/>
        <v>3.8950377689951855E-14</v>
      </c>
      <c r="CI44" s="19">
        <f t="shared" ca="1" si="42"/>
        <v>3.8950377689951855E-14</v>
      </c>
      <c r="CJ44" s="19">
        <f t="shared" ca="1" si="42"/>
        <v>3.8950377689951855E-14</v>
      </c>
      <c r="CK44" s="19">
        <f t="shared" ca="1" si="42"/>
        <v>3.8950377689951855E-14</v>
      </c>
      <c r="CL44" s="19">
        <f t="shared" ca="1" si="42"/>
        <v>3.8950377689951855E-14</v>
      </c>
      <c r="CM44" s="19">
        <f t="shared" ca="1" si="42"/>
        <v>3.8950377689951855E-14</v>
      </c>
      <c r="CN44" s="19">
        <f t="shared" ca="1" si="42"/>
        <v>3.8950377689951855E-14</v>
      </c>
      <c r="CO44" s="19">
        <f t="shared" ca="1" si="42"/>
        <v>3.8950377689951855E-14</v>
      </c>
      <c r="CP44" s="19">
        <f t="shared" ca="1" si="42"/>
        <v>3.8950377689951855E-14</v>
      </c>
      <c r="CQ44" s="19">
        <f t="shared" ca="1" si="42"/>
        <v>3.8950377689951855E-14</v>
      </c>
    </row>
    <row r="45" spans="1:95">
      <c r="A45" s="52"/>
      <c r="B45" s="31"/>
      <c r="C45" s="378"/>
      <c r="D45" s="378"/>
      <c r="E45" s="378"/>
      <c r="F45" s="378"/>
      <c r="G45" s="378"/>
      <c r="H45" s="378"/>
      <c r="I45" s="378"/>
      <c r="J45" s="378"/>
      <c r="K45" s="378"/>
      <c r="L45" s="378"/>
      <c r="M45" s="378"/>
      <c r="N45" s="378"/>
      <c r="O45" s="378"/>
      <c r="P45" s="378"/>
      <c r="Q45" s="378"/>
      <c r="R45" s="378"/>
      <c r="S45" s="378"/>
      <c r="T45" s="378"/>
      <c r="U45" s="378"/>
      <c r="V45" s="378"/>
      <c r="W45" s="378"/>
      <c r="X45" s="378"/>
      <c r="Y45" s="378"/>
      <c r="Z45" s="378"/>
      <c r="AA45" s="378"/>
      <c r="AB45" s="378"/>
      <c r="AC45" s="378"/>
      <c r="AD45" s="378"/>
      <c r="AE45" s="378"/>
      <c r="AF45" s="378"/>
      <c r="AG45" s="378"/>
      <c r="AH45" s="378"/>
      <c r="AI45" s="378"/>
      <c r="AJ45" s="378"/>
      <c r="AK45" s="378"/>
      <c r="AL45" s="378"/>
      <c r="AM45" s="378"/>
      <c r="AN45" s="378"/>
      <c r="AO45" s="378"/>
      <c r="AP45" s="378"/>
      <c r="AQ45" s="378"/>
      <c r="AR45" s="378"/>
      <c r="AS45" s="378"/>
      <c r="AT45" s="378"/>
      <c r="AU45" s="378"/>
      <c r="AV45" s="378"/>
      <c r="AW45" s="378"/>
      <c r="AX45" s="378"/>
      <c r="AY45" s="378"/>
      <c r="AZ45" s="378"/>
      <c r="BA45" s="378"/>
      <c r="BB45" s="378"/>
      <c r="BC45" s="378"/>
      <c r="BD45" s="378"/>
      <c r="BE45" s="378"/>
      <c r="BF45" s="378"/>
      <c r="BG45" s="378"/>
      <c r="BH45" s="378"/>
      <c r="BI45" s="378"/>
      <c r="BJ45" s="378"/>
      <c r="BK45" s="378"/>
      <c r="BL45" s="378"/>
      <c r="BM45" s="378"/>
      <c r="BN45" s="378"/>
      <c r="BO45" s="378"/>
      <c r="BP45" s="378"/>
      <c r="BQ45" s="378"/>
      <c r="BR45" s="378"/>
      <c r="BS45" s="378"/>
      <c r="BT45" s="378"/>
      <c r="BU45" s="378"/>
      <c r="BV45" s="378"/>
      <c r="BW45" s="378"/>
      <c r="BX45" s="378"/>
      <c r="BY45" s="378"/>
      <c r="BZ45" s="378"/>
      <c r="CA45" s="378"/>
      <c r="CB45" s="378"/>
      <c r="CC45" s="378"/>
      <c r="CD45" s="378"/>
      <c r="CE45" s="378"/>
      <c r="CF45" s="378"/>
      <c r="CG45" s="378"/>
      <c r="CH45" s="378"/>
      <c r="CI45" s="378"/>
      <c r="CJ45" s="378"/>
      <c r="CK45" s="378"/>
      <c r="CL45" s="378"/>
      <c r="CM45" s="378"/>
      <c r="CN45" s="378"/>
      <c r="CO45" s="378"/>
      <c r="CP45" s="378"/>
      <c r="CQ45" s="378"/>
    </row>
    <row r="46" spans="1:95">
      <c r="A46" s="56" t="s">
        <v>113</v>
      </c>
      <c r="B46" s="30"/>
      <c r="C46" s="19">
        <f t="shared" ref="C46:BN46" ca="1" si="43">C38-C44</f>
        <v>501.35368552783069</v>
      </c>
      <c r="D46" s="19">
        <f t="shared" ca="1" si="43"/>
        <v>2218.619120734048</v>
      </c>
      <c r="E46" s="19">
        <f t="shared" ca="1" si="43"/>
        <v>645.36611400371351</v>
      </c>
      <c r="F46" s="19">
        <f t="shared" ca="1" si="43"/>
        <v>2883.8834118578761</v>
      </c>
      <c r="G46" s="19">
        <f t="shared" ca="1" si="43"/>
        <v>475.83400409952975</v>
      </c>
      <c r="H46" s="19">
        <f t="shared" ca="1" si="43"/>
        <v>461.22382067574017</v>
      </c>
      <c r="I46" s="19">
        <f t="shared" ca="1" si="43"/>
        <v>447.41983298675899</v>
      </c>
      <c r="J46" s="19">
        <f t="shared" ca="1" si="43"/>
        <v>434.34142145910511</v>
      </c>
      <c r="K46" s="19">
        <f t="shared" ca="1" si="43"/>
        <v>3693.3438641333505</v>
      </c>
      <c r="L46" s="19">
        <f t="shared" ca="1" si="43"/>
        <v>409.96270788556859</v>
      </c>
      <c r="M46" s="19">
        <f t="shared" ca="1" si="43"/>
        <v>398.15181520764082</v>
      </c>
      <c r="N46" s="19">
        <f t="shared" ca="1" si="43"/>
        <v>386.33644366451978</v>
      </c>
      <c r="O46" s="19">
        <f t="shared" ca="1" si="43"/>
        <v>374.52107212139862</v>
      </c>
      <c r="P46" s="19">
        <f t="shared" ca="1" si="43"/>
        <v>362.70570057827751</v>
      </c>
      <c r="Q46" s="19">
        <f t="shared" ca="1" si="43"/>
        <v>350.89032903515641</v>
      </c>
      <c r="R46" s="19">
        <f t="shared" ca="1" si="43"/>
        <v>4096.9110512898897</v>
      </c>
      <c r="S46" s="19">
        <f t="shared" ca="1" si="43"/>
        <v>327.25958594891421</v>
      </c>
      <c r="T46" s="19">
        <f t="shared" ca="1" si="43"/>
        <v>315.4442144057931</v>
      </c>
      <c r="U46" s="19">
        <f t="shared" ca="1" si="43"/>
        <v>304.95010809471864</v>
      </c>
      <c r="V46" s="19">
        <f t="shared" ca="1" si="43"/>
        <v>297.10301111293114</v>
      </c>
      <c r="W46" s="19">
        <f t="shared" ca="1" si="43"/>
        <v>290.57717936319034</v>
      </c>
      <c r="X46" s="19">
        <f t="shared" ca="1" si="43"/>
        <v>284.05134761344948</v>
      </c>
      <c r="Y46" s="19">
        <f t="shared" ca="1" si="43"/>
        <v>4594.0979781844599</v>
      </c>
      <c r="Z46" s="19">
        <f t="shared" ca="1" si="43"/>
        <v>270.99968411396787</v>
      </c>
      <c r="AA46" s="19">
        <f t="shared" ca="1" si="43"/>
        <v>264.47385236422701</v>
      </c>
      <c r="AB46" s="19">
        <f t="shared" ca="1" si="43"/>
        <v>257.94802061448627</v>
      </c>
      <c r="AC46" s="19">
        <f t="shared" ca="1" si="43"/>
        <v>251.42218886474544</v>
      </c>
      <c r="AD46" s="19">
        <f t="shared" ca="1" si="43"/>
        <v>244.89635711500463</v>
      </c>
      <c r="AE46" s="19">
        <f t="shared" ca="1" si="43"/>
        <v>238.3705253652638</v>
      </c>
      <c r="AF46" s="19">
        <f t="shared" ca="1" si="43"/>
        <v>5190.2296144529309</v>
      </c>
      <c r="AG46" s="19">
        <f t="shared" ca="1" si="43"/>
        <v>225.3188618657822</v>
      </c>
      <c r="AH46" s="19">
        <f t="shared" ca="1" si="43"/>
        <v>218.79303011604136</v>
      </c>
      <c r="AI46" s="19">
        <f t="shared" ca="1" si="43"/>
        <v>212.26719836630059</v>
      </c>
      <c r="AJ46" s="19">
        <f t="shared" ca="1" si="43"/>
        <v>205.74136661655976</v>
      </c>
      <c r="AK46" s="19">
        <f t="shared" ca="1" si="43"/>
        <v>199.21553486681896</v>
      </c>
      <c r="AL46" s="19">
        <f t="shared" ca="1" si="43"/>
        <v>192.68970311707818</v>
      </c>
      <c r="AM46" s="19">
        <f t="shared" ca="1" si="43"/>
        <v>5881.7895646215784</v>
      </c>
      <c r="AN46" s="19">
        <f t="shared" ca="1" si="43"/>
        <v>179.63803961759655</v>
      </c>
      <c r="AO46" s="19">
        <f t="shared" ca="1" si="43"/>
        <v>173.11220786785574</v>
      </c>
      <c r="AP46" s="19">
        <f t="shared" ca="1" si="43"/>
        <v>166.58637611811491</v>
      </c>
      <c r="AQ46" s="19">
        <f t="shared" ca="1" si="43"/>
        <v>160.06054436837411</v>
      </c>
      <c r="AR46" s="19">
        <f t="shared" ca="1" si="43"/>
        <v>153.53471261863325</v>
      </c>
      <c r="AS46" s="19">
        <f t="shared" ca="1" si="43"/>
        <v>147.00888086889242</v>
      </c>
      <c r="AT46" s="19">
        <f t="shared" ca="1" si="43"/>
        <v>6682.9666512552903</v>
      </c>
      <c r="AU46" s="19">
        <f t="shared" ca="1" si="43"/>
        <v>133.95721736941073</v>
      </c>
      <c r="AV46" s="19">
        <f t="shared" ca="1" si="43"/>
        <v>127.43138561966987</v>
      </c>
      <c r="AW46" s="19">
        <f t="shared" ca="1" si="43"/>
        <v>120.90555386992905</v>
      </c>
      <c r="AX46" s="19">
        <f t="shared" ca="1" si="43"/>
        <v>114.37972212018821</v>
      </c>
      <c r="AY46" s="19">
        <f t="shared" ca="1" si="43"/>
        <v>107.85389037044735</v>
      </c>
      <c r="AZ46" s="19">
        <f t="shared" ca="1" si="43"/>
        <v>101.32805862070651</v>
      </c>
      <c r="BA46" s="19">
        <f t="shared" ca="1" si="43"/>
        <v>7610.0593714751813</v>
      </c>
      <c r="BB46" s="19">
        <f t="shared" ca="1" si="43"/>
        <v>88.276395121224837</v>
      </c>
      <c r="BC46" s="19">
        <f t="shared" ca="1" si="43"/>
        <v>42.506739623177147</v>
      </c>
      <c r="BD46" s="19">
        <f t="shared" ca="1" si="43"/>
        <v>-1.1274602284015052E-13</v>
      </c>
      <c r="BE46" s="19">
        <f t="shared" ca="1" si="43"/>
        <v>-1.1274602284015052E-13</v>
      </c>
      <c r="BF46" s="19">
        <f t="shared" ca="1" si="43"/>
        <v>-1.1274602284015052E-13</v>
      </c>
      <c r="BG46" s="19">
        <f t="shared" ca="1" si="43"/>
        <v>-1.1274602284015052E-13</v>
      </c>
      <c r="BH46" s="19">
        <f t="shared" ca="1" si="43"/>
        <v>-1.1274602284015052E-13</v>
      </c>
      <c r="BI46" s="19">
        <f t="shared" ca="1" si="43"/>
        <v>-1.1274602284015052E-13</v>
      </c>
      <c r="BJ46" s="19">
        <f t="shared" ca="1" si="43"/>
        <v>-1.1274602284015052E-13</v>
      </c>
      <c r="BK46" s="19">
        <f t="shared" ca="1" si="43"/>
        <v>-1.1274602284015052E-13</v>
      </c>
      <c r="BL46" s="19">
        <f t="shared" ca="1" si="43"/>
        <v>-1.1274602284015052E-13</v>
      </c>
      <c r="BM46" s="19">
        <f t="shared" ca="1" si="43"/>
        <v>-1.1274602284015052E-13</v>
      </c>
      <c r="BN46" s="19">
        <f t="shared" ca="1" si="43"/>
        <v>-1.1274602284015052E-13</v>
      </c>
      <c r="BO46" s="19">
        <f t="shared" ref="BO46:CQ46" ca="1" si="44">BO38-BO44</f>
        <v>-1.1274602284015052E-13</v>
      </c>
      <c r="BP46" s="19">
        <f t="shared" ca="1" si="44"/>
        <v>-1.1274602284015052E-13</v>
      </c>
      <c r="BQ46" s="19">
        <f t="shared" ca="1" si="44"/>
        <v>-1.1274602284015052E-13</v>
      </c>
      <c r="BR46" s="19">
        <f t="shared" ca="1" si="44"/>
        <v>-1.1274602284015052E-13</v>
      </c>
      <c r="BS46" s="19">
        <f t="shared" ca="1" si="44"/>
        <v>-1.1274602284015052E-13</v>
      </c>
      <c r="BT46" s="19">
        <f t="shared" ca="1" si="44"/>
        <v>-1.1274602284015052E-13</v>
      </c>
      <c r="BU46" s="19">
        <f t="shared" ca="1" si="44"/>
        <v>-1.1274602284015052E-13</v>
      </c>
      <c r="BV46" s="19">
        <f t="shared" ca="1" si="44"/>
        <v>-1.1274602284015052E-13</v>
      </c>
      <c r="BW46" s="19">
        <f t="shared" ca="1" si="44"/>
        <v>-1.1274602284015052E-13</v>
      </c>
      <c r="BX46" s="19">
        <f t="shared" ca="1" si="44"/>
        <v>-1.1274602284015052E-13</v>
      </c>
      <c r="BY46" s="19">
        <f t="shared" ca="1" si="44"/>
        <v>-1.1274602284015052E-13</v>
      </c>
      <c r="BZ46" s="19">
        <f t="shared" ca="1" si="44"/>
        <v>-1.1274602284015052E-13</v>
      </c>
      <c r="CA46" s="19">
        <f t="shared" ca="1" si="44"/>
        <v>-1.1274602284015052E-13</v>
      </c>
      <c r="CB46" s="19">
        <f t="shared" ca="1" si="44"/>
        <v>-1.1274602284015052E-13</v>
      </c>
      <c r="CC46" s="19">
        <f t="shared" ca="1" si="44"/>
        <v>-1.1274602284015052E-13</v>
      </c>
      <c r="CD46" s="19">
        <f t="shared" ca="1" si="44"/>
        <v>-1.1274602284015052E-13</v>
      </c>
      <c r="CE46" s="19">
        <f t="shared" ca="1" si="44"/>
        <v>-1.1274602284015052E-13</v>
      </c>
      <c r="CF46" s="19">
        <f t="shared" ca="1" si="44"/>
        <v>-1.1274602284015052E-13</v>
      </c>
      <c r="CG46" s="19">
        <f t="shared" ca="1" si="44"/>
        <v>-1.1274602284015052E-13</v>
      </c>
      <c r="CH46" s="19">
        <f t="shared" ca="1" si="44"/>
        <v>-1.1274602284015052E-13</v>
      </c>
      <c r="CI46" s="19">
        <f t="shared" ca="1" si="44"/>
        <v>-1.1274602284015052E-13</v>
      </c>
      <c r="CJ46" s="19">
        <f t="shared" ca="1" si="44"/>
        <v>-1.1274602284015052E-13</v>
      </c>
      <c r="CK46" s="19">
        <f t="shared" ca="1" si="44"/>
        <v>-1.1274602284015052E-13</v>
      </c>
      <c r="CL46" s="19">
        <f t="shared" ca="1" si="44"/>
        <v>-1.1274602284015052E-13</v>
      </c>
      <c r="CM46" s="19">
        <f t="shared" ca="1" si="44"/>
        <v>-1.1274602284015052E-13</v>
      </c>
      <c r="CN46" s="19">
        <f t="shared" ca="1" si="44"/>
        <v>-1.1274602284015052E-13</v>
      </c>
      <c r="CO46" s="19">
        <f t="shared" ca="1" si="44"/>
        <v>-1.1274602284015052E-13</v>
      </c>
      <c r="CP46" s="19">
        <f t="shared" ca="1" si="44"/>
        <v>-1.1274602284015052E-13</v>
      </c>
      <c r="CQ46" s="19">
        <f t="shared" ca="1" si="44"/>
        <v>-1.1274602284015052E-13</v>
      </c>
    </row>
    <row r="47" spans="1:95">
      <c r="A47" s="27"/>
      <c r="B47" s="11"/>
      <c r="C47" s="11"/>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c r="AY47" s="13"/>
      <c r="AZ47" s="13"/>
      <c r="BA47" s="13"/>
      <c r="BB47" s="13"/>
      <c r="BC47" s="13"/>
      <c r="BD47" s="13"/>
      <c r="BE47" s="13"/>
      <c r="BF47" s="13"/>
      <c r="BG47" s="13"/>
      <c r="BH47" s="13"/>
      <c r="BI47" s="13"/>
      <c r="BJ47" s="13"/>
      <c r="BK47" s="13"/>
      <c r="BL47" s="13"/>
      <c r="BM47" s="13"/>
      <c r="BN47" s="13"/>
      <c r="BO47" s="13"/>
      <c r="BP47" s="13"/>
      <c r="BQ47" s="13"/>
      <c r="BR47" s="13"/>
      <c r="BS47" s="13"/>
      <c r="BT47" s="13"/>
      <c r="BU47" s="13"/>
      <c r="BV47" s="13"/>
      <c r="BW47" s="13"/>
      <c r="BX47" s="13"/>
      <c r="BY47" s="13"/>
      <c r="BZ47" s="13"/>
      <c r="CA47" s="13"/>
      <c r="CB47" s="13"/>
      <c r="CC47" s="13"/>
      <c r="CD47" s="13"/>
      <c r="CE47" s="13"/>
      <c r="CF47" s="13"/>
      <c r="CG47" s="13"/>
      <c r="CH47" s="13"/>
      <c r="CI47" s="13"/>
      <c r="CJ47" s="13"/>
      <c r="CK47" s="13"/>
      <c r="CL47" s="13"/>
      <c r="CM47" s="13"/>
      <c r="CN47" s="13"/>
      <c r="CO47" s="13"/>
      <c r="CP47" s="13"/>
      <c r="CQ47" s="13"/>
    </row>
    <row r="48" spans="1:95">
      <c r="A48" s="45" t="s">
        <v>115</v>
      </c>
      <c r="C48" s="314">
        <f t="shared" ref="C48:AH48" ca="1" si="45">C46/(1-FederalIncomeTax-StateIncomeTax)-C46</f>
        <v>166.67254435602109</v>
      </c>
      <c r="D48" s="314">
        <f t="shared" ca="1" si="45"/>
        <v>737.56891488760175</v>
      </c>
      <c r="E48" s="314">
        <f t="shared" ca="1" si="45"/>
        <v>214.54876141762372</v>
      </c>
      <c r="F48" s="314">
        <f t="shared" ca="1" si="45"/>
        <v>958.73272652703554</v>
      </c>
      <c r="G48" s="314">
        <f t="shared" ca="1" si="45"/>
        <v>158.18865292849131</v>
      </c>
      <c r="H48" s="314">
        <f t="shared" ca="1" si="45"/>
        <v>153.33156996481978</v>
      </c>
      <c r="I48" s="314">
        <f t="shared" ca="1" si="45"/>
        <v>148.74250277174741</v>
      </c>
      <c r="J48" s="314">
        <f t="shared" ca="1" si="45"/>
        <v>144.39464977221422</v>
      </c>
      <c r="K48" s="314">
        <f t="shared" ca="1" si="45"/>
        <v>1227.8338362441991</v>
      </c>
      <c r="L48" s="314">
        <f t="shared" ca="1" si="45"/>
        <v>136.29006744496922</v>
      </c>
      <c r="M48" s="314">
        <f t="shared" ca="1" si="45"/>
        <v>132.36359479587799</v>
      </c>
      <c r="N48" s="314">
        <f t="shared" ca="1" si="45"/>
        <v>128.43563317028344</v>
      </c>
      <c r="O48" s="314">
        <f t="shared" ca="1" si="45"/>
        <v>124.50767154468883</v>
      </c>
      <c r="P48" s="314">
        <f t="shared" ca="1" si="45"/>
        <v>120.57970991909428</v>
      </c>
      <c r="Q48" s="314">
        <f t="shared" ca="1" si="45"/>
        <v>116.65174829349974</v>
      </c>
      <c r="R48" s="314">
        <f t="shared" ca="1" si="45"/>
        <v>1361.9977445660597</v>
      </c>
      <c r="S48" s="314">
        <f t="shared" ca="1" si="45"/>
        <v>108.79582504231064</v>
      </c>
      <c r="T48" s="314">
        <f t="shared" ca="1" si="45"/>
        <v>104.86786341671603</v>
      </c>
      <c r="U48" s="314">
        <f t="shared" ca="1" si="45"/>
        <v>101.37914985960339</v>
      </c>
      <c r="V48" s="314">
        <f t="shared" ca="1" si="45"/>
        <v>98.770421415957799</v>
      </c>
      <c r="W48" s="314">
        <f t="shared" ca="1" si="45"/>
        <v>96.600941040794169</v>
      </c>
      <c r="X48" s="314">
        <f t="shared" ca="1" si="45"/>
        <v>94.431460665630482</v>
      </c>
      <c r="Y48" s="314">
        <f t="shared" ca="1" si="45"/>
        <v>1527.2850706955669</v>
      </c>
      <c r="Z48" s="314">
        <f t="shared" ca="1" si="45"/>
        <v>90.092499915303165</v>
      </c>
      <c r="AA48" s="314">
        <f t="shared" ca="1" si="45"/>
        <v>87.923019540139478</v>
      </c>
      <c r="AB48" s="314">
        <f t="shared" ca="1" si="45"/>
        <v>85.753539164975791</v>
      </c>
      <c r="AC48" s="314">
        <f t="shared" ca="1" si="45"/>
        <v>83.584058789812133</v>
      </c>
      <c r="AD48" s="314">
        <f t="shared" ca="1" si="45"/>
        <v>81.414578414648446</v>
      </c>
      <c r="AE48" s="314">
        <f t="shared" ca="1" si="45"/>
        <v>79.245098039484787</v>
      </c>
      <c r="AF48" s="314">
        <f t="shared" ca="1" si="45"/>
        <v>1725.4660743584363</v>
      </c>
      <c r="AG48" s="314">
        <f t="shared" ca="1" si="45"/>
        <v>74.906137289157471</v>
      </c>
      <c r="AH48" s="314">
        <f t="shared" ca="1" si="45"/>
        <v>72.736656913993812</v>
      </c>
      <c r="AI48" s="314">
        <f t="shared" ref="AI48:BN48" ca="1" si="46">AI46/(1-FederalIncomeTax-StateIncomeTax)-AI46</f>
        <v>70.567176538830154</v>
      </c>
      <c r="AJ48" s="314">
        <f t="shared" ca="1" si="46"/>
        <v>68.397696163666438</v>
      </c>
      <c r="AK48" s="314">
        <f t="shared" ca="1" si="46"/>
        <v>66.228215788502808</v>
      </c>
      <c r="AL48" s="314">
        <f t="shared" ca="1" si="46"/>
        <v>64.05873541333915</v>
      </c>
      <c r="AM48" s="314">
        <f t="shared" ca="1" si="46"/>
        <v>1955.3717473325569</v>
      </c>
      <c r="AN48" s="314">
        <f t="shared" ca="1" si="46"/>
        <v>59.719774663011805</v>
      </c>
      <c r="AO48" s="314">
        <f t="shared" ca="1" si="46"/>
        <v>57.550294287848118</v>
      </c>
      <c r="AP48" s="314">
        <f t="shared" ca="1" si="46"/>
        <v>55.380813912684459</v>
      </c>
      <c r="AQ48" s="314">
        <f t="shared" ca="1" si="46"/>
        <v>53.211333537520801</v>
      </c>
      <c r="AR48" s="314">
        <f t="shared" ca="1" si="46"/>
        <v>51.041853162357114</v>
      </c>
      <c r="AS48" s="314">
        <f t="shared" ca="1" si="46"/>
        <v>48.872372787193427</v>
      </c>
      <c r="AT48" s="314">
        <f t="shared" ca="1" si="46"/>
        <v>2221.719093255424</v>
      </c>
      <c r="AU48" s="314">
        <f t="shared" ca="1" si="46"/>
        <v>44.533412036866082</v>
      </c>
      <c r="AV48" s="314">
        <f t="shared" ca="1" si="46"/>
        <v>42.363931661702395</v>
      </c>
      <c r="AW48" s="314">
        <f t="shared" ca="1" si="46"/>
        <v>40.194451286538722</v>
      </c>
      <c r="AX48" s="314">
        <f t="shared" ca="1" si="46"/>
        <v>38.02497091137505</v>
      </c>
      <c r="AY48" s="314">
        <f t="shared" ca="1" si="46"/>
        <v>35.855490536211363</v>
      </c>
      <c r="AZ48" s="314">
        <f t="shared" ca="1" si="46"/>
        <v>33.686010161047676</v>
      </c>
      <c r="BA48" s="314">
        <f t="shared" ca="1" si="46"/>
        <v>2529.926466599678</v>
      </c>
      <c r="BB48" s="314">
        <f t="shared" ca="1" si="46"/>
        <v>29.347049410720331</v>
      </c>
      <c r="BC48" s="314">
        <f t="shared" ca="1" si="46"/>
        <v>14.131154611569222</v>
      </c>
      <c r="BD48" s="314">
        <f t="shared" ca="1" si="46"/>
        <v>-3.7481855694360502E-14</v>
      </c>
      <c r="BE48" s="314">
        <f t="shared" ca="1" si="46"/>
        <v>-3.7481855694360502E-14</v>
      </c>
      <c r="BF48" s="314">
        <f t="shared" ca="1" si="46"/>
        <v>-3.7481855694360502E-14</v>
      </c>
      <c r="BG48" s="314">
        <f t="shared" ca="1" si="46"/>
        <v>-3.7481855694360502E-14</v>
      </c>
      <c r="BH48" s="314">
        <f t="shared" ca="1" si="46"/>
        <v>-3.7481855694360502E-14</v>
      </c>
      <c r="BI48" s="314">
        <f t="shared" ca="1" si="46"/>
        <v>-3.7481855694360502E-14</v>
      </c>
      <c r="BJ48" s="314">
        <f t="shared" ca="1" si="46"/>
        <v>-3.7481855694360502E-14</v>
      </c>
      <c r="BK48" s="314">
        <f t="shared" ca="1" si="46"/>
        <v>-3.7481855694360502E-14</v>
      </c>
      <c r="BL48" s="314">
        <f t="shared" ca="1" si="46"/>
        <v>-3.7481855694360502E-14</v>
      </c>
      <c r="BM48" s="314">
        <f t="shared" ca="1" si="46"/>
        <v>-3.7481855694360502E-14</v>
      </c>
      <c r="BN48" s="314">
        <f t="shared" ca="1" si="46"/>
        <v>-3.7481855694360502E-14</v>
      </c>
      <c r="BO48" s="314">
        <f t="shared" ref="BO48:CQ48" ca="1" si="47">BO46/(1-FederalIncomeTax-StateIncomeTax)-BO46</f>
        <v>-3.7481855694360502E-14</v>
      </c>
      <c r="BP48" s="314">
        <f t="shared" ca="1" si="47"/>
        <v>-3.7481855694360502E-14</v>
      </c>
      <c r="BQ48" s="314">
        <f t="shared" ca="1" si="47"/>
        <v>-3.7481855694360502E-14</v>
      </c>
      <c r="BR48" s="314">
        <f t="shared" ca="1" si="47"/>
        <v>-3.7481855694360502E-14</v>
      </c>
      <c r="BS48" s="314">
        <f t="shared" ca="1" si="47"/>
        <v>-3.7481855694360502E-14</v>
      </c>
      <c r="BT48" s="314">
        <f t="shared" ca="1" si="47"/>
        <v>-3.7481855694360502E-14</v>
      </c>
      <c r="BU48" s="314">
        <f t="shared" ca="1" si="47"/>
        <v>-3.7481855694360502E-14</v>
      </c>
      <c r="BV48" s="314">
        <f t="shared" ca="1" si="47"/>
        <v>-3.7481855694360502E-14</v>
      </c>
      <c r="BW48" s="314">
        <f t="shared" ca="1" si="47"/>
        <v>-3.7481855694360502E-14</v>
      </c>
      <c r="BX48" s="314">
        <f t="shared" ca="1" si="47"/>
        <v>-3.7481855694360502E-14</v>
      </c>
      <c r="BY48" s="314">
        <f t="shared" ca="1" si="47"/>
        <v>-3.7481855694360502E-14</v>
      </c>
      <c r="BZ48" s="314">
        <f t="shared" ca="1" si="47"/>
        <v>-3.7481855694360502E-14</v>
      </c>
      <c r="CA48" s="314">
        <f t="shared" ca="1" si="47"/>
        <v>-3.7481855694360502E-14</v>
      </c>
      <c r="CB48" s="314">
        <f t="shared" ca="1" si="47"/>
        <v>-3.7481855694360502E-14</v>
      </c>
      <c r="CC48" s="314">
        <f t="shared" ca="1" si="47"/>
        <v>-3.7481855694360502E-14</v>
      </c>
      <c r="CD48" s="314">
        <f t="shared" ca="1" si="47"/>
        <v>-3.7481855694360502E-14</v>
      </c>
      <c r="CE48" s="314">
        <f t="shared" ca="1" si="47"/>
        <v>-3.7481855694360502E-14</v>
      </c>
      <c r="CF48" s="314">
        <f t="shared" ca="1" si="47"/>
        <v>-3.7481855694360502E-14</v>
      </c>
      <c r="CG48" s="314">
        <f t="shared" ca="1" si="47"/>
        <v>-3.7481855694360502E-14</v>
      </c>
      <c r="CH48" s="314">
        <f t="shared" ca="1" si="47"/>
        <v>-3.7481855694360502E-14</v>
      </c>
      <c r="CI48" s="314">
        <f t="shared" ca="1" si="47"/>
        <v>-3.7481855694360502E-14</v>
      </c>
      <c r="CJ48" s="314">
        <f t="shared" ca="1" si="47"/>
        <v>-3.7481855694360502E-14</v>
      </c>
      <c r="CK48" s="314">
        <f t="shared" ca="1" si="47"/>
        <v>-3.7481855694360502E-14</v>
      </c>
      <c r="CL48" s="314">
        <f t="shared" ca="1" si="47"/>
        <v>-3.7481855694360502E-14</v>
      </c>
      <c r="CM48" s="314">
        <f t="shared" ca="1" si="47"/>
        <v>-3.7481855694360502E-14</v>
      </c>
      <c r="CN48" s="314">
        <f t="shared" ca="1" si="47"/>
        <v>-3.7481855694360502E-14</v>
      </c>
      <c r="CO48" s="314">
        <f t="shared" ca="1" si="47"/>
        <v>-3.7481855694360502E-14</v>
      </c>
      <c r="CP48" s="314">
        <f t="shared" ca="1" si="47"/>
        <v>-3.7481855694360502E-14</v>
      </c>
      <c r="CQ48" s="314">
        <f t="shared" ca="1" si="47"/>
        <v>-3.7481855694360502E-14</v>
      </c>
    </row>
    <row r="49" spans="1:95">
      <c r="A49" s="48" t="s">
        <v>116</v>
      </c>
      <c r="B49" s="55"/>
      <c r="C49" s="19">
        <f t="shared" ref="C49:BN49" ca="1" si="48">C46+C48</f>
        <v>668.02622988385178</v>
      </c>
      <c r="D49" s="19">
        <f t="shared" ca="1" si="48"/>
        <v>2956.1880356216498</v>
      </c>
      <c r="E49" s="19">
        <f t="shared" ca="1" si="48"/>
        <v>859.91487542133723</v>
      </c>
      <c r="F49" s="19">
        <f t="shared" ca="1" si="48"/>
        <v>3842.6161383849117</v>
      </c>
      <c r="G49" s="19">
        <f t="shared" ca="1" si="48"/>
        <v>634.02265702802106</v>
      </c>
      <c r="H49" s="19">
        <f t="shared" ca="1" si="48"/>
        <v>614.55539064055995</v>
      </c>
      <c r="I49" s="19">
        <f t="shared" ca="1" si="48"/>
        <v>596.1623357585064</v>
      </c>
      <c r="J49" s="19">
        <f t="shared" ca="1" si="48"/>
        <v>578.73607123131933</v>
      </c>
      <c r="K49" s="19">
        <f t="shared" ca="1" si="48"/>
        <v>4921.1777003775496</v>
      </c>
      <c r="L49" s="19">
        <f t="shared" ca="1" si="48"/>
        <v>546.25277533053782</v>
      </c>
      <c r="M49" s="19">
        <f t="shared" ca="1" si="48"/>
        <v>530.51541000351881</v>
      </c>
      <c r="N49" s="19">
        <f t="shared" ca="1" si="48"/>
        <v>514.77207683480322</v>
      </c>
      <c r="O49" s="19">
        <f t="shared" ca="1" si="48"/>
        <v>499.02874366608745</v>
      </c>
      <c r="P49" s="19">
        <f t="shared" ca="1" si="48"/>
        <v>483.2854104973718</v>
      </c>
      <c r="Q49" s="19">
        <f t="shared" ca="1" si="48"/>
        <v>467.54207732865615</v>
      </c>
      <c r="R49" s="19">
        <f t="shared" ca="1" si="48"/>
        <v>5458.9087958559494</v>
      </c>
      <c r="S49" s="19">
        <f t="shared" ca="1" si="48"/>
        <v>436.05541099122485</v>
      </c>
      <c r="T49" s="19">
        <f t="shared" ca="1" si="48"/>
        <v>420.31207782250914</v>
      </c>
      <c r="U49" s="19">
        <f t="shared" ca="1" si="48"/>
        <v>406.32925795432203</v>
      </c>
      <c r="V49" s="19">
        <f t="shared" ca="1" si="48"/>
        <v>395.87343252888894</v>
      </c>
      <c r="W49" s="19">
        <f t="shared" ca="1" si="48"/>
        <v>387.17812040398451</v>
      </c>
      <c r="X49" s="19">
        <f t="shared" ca="1" si="48"/>
        <v>378.48280827907996</v>
      </c>
      <c r="Y49" s="19">
        <f t="shared" ca="1" si="48"/>
        <v>6121.3830488800268</v>
      </c>
      <c r="Z49" s="19">
        <f t="shared" ca="1" si="48"/>
        <v>361.09218402927104</v>
      </c>
      <c r="AA49" s="19">
        <f t="shared" ca="1" si="48"/>
        <v>352.39687190436649</v>
      </c>
      <c r="AB49" s="19">
        <f t="shared" ca="1" si="48"/>
        <v>343.70155977946206</v>
      </c>
      <c r="AC49" s="19">
        <f t="shared" ca="1" si="48"/>
        <v>335.00624765455757</v>
      </c>
      <c r="AD49" s="19">
        <f t="shared" ca="1" si="48"/>
        <v>326.31093552965308</v>
      </c>
      <c r="AE49" s="19">
        <f t="shared" ca="1" si="48"/>
        <v>317.61562340474859</v>
      </c>
      <c r="AF49" s="19">
        <f t="shared" ca="1" si="48"/>
        <v>6915.6956888113673</v>
      </c>
      <c r="AG49" s="19">
        <f t="shared" ca="1" si="48"/>
        <v>300.22499915493967</v>
      </c>
      <c r="AH49" s="19">
        <f t="shared" ca="1" si="48"/>
        <v>291.52968703003518</v>
      </c>
      <c r="AI49" s="19">
        <f t="shared" ca="1" si="48"/>
        <v>282.83437490513074</v>
      </c>
      <c r="AJ49" s="19">
        <f t="shared" ca="1" si="48"/>
        <v>274.1390627802262</v>
      </c>
      <c r="AK49" s="19">
        <f t="shared" ca="1" si="48"/>
        <v>265.44375065532176</v>
      </c>
      <c r="AL49" s="19">
        <f t="shared" ca="1" si="48"/>
        <v>256.74843853041733</v>
      </c>
      <c r="AM49" s="19">
        <f t="shared" ca="1" si="48"/>
        <v>7837.1613119541353</v>
      </c>
      <c r="AN49" s="19">
        <f t="shared" ca="1" si="48"/>
        <v>239.35781428060835</v>
      </c>
      <c r="AO49" s="19">
        <f t="shared" ca="1" si="48"/>
        <v>230.66250215570386</v>
      </c>
      <c r="AP49" s="19">
        <f t="shared" ca="1" si="48"/>
        <v>221.96719003079937</v>
      </c>
      <c r="AQ49" s="19">
        <f t="shared" ca="1" si="48"/>
        <v>213.27187790589491</v>
      </c>
      <c r="AR49" s="19">
        <f t="shared" ca="1" si="48"/>
        <v>204.57656578099036</v>
      </c>
      <c r="AS49" s="19">
        <f t="shared" ca="1" si="48"/>
        <v>195.88125365608585</v>
      </c>
      <c r="AT49" s="19">
        <f t="shared" ca="1" si="48"/>
        <v>8904.6857445107144</v>
      </c>
      <c r="AU49" s="19">
        <f t="shared" ca="1" si="48"/>
        <v>178.49062940627681</v>
      </c>
      <c r="AV49" s="19">
        <f t="shared" ca="1" si="48"/>
        <v>169.79531728137226</v>
      </c>
      <c r="AW49" s="19">
        <f t="shared" ca="1" si="48"/>
        <v>161.10000515646777</v>
      </c>
      <c r="AX49" s="19">
        <f t="shared" ca="1" si="48"/>
        <v>152.40469303156326</v>
      </c>
      <c r="AY49" s="19">
        <f t="shared" ca="1" si="48"/>
        <v>143.70938090665871</v>
      </c>
      <c r="AZ49" s="19">
        <f t="shared" ca="1" si="48"/>
        <v>135.01406878175419</v>
      </c>
      <c r="BA49" s="19">
        <f t="shared" ca="1" si="48"/>
        <v>10139.985838074859</v>
      </c>
      <c r="BB49" s="19">
        <f t="shared" ca="1" si="48"/>
        <v>117.62344453194517</v>
      </c>
      <c r="BC49" s="19">
        <f t="shared" ca="1" si="48"/>
        <v>56.637894234746369</v>
      </c>
      <c r="BD49" s="19">
        <f t="shared" ca="1" si="48"/>
        <v>-1.5022787853451102E-13</v>
      </c>
      <c r="BE49" s="19">
        <f t="shared" ca="1" si="48"/>
        <v>-1.5022787853451102E-13</v>
      </c>
      <c r="BF49" s="19">
        <f t="shared" ca="1" si="48"/>
        <v>-1.5022787853451102E-13</v>
      </c>
      <c r="BG49" s="19">
        <f t="shared" ca="1" si="48"/>
        <v>-1.5022787853451102E-13</v>
      </c>
      <c r="BH49" s="19">
        <f t="shared" ca="1" si="48"/>
        <v>-1.5022787853451102E-13</v>
      </c>
      <c r="BI49" s="19">
        <f t="shared" ca="1" si="48"/>
        <v>-1.5022787853451102E-13</v>
      </c>
      <c r="BJ49" s="19">
        <f t="shared" ca="1" si="48"/>
        <v>-1.5022787853451102E-13</v>
      </c>
      <c r="BK49" s="19">
        <f t="shared" ca="1" si="48"/>
        <v>-1.5022787853451102E-13</v>
      </c>
      <c r="BL49" s="19">
        <f t="shared" ca="1" si="48"/>
        <v>-1.5022787853451102E-13</v>
      </c>
      <c r="BM49" s="19">
        <f t="shared" ca="1" si="48"/>
        <v>-1.5022787853451102E-13</v>
      </c>
      <c r="BN49" s="19">
        <f t="shared" ca="1" si="48"/>
        <v>-1.5022787853451102E-13</v>
      </c>
      <c r="BO49" s="19">
        <f t="shared" ref="BO49:CQ49" ca="1" si="49">BO46+BO48</f>
        <v>-1.5022787853451102E-13</v>
      </c>
      <c r="BP49" s="19">
        <f t="shared" ca="1" si="49"/>
        <v>-1.5022787853451102E-13</v>
      </c>
      <c r="BQ49" s="19">
        <f t="shared" ca="1" si="49"/>
        <v>-1.5022787853451102E-13</v>
      </c>
      <c r="BR49" s="19">
        <f t="shared" ca="1" si="49"/>
        <v>-1.5022787853451102E-13</v>
      </c>
      <c r="BS49" s="19">
        <f t="shared" ca="1" si="49"/>
        <v>-1.5022787853451102E-13</v>
      </c>
      <c r="BT49" s="19">
        <f t="shared" ca="1" si="49"/>
        <v>-1.5022787853451102E-13</v>
      </c>
      <c r="BU49" s="19">
        <f t="shared" ca="1" si="49"/>
        <v>-1.5022787853451102E-13</v>
      </c>
      <c r="BV49" s="19">
        <f t="shared" ca="1" si="49"/>
        <v>-1.5022787853451102E-13</v>
      </c>
      <c r="BW49" s="19">
        <f t="shared" ca="1" si="49"/>
        <v>-1.5022787853451102E-13</v>
      </c>
      <c r="BX49" s="19">
        <f t="shared" ca="1" si="49"/>
        <v>-1.5022787853451102E-13</v>
      </c>
      <c r="BY49" s="19">
        <f t="shared" ca="1" si="49"/>
        <v>-1.5022787853451102E-13</v>
      </c>
      <c r="BZ49" s="19">
        <f t="shared" ca="1" si="49"/>
        <v>-1.5022787853451102E-13</v>
      </c>
      <c r="CA49" s="19">
        <f t="shared" ca="1" si="49"/>
        <v>-1.5022787853451102E-13</v>
      </c>
      <c r="CB49" s="19">
        <f t="shared" ca="1" si="49"/>
        <v>-1.5022787853451102E-13</v>
      </c>
      <c r="CC49" s="19">
        <f t="shared" ca="1" si="49"/>
        <v>-1.5022787853451102E-13</v>
      </c>
      <c r="CD49" s="19">
        <f t="shared" ca="1" si="49"/>
        <v>-1.5022787853451102E-13</v>
      </c>
      <c r="CE49" s="19">
        <f t="shared" ca="1" si="49"/>
        <v>-1.5022787853451102E-13</v>
      </c>
      <c r="CF49" s="19">
        <f t="shared" ca="1" si="49"/>
        <v>-1.5022787853451102E-13</v>
      </c>
      <c r="CG49" s="19">
        <f t="shared" ca="1" si="49"/>
        <v>-1.5022787853451102E-13</v>
      </c>
      <c r="CH49" s="19">
        <f t="shared" ca="1" si="49"/>
        <v>-1.5022787853451102E-13</v>
      </c>
      <c r="CI49" s="19">
        <f t="shared" ca="1" si="49"/>
        <v>-1.5022787853451102E-13</v>
      </c>
      <c r="CJ49" s="19">
        <f t="shared" ca="1" si="49"/>
        <v>-1.5022787853451102E-13</v>
      </c>
      <c r="CK49" s="19">
        <f t="shared" ca="1" si="49"/>
        <v>-1.5022787853451102E-13</v>
      </c>
      <c r="CL49" s="19">
        <f t="shared" ca="1" si="49"/>
        <v>-1.5022787853451102E-13</v>
      </c>
      <c r="CM49" s="19">
        <f t="shared" ca="1" si="49"/>
        <v>-1.5022787853451102E-13</v>
      </c>
      <c r="CN49" s="19">
        <f t="shared" ca="1" si="49"/>
        <v>-1.5022787853451102E-13</v>
      </c>
      <c r="CO49" s="19">
        <f t="shared" ca="1" si="49"/>
        <v>-1.5022787853451102E-13</v>
      </c>
      <c r="CP49" s="19">
        <f t="shared" ca="1" si="49"/>
        <v>-1.5022787853451102E-13</v>
      </c>
      <c r="CQ49" s="19">
        <f t="shared" ca="1" si="49"/>
        <v>-1.5022787853451102E-13</v>
      </c>
    </row>
    <row r="50" spans="1:95" ht="16.5" thickBot="1">
      <c r="A50" s="16"/>
      <c r="B50" s="11"/>
      <c r="C50" s="11"/>
      <c r="D50" s="13"/>
      <c r="E50" s="13"/>
      <c r="F50" s="13"/>
      <c r="G50" s="13"/>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13"/>
      <c r="AJ50" s="13"/>
      <c r="AK50" s="13"/>
      <c r="AL50" s="13"/>
      <c r="AM50" s="13"/>
      <c r="AN50" s="13"/>
      <c r="AO50" s="13"/>
      <c r="AP50" s="13"/>
      <c r="AQ50" s="13"/>
      <c r="AR50" s="13"/>
      <c r="AS50" s="13"/>
      <c r="AT50" s="13"/>
      <c r="AU50" s="13"/>
      <c r="AV50" s="13"/>
      <c r="AW50" s="13"/>
      <c r="AX50" s="13"/>
      <c r="AY50" s="13"/>
      <c r="AZ50" s="13"/>
      <c r="BA50" s="13"/>
      <c r="BB50" s="13"/>
      <c r="BC50" s="13"/>
      <c r="BD50" s="13"/>
      <c r="BE50" s="13"/>
      <c r="BF50" s="13"/>
      <c r="BG50" s="13"/>
      <c r="BH50" s="13"/>
      <c r="BI50" s="13"/>
      <c r="BJ50" s="13"/>
      <c r="BK50" s="13"/>
      <c r="BL50" s="13"/>
      <c r="BM50" s="13"/>
      <c r="BN50" s="13"/>
      <c r="BO50" s="13"/>
      <c r="BP50" s="13"/>
      <c r="BQ50" s="13"/>
      <c r="BR50" s="13"/>
      <c r="BS50" s="13"/>
      <c r="BT50" s="13"/>
      <c r="BU50" s="13"/>
      <c r="BV50" s="13"/>
      <c r="BW50" s="13"/>
      <c r="BX50" s="13"/>
      <c r="BY50" s="13"/>
      <c r="BZ50" s="13"/>
      <c r="CA50" s="13"/>
      <c r="CB50" s="13"/>
      <c r="CC50" s="13"/>
      <c r="CD50" s="13"/>
      <c r="CE50" s="13"/>
      <c r="CF50" s="13"/>
      <c r="CG50" s="13"/>
      <c r="CH50" s="13"/>
      <c r="CI50" s="13"/>
      <c r="CJ50" s="13"/>
      <c r="CK50" s="13"/>
      <c r="CL50" s="13"/>
      <c r="CM50" s="13"/>
      <c r="CN50" s="13"/>
      <c r="CO50" s="13"/>
      <c r="CP50" s="13"/>
      <c r="CQ50" s="13"/>
    </row>
    <row r="51" spans="1:95">
      <c r="A51" s="57" t="s">
        <v>118</v>
      </c>
      <c r="B51" s="394">
        <f ca="1">IFERROR(NPV(WACC,D49:CQ49)+C49,0)</f>
        <v>21273.992856325978</v>
      </c>
      <c r="C51" s="302"/>
      <c r="D51" s="378"/>
      <c r="E51" s="378"/>
      <c r="F51" s="378"/>
      <c r="G51" s="378"/>
      <c r="H51" s="378"/>
      <c r="I51" s="378"/>
      <c r="J51" s="378"/>
      <c r="K51" s="378"/>
      <c r="L51" s="378"/>
      <c r="M51" s="378"/>
      <c r="N51" s="378"/>
      <c r="O51" s="378"/>
      <c r="P51" s="378"/>
      <c r="Q51" s="378"/>
      <c r="R51" s="378"/>
      <c r="S51" s="378"/>
      <c r="T51" s="378"/>
      <c r="U51" s="378"/>
      <c r="V51" s="378"/>
      <c r="W51" s="378"/>
      <c r="X51" s="378"/>
      <c r="Y51" s="378"/>
      <c r="Z51" s="378"/>
      <c r="AA51" s="378"/>
      <c r="AB51" s="378"/>
      <c r="AC51" s="378"/>
      <c r="AD51" s="378"/>
      <c r="AE51" s="378"/>
      <c r="AF51" s="378"/>
      <c r="AG51" s="378"/>
      <c r="AH51" s="378"/>
      <c r="AI51" s="378"/>
      <c r="AJ51" s="378"/>
      <c r="AK51" s="378"/>
      <c r="AL51" s="378"/>
      <c r="AM51" s="378"/>
      <c r="AN51" s="378"/>
      <c r="AO51" s="378"/>
      <c r="AP51" s="378"/>
      <c r="AQ51" s="378"/>
      <c r="AR51" s="378"/>
      <c r="AS51" s="378"/>
      <c r="AT51" s="378"/>
      <c r="AU51" s="378"/>
      <c r="AV51" s="378"/>
      <c r="AW51" s="378"/>
      <c r="AX51" s="378"/>
      <c r="AY51" s="378"/>
      <c r="AZ51" s="378"/>
      <c r="BA51" s="378"/>
      <c r="BB51" s="378"/>
      <c r="BC51" s="378"/>
      <c r="BD51" s="378"/>
      <c r="BE51" s="378"/>
      <c r="BF51" s="378"/>
      <c r="BG51" s="378"/>
      <c r="BH51" s="378"/>
      <c r="BI51" s="378"/>
      <c r="BJ51" s="378"/>
      <c r="BK51" s="378"/>
      <c r="BL51" s="378"/>
      <c r="BM51" s="378"/>
      <c r="BN51" s="378"/>
      <c r="BO51" s="378"/>
      <c r="BP51" s="378"/>
      <c r="BQ51" s="378"/>
      <c r="BR51" s="378"/>
      <c r="BS51" s="378"/>
      <c r="BT51" s="378"/>
      <c r="BU51" s="378"/>
      <c r="BV51" s="378"/>
      <c r="BW51" s="378"/>
      <c r="BX51" s="378"/>
      <c r="BY51" s="378"/>
      <c r="BZ51" s="378"/>
      <c r="CA51" s="378"/>
      <c r="CB51" s="378"/>
      <c r="CC51" s="378"/>
      <c r="CD51" s="378"/>
      <c r="CE51" s="378"/>
      <c r="CF51" s="378"/>
      <c r="CG51" s="378"/>
      <c r="CH51" s="378"/>
      <c r="CI51" s="378"/>
      <c r="CJ51" s="378"/>
      <c r="CK51" s="378"/>
      <c r="CL51" s="378"/>
      <c r="CM51" s="378"/>
      <c r="CN51" s="378"/>
      <c r="CO51" s="378"/>
      <c r="CP51" s="378"/>
      <c r="CQ51" s="378"/>
    </row>
    <row r="52" spans="1:95" ht="16.5" thickBot="1">
      <c r="A52" s="58" t="str">
        <f>"(Discounted at "&amp;TEXT(WACC,"0.00%")&amp;" WACC rate)"</f>
        <v>(Discounted at 6.68% WACC rate)</v>
      </c>
      <c r="B52" s="59"/>
    </row>
  </sheetData>
  <sheetProtection algorithmName="SHA-512" hashValue="pQolN9/SebGXnYub/ZX3d3xtAQ7MP36HWzN8Kjb+5mIOVwFeUzbefm0Rn+dydLKYUl3EVmpBYsoUuqyM/TpwDw==" saltValue="CC9Sc0G+xvFIubj7l2OiIw==" spinCount="100000" sheet="1" objects="1" scenarios="1"/>
  <mergeCells count="2">
    <mergeCell ref="A2:B2"/>
    <mergeCell ref="A3:B3"/>
  </mergeCells>
  <phoneticPr fontId="32" type="noConversion"/>
  <conditionalFormatting sqref="D4:CQ7">
    <cfRule type="expression" dxfId="8657" priority="5234">
      <formula>$D$4=""</formula>
    </cfRule>
  </conditionalFormatting>
  <conditionalFormatting sqref="E4:CQ7">
    <cfRule type="expression" dxfId="8656" priority="5233">
      <formula>$E$4=""</formula>
    </cfRule>
  </conditionalFormatting>
  <conditionalFormatting sqref="F4:CQ7">
    <cfRule type="expression" dxfId="8655" priority="5232">
      <formula>$F$4=""</formula>
    </cfRule>
  </conditionalFormatting>
  <conditionalFormatting sqref="G4:CQ7">
    <cfRule type="expression" dxfId="8654" priority="5231">
      <formula>$G$4=""</formula>
    </cfRule>
  </conditionalFormatting>
  <conditionalFormatting sqref="H4:CQ7">
    <cfRule type="expression" dxfId="8653" priority="5230">
      <formula>$H$4=""</formula>
    </cfRule>
  </conditionalFormatting>
  <conditionalFormatting sqref="I4:CQ7">
    <cfRule type="expression" dxfId="8652" priority="5229">
      <formula>$I$4=""</formula>
    </cfRule>
  </conditionalFormatting>
  <conditionalFormatting sqref="J4:CQ7">
    <cfRule type="expression" dxfId="8651" priority="5228">
      <formula>$J$4=""</formula>
    </cfRule>
  </conditionalFormatting>
  <conditionalFormatting sqref="K4:CQ7">
    <cfRule type="expression" dxfId="8650" priority="5227">
      <formula>$K$4=""</formula>
    </cfRule>
  </conditionalFormatting>
  <conditionalFormatting sqref="L4:CQ7">
    <cfRule type="expression" dxfId="8649" priority="5226">
      <formula>$L$4=""</formula>
    </cfRule>
  </conditionalFormatting>
  <conditionalFormatting sqref="M4:CQ7">
    <cfRule type="expression" dxfId="8648" priority="5225">
      <formula>$M$4=""</formula>
    </cfRule>
  </conditionalFormatting>
  <conditionalFormatting sqref="N4:CQ7">
    <cfRule type="expression" dxfId="8647" priority="5224">
      <formula>$N$4=""</formula>
    </cfRule>
  </conditionalFormatting>
  <conditionalFormatting sqref="O4:CQ7">
    <cfRule type="expression" dxfId="8646" priority="5223">
      <formula>$O$4=""</formula>
    </cfRule>
  </conditionalFormatting>
  <conditionalFormatting sqref="P4:CQ7">
    <cfRule type="expression" dxfId="8645" priority="5222">
      <formula>$P$4=""</formula>
    </cfRule>
  </conditionalFormatting>
  <conditionalFormatting sqref="Q4:CQ7">
    <cfRule type="expression" dxfId="8644" priority="5221">
      <formula>$Q$4=""</formula>
    </cfRule>
  </conditionalFormatting>
  <conditionalFormatting sqref="R4:CQ7">
    <cfRule type="expression" dxfId="8643" priority="5220">
      <formula>$R$4=""</formula>
    </cfRule>
  </conditionalFormatting>
  <conditionalFormatting sqref="S4:CQ7">
    <cfRule type="expression" dxfId="8642" priority="5219">
      <formula>$S$4=""</formula>
    </cfRule>
  </conditionalFormatting>
  <conditionalFormatting sqref="T4:CQ7">
    <cfRule type="expression" dxfId="8641" priority="5218">
      <formula>$T$4=""</formula>
    </cfRule>
  </conditionalFormatting>
  <conditionalFormatting sqref="U4:CQ7">
    <cfRule type="expression" dxfId="8640" priority="5217">
      <formula>$U$4=""</formula>
    </cfRule>
  </conditionalFormatting>
  <conditionalFormatting sqref="V4:CQ7">
    <cfRule type="expression" dxfId="8639" priority="5216">
      <formula>$V$4=""</formula>
    </cfRule>
  </conditionalFormatting>
  <conditionalFormatting sqref="W4:CQ7">
    <cfRule type="expression" dxfId="8638" priority="5215">
      <formula>$W$4=""</formula>
    </cfRule>
  </conditionalFormatting>
  <conditionalFormatting sqref="X4:CQ7">
    <cfRule type="expression" dxfId="8637" priority="5214">
      <formula>$X$4=""</formula>
    </cfRule>
  </conditionalFormatting>
  <conditionalFormatting sqref="Y4:CQ7">
    <cfRule type="expression" dxfId="8636" priority="5213">
      <formula>$Y$4=""</formula>
    </cfRule>
  </conditionalFormatting>
  <conditionalFormatting sqref="Z4:CQ7">
    <cfRule type="expression" dxfId="8635" priority="5212">
      <formula>$Z$4=""</formula>
    </cfRule>
  </conditionalFormatting>
  <conditionalFormatting sqref="AA4:CQ7">
    <cfRule type="expression" dxfId="8634" priority="5211">
      <formula>$AA$4=""</formula>
    </cfRule>
  </conditionalFormatting>
  <conditionalFormatting sqref="AY4:CQ7">
    <cfRule type="expression" dxfId="8633" priority="5187">
      <formula>$AY$4=""</formula>
    </cfRule>
  </conditionalFormatting>
  <conditionalFormatting sqref="AX4:CQ7">
    <cfRule type="expression" dxfId="8632" priority="5188">
      <formula>$AX$4=""</formula>
    </cfRule>
  </conditionalFormatting>
  <conditionalFormatting sqref="AW4:CQ7">
    <cfRule type="expression" dxfId="8631" priority="5189">
      <formula>$AW$4=""</formula>
    </cfRule>
  </conditionalFormatting>
  <conditionalFormatting sqref="AV4:CQ7">
    <cfRule type="expression" dxfId="8630" priority="5190">
      <formula>$AV$4=""</formula>
    </cfRule>
  </conditionalFormatting>
  <conditionalFormatting sqref="AU4:CQ7">
    <cfRule type="expression" dxfId="8629" priority="5191">
      <formula>$AU$4=""</formula>
    </cfRule>
  </conditionalFormatting>
  <conditionalFormatting sqref="AT4:CQ7">
    <cfRule type="expression" dxfId="8628" priority="5192">
      <formula>$AT$4=""</formula>
    </cfRule>
  </conditionalFormatting>
  <conditionalFormatting sqref="AS4:CQ7">
    <cfRule type="expression" dxfId="8627" priority="5193">
      <formula>$AS$4=""</formula>
    </cfRule>
  </conditionalFormatting>
  <conditionalFormatting sqref="AR4:CQ7">
    <cfRule type="expression" dxfId="8626" priority="5194">
      <formula>$AR$4=""</formula>
    </cfRule>
  </conditionalFormatting>
  <conditionalFormatting sqref="AQ4:CQ7">
    <cfRule type="expression" dxfId="8625" priority="5195">
      <formula>$AQ$4=""</formula>
    </cfRule>
  </conditionalFormatting>
  <conditionalFormatting sqref="AP4:CQ7">
    <cfRule type="expression" dxfId="8624" priority="5196">
      <formula>$AP$4=""</formula>
    </cfRule>
  </conditionalFormatting>
  <conditionalFormatting sqref="AO4:CQ7">
    <cfRule type="expression" dxfId="8623" priority="5197">
      <formula>$AO$4=""</formula>
    </cfRule>
  </conditionalFormatting>
  <conditionalFormatting sqref="AN4:CQ7">
    <cfRule type="expression" dxfId="8622" priority="5198">
      <formula>$AN$4=""</formula>
    </cfRule>
  </conditionalFormatting>
  <conditionalFormatting sqref="AM4:CQ7">
    <cfRule type="expression" dxfId="8621" priority="5199">
      <formula>$AM$4=""</formula>
    </cfRule>
  </conditionalFormatting>
  <conditionalFormatting sqref="AL4:CQ7">
    <cfRule type="expression" dxfId="8620" priority="5200">
      <formula>$AL$4=""</formula>
    </cfRule>
  </conditionalFormatting>
  <conditionalFormatting sqref="AK4:CQ7">
    <cfRule type="expression" dxfId="8619" priority="5201">
      <formula>$AK$4=""</formula>
    </cfRule>
  </conditionalFormatting>
  <conditionalFormatting sqref="AJ4:CQ7">
    <cfRule type="expression" dxfId="8618" priority="5202">
      <formula>$AJ$4=""</formula>
    </cfRule>
  </conditionalFormatting>
  <conditionalFormatting sqref="AI4:CQ7">
    <cfRule type="expression" dxfId="8617" priority="5203">
      <formula>$AI$4=""</formula>
    </cfRule>
  </conditionalFormatting>
  <conditionalFormatting sqref="AH4:CQ7">
    <cfRule type="expression" dxfId="8616" priority="5204">
      <formula>$AH$4=""</formula>
    </cfRule>
  </conditionalFormatting>
  <conditionalFormatting sqref="AG4:CQ7">
    <cfRule type="expression" dxfId="8615" priority="5205">
      <formula>$AG$4=""</formula>
    </cfRule>
  </conditionalFormatting>
  <conditionalFormatting sqref="AF4:CQ7">
    <cfRule type="expression" dxfId="8614" priority="5206">
      <formula>$AF$4=""</formula>
    </cfRule>
  </conditionalFormatting>
  <conditionalFormatting sqref="AE4:CQ7">
    <cfRule type="expression" dxfId="8613" priority="5207">
      <formula>$AE$4=""</formula>
    </cfRule>
  </conditionalFormatting>
  <conditionalFormatting sqref="AD4:CQ7">
    <cfRule type="expression" dxfId="8612" priority="5208">
      <formula>$AD$4=""</formula>
    </cfRule>
  </conditionalFormatting>
  <conditionalFormatting sqref="AC4:CQ7">
    <cfRule type="expression" dxfId="8611" priority="5209">
      <formula>$AC$4=""</formula>
    </cfRule>
  </conditionalFormatting>
  <conditionalFormatting sqref="AB4:CQ7">
    <cfRule type="expression" dxfId="8610" priority="5210">
      <formula>$AB$4=""</formula>
    </cfRule>
  </conditionalFormatting>
  <conditionalFormatting sqref="BA4:CQ7">
    <cfRule type="expression" dxfId="8609" priority="5185">
      <formula>$BA$4=""</formula>
    </cfRule>
  </conditionalFormatting>
  <conditionalFormatting sqref="BN4:CQ7">
    <cfRule type="expression" dxfId="8608" priority="5172">
      <formula>$BN$4=""</formula>
    </cfRule>
  </conditionalFormatting>
  <conditionalFormatting sqref="BM4:CQ7">
    <cfRule type="expression" dxfId="8607" priority="5173">
      <formula>$BM$4=""</formula>
    </cfRule>
  </conditionalFormatting>
  <conditionalFormatting sqref="BL4:CQ7">
    <cfRule type="expression" dxfId="8606" priority="5174">
      <formula>$BL$4=""</formula>
    </cfRule>
  </conditionalFormatting>
  <conditionalFormatting sqref="BK4:CQ7">
    <cfRule type="expression" dxfId="8605" priority="5175">
      <formula>$BK$4=""</formula>
    </cfRule>
  </conditionalFormatting>
  <conditionalFormatting sqref="BJ4:CQ7">
    <cfRule type="expression" dxfId="8604" priority="5176">
      <formula>$BJ$4=""</formula>
    </cfRule>
  </conditionalFormatting>
  <conditionalFormatting sqref="BI4:CQ7">
    <cfRule type="expression" dxfId="8603" priority="5177">
      <formula>$BI$4=""</formula>
    </cfRule>
  </conditionalFormatting>
  <conditionalFormatting sqref="BH4:CQ7">
    <cfRule type="expression" dxfId="8602" priority="5178">
      <formula>$BH$4=""</formula>
    </cfRule>
  </conditionalFormatting>
  <conditionalFormatting sqref="BG4:CQ7">
    <cfRule type="expression" dxfId="8601" priority="5179">
      <formula>$BG$4=""</formula>
    </cfRule>
  </conditionalFormatting>
  <conditionalFormatting sqref="BF4:CQ7">
    <cfRule type="expression" dxfId="8600" priority="5180">
      <formula>$BF$4=""</formula>
    </cfRule>
  </conditionalFormatting>
  <conditionalFormatting sqref="BE4:CQ7">
    <cfRule type="expression" dxfId="8599" priority="5181">
      <formula>$BE$4=""</formula>
    </cfRule>
  </conditionalFormatting>
  <conditionalFormatting sqref="BD4:CQ7">
    <cfRule type="expression" dxfId="8598" priority="5182">
      <formula>$BD$4=""</formula>
    </cfRule>
  </conditionalFormatting>
  <conditionalFormatting sqref="BB4:CQ7">
    <cfRule type="expression" dxfId="8597" priority="5184">
      <formula>$BB$4=""</formula>
    </cfRule>
  </conditionalFormatting>
  <conditionalFormatting sqref="AZ4:CQ7">
    <cfRule type="expression" dxfId="8596" priority="5186">
      <formula>$AZ$4=""</formula>
    </cfRule>
  </conditionalFormatting>
  <conditionalFormatting sqref="BC4:CQ7">
    <cfRule type="expression" dxfId="8595" priority="5183">
      <formula>$BC$4=""</formula>
    </cfRule>
  </conditionalFormatting>
  <conditionalFormatting sqref="D50:CQ51">
    <cfRule type="expression" dxfId="8594" priority="3124">
      <formula>$D$4=""</formula>
    </cfRule>
  </conditionalFormatting>
  <conditionalFormatting sqref="E50:CQ51">
    <cfRule type="expression" dxfId="8593" priority="3123">
      <formula>$E$4=""</formula>
    </cfRule>
  </conditionalFormatting>
  <conditionalFormatting sqref="F50:CQ51">
    <cfRule type="expression" dxfId="8592" priority="3122">
      <formula>$F$4=""</formula>
    </cfRule>
  </conditionalFormatting>
  <conditionalFormatting sqref="G50:CQ51">
    <cfRule type="expression" dxfId="8591" priority="3121">
      <formula>$G$4=""</formula>
    </cfRule>
  </conditionalFormatting>
  <conditionalFormatting sqref="H50:CQ51">
    <cfRule type="expression" dxfId="8590" priority="3120">
      <formula>$H$4=""</formula>
    </cfRule>
  </conditionalFormatting>
  <conditionalFormatting sqref="I50:CQ51">
    <cfRule type="expression" dxfId="8589" priority="3119">
      <formula>$I$4=""</formula>
    </cfRule>
  </conditionalFormatting>
  <conditionalFormatting sqref="J50:CQ51">
    <cfRule type="expression" dxfId="8588" priority="3118">
      <formula>$J$4=""</formula>
    </cfRule>
  </conditionalFormatting>
  <conditionalFormatting sqref="K50:CQ51">
    <cfRule type="expression" dxfId="8587" priority="3117">
      <formula>$K$4=""</formula>
    </cfRule>
  </conditionalFormatting>
  <conditionalFormatting sqref="L50:CQ51">
    <cfRule type="expression" dxfId="8586" priority="3116">
      <formula>$L$4=""</formula>
    </cfRule>
  </conditionalFormatting>
  <conditionalFormatting sqref="M50:CQ51">
    <cfRule type="expression" dxfId="8585" priority="3115">
      <formula>$M$4=""</formula>
    </cfRule>
  </conditionalFormatting>
  <conditionalFormatting sqref="N50:CQ51">
    <cfRule type="expression" dxfId="8584" priority="3114">
      <formula>$N$4=""</formula>
    </cfRule>
  </conditionalFormatting>
  <conditionalFormatting sqref="O50:CQ51">
    <cfRule type="expression" dxfId="8583" priority="3113">
      <formula>$O$4=""</formula>
    </cfRule>
  </conditionalFormatting>
  <conditionalFormatting sqref="P50:CQ51">
    <cfRule type="expression" dxfId="8582" priority="3112">
      <formula>$P$4=""</formula>
    </cfRule>
  </conditionalFormatting>
  <conditionalFormatting sqref="Q50:CQ51">
    <cfRule type="expression" dxfId="8581" priority="3111">
      <formula>$Q$4=""</formula>
    </cfRule>
  </conditionalFormatting>
  <conditionalFormatting sqref="R50:CQ51">
    <cfRule type="expression" dxfId="8580" priority="3110">
      <formula>$R$4=""</formula>
    </cfRule>
  </conditionalFormatting>
  <conditionalFormatting sqref="S50:CQ51">
    <cfRule type="expression" dxfId="8579" priority="3109">
      <formula>$S$4=""</formula>
    </cfRule>
  </conditionalFormatting>
  <conditionalFormatting sqref="T50:CQ51">
    <cfRule type="expression" dxfId="8578" priority="3108">
      <formula>$T$4=""</formula>
    </cfRule>
  </conditionalFormatting>
  <conditionalFormatting sqref="U50:CQ51">
    <cfRule type="expression" dxfId="8577" priority="3107">
      <formula>$U$4=""</formula>
    </cfRule>
  </conditionalFormatting>
  <conditionalFormatting sqref="V50:CQ51">
    <cfRule type="expression" dxfId="8576" priority="3106">
      <formula>$V$4=""</formula>
    </cfRule>
  </conditionalFormatting>
  <conditionalFormatting sqref="W50:CQ51">
    <cfRule type="expression" dxfId="8575" priority="3105">
      <formula>$W$4=""</formula>
    </cfRule>
  </conditionalFormatting>
  <conditionalFormatting sqref="X50:CQ51">
    <cfRule type="expression" dxfId="8574" priority="3104">
      <formula>$X$4=""</formula>
    </cfRule>
  </conditionalFormatting>
  <conditionalFormatting sqref="Y50:CQ51">
    <cfRule type="expression" dxfId="8573" priority="3103">
      <formula>$Y$4=""</formula>
    </cfRule>
  </conditionalFormatting>
  <conditionalFormatting sqref="Z50:CQ51">
    <cfRule type="expression" dxfId="8572" priority="3102">
      <formula>$Z$4=""</formula>
    </cfRule>
  </conditionalFormatting>
  <conditionalFormatting sqref="AA50:CQ51">
    <cfRule type="expression" dxfId="8571" priority="3101">
      <formula>$AA$4=""</formula>
    </cfRule>
  </conditionalFormatting>
  <conditionalFormatting sqref="AY50:CQ51">
    <cfRule type="expression" dxfId="8570" priority="3077">
      <formula>$AY$4=""</formula>
    </cfRule>
  </conditionalFormatting>
  <conditionalFormatting sqref="AX50:CQ51">
    <cfRule type="expression" dxfId="8569" priority="3078">
      <formula>$AX$4=""</formula>
    </cfRule>
  </conditionalFormatting>
  <conditionalFormatting sqref="AW50:CQ51">
    <cfRule type="expression" dxfId="8568" priority="3079">
      <formula>$AW$4=""</formula>
    </cfRule>
  </conditionalFormatting>
  <conditionalFormatting sqref="AV50:CQ51">
    <cfRule type="expression" dxfId="8567" priority="3080">
      <formula>$AV$4=""</formula>
    </cfRule>
  </conditionalFormatting>
  <conditionalFormatting sqref="AU50:CQ51">
    <cfRule type="expression" dxfId="8566" priority="3081">
      <formula>$AU$4=""</formula>
    </cfRule>
  </conditionalFormatting>
  <conditionalFormatting sqref="AT50:CQ51">
    <cfRule type="expression" dxfId="8565" priority="3082">
      <formula>$AT$4=""</formula>
    </cfRule>
  </conditionalFormatting>
  <conditionalFormatting sqref="AS50:CQ51">
    <cfRule type="expression" dxfId="8564" priority="3083">
      <formula>$AS$4=""</formula>
    </cfRule>
  </conditionalFormatting>
  <conditionalFormatting sqref="AR50:CQ51">
    <cfRule type="expression" dxfId="8563" priority="3084">
      <formula>$AR$4=""</formula>
    </cfRule>
  </conditionalFormatting>
  <conditionalFormatting sqref="AQ50:CQ51">
    <cfRule type="expression" dxfId="8562" priority="3085">
      <formula>$AQ$4=""</formula>
    </cfRule>
  </conditionalFormatting>
  <conditionalFormatting sqref="AP50:CQ51">
    <cfRule type="expression" dxfId="8561" priority="3086">
      <formula>$AP$4=""</formula>
    </cfRule>
  </conditionalFormatting>
  <conditionalFormatting sqref="AO50:CQ51">
    <cfRule type="expression" dxfId="8560" priority="3087">
      <formula>$AO$4=""</formula>
    </cfRule>
  </conditionalFormatting>
  <conditionalFormatting sqref="AN50:CQ51">
    <cfRule type="expression" dxfId="8559" priority="3088">
      <formula>$AN$4=""</formula>
    </cfRule>
  </conditionalFormatting>
  <conditionalFormatting sqref="AM50:CQ51">
    <cfRule type="expression" dxfId="8558" priority="3089">
      <formula>$AM$4=""</formula>
    </cfRule>
  </conditionalFormatting>
  <conditionalFormatting sqref="AL50:CQ51">
    <cfRule type="expression" dxfId="8557" priority="3090">
      <formula>$AL$4=""</formula>
    </cfRule>
  </conditionalFormatting>
  <conditionalFormatting sqref="AK50:CQ51">
    <cfRule type="expression" dxfId="8556" priority="3091">
      <formula>$AK$4=""</formula>
    </cfRule>
  </conditionalFormatting>
  <conditionalFormatting sqref="AJ50:CQ51">
    <cfRule type="expression" dxfId="8555" priority="3092">
      <formula>$AJ$4=""</formula>
    </cfRule>
  </conditionalFormatting>
  <conditionalFormatting sqref="AI50:CQ51">
    <cfRule type="expression" dxfId="8554" priority="3093">
      <formula>$AI$4=""</formula>
    </cfRule>
  </conditionalFormatting>
  <conditionalFormatting sqref="AH50:CQ51">
    <cfRule type="expression" dxfId="8553" priority="3094">
      <formula>$AH$4=""</formula>
    </cfRule>
  </conditionalFormatting>
  <conditionalFormatting sqref="AG50:CQ51">
    <cfRule type="expression" dxfId="8552" priority="3095">
      <formula>$AG$4=""</formula>
    </cfRule>
  </conditionalFormatting>
  <conditionalFormatting sqref="AF50:CQ51">
    <cfRule type="expression" dxfId="8551" priority="3096">
      <formula>$AF$4=""</formula>
    </cfRule>
  </conditionalFormatting>
  <conditionalFormatting sqref="AE50:CQ51">
    <cfRule type="expression" dxfId="8550" priority="3097">
      <formula>$AE$4=""</formula>
    </cfRule>
  </conditionalFormatting>
  <conditionalFormatting sqref="AD50:CQ51">
    <cfRule type="expression" dxfId="8549" priority="3098">
      <formula>$AD$4=""</formula>
    </cfRule>
  </conditionalFormatting>
  <conditionalFormatting sqref="AC50:CQ51">
    <cfRule type="expression" dxfId="8548" priority="3099">
      <formula>$AC$4=""</formula>
    </cfRule>
  </conditionalFormatting>
  <conditionalFormatting sqref="AB50:CQ51">
    <cfRule type="expression" dxfId="8547" priority="3100">
      <formula>$AB$4=""</formula>
    </cfRule>
  </conditionalFormatting>
  <conditionalFormatting sqref="BA50:CQ51">
    <cfRule type="expression" dxfId="8546" priority="3075">
      <formula>$BA$4=""</formula>
    </cfRule>
  </conditionalFormatting>
  <conditionalFormatting sqref="BO50:CQ51">
    <cfRule type="expression" dxfId="8545" priority="3061">
      <formula>$BO$4=""</formula>
    </cfRule>
  </conditionalFormatting>
  <conditionalFormatting sqref="BN50:CQ51">
    <cfRule type="expression" dxfId="8544" priority="3062">
      <formula>$BN$4=""</formula>
    </cfRule>
  </conditionalFormatting>
  <conditionalFormatting sqref="BM50:CQ51">
    <cfRule type="expression" dxfId="8543" priority="3063">
      <formula>$BM$4=""</formula>
    </cfRule>
  </conditionalFormatting>
  <conditionalFormatting sqref="BL50:CQ51">
    <cfRule type="expression" dxfId="8542" priority="3064">
      <formula>$BL$4=""</formula>
    </cfRule>
  </conditionalFormatting>
  <conditionalFormatting sqref="BK50:CQ51">
    <cfRule type="expression" dxfId="8541" priority="3065">
      <formula>$BK$4=""</formula>
    </cfRule>
  </conditionalFormatting>
  <conditionalFormatting sqref="BJ50:CQ51">
    <cfRule type="expression" dxfId="8540" priority="3066">
      <formula>$BJ$4=""</formula>
    </cfRule>
  </conditionalFormatting>
  <conditionalFormatting sqref="BI50:CQ51">
    <cfRule type="expression" dxfId="8539" priority="3067">
      <formula>$BI$4=""</formula>
    </cfRule>
  </conditionalFormatting>
  <conditionalFormatting sqref="BH50:CQ51">
    <cfRule type="expression" dxfId="8538" priority="3068">
      <formula>$BH$4=""</formula>
    </cfRule>
  </conditionalFormatting>
  <conditionalFormatting sqref="BG50:CQ51">
    <cfRule type="expression" dxfId="8537" priority="3069">
      <formula>$BG$4=""</formula>
    </cfRule>
  </conditionalFormatting>
  <conditionalFormatting sqref="BF50:CQ51">
    <cfRule type="expression" dxfId="8536" priority="3070">
      <formula>$BF$4=""</formula>
    </cfRule>
  </conditionalFormatting>
  <conditionalFormatting sqref="BE50:CQ51">
    <cfRule type="expression" dxfId="8535" priority="3071">
      <formula>$BE$4=""</formula>
    </cfRule>
  </conditionalFormatting>
  <conditionalFormatting sqref="BD50:CQ51">
    <cfRule type="expression" dxfId="8534" priority="3072">
      <formula>$BD$4=""</formula>
    </cfRule>
  </conditionalFormatting>
  <conditionalFormatting sqref="BB50:CQ51">
    <cfRule type="expression" dxfId="8533" priority="3074">
      <formula>$BB$4=""</formula>
    </cfRule>
  </conditionalFormatting>
  <conditionalFormatting sqref="AZ50:CQ51">
    <cfRule type="expression" dxfId="8532" priority="3076">
      <formula>$AZ$4=""</formula>
    </cfRule>
  </conditionalFormatting>
  <conditionalFormatting sqref="CQ50:CQ51">
    <cfRule type="expression" dxfId="8531" priority="3046">
      <formula>$CQ$4=""</formula>
    </cfRule>
  </conditionalFormatting>
  <conditionalFormatting sqref="BP50:CQ51">
    <cfRule type="expression" dxfId="8530" priority="3060">
      <formula>$BP$4=""</formula>
    </cfRule>
  </conditionalFormatting>
  <conditionalFormatting sqref="BQ50:CQ51">
    <cfRule type="expression" dxfId="8529" priority="3059">
      <formula>$BQ$4=""</formula>
    </cfRule>
  </conditionalFormatting>
  <conditionalFormatting sqref="BR50:CQ51">
    <cfRule type="expression" dxfId="8528" priority="3058">
      <formula>$BR$4=""</formula>
    </cfRule>
  </conditionalFormatting>
  <conditionalFormatting sqref="BS50:CQ51">
    <cfRule type="expression" dxfId="8527" priority="3057">
      <formula>$BS$4=""</formula>
    </cfRule>
  </conditionalFormatting>
  <conditionalFormatting sqref="BT50:CQ51">
    <cfRule type="expression" dxfId="8526" priority="3056">
      <formula>$BT$4=""</formula>
    </cfRule>
  </conditionalFormatting>
  <conditionalFormatting sqref="BU50:CQ51">
    <cfRule type="expression" dxfId="8525" priority="3055">
      <formula>$BU$4=""</formula>
    </cfRule>
  </conditionalFormatting>
  <conditionalFormatting sqref="BV50:CQ51">
    <cfRule type="expression" dxfId="8524" priority="3054">
      <formula>$BV$4=""</formula>
    </cfRule>
  </conditionalFormatting>
  <conditionalFormatting sqref="CJ50:CQ51">
    <cfRule type="expression" dxfId="8523" priority="3053">
      <formula>$CJ$4=""</formula>
    </cfRule>
  </conditionalFormatting>
  <conditionalFormatting sqref="CK50:CQ51">
    <cfRule type="expression" dxfId="8522" priority="3052">
      <formula>$CK$4=""</formula>
    </cfRule>
  </conditionalFormatting>
  <conditionalFormatting sqref="CL50:CQ51">
    <cfRule type="expression" dxfId="8521" priority="3051">
      <formula>$CL$4=""</formula>
    </cfRule>
  </conditionalFormatting>
  <conditionalFormatting sqref="CM50:CQ51">
    <cfRule type="expression" dxfId="8520" priority="3050">
      <formula>$CM$4=""</formula>
    </cfRule>
  </conditionalFormatting>
  <conditionalFormatting sqref="CN50:CQ51">
    <cfRule type="expression" dxfId="8519" priority="3049">
      <formula>$CN$4=""</formula>
    </cfRule>
  </conditionalFormatting>
  <conditionalFormatting sqref="CO50:CQ51">
    <cfRule type="expression" dxfId="8518" priority="3048">
      <formula>$CO$4=""</formula>
    </cfRule>
  </conditionalFormatting>
  <conditionalFormatting sqref="CP50:CQ51">
    <cfRule type="expression" dxfId="8517" priority="3047">
      <formula>$CP$4=""</formula>
    </cfRule>
  </conditionalFormatting>
  <conditionalFormatting sqref="BC50:CQ51">
    <cfRule type="expression" dxfId="8516" priority="3073">
      <formula>$BC$4=""</formula>
    </cfRule>
  </conditionalFormatting>
  <conditionalFormatting sqref="E14:BQ14 D47:BQ47 D37:BQ40 D15:BQ17 D20:BQ25 D10:BQ10 D12:BQ13 D33:BQ35 D49:BQ49 D27:BQ31">
    <cfRule type="expression" dxfId="8515" priority="3045">
      <formula>$D$4=""</formula>
    </cfRule>
  </conditionalFormatting>
  <conditionalFormatting sqref="E47:BQ47 E37:BQ40 E10:BQ10 E20:BQ25 E12:BQ17 E33:BQ35 E49:BQ49 E27:BQ31">
    <cfRule type="expression" dxfId="8514" priority="3044">
      <formula>$E$4=""</formula>
    </cfRule>
  </conditionalFormatting>
  <conditionalFormatting sqref="F47:BQ47 F37:BQ40 F10:BQ10 F20:BQ25 F12:BQ17 F33:BQ35 F49:BQ49 F27:BQ31">
    <cfRule type="expression" dxfId="8513" priority="3043">
      <formula>$F$4=""</formula>
    </cfRule>
  </conditionalFormatting>
  <conditionalFormatting sqref="G47:BQ47 G37:BQ40 G10:BQ10 G20:BQ25 G12:BQ17 G33:BQ35 G49:BQ49 G27:BQ31">
    <cfRule type="expression" dxfId="8512" priority="3042">
      <formula>$G$4=""</formula>
    </cfRule>
  </conditionalFormatting>
  <conditionalFormatting sqref="H47:BQ47 H37:BQ40 H10:BQ10 H20:BQ25 H12:BQ17 H33:BQ35 H49:BQ49 H27:BQ31">
    <cfRule type="expression" dxfId="8511" priority="3041">
      <formula>$H$4=""</formula>
    </cfRule>
  </conditionalFormatting>
  <conditionalFormatting sqref="I47:BQ47 I37:BQ40 I10:BQ10 I20:BQ25 I12:BQ17 I33:BQ35 I49:BQ49 I27:BQ31">
    <cfRule type="expression" dxfId="8510" priority="3040">
      <formula>$I$4=""</formula>
    </cfRule>
  </conditionalFormatting>
  <conditionalFormatting sqref="J47:BQ47 J37:BQ40 J10:BQ10 J20:BQ25 J12:BQ17 J33:BQ35 J49:BQ49 J27:BQ31">
    <cfRule type="expression" dxfId="8509" priority="3039">
      <formula>$J$4=""</formula>
    </cfRule>
  </conditionalFormatting>
  <conditionalFormatting sqref="K47:BQ47 K37:BQ40 K10:BQ10 K20:BQ25 K12:BQ17 K33:BQ35 K49:BQ49 K27:BQ31">
    <cfRule type="expression" dxfId="8508" priority="3038">
      <formula>$K$4=""</formula>
    </cfRule>
  </conditionalFormatting>
  <conditionalFormatting sqref="L47:BQ47 L37:BQ40 L10:BQ10 L20:BQ25 L12:BQ17 L33:BQ35 L49:BQ49 L27:BQ31">
    <cfRule type="expression" dxfId="8507" priority="3037">
      <formula>$L$4=""</formula>
    </cfRule>
  </conditionalFormatting>
  <conditionalFormatting sqref="M47:BQ47 M37:BQ40 M10:BQ10 M20:BQ25 M12:BQ17 M33:BQ35 M49:BQ49 M27:BQ31">
    <cfRule type="expression" dxfId="8506" priority="3036">
      <formula>$M$4=""</formula>
    </cfRule>
  </conditionalFormatting>
  <conditionalFormatting sqref="N47:BQ47 N37:BQ40 N10:BQ10 N20:BQ25 N12:BQ17 N33:BQ35 N49:BQ49 N27:BQ31">
    <cfRule type="expression" dxfId="8505" priority="3035">
      <formula>$N$4=""</formula>
    </cfRule>
  </conditionalFormatting>
  <conditionalFormatting sqref="O47:BQ47 O37:BQ40 O10:BQ10 O20:BQ25 O12:BQ17 O33:BQ35 O49:BQ49 O27:BQ31">
    <cfRule type="expression" dxfId="8504" priority="3034">
      <formula>$O$4=""</formula>
    </cfRule>
  </conditionalFormatting>
  <conditionalFormatting sqref="P47:BQ47 P37:BQ40 P10:BQ10 P20:BQ25 P12:BQ17 P33:BQ35 P49:BQ49 P27:BQ31">
    <cfRule type="expression" dxfId="8503" priority="3033">
      <formula>$P$4=""</formula>
    </cfRule>
  </conditionalFormatting>
  <conditionalFormatting sqref="Q47:BQ47 Q37:BQ40 Q10:BQ10 Q20:BQ25 Q12:BQ17 Q33:BQ35 Q49:BQ49 Q27:BQ31">
    <cfRule type="expression" dxfId="8502" priority="3032">
      <formula>$Q$4=""</formula>
    </cfRule>
  </conditionalFormatting>
  <conditionalFormatting sqref="R47:BQ47 R37:BQ40 R10:BQ10 R20:BQ25 R12:BQ17 R33:BQ35 R49:BQ49 R27:BQ31">
    <cfRule type="expression" dxfId="8501" priority="3031">
      <formula>$R$4=""</formula>
    </cfRule>
  </conditionalFormatting>
  <conditionalFormatting sqref="S47:BQ47 S37:BQ40 S10:BQ10 S20:BQ25 S12:BQ17 S33:BQ35 S49:BQ49 S27:BQ31">
    <cfRule type="expression" dxfId="8500" priority="3030">
      <formula>$S$4=""</formula>
    </cfRule>
  </conditionalFormatting>
  <conditionalFormatting sqref="T47:BQ47 T37:BQ40 T10:BQ10 T20:BQ25 T12:BQ17 T33:BQ35 T49:BQ49 T27:BQ31">
    <cfRule type="expression" dxfId="8499" priority="3029">
      <formula>$T$4=""</formula>
    </cfRule>
  </conditionalFormatting>
  <conditionalFormatting sqref="U47:BQ47 U37:BQ40 U10:BQ10 U20:BQ25 U12:BQ17 U33:BQ35 U49:BQ49 U27:BQ31">
    <cfRule type="expression" dxfId="8498" priority="3028">
      <formula>$U$4=""</formula>
    </cfRule>
  </conditionalFormatting>
  <conditionalFormatting sqref="V47:BQ47 V37:BQ40 V10:BQ10 V20:BQ25 V12:BQ17 V33:BQ35 V49:BQ49 V27:BQ31">
    <cfRule type="expression" dxfId="8497" priority="3027">
      <formula>$V$4=""</formula>
    </cfRule>
  </conditionalFormatting>
  <conditionalFormatting sqref="W47:BQ47 W37:BQ40 W10:BQ10 W20:BQ25 W12:BQ17 W33:BQ35 W49:BQ49 W27:BQ31">
    <cfRule type="expression" dxfId="8496" priority="3026">
      <formula>$W$4=""</formula>
    </cfRule>
  </conditionalFormatting>
  <conditionalFormatting sqref="X47:BQ47 X37:BQ40 X10:BQ10 X20:BQ25 X12:BQ17 X33:BQ35 X49:BQ49 X27:BQ31">
    <cfRule type="expression" dxfId="8495" priority="3025">
      <formula>$X$4=""</formula>
    </cfRule>
  </conditionalFormatting>
  <conditionalFormatting sqref="Y47:BQ47 Y37:BQ40 Y10:BQ10 Y20:BQ25 Y12:BQ17 Y33:BQ35 Y49:BQ49 Y27:BQ31">
    <cfRule type="expression" dxfId="8494" priority="3024">
      <formula>$Y$4=""</formula>
    </cfRule>
  </conditionalFormatting>
  <conditionalFormatting sqref="Z47:BQ47 Z37:BQ40 Z10:BQ10 Z20:BQ25 Z12:BQ17 Z33:BQ35 Z49:BQ49 Z27:BQ31">
    <cfRule type="expression" dxfId="8493" priority="3023">
      <formula>$Z$4=""</formula>
    </cfRule>
  </conditionalFormatting>
  <conditionalFormatting sqref="AA47:BQ47 AA37:BQ40 AA10:BQ10 AA20:BQ25 AA12:BQ17 AA33:BQ35 AA49:BQ49 AA27:BQ31">
    <cfRule type="expression" dxfId="8492" priority="3022">
      <formula>$AA$4=""</formula>
    </cfRule>
  </conditionalFormatting>
  <conditionalFormatting sqref="AY47:BQ47 AY37:BQ40 AY10:BQ10 AY20:BQ25 AY12:BQ17 AY33:BQ35 AY49:BQ49 AY27:BQ31">
    <cfRule type="expression" dxfId="8491" priority="2998">
      <formula>$AY$4=""</formula>
    </cfRule>
  </conditionalFormatting>
  <conditionalFormatting sqref="AX47:BQ47 AX37:BQ40 AX10:BQ10 AX20:BQ25 AX12:BQ17 AX33:BQ35 AX49:BQ49 AX27:BQ31">
    <cfRule type="expression" dxfId="8490" priority="2999">
      <formula>$AX$4=""</formula>
    </cfRule>
  </conditionalFormatting>
  <conditionalFormatting sqref="AW47:BQ47 AW37:BQ40 AW10:BQ10 AW20:BQ25 AW12:BQ17 AW33:BQ35 AW49:BQ49 AW27:BQ31">
    <cfRule type="expression" dxfId="8489" priority="3000">
      <formula>$AW$4=""</formula>
    </cfRule>
  </conditionalFormatting>
  <conditionalFormatting sqref="AV47:BQ47 AV37:BQ40 AV10:BQ10 AV20:BQ25 AV12:BQ17 AV33:BQ35 AV49:BQ49 AV27:BQ31">
    <cfRule type="expression" dxfId="8488" priority="3001">
      <formula>$AV$4=""</formula>
    </cfRule>
  </conditionalFormatting>
  <conditionalFormatting sqref="AU47:BQ47 AU37:BQ40 AU10:BQ10 AU20:BQ25 AU12:BQ17 AU33:BQ35 AU49:BQ49 AU27:BQ31">
    <cfRule type="expression" dxfId="8487" priority="3002">
      <formula>$AU$4=""</formula>
    </cfRule>
  </conditionalFormatting>
  <conditionalFormatting sqref="AT47:BQ47 AT37:BQ40 AT10:BQ10 AT20:BQ25 AT12:BQ17 AT33:BQ35 AT49:BQ49 AT27:BQ31">
    <cfRule type="expression" dxfId="8486" priority="3003">
      <formula>$AT$4=""</formula>
    </cfRule>
  </conditionalFormatting>
  <conditionalFormatting sqref="AS47:BQ47 AS37:BQ40 AS10:BQ10 AS20:BQ25 AS12:BQ17 AS33:BQ35 AS49:BQ49 AS27:BQ31">
    <cfRule type="expression" dxfId="8485" priority="3004">
      <formula>$AS$4=""</formula>
    </cfRule>
  </conditionalFormatting>
  <conditionalFormatting sqref="AR47:BQ47 AR37:BQ40 AR10:BQ10 AR20:BQ25 AR12:BQ17 AR33:BQ35 AR49:BQ49 AR27:BQ31">
    <cfRule type="expression" dxfId="8484" priority="3005">
      <formula>$AR$4=""</formula>
    </cfRule>
  </conditionalFormatting>
  <conditionalFormatting sqref="AQ47:BQ47 AQ37:BQ40 AQ10:BQ10 AQ20:BQ25 AQ12:BQ17 AQ33:BQ35 AQ49:BQ49 AQ27:BQ31">
    <cfRule type="expression" dxfId="8483" priority="3006">
      <formula>$AQ$4=""</formula>
    </cfRule>
  </conditionalFormatting>
  <conditionalFormatting sqref="AP47:BQ47 AP37:BQ40 AP10:BQ10 AP20:BQ25 AP12:BQ17 AP33:BQ35 AP49:BQ49 AP27:BQ31">
    <cfRule type="expression" dxfId="8482" priority="3007">
      <formula>$AP$4=""</formula>
    </cfRule>
  </conditionalFormatting>
  <conditionalFormatting sqref="AO47:BQ47 AO37:BQ40 AO10:BQ10 AO20:BQ25 AO12:BQ17 AO33:BQ35 AO49:BQ49 AO27:BQ31">
    <cfRule type="expression" dxfId="8481" priority="3008">
      <formula>$AO$4=""</formula>
    </cfRule>
  </conditionalFormatting>
  <conditionalFormatting sqref="AN47:BQ47 AN37:BQ40 AN10:BQ10 AN20:BQ25 AN12:BQ17 AN33:BQ35 AN49:BQ49 AN27:BQ31">
    <cfRule type="expression" dxfId="8480" priority="3009">
      <formula>$AN$4=""</formula>
    </cfRule>
  </conditionalFormatting>
  <conditionalFormatting sqref="AM47:BQ47 AM37:BQ40 AM10:BQ10 AM20:BQ25 AM12:BQ17 AM33:BQ35 AM49:BQ49 AM27:BQ31">
    <cfRule type="expression" dxfId="8479" priority="3010">
      <formula>$AM$4=""</formula>
    </cfRule>
  </conditionalFormatting>
  <conditionalFormatting sqref="AL47:BQ47 AL37:BQ40 AL10:BQ10 AL20:BQ25 AL12:BQ17 AL33:BQ35 AL49:BQ49 AL27:BQ31">
    <cfRule type="expression" dxfId="8478" priority="3011">
      <formula>$AL$4=""</formula>
    </cfRule>
  </conditionalFormatting>
  <conditionalFormatting sqref="AK47:BQ47 AK37:BQ40 AK10:BQ10 AK20:BQ25 AK12:BQ17 AK33:BQ35 AK49:BQ49 AK27:BQ31">
    <cfRule type="expression" dxfId="8477" priority="3012">
      <formula>$AK$4=""</formula>
    </cfRule>
  </conditionalFormatting>
  <conditionalFormatting sqref="AJ47:BQ47 AJ37:BQ40 AJ10:BQ10 AJ20:BQ25 AJ12:BQ17 AJ33:BQ35 AJ49:BQ49 AJ27:BQ31">
    <cfRule type="expression" dxfId="8476" priority="3013">
      <formula>$AJ$4=""</formula>
    </cfRule>
  </conditionalFormatting>
  <conditionalFormatting sqref="AI47:BQ47 AI37:BQ40 AI10:BQ10 AI20:BQ25 AI12:BQ17 AI33:BQ35 AI49:BQ49 AI27:BQ31">
    <cfRule type="expression" dxfId="8475" priority="3014">
      <formula>$AI$4=""</formula>
    </cfRule>
  </conditionalFormatting>
  <conditionalFormatting sqref="AH47:BQ47 AH37:BQ40 AH10:BQ10 AH20:BQ25 AH12:BQ17 AH33:BQ35 AH49:BQ49 AH27:BQ31">
    <cfRule type="expression" dxfId="8474" priority="3015">
      <formula>$AH$4=""</formula>
    </cfRule>
  </conditionalFormatting>
  <conditionalFormatting sqref="AG47:BQ47 AG37:BQ40 AG10:BQ10 AG20:BQ25 AG12:BQ17 AG33:BQ35 AG49:BQ49 AG27:BQ31">
    <cfRule type="expression" dxfId="8473" priority="3016">
      <formula>$AG$4=""</formula>
    </cfRule>
  </conditionalFormatting>
  <conditionalFormatting sqref="AF47:BQ47 AF37:BQ40 AF10:BQ10 AF20:BQ25 AF12:BQ17 AF33:BQ35 AF49:BQ49 AF27:BQ31">
    <cfRule type="expression" dxfId="8472" priority="3017">
      <formula>$AF$4=""</formula>
    </cfRule>
  </conditionalFormatting>
  <conditionalFormatting sqref="AE47:BQ47 AE37:BQ40 AE10:BQ10 AE20:BQ25 AE12:BQ17 AE33:BQ35 AE49:BQ49 AE27:BQ31">
    <cfRule type="expression" dxfId="8471" priority="3018">
      <formula>$AE$4=""</formula>
    </cfRule>
  </conditionalFormatting>
  <conditionalFormatting sqref="AD47:BQ47 AD37:BQ40 AD10:BQ10 AD20:BQ25 AD12:BQ17 AD33:BQ35 AD49:BQ49 AD27:BQ31">
    <cfRule type="expression" dxfId="8470" priority="3019">
      <formula>$AD$4=""</formula>
    </cfRule>
  </conditionalFormatting>
  <conditionalFormatting sqref="AC47:BQ47 AC37:BQ40 AC10:BQ10 AC20:BQ25 AC12:BQ17 AC33:BQ35 AC49:BQ49 AC27:BQ31">
    <cfRule type="expression" dxfId="8469" priority="3020">
      <formula>$AC$4=""</formula>
    </cfRule>
  </conditionalFormatting>
  <conditionalFormatting sqref="AB47:BQ47 AB37:BQ40 AB10:BQ10 AB20:BQ25 AB12:BQ17 AB33:BQ35 AB49:BQ49 AB27:BQ31">
    <cfRule type="expression" dxfId="8468" priority="3021">
      <formula>$AB$4=""</formula>
    </cfRule>
  </conditionalFormatting>
  <conditionalFormatting sqref="BA47:BQ47 BA37:BQ40 BA10:BQ10 BA20:BQ25 BA12:BQ17 BA33:BQ35 BA49:BQ49 BA27:BQ31">
    <cfRule type="expression" dxfId="8467" priority="2996">
      <formula>$BA$4=""</formula>
    </cfRule>
  </conditionalFormatting>
  <conditionalFormatting sqref="BO47:BQ47 BO37:BQ40 BO10:BQ10 BO20:BQ25 BO12:BQ17 BO33:BQ35 BO49:BQ49 BO27:BQ31">
    <cfRule type="expression" dxfId="8466" priority="2982">
      <formula>$BO$4=""</formula>
    </cfRule>
  </conditionalFormatting>
  <conditionalFormatting sqref="BN47:BQ47 BN37:BQ40 BN10:BQ10 BN20:BQ25 BN12:BQ17 BN33:BQ35 BN49:BQ49 BN27:BQ31">
    <cfRule type="expression" dxfId="8465" priority="2983">
      <formula>$BN$4=""</formula>
    </cfRule>
  </conditionalFormatting>
  <conditionalFormatting sqref="BM47:BQ47 BM37:BQ40 BM10:BQ10 BM20:BQ25 BM12:BQ17 BM33:BQ35 BM49:BQ49 BM27:BQ31">
    <cfRule type="expression" dxfId="8464" priority="2984">
      <formula>$BM$4=""</formula>
    </cfRule>
  </conditionalFormatting>
  <conditionalFormatting sqref="BL47:BQ47 BL37:BQ40 BL10:BQ10 BL20:BQ25 BL12:BQ17 BL33:BQ35 BL49:BQ49 BL27:BQ31">
    <cfRule type="expression" dxfId="8463" priority="2985">
      <formula>$BL$4=""</formula>
    </cfRule>
  </conditionalFormatting>
  <conditionalFormatting sqref="BK47:BQ47 BK37:BQ40 BK10:BQ10 BK20:BQ25 BK12:BQ17 BK33:BQ35 BK49:BQ49 BK27:BQ31">
    <cfRule type="expression" dxfId="8462" priority="2986">
      <formula>$BK$4=""</formula>
    </cfRule>
  </conditionalFormatting>
  <conditionalFormatting sqref="BJ47:BQ47 BJ37:BQ40 BJ10:BQ10 BJ20:BQ25 BJ12:BQ17 BJ33:BQ35 BJ49:BQ49 BJ27:BQ31">
    <cfRule type="expression" dxfId="8461" priority="2987">
      <formula>$BJ$4=""</formula>
    </cfRule>
  </conditionalFormatting>
  <conditionalFormatting sqref="BI47:BQ47 BI37:BQ40 BI10:BQ10 BI20:BQ25 BI12:BQ17 BI33:BQ35 BI49:BQ49 BI27:BQ31">
    <cfRule type="expression" dxfId="8460" priority="2988">
      <formula>$BI$4=""</formula>
    </cfRule>
  </conditionalFormatting>
  <conditionalFormatting sqref="BH47:BQ47 BH37:BQ40 BH10:BQ10 BH20:BQ25 BH12:BQ17 BH33:BQ35 BH49:BQ49 BH27:BQ31">
    <cfRule type="expression" dxfId="8459" priority="2989">
      <formula>$BH$4=""</formula>
    </cfRule>
  </conditionalFormatting>
  <conditionalFormatting sqref="BG47:BQ47 BG37:BQ40 BG10:BQ10 BG20:BQ25 BG12:BQ17 BG33:BQ35 BG49:BQ49 BG27:BQ31">
    <cfRule type="expression" dxfId="8458" priority="2990">
      <formula>$BG$4=""</formula>
    </cfRule>
  </conditionalFormatting>
  <conditionalFormatting sqref="BF47:BQ47 BF37:BQ40 BF10:BQ10 BF20:BQ25 BF12:BQ17 BF33:BQ35 BF49:BQ49 BF27:BQ31">
    <cfRule type="expression" dxfId="8457" priority="2991">
      <formula>$BF$4=""</formula>
    </cfRule>
  </conditionalFormatting>
  <conditionalFormatting sqref="BE47:BQ47 BE37:BQ40 BE10:BQ10 BE20:BQ25 BE12:BQ17 BE33:BQ35 BE49:BQ49 BE27:BQ31">
    <cfRule type="expression" dxfId="8456" priority="2992">
      <formula>$BE$4=""</formula>
    </cfRule>
  </conditionalFormatting>
  <conditionalFormatting sqref="BD47:BQ47 BD37:BQ40 BD10:BQ10 BD20:BQ25 BD12:BQ17 BD33:BQ35 BD49:BQ49 BD27:BQ31">
    <cfRule type="expression" dxfId="8455" priority="2993">
      <formula>$BD$4=""</formula>
    </cfRule>
  </conditionalFormatting>
  <conditionalFormatting sqref="BB47:BQ47 BB37:BQ40 BB10:BQ10 BB20:BQ25 BB12:BQ17 BB33:BQ35 BB49:BQ49 BB27:BQ31">
    <cfRule type="expression" dxfId="8454" priority="2995">
      <formula>$BB$4=""</formula>
    </cfRule>
  </conditionalFormatting>
  <conditionalFormatting sqref="AZ47:BQ47 AZ37:BQ40 AZ10:BQ10 AZ20:BQ25 AZ12:BQ17 AZ33:BQ35 AZ49:BQ49 AZ27:BQ31">
    <cfRule type="expression" dxfId="8453" priority="2997">
      <formula>$AZ$4=""</formula>
    </cfRule>
  </conditionalFormatting>
  <conditionalFormatting sqref="BP47:BQ47 BP37:BQ40 BP10:BQ10 BP20:BQ25 BP12:BQ17 BP27:BQ31 BP33:BQ35 BP49:BQ49">
    <cfRule type="expression" dxfId="8452" priority="2981">
      <formula>$BP$4=""</formula>
    </cfRule>
  </conditionalFormatting>
  <conditionalFormatting sqref="BQ47 BQ37:BQ40 BQ10 BQ20:BQ25 BQ12:BQ17 BQ27:BQ31 BQ33:BQ35 BQ49">
    <cfRule type="expression" dxfId="8451" priority="2980">
      <formula>$BQ$4=""</formula>
    </cfRule>
  </conditionalFormatting>
  <conditionalFormatting sqref="BC47:BQ47 BC37:BQ40 BC10:BQ10 BC20:BQ25 BC12:BQ17 BC33:BQ35 BC49:BQ49 BC27:BQ31">
    <cfRule type="expression" dxfId="8450" priority="2994">
      <formula>$BC$4=""</formula>
    </cfRule>
  </conditionalFormatting>
  <conditionalFormatting sqref="D41:BQ41">
    <cfRule type="expression" dxfId="8449" priority="2979">
      <formula>$D$4=""</formula>
    </cfRule>
  </conditionalFormatting>
  <conditionalFormatting sqref="E41:BQ41">
    <cfRule type="expression" dxfId="8448" priority="2978">
      <formula>$E$4=""</formula>
    </cfRule>
  </conditionalFormatting>
  <conditionalFormatting sqref="F41:BQ41">
    <cfRule type="expression" dxfId="8447" priority="2977">
      <formula>$F$4=""</formula>
    </cfRule>
  </conditionalFormatting>
  <conditionalFormatting sqref="G41:BQ41">
    <cfRule type="expression" dxfId="8446" priority="2976">
      <formula>$G$4=""</formula>
    </cfRule>
  </conditionalFormatting>
  <conditionalFormatting sqref="H41:BQ41">
    <cfRule type="expression" dxfId="8445" priority="2975">
      <formula>$H$4=""</formula>
    </cfRule>
  </conditionalFormatting>
  <conditionalFormatting sqref="I41:BQ41">
    <cfRule type="expression" dxfId="8444" priority="2974">
      <formula>$I$4=""</formula>
    </cfRule>
  </conditionalFormatting>
  <conditionalFormatting sqref="J41:BQ41">
    <cfRule type="expression" dxfId="8443" priority="2973">
      <formula>$J$4=""</formula>
    </cfRule>
  </conditionalFormatting>
  <conditionalFormatting sqref="K41:BQ41">
    <cfRule type="expression" dxfId="8442" priority="2972">
      <formula>$K$4=""</formula>
    </cfRule>
  </conditionalFormatting>
  <conditionalFormatting sqref="L41:BQ41">
    <cfRule type="expression" dxfId="8441" priority="2971">
      <formula>$L$4=""</formula>
    </cfRule>
  </conditionalFormatting>
  <conditionalFormatting sqref="M41:BQ41">
    <cfRule type="expression" dxfId="8440" priority="2970">
      <formula>$M$4=""</formula>
    </cfRule>
  </conditionalFormatting>
  <conditionalFormatting sqref="N41:BQ41">
    <cfRule type="expression" dxfId="8439" priority="2969">
      <formula>$N$4=""</formula>
    </cfRule>
  </conditionalFormatting>
  <conditionalFormatting sqref="O41:BQ41">
    <cfRule type="expression" dxfId="8438" priority="2968">
      <formula>$O$4=""</formula>
    </cfRule>
  </conditionalFormatting>
  <conditionalFormatting sqref="P41:BQ41">
    <cfRule type="expression" dxfId="8437" priority="2967">
      <formula>$P$4=""</formula>
    </cfRule>
  </conditionalFormatting>
  <conditionalFormatting sqref="Q41:BQ41">
    <cfRule type="expression" dxfId="8436" priority="2966">
      <formula>$Q$4=""</formula>
    </cfRule>
  </conditionalFormatting>
  <conditionalFormatting sqref="R41:BQ41">
    <cfRule type="expression" dxfId="8435" priority="2965">
      <formula>$R$4=""</formula>
    </cfRule>
  </conditionalFormatting>
  <conditionalFormatting sqref="S41:BQ41">
    <cfRule type="expression" dxfId="8434" priority="2964">
      <formula>$S$4=""</formula>
    </cfRule>
  </conditionalFormatting>
  <conditionalFormatting sqref="T41:BQ41">
    <cfRule type="expression" dxfId="8433" priority="2963">
      <formula>$T$4=""</formula>
    </cfRule>
  </conditionalFormatting>
  <conditionalFormatting sqref="U41:BQ41">
    <cfRule type="expression" dxfId="8432" priority="2962">
      <formula>$U$4=""</formula>
    </cfRule>
  </conditionalFormatting>
  <conditionalFormatting sqref="V41:BQ41">
    <cfRule type="expression" dxfId="8431" priority="2961">
      <formula>$V$4=""</formula>
    </cfRule>
  </conditionalFormatting>
  <conditionalFormatting sqref="W41:BQ41">
    <cfRule type="expression" dxfId="8430" priority="2960">
      <formula>$W$4=""</formula>
    </cfRule>
  </conditionalFormatting>
  <conditionalFormatting sqref="X41:BQ41">
    <cfRule type="expression" dxfId="8429" priority="2959">
      <formula>$X$4=""</formula>
    </cfRule>
  </conditionalFormatting>
  <conditionalFormatting sqref="Y41:BQ41">
    <cfRule type="expression" dxfId="8428" priority="2958">
      <formula>$Y$4=""</formula>
    </cfRule>
  </conditionalFormatting>
  <conditionalFormatting sqref="Z41:BQ41">
    <cfRule type="expression" dxfId="8427" priority="2957">
      <formula>$Z$4=""</formula>
    </cfRule>
  </conditionalFormatting>
  <conditionalFormatting sqref="AA41:BQ41">
    <cfRule type="expression" dxfId="8426" priority="2956">
      <formula>$AA$4=""</formula>
    </cfRule>
  </conditionalFormatting>
  <conditionalFormatting sqref="AY41:BQ41">
    <cfRule type="expression" dxfId="8425" priority="2932">
      <formula>$AY$4=""</formula>
    </cfRule>
  </conditionalFormatting>
  <conditionalFormatting sqref="AX41:BQ41">
    <cfRule type="expression" dxfId="8424" priority="2933">
      <formula>$AX$4=""</formula>
    </cfRule>
  </conditionalFormatting>
  <conditionalFormatting sqref="AW41:BQ41">
    <cfRule type="expression" dxfId="8423" priority="2934">
      <formula>$AW$4=""</formula>
    </cfRule>
  </conditionalFormatting>
  <conditionalFormatting sqref="AV41:BQ41">
    <cfRule type="expression" dxfId="8422" priority="2935">
      <formula>$AV$4=""</formula>
    </cfRule>
  </conditionalFormatting>
  <conditionalFormatting sqref="AU41:BQ41">
    <cfRule type="expression" dxfId="8421" priority="2936">
      <formula>$AU$4=""</formula>
    </cfRule>
  </conditionalFormatting>
  <conditionalFormatting sqref="AT41:BQ41">
    <cfRule type="expression" dxfId="8420" priority="2937">
      <formula>$AT$4=""</formula>
    </cfRule>
  </conditionalFormatting>
  <conditionalFormatting sqref="AS41:BQ41">
    <cfRule type="expression" dxfId="8419" priority="2938">
      <formula>$AS$4=""</formula>
    </cfRule>
  </conditionalFormatting>
  <conditionalFormatting sqref="AR41:BQ41">
    <cfRule type="expression" dxfId="8418" priority="2939">
      <formula>$AR$4=""</formula>
    </cfRule>
  </conditionalFormatting>
  <conditionalFormatting sqref="AQ41:BQ41">
    <cfRule type="expression" dxfId="8417" priority="2940">
      <formula>$AQ$4=""</formula>
    </cfRule>
  </conditionalFormatting>
  <conditionalFormatting sqref="AP41:BQ41">
    <cfRule type="expression" dxfId="8416" priority="2941">
      <formula>$AP$4=""</formula>
    </cfRule>
  </conditionalFormatting>
  <conditionalFormatting sqref="AO41:BQ41">
    <cfRule type="expression" dxfId="8415" priority="2942">
      <formula>$AO$4=""</formula>
    </cfRule>
  </conditionalFormatting>
  <conditionalFormatting sqref="AN41:BQ41">
    <cfRule type="expression" dxfId="8414" priority="2943">
      <formula>$AN$4=""</formula>
    </cfRule>
  </conditionalFormatting>
  <conditionalFormatting sqref="AM41:BQ41">
    <cfRule type="expression" dxfId="8413" priority="2944">
      <formula>$AM$4=""</formula>
    </cfRule>
  </conditionalFormatting>
  <conditionalFormatting sqref="AL41:BQ41">
    <cfRule type="expression" dxfId="8412" priority="2945">
      <formula>$AL$4=""</formula>
    </cfRule>
  </conditionalFormatting>
  <conditionalFormatting sqref="AK41:BQ41">
    <cfRule type="expression" dxfId="8411" priority="2946">
      <formula>$AK$4=""</formula>
    </cfRule>
  </conditionalFormatting>
  <conditionalFormatting sqref="AJ41:BQ41">
    <cfRule type="expression" dxfId="8410" priority="2947">
      <formula>$AJ$4=""</formula>
    </cfRule>
  </conditionalFormatting>
  <conditionalFormatting sqref="AI41:BQ41">
    <cfRule type="expression" dxfId="8409" priority="2948">
      <formula>$AI$4=""</formula>
    </cfRule>
  </conditionalFormatting>
  <conditionalFormatting sqref="AH41:BQ41">
    <cfRule type="expression" dxfId="8408" priority="2949">
      <formula>$AH$4=""</formula>
    </cfRule>
  </conditionalFormatting>
  <conditionalFormatting sqref="AG41:BQ41">
    <cfRule type="expression" dxfId="8407" priority="2950">
      <formula>$AG$4=""</formula>
    </cfRule>
  </conditionalFormatting>
  <conditionalFormatting sqref="AF41:BQ41">
    <cfRule type="expression" dxfId="8406" priority="2951">
      <formula>$AF$4=""</formula>
    </cfRule>
  </conditionalFormatting>
  <conditionalFormatting sqref="AE41:BQ41">
    <cfRule type="expression" dxfId="8405" priority="2952">
      <formula>$AE$4=""</formula>
    </cfRule>
  </conditionalFormatting>
  <conditionalFormatting sqref="AD41:BQ41">
    <cfRule type="expression" dxfId="8404" priority="2953">
      <formula>$AD$4=""</formula>
    </cfRule>
  </conditionalFormatting>
  <conditionalFormatting sqref="AC41:BQ41">
    <cfRule type="expression" dxfId="8403" priority="2954">
      <formula>$AC$4=""</formula>
    </cfRule>
  </conditionalFormatting>
  <conditionalFormatting sqref="AB41:BQ41">
    <cfRule type="expression" dxfId="8402" priority="2955">
      <formula>$AB$4=""</formula>
    </cfRule>
  </conditionalFormatting>
  <conditionalFormatting sqref="BA41:BQ41">
    <cfRule type="expression" dxfId="8401" priority="2930">
      <formula>$BA$4=""</formula>
    </cfRule>
  </conditionalFormatting>
  <conditionalFormatting sqref="BO41:BQ41">
    <cfRule type="expression" dxfId="8400" priority="2916">
      <formula>$BO$4=""</formula>
    </cfRule>
  </conditionalFormatting>
  <conditionalFormatting sqref="BN41:BQ41">
    <cfRule type="expression" dxfId="8399" priority="2917">
      <formula>$BN$4=""</formula>
    </cfRule>
  </conditionalFormatting>
  <conditionalFormatting sqref="BM41:BQ41">
    <cfRule type="expression" dxfId="8398" priority="2918">
      <formula>$BM$4=""</formula>
    </cfRule>
  </conditionalFormatting>
  <conditionalFormatting sqref="BL41:BQ41">
    <cfRule type="expression" dxfId="8397" priority="2919">
      <formula>$BL$4=""</formula>
    </cfRule>
  </conditionalFormatting>
  <conditionalFormatting sqref="BK41:BQ41">
    <cfRule type="expression" dxfId="8396" priority="2920">
      <formula>$BK$4=""</formula>
    </cfRule>
  </conditionalFormatting>
  <conditionalFormatting sqref="BJ41:BQ41">
    <cfRule type="expression" dxfId="8395" priority="2921">
      <formula>$BJ$4=""</formula>
    </cfRule>
  </conditionalFormatting>
  <conditionalFormatting sqref="BI41:BQ41">
    <cfRule type="expression" dxfId="8394" priority="2922">
      <formula>$BI$4=""</formula>
    </cfRule>
  </conditionalFormatting>
  <conditionalFormatting sqref="BH41:BQ41">
    <cfRule type="expression" dxfId="8393" priority="2923">
      <formula>$BH$4=""</formula>
    </cfRule>
  </conditionalFormatting>
  <conditionalFormatting sqref="BG41:BQ41">
    <cfRule type="expression" dxfId="8392" priority="2924">
      <formula>$BG$4=""</formula>
    </cfRule>
  </conditionalFormatting>
  <conditionalFormatting sqref="BF41:BQ41">
    <cfRule type="expression" dxfId="8391" priority="2925">
      <formula>$BF$4=""</formula>
    </cfRule>
  </conditionalFormatting>
  <conditionalFormatting sqref="BE41:BQ41">
    <cfRule type="expression" dxfId="8390" priority="2926">
      <formula>$BE$4=""</formula>
    </cfRule>
  </conditionalFormatting>
  <conditionalFormatting sqref="BD41:BQ41">
    <cfRule type="expression" dxfId="8389" priority="2927">
      <formula>$BD$4=""</formula>
    </cfRule>
  </conditionalFormatting>
  <conditionalFormatting sqref="BB41:BQ41">
    <cfRule type="expression" dxfId="8388" priority="2929">
      <formula>$BB$4=""</formula>
    </cfRule>
  </conditionalFormatting>
  <conditionalFormatting sqref="AZ41:BQ41">
    <cfRule type="expression" dxfId="8387" priority="2931">
      <formula>$AZ$4=""</formula>
    </cfRule>
  </conditionalFormatting>
  <conditionalFormatting sqref="BP41:BQ41">
    <cfRule type="expression" dxfId="8386" priority="2915">
      <formula>$BP$4=""</formula>
    </cfRule>
  </conditionalFormatting>
  <conditionalFormatting sqref="BQ41">
    <cfRule type="expression" dxfId="8385" priority="2914">
      <formula>$BQ$4=""</formula>
    </cfRule>
  </conditionalFormatting>
  <conditionalFormatting sqref="BC41:BQ41">
    <cfRule type="expression" dxfId="8384" priority="2928">
      <formula>$BC$4=""</formula>
    </cfRule>
  </conditionalFormatting>
  <conditionalFormatting sqref="D42:BQ42">
    <cfRule type="expression" dxfId="8383" priority="2913">
      <formula>$D$4=""</formula>
    </cfRule>
  </conditionalFormatting>
  <conditionalFormatting sqref="E42:BQ42">
    <cfRule type="expression" dxfId="8382" priority="2912">
      <formula>$E$4=""</formula>
    </cfRule>
  </conditionalFormatting>
  <conditionalFormatting sqref="F42:BQ42">
    <cfRule type="expression" dxfId="8381" priority="2911">
      <formula>$F$4=""</formula>
    </cfRule>
  </conditionalFormatting>
  <conditionalFormatting sqref="G42:BQ42">
    <cfRule type="expression" dxfId="8380" priority="2910">
      <formula>$G$4=""</formula>
    </cfRule>
  </conditionalFormatting>
  <conditionalFormatting sqref="H42:BQ42">
    <cfRule type="expression" dxfId="8379" priority="2909">
      <formula>$H$4=""</formula>
    </cfRule>
  </conditionalFormatting>
  <conditionalFormatting sqref="I42:BQ42">
    <cfRule type="expression" dxfId="8378" priority="2908">
      <formula>$I$4=""</formula>
    </cfRule>
  </conditionalFormatting>
  <conditionalFormatting sqref="J42:BQ42">
    <cfRule type="expression" dxfId="8377" priority="2907">
      <formula>$J$4=""</formula>
    </cfRule>
  </conditionalFormatting>
  <conditionalFormatting sqref="K42:BQ42">
    <cfRule type="expression" dxfId="8376" priority="2906">
      <formula>$K$4=""</formula>
    </cfRule>
  </conditionalFormatting>
  <conditionalFormatting sqref="L42:BQ42">
    <cfRule type="expression" dxfId="8375" priority="2905">
      <formula>$L$4=""</formula>
    </cfRule>
  </conditionalFormatting>
  <conditionalFormatting sqref="M42:BQ42">
    <cfRule type="expression" dxfId="8374" priority="2904">
      <formula>$M$4=""</formula>
    </cfRule>
  </conditionalFormatting>
  <conditionalFormatting sqref="N42:BQ42">
    <cfRule type="expression" dxfId="8373" priority="2903">
      <formula>$N$4=""</formula>
    </cfRule>
  </conditionalFormatting>
  <conditionalFormatting sqref="O42:BQ42">
    <cfRule type="expression" dxfId="8372" priority="2902">
      <formula>$O$4=""</formula>
    </cfRule>
  </conditionalFormatting>
  <conditionalFormatting sqref="P42:BQ42">
    <cfRule type="expression" dxfId="8371" priority="2901">
      <formula>$P$4=""</formula>
    </cfRule>
  </conditionalFormatting>
  <conditionalFormatting sqref="Q42:BQ42">
    <cfRule type="expression" dxfId="8370" priority="2900">
      <formula>$Q$4=""</formula>
    </cfRule>
  </conditionalFormatting>
  <conditionalFormatting sqref="R42:BQ42">
    <cfRule type="expression" dxfId="8369" priority="2899">
      <formula>$R$4=""</formula>
    </cfRule>
  </conditionalFormatting>
  <conditionalFormatting sqref="S42:BQ42">
    <cfRule type="expression" dxfId="8368" priority="2898">
      <formula>$S$4=""</formula>
    </cfRule>
  </conditionalFormatting>
  <conditionalFormatting sqref="T42:BQ42">
    <cfRule type="expression" dxfId="8367" priority="2897">
      <formula>$T$4=""</formula>
    </cfRule>
  </conditionalFormatting>
  <conditionalFormatting sqref="U42:BQ42">
    <cfRule type="expression" dxfId="8366" priority="2896">
      <formula>$U$4=""</formula>
    </cfRule>
  </conditionalFormatting>
  <conditionalFormatting sqref="V42:BQ42">
    <cfRule type="expression" dxfId="8365" priority="2895">
      <formula>$V$4=""</formula>
    </cfRule>
  </conditionalFormatting>
  <conditionalFormatting sqref="W42:BQ42">
    <cfRule type="expression" dxfId="8364" priority="2894">
      <formula>$W$4=""</formula>
    </cfRule>
  </conditionalFormatting>
  <conditionalFormatting sqref="X42:BQ42">
    <cfRule type="expression" dxfId="8363" priority="2893">
      <formula>$X$4=""</formula>
    </cfRule>
  </conditionalFormatting>
  <conditionalFormatting sqref="Y42:BQ42">
    <cfRule type="expression" dxfId="8362" priority="2892">
      <formula>$Y$4=""</formula>
    </cfRule>
  </conditionalFormatting>
  <conditionalFormatting sqref="Z42:BQ42">
    <cfRule type="expression" dxfId="8361" priority="2891">
      <formula>$Z$4=""</formula>
    </cfRule>
  </conditionalFormatting>
  <conditionalFormatting sqref="AA42:BQ42">
    <cfRule type="expression" dxfId="8360" priority="2890">
      <formula>$AA$4=""</formula>
    </cfRule>
  </conditionalFormatting>
  <conditionalFormatting sqref="AY42:BQ42">
    <cfRule type="expression" dxfId="8359" priority="2866">
      <formula>$AY$4=""</formula>
    </cfRule>
  </conditionalFormatting>
  <conditionalFormatting sqref="AX42:BQ42">
    <cfRule type="expression" dxfId="8358" priority="2867">
      <formula>$AX$4=""</formula>
    </cfRule>
  </conditionalFormatting>
  <conditionalFormatting sqref="AW42:BQ42">
    <cfRule type="expression" dxfId="8357" priority="2868">
      <formula>$AW$4=""</formula>
    </cfRule>
  </conditionalFormatting>
  <conditionalFormatting sqref="AV42:BQ42">
    <cfRule type="expression" dxfId="8356" priority="2869">
      <formula>$AV$4=""</formula>
    </cfRule>
  </conditionalFormatting>
  <conditionalFormatting sqref="AU42:BQ42">
    <cfRule type="expression" dxfId="8355" priority="2870">
      <formula>$AU$4=""</formula>
    </cfRule>
  </conditionalFormatting>
  <conditionalFormatting sqref="AT42:BQ42">
    <cfRule type="expression" dxfId="8354" priority="2871">
      <formula>$AT$4=""</formula>
    </cfRule>
  </conditionalFormatting>
  <conditionalFormatting sqref="AS42:BQ42">
    <cfRule type="expression" dxfId="8353" priority="2872">
      <formula>$AS$4=""</formula>
    </cfRule>
  </conditionalFormatting>
  <conditionalFormatting sqref="AR42:BQ42">
    <cfRule type="expression" dxfId="8352" priority="2873">
      <formula>$AR$4=""</formula>
    </cfRule>
  </conditionalFormatting>
  <conditionalFormatting sqref="AQ42:BQ42">
    <cfRule type="expression" dxfId="8351" priority="2874">
      <formula>$AQ$4=""</formula>
    </cfRule>
  </conditionalFormatting>
  <conditionalFormatting sqref="AP42:BQ42">
    <cfRule type="expression" dxfId="8350" priority="2875">
      <formula>$AP$4=""</formula>
    </cfRule>
  </conditionalFormatting>
  <conditionalFormatting sqref="AO42:BQ42">
    <cfRule type="expression" dxfId="8349" priority="2876">
      <formula>$AO$4=""</formula>
    </cfRule>
  </conditionalFormatting>
  <conditionalFormatting sqref="AN42:BQ42">
    <cfRule type="expression" dxfId="8348" priority="2877">
      <formula>$AN$4=""</formula>
    </cfRule>
  </conditionalFormatting>
  <conditionalFormatting sqref="AM42:BQ42">
    <cfRule type="expression" dxfId="8347" priority="2878">
      <formula>$AM$4=""</formula>
    </cfRule>
  </conditionalFormatting>
  <conditionalFormatting sqref="AL42:BQ42">
    <cfRule type="expression" dxfId="8346" priority="2879">
      <formula>$AL$4=""</formula>
    </cfRule>
  </conditionalFormatting>
  <conditionalFormatting sqref="AK42:BQ42">
    <cfRule type="expression" dxfId="8345" priority="2880">
      <formula>$AK$4=""</formula>
    </cfRule>
  </conditionalFormatting>
  <conditionalFormatting sqref="AJ42:BQ42">
    <cfRule type="expression" dxfId="8344" priority="2881">
      <formula>$AJ$4=""</formula>
    </cfRule>
  </conditionalFormatting>
  <conditionalFormatting sqref="AI42:BQ42">
    <cfRule type="expression" dxfId="8343" priority="2882">
      <formula>$AI$4=""</formula>
    </cfRule>
  </conditionalFormatting>
  <conditionalFormatting sqref="AH42:BQ42">
    <cfRule type="expression" dxfId="8342" priority="2883">
      <formula>$AH$4=""</formula>
    </cfRule>
  </conditionalFormatting>
  <conditionalFormatting sqref="AG42:BQ42">
    <cfRule type="expression" dxfId="8341" priority="2884">
      <formula>$AG$4=""</formula>
    </cfRule>
  </conditionalFormatting>
  <conditionalFormatting sqref="AF42:BQ42">
    <cfRule type="expression" dxfId="8340" priority="2885">
      <formula>$AF$4=""</formula>
    </cfRule>
  </conditionalFormatting>
  <conditionalFormatting sqref="AE42:BQ42">
    <cfRule type="expression" dxfId="8339" priority="2886">
      <formula>$AE$4=""</formula>
    </cfRule>
  </conditionalFormatting>
  <conditionalFormatting sqref="AD42:BQ42">
    <cfRule type="expression" dxfId="8338" priority="2887">
      <formula>$AD$4=""</formula>
    </cfRule>
  </conditionalFormatting>
  <conditionalFormatting sqref="AC42:BQ42">
    <cfRule type="expression" dxfId="8337" priority="2888">
      <formula>$AC$4=""</formula>
    </cfRule>
  </conditionalFormatting>
  <conditionalFormatting sqref="AB42:BQ42">
    <cfRule type="expression" dxfId="8336" priority="2889">
      <formula>$AB$4=""</formula>
    </cfRule>
  </conditionalFormatting>
  <conditionalFormatting sqref="BA42:BQ42">
    <cfRule type="expression" dxfId="8335" priority="2864">
      <formula>$BA$4=""</formula>
    </cfRule>
  </conditionalFormatting>
  <conditionalFormatting sqref="BO42:BQ42">
    <cfRule type="expression" dxfId="8334" priority="2850">
      <formula>$BO$4=""</formula>
    </cfRule>
  </conditionalFormatting>
  <conditionalFormatting sqref="BN42:BQ42">
    <cfRule type="expression" dxfId="8333" priority="2851">
      <formula>$BN$4=""</formula>
    </cfRule>
  </conditionalFormatting>
  <conditionalFormatting sqref="BM42:BQ42">
    <cfRule type="expression" dxfId="8332" priority="2852">
      <formula>$BM$4=""</formula>
    </cfRule>
  </conditionalFormatting>
  <conditionalFormatting sqref="BL42:BQ42">
    <cfRule type="expression" dxfId="8331" priority="2853">
      <formula>$BL$4=""</formula>
    </cfRule>
  </conditionalFormatting>
  <conditionalFormatting sqref="BK42:BQ42">
    <cfRule type="expression" dxfId="8330" priority="2854">
      <formula>$BK$4=""</formula>
    </cfRule>
  </conditionalFormatting>
  <conditionalFormatting sqref="BJ42:BQ42">
    <cfRule type="expression" dxfId="8329" priority="2855">
      <formula>$BJ$4=""</formula>
    </cfRule>
  </conditionalFormatting>
  <conditionalFormatting sqref="BI42:BQ42">
    <cfRule type="expression" dxfId="8328" priority="2856">
      <formula>$BI$4=""</formula>
    </cfRule>
  </conditionalFormatting>
  <conditionalFormatting sqref="BH42:BQ42">
    <cfRule type="expression" dxfId="8327" priority="2857">
      <formula>$BH$4=""</formula>
    </cfRule>
  </conditionalFormatting>
  <conditionalFormatting sqref="BG42:BQ42">
    <cfRule type="expression" dxfId="8326" priority="2858">
      <formula>$BG$4=""</formula>
    </cfRule>
  </conditionalFormatting>
  <conditionalFormatting sqref="BF42:BQ42">
    <cfRule type="expression" dxfId="8325" priority="2859">
      <formula>$BF$4=""</formula>
    </cfRule>
  </conditionalFormatting>
  <conditionalFormatting sqref="BE42:BQ42">
    <cfRule type="expression" dxfId="8324" priority="2860">
      <formula>$BE$4=""</formula>
    </cfRule>
  </conditionalFormatting>
  <conditionalFormatting sqref="BD42:BQ42">
    <cfRule type="expression" dxfId="8323" priority="2861">
      <formula>$BD$4=""</formula>
    </cfRule>
  </conditionalFormatting>
  <conditionalFormatting sqref="BB42:BQ42">
    <cfRule type="expression" dxfId="8322" priority="2863">
      <formula>$BB$4=""</formula>
    </cfRule>
  </conditionalFormatting>
  <conditionalFormatting sqref="AZ42:BQ42">
    <cfRule type="expression" dxfId="8321" priority="2865">
      <formula>$AZ$4=""</formula>
    </cfRule>
  </conditionalFormatting>
  <conditionalFormatting sqref="BP42:BQ42">
    <cfRule type="expression" dxfId="8320" priority="2849">
      <formula>$BP$4=""</formula>
    </cfRule>
  </conditionalFormatting>
  <conditionalFormatting sqref="BQ42">
    <cfRule type="expression" dxfId="8319" priority="2848">
      <formula>$BQ$4=""</formula>
    </cfRule>
  </conditionalFormatting>
  <conditionalFormatting sqref="BC42:BQ42">
    <cfRule type="expression" dxfId="8318" priority="2862">
      <formula>$BC$4=""</formula>
    </cfRule>
  </conditionalFormatting>
  <conditionalFormatting sqref="D44:BQ45">
    <cfRule type="expression" dxfId="8317" priority="2847">
      <formula>$D$4=""</formula>
    </cfRule>
  </conditionalFormatting>
  <conditionalFormatting sqref="E44:BQ45">
    <cfRule type="expression" dxfId="8316" priority="2846">
      <formula>$E$4=""</formula>
    </cfRule>
  </conditionalFormatting>
  <conditionalFormatting sqref="F44:BQ45">
    <cfRule type="expression" dxfId="8315" priority="2845">
      <formula>$F$4=""</formula>
    </cfRule>
  </conditionalFormatting>
  <conditionalFormatting sqref="G44:BQ45">
    <cfRule type="expression" dxfId="8314" priority="2844">
      <formula>$G$4=""</formula>
    </cfRule>
  </conditionalFormatting>
  <conditionalFormatting sqref="H44:BQ45">
    <cfRule type="expression" dxfId="8313" priority="2843">
      <formula>$H$4=""</formula>
    </cfRule>
  </conditionalFormatting>
  <conditionalFormatting sqref="I44:BQ45">
    <cfRule type="expression" dxfId="8312" priority="2842">
      <formula>$I$4=""</formula>
    </cfRule>
  </conditionalFormatting>
  <conditionalFormatting sqref="J44:BQ45">
    <cfRule type="expression" dxfId="8311" priority="2841">
      <formula>$J$4=""</formula>
    </cfRule>
  </conditionalFormatting>
  <conditionalFormatting sqref="K44:BQ45">
    <cfRule type="expression" dxfId="8310" priority="2840">
      <formula>$K$4=""</formula>
    </cfRule>
  </conditionalFormatting>
  <conditionalFormatting sqref="L44:BQ45">
    <cfRule type="expression" dxfId="8309" priority="2839">
      <formula>$L$4=""</formula>
    </cfRule>
  </conditionalFormatting>
  <conditionalFormatting sqref="M44:BQ45">
    <cfRule type="expression" dxfId="8308" priority="2838">
      <formula>$M$4=""</formula>
    </cfRule>
  </conditionalFormatting>
  <conditionalFormatting sqref="N44:BQ45">
    <cfRule type="expression" dxfId="8307" priority="2837">
      <formula>$N$4=""</formula>
    </cfRule>
  </conditionalFormatting>
  <conditionalFormatting sqref="O44:BQ45">
    <cfRule type="expression" dxfId="8306" priority="2836">
      <formula>$O$4=""</formula>
    </cfRule>
  </conditionalFormatting>
  <conditionalFormatting sqref="P44:BQ45">
    <cfRule type="expression" dxfId="8305" priority="2835">
      <formula>$P$4=""</formula>
    </cfRule>
  </conditionalFormatting>
  <conditionalFormatting sqref="Q44:BQ45">
    <cfRule type="expression" dxfId="8304" priority="2834">
      <formula>$Q$4=""</formula>
    </cfRule>
  </conditionalFormatting>
  <conditionalFormatting sqref="R44:BQ45">
    <cfRule type="expression" dxfId="8303" priority="2833">
      <formula>$R$4=""</formula>
    </cfRule>
  </conditionalFormatting>
  <conditionalFormatting sqref="S44:BQ45">
    <cfRule type="expression" dxfId="8302" priority="2832">
      <formula>$S$4=""</formula>
    </cfRule>
  </conditionalFormatting>
  <conditionalFormatting sqref="T44:BQ45">
    <cfRule type="expression" dxfId="8301" priority="2831">
      <formula>$T$4=""</formula>
    </cfRule>
  </conditionalFormatting>
  <conditionalFormatting sqref="U44:BQ45">
    <cfRule type="expression" dxfId="8300" priority="2830">
      <formula>$U$4=""</formula>
    </cfRule>
  </conditionalFormatting>
  <conditionalFormatting sqref="V44:BQ45">
    <cfRule type="expression" dxfId="8299" priority="2829">
      <formula>$V$4=""</formula>
    </cfRule>
  </conditionalFormatting>
  <conditionalFormatting sqref="W44:BQ45">
    <cfRule type="expression" dxfId="8298" priority="2828">
      <formula>$W$4=""</formula>
    </cfRule>
  </conditionalFormatting>
  <conditionalFormatting sqref="X44:BQ45">
    <cfRule type="expression" dxfId="8297" priority="2827">
      <formula>$X$4=""</formula>
    </cfRule>
  </conditionalFormatting>
  <conditionalFormatting sqref="Y44:BQ45">
    <cfRule type="expression" dxfId="8296" priority="2826">
      <formula>$Y$4=""</formula>
    </cfRule>
  </conditionalFormatting>
  <conditionalFormatting sqref="Z44:BQ45">
    <cfRule type="expression" dxfId="8295" priority="2825">
      <formula>$Z$4=""</formula>
    </cfRule>
  </conditionalFormatting>
  <conditionalFormatting sqref="AA44:BQ45">
    <cfRule type="expression" dxfId="8294" priority="2824">
      <formula>$AA$4=""</formula>
    </cfRule>
  </conditionalFormatting>
  <conditionalFormatting sqref="AY44:BQ45">
    <cfRule type="expression" dxfId="8293" priority="2800">
      <formula>$AY$4=""</formula>
    </cfRule>
  </conditionalFormatting>
  <conditionalFormatting sqref="AX44:BQ45">
    <cfRule type="expression" dxfId="8292" priority="2801">
      <formula>$AX$4=""</formula>
    </cfRule>
  </conditionalFormatting>
  <conditionalFormatting sqref="AW44:BQ45">
    <cfRule type="expression" dxfId="8291" priority="2802">
      <formula>$AW$4=""</formula>
    </cfRule>
  </conditionalFormatting>
  <conditionalFormatting sqref="AV44:BQ45">
    <cfRule type="expression" dxfId="8290" priority="2803">
      <formula>$AV$4=""</formula>
    </cfRule>
  </conditionalFormatting>
  <conditionalFormatting sqref="AU44:BQ45">
    <cfRule type="expression" dxfId="8289" priority="2804">
      <formula>$AU$4=""</formula>
    </cfRule>
  </conditionalFormatting>
  <conditionalFormatting sqref="AT44:BQ45">
    <cfRule type="expression" dxfId="8288" priority="2805">
      <formula>$AT$4=""</formula>
    </cfRule>
  </conditionalFormatting>
  <conditionalFormatting sqref="AS44:BQ45">
    <cfRule type="expression" dxfId="8287" priority="2806">
      <formula>$AS$4=""</formula>
    </cfRule>
  </conditionalFormatting>
  <conditionalFormatting sqref="AR44:BQ45">
    <cfRule type="expression" dxfId="8286" priority="2807">
      <formula>$AR$4=""</formula>
    </cfRule>
  </conditionalFormatting>
  <conditionalFormatting sqref="AQ44:BQ45">
    <cfRule type="expression" dxfId="8285" priority="2808">
      <formula>$AQ$4=""</formula>
    </cfRule>
  </conditionalFormatting>
  <conditionalFormatting sqref="AP44:BQ45">
    <cfRule type="expression" dxfId="8284" priority="2809">
      <formula>$AP$4=""</formula>
    </cfRule>
  </conditionalFormatting>
  <conditionalFormatting sqref="AO44:BQ45">
    <cfRule type="expression" dxfId="8283" priority="2810">
      <formula>$AO$4=""</formula>
    </cfRule>
  </conditionalFormatting>
  <conditionalFormatting sqref="AN44:BQ45">
    <cfRule type="expression" dxfId="8282" priority="2811">
      <formula>$AN$4=""</formula>
    </cfRule>
  </conditionalFormatting>
  <conditionalFormatting sqref="AM44:BQ45">
    <cfRule type="expression" dxfId="8281" priority="2812">
      <formula>$AM$4=""</formula>
    </cfRule>
  </conditionalFormatting>
  <conditionalFormatting sqref="AL44:BQ45">
    <cfRule type="expression" dxfId="8280" priority="2813">
      <formula>$AL$4=""</formula>
    </cfRule>
  </conditionalFormatting>
  <conditionalFormatting sqref="AK44:BQ45">
    <cfRule type="expression" dxfId="8279" priority="2814">
      <formula>$AK$4=""</formula>
    </cfRule>
  </conditionalFormatting>
  <conditionalFormatting sqref="AJ44:BQ45">
    <cfRule type="expression" dxfId="8278" priority="2815">
      <formula>$AJ$4=""</formula>
    </cfRule>
  </conditionalFormatting>
  <conditionalFormatting sqref="AI44:BQ45">
    <cfRule type="expression" dxfId="8277" priority="2816">
      <formula>$AI$4=""</formula>
    </cfRule>
  </conditionalFormatting>
  <conditionalFormatting sqref="AH44:BQ45">
    <cfRule type="expression" dxfId="8276" priority="2817">
      <formula>$AH$4=""</formula>
    </cfRule>
  </conditionalFormatting>
  <conditionalFormatting sqref="AG44:BQ45">
    <cfRule type="expression" dxfId="8275" priority="2818">
      <formula>$AG$4=""</formula>
    </cfRule>
  </conditionalFormatting>
  <conditionalFormatting sqref="AF44:BQ45">
    <cfRule type="expression" dxfId="8274" priority="2819">
      <formula>$AF$4=""</formula>
    </cfRule>
  </conditionalFormatting>
  <conditionalFormatting sqref="AE44:BQ45">
    <cfRule type="expression" dxfId="8273" priority="2820">
      <formula>$AE$4=""</formula>
    </cfRule>
  </conditionalFormatting>
  <conditionalFormatting sqref="AD44:BQ45">
    <cfRule type="expression" dxfId="8272" priority="2821">
      <formula>$AD$4=""</formula>
    </cfRule>
  </conditionalFormatting>
  <conditionalFormatting sqref="AC44:BQ45">
    <cfRule type="expression" dxfId="8271" priority="2822">
      <formula>$AC$4=""</formula>
    </cfRule>
  </conditionalFormatting>
  <conditionalFormatting sqref="AB44:BQ45">
    <cfRule type="expression" dxfId="8270" priority="2823">
      <formula>$AB$4=""</formula>
    </cfRule>
  </conditionalFormatting>
  <conditionalFormatting sqref="BA44:BQ45">
    <cfRule type="expression" dxfId="8269" priority="2798">
      <formula>$BA$4=""</formula>
    </cfRule>
  </conditionalFormatting>
  <conditionalFormatting sqref="BO44:BQ45">
    <cfRule type="expression" dxfId="8268" priority="2784">
      <formula>$BO$4=""</formula>
    </cfRule>
  </conditionalFormatting>
  <conditionalFormatting sqref="BN44:BQ45">
    <cfRule type="expression" dxfId="8267" priority="2785">
      <formula>$BN$4=""</formula>
    </cfRule>
  </conditionalFormatting>
  <conditionalFormatting sqref="BM44:BQ45">
    <cfRule type="expression" dxfId="8266" priority="2786">
      <formula>$BM$4=""</formula>
    </cfRule>
  </conditionalFormatting>
  <conditionalFormatting sqref="BL44:BQ45">
    <cfRule type="expression" dxfId="8265" priority="2787">
      <formula>$BL$4=""</formula>
    </cfRule>
  </conditionalFormatting>
  <conditionalFormatting sqref="BK44:BQ45">
    <cfRule type="expression" dxfId="8264" priority="2788">
      <formula>$BK$4=""</formula>
    </cfRule>
  </conditionalFormatting>
  <conditionalFormatting sqref="BJ44:BQ45">
    <cfRule type="expression" dxfId="8263" priority="2789">
      <formula>$BJ$4=""</formula>
    </cfRule>
  </conditionalFormatting>
  <conditionalFormatting sqref="BI44:BQ45">
    <cfRule type="expression" dxfId="8262" priority="2790">
      <formula>$BI$4=""</formula>
    </cfRule>
  </conditionalFormatting>
  <conditionalFormatting sqref="BH44:BQ45">
    <cfRule type="expression" dxfId="8261" priority="2791">
      <formula>$BH$4=""</formula>
    </cfRule>
  </conditionalFormatting>
  <conditionalFormatting sqref="BG44:BQ45">
    <cfRule type="expression" dxfId="8260" priority="2792">
      <formula>$BG$4=""</formula>
    </cfRule>
  </conditionalFormatting>
  <conditionalFormatting sqref="BF44:BQ45">
    <cfRule type="expression" dxfId="8259" priority="2793">
      <formula>$BF$4=""</formula>
    </cfRule>
  </conditionalFormatting>
  <conditionalFormatting sqref="BE44:BQ45">
    <cfRule type="expression" dxfId="8258" priority="2794">
      <formula>$BE$4=""</formula>
    </cfRule>
  </conditionalFormatting>
  <conditionalFormatting sqref="BD44:BQ45">
    <cfRule type="expression" dxfId="8257" priority="2795">
      <formula>$BD$4=""</formula>
    </cfRule>
  </conditionalFormatting>
  <conditionalFormatting sqref="BB44:BQ45">
    <cfRule type="expression" dxfId="8256" priority="2797">
      <formula>$BB$4=""</formula>
    </cfRule>
  </conditionalFormatting>
  <conditionalFormatting sqref="AZ44:BQ45">
    <cfRule type="expression" dxfId="8255" priority="2799">
      <formula>$AZ$4=""</formula>
    </cfRule>
  </conditionalFormatting>
  <conditionalFormatting sqref="BP44:BQ45">
    <cfRule type="expression" dxfId="8254" priority="2783">
      <formula>$BP$4=""</formula>
    </cfRule>
  </conditionalFormatting>
  <conditionalFormatting sqref="BQ44:BQ45">
    <cfRule type="expression" dxfId="8253" priority="2782">
      <formula>$BQ$4=""</formula>
    </cfRule>
  </conditionalFormatting>
  <conditionalFormatting sqref="BC44:BQ45">
    <cfRule type="expression" dxfId="8252" priority="2796">
      <formula>$BC$4=""</formula>
    </cfRule>
  </conditionalFormatting>
  <conditionalFormatting sqref="D46:BQ46">
    <cfRule type="expression" dxfId="8251" priority="2781">
      <formula>$D$4=""</formula>
    </cfRule>
  </conditionalFormatting>
  <conditionalFormatting sqref="E46:BQ46">
    <cfRule type="expression" dxfId="8250" priority="2780">
      <formula>$E$4=""</formula>
    </cfRule>
  </conditionalFormatting>
  <conditionalFormatting sqref="F46:BQ46">
    <cfRule type="expression" dxfId="8249" priority="2779">
      <formula>$F$4=""</formula>
    </cfRule>
  </conditionalFormatting>
  <conditionalFormatting sqref="G46:BQ46">
    <cfRule type="expression" dxfId="8248" priority="2778">
      <formula>$G$4=""</formula>
    </cfRule>
  </conditionalFormatting>
  <conditionalFormatting sqref="H46:BQ46">
    <cfRule type="expression" dxfId="8247" priority="2777">
      <formula>$H$4=""</formula>
    </cfRule>
  </conditionalFormatting>
  <conditionalFormatting sqref="I46:BQ46">
    <cfRule type="expression" dxfId="8246" priority="2776">
      <formula>$I$4=""</formula>
    </cfRule>
  </conditionalFormatting>
  <conditionalFormatting sqref="J46:BQ46">
    <cfRule type="expression" dxfId="8245" priority="2775">
      <formula>$J$4=""</formula>
    </cfRule>
  </conditionalFormatting>
  <conditionalFormatting sqref="K46:BQ46">
    <cfRule type="expression" dxfId="8244" priority="2774">
      <formula>$K$4=""</formula>
    </cfRule>
  </conditionalFormatting>
  <conditionalFormatting sqref="L46:BQ46">
    <cfRule type="expression" dxfId="8243" priority="2773">
      <formula>$L$4=""</formula>
    </cfRule>
  </conditionalFormatting>
  <conditionalFormatting sqref="M46:BQ46">
    <cfRule type="expression" dxfId="8242" priority="2772">
      <formula>$M$4=""</formula>
    </cfRule>
  </conditionalFormatting>
  <conditionalFormatting sqref="N46:BQ46">
    <cfRule type="expression" dxfId="8241" priority="2771">
      <formula>$N$4=""</formula>
    </cfRule>
  </conditionalFormatting>
  <conditionalFormatting sqref="O46:BQ46">
    <cfRule type="expression" dxfId="8240" priority="2770">
      <formula>$O$4=""</formula>
    </cfRule>
  </conditionalFormatting>
  <conditionalFormatting sqref="P46:BQ46">
    <cfRule type="expression" dxfId="8239" priority="2769">
      <formula>$P$4=""</formula>
    </cfRule>
  </conditionalFormatting>
  <conditionalFormatting sqref="Q46:BQ46">
    <cfRule type="expression" dxfId="8238" priority="2768">
      <formula>$Q$4=""</formula>
    </cfRule>
  </conditionalFormatting>
  <conditionalFormatting sqref="R46:BQ46">
    <cfRule type="expression" dxfId="8237" priority="2767">
      <formula>$R$4=""</formula>
    </cfRule>
  </conditionalFormatting>
  <conditionalFormatting sqref="S46:BQ46">
    <cfRule type="expression" dxfId="8236" priority="2766">
      <formula>$S$4=""</formula>
    </cfRule>
  </conditionalFormatting>
  <conditionalFormatting sqref="T46:BQ46">
    <cfRule type="expression" dxfId="8235" priority="2765">
      <formula>$T$4=""</formula>
    </cfRule>
  </conditionalFormatting>
  <conditionalFormatting sqref="U46:BQ46">
    <cfRule type="expression" dxfId="8234" priority="2764">
      <formula>$U$4=""</formula>
    </cfRule>
  </conditionalFormatting>
  <conditionalFormatting sqref="V46:BQ46">
    <cfRule type="expression" dxfId="8233" priority="2763">
      <formula>$V$4=""</formula>
    </cfRule>
  </conditionalFormatting>
  <conditionalFormatting sqref="W46:BQ46">
    <cfRule type="expression" dxfId="8232" priority="2762">
      <formula>$W$4=""</formula>
    </cfRule>
  </conditionalFormatting>
  <conditionalFormatting sqref="X46:BQ46">
    <cfRule type="expression" dxfId="8231" priority="2761">
      <formula>$X$4=""</formula>
    </cfRule>
  </conditionalFormatting>
  <conditionalFormatting sqref="Y46:BQ46">
    <cfRule type="expression" dxfId="8230" priority="2760">
      <formula>$Y$4=""</formula>
    </cfRule>
  </conditionalFormatting>
  <conditionalFormatting sqref="Z46:BQ46">
    <cfRule type="expression" dxfId="8229" priority="2759">
      <formula>$Z$4=""</formula>
    </cfRule>
  </conditionalFormatting>
  <conditionalFormatting sqref="AA46:BQ46">
    <cfRule type="expression" dxfId="8228" priority="2758">
      <formula>$AA$4=""</formula>
    </cfRule>
  </conditionalFormatting>
  <conditionalFormatting sqref="AY46:BQ46">
    <cfRule type="expression" dxfId="8227" priority="2734">
      <formula>$AY$4=""</formula>
    </cfRule>
  </conditionalFormatting>
  <conditionalFormatting sqref="AX46:BQ46">
    <cfRule type="expression" dxfId="8226" priority="2735">
      <formula>$AX$4=""</formula>
    </cfRule>
  </conditionalFormatting>
  <conditionalFormatting sqref="AW46:BQ46">
    <cfRule type="expression" dxfId="8225" priority="2736">
      <formula>$AW$4=""</formula>
    </cfRule>
  </conditionalFormatting>
  <conditionalFormatting sqref="AV46:BQ46">
    <cfRule type="expression" dxfId="8224" priority="2737">
      <formula>$AV$4=""</formula>
    </cfRule>
  </conditionalFormatting>
  <conditionalFormatting sqref="AU46:BQ46">
    <cfRule type="expression" dxfId="8223" priority="2738">
      <formula>$AU$4=""</formula>
    </cfRule>
  </conditionalFormatting>
  <conditionalFormatting sqref="AT46:BQ46">
    <cfRule type="expression" dxfId="8222" priority="2739">
      <formula>$AT$4=""</formula>
    </cfRule>
  </conditionalFormatting>
  <conditionalFormatting sqref="AS46:BQ46">
    <cfRule type="expression" dxfId="8221" priority="2740">
      <formula>$AS$4=""</formula>
    </cfRule>
  </conditionalFormatting>
  <conditionalFormatting sqref="AR46:BQ46">
    <cfRule type="expression" dxfId="8220" priority="2741">
      <formula>$AR$4=""</formula>
    </cfRule>
  </conditionalFormatting>
  <conditionalFormatting sqref="AQ46:BQ46">
    <cfRule type="expression" dxfId="8219" priority="2742">
      <formula>$AQ$4=""</formula>
    </cfRule>
  </conditionalFormatting>
  <conditionalFormatting sqref="AP46:BQ46">
    <cfRule type="expression" dxfId="8218" priority="2743">
      <formula>$AP$4=""</formula>
    </cfRule>
  </conditionalFormatting>
  <conditionalFormatting sqref="AO46:BQ46">
    <cfRule type="expression" dxfId="8217" priority="2744">
      <formula>$AO$4=""</formula>
    </cfRule>
  </conditionalFormatting>
  <conditionalFormatting sqref="AN46:BQ46">
    <cfRule type="expression" dxfId="8216" priority="2745">
      <formula>$AN$4=""</formula>
    </cfRule>
  </conditionalFormatting>
  <conditionalFormatting sqref="AM46:BQ46">
    <cfRule type="expression" dxfId="8215" priority="2746">
      <formula>$AM$4=""</formula>
    </cfRule>
  </conditionalFormatting>
  <conditionalFormatting sqref="AL46:BQ46">
    <cfRule type="expression" dxfId="8214" priority="2747">
      <formula>$AL$4=""</formula>
    </cfRule>
  </conditionalFormatting>
  <conditionalFormatting sqref="AK46:BQ46">
    <cfRule type="expression" dxfId="8213" priority="2748">
      <formula>$AK$4=""</formula>
    </cfRule>
  </conditionalFormatting>
  <conditionalFormatting sqref="AJ46:BQ46">
    <cfRule type="expression" dxfId="8212" priority="2749">
      <formula>$AJ$4=""</formula>
    </cfRule>
  </conditionalFormatting>
  <conditionalFormatting sqref="AI46:BQ46">
    <cfRule type="expression" dxfId="8211" priority="2750">
      <formula>$AI$4=""</formula>
    </cfRule>
  </conditionalFormatting>
  <conditionalFormatting sqref="AH46:BQ46">
    <cfRule type="expression" dxfId="8210" priority="2751">
      <formula>$AH$4=""</formula>
    </cfRule>
  </conditionalFormatting>
  <conditionalFormatting sqref="AG46:BQ46">
    <cfRule type="expression" dxfId="8209" priority="2752">
      <formula>$AG$4=""</formula>
    </cfRule>
  </conditionalFormatting>
  <conditionalFormatting sqref="AF46:BQ46">
    <cfRule type="expression" dxfId="8208" priority="2753">
      <formula>$AF$4=""</formula>
    </cfRule>
  </conditionalFormatting>
  <conditionalFormatting sqref="AE46:BQ46">
    <cfRule type="expression" dxfId="8207" priority="2754">
      <formula>$AE$4=""</formula>
    </cfRule>
  </conditionalFormatting>
  <conditionalFormatting sqref="AD46:BQ46">
    <cfRule type="expression" dxfId="8206" priority="2755">
      <formula>$AD$4=""</formula>
    </cfRule>
  </conditionalFormatting>
  <conditionalFormatting sqref="AC46:BQ46">
    <cfRule type="expression" dxfId="8205" priority="2756">
      <formula>$AC$4=""</formula>
    </cfRule>
  </conditionalFormatting>
  <conditionalFormatting sqref="AB46:BQ46">
    <cfRule type="expression" dxfId="8204" priority="2757">
      <formula>$AB$4=""</formula>
    </cfRule>
  </conditionalFormatting>
  <conditionalFormatting sqref="BA46:BQ46">
    <cfRule type="expression" dxfId="8203" priority="2732">
      <formula>$BA$4=""</formula>
    </cfRule>
  </conditionalFormatting>
  <conditionalFormatting sqref="BO46:BQ46">
    <cfRule type="expression" dxfId="8202" priority="2718">
      <formula>$BO$4=""</formula>
    </cfRule>
  </conditionalFormatting>
  <conditionalFormatting sqref="BN46:BQ46">
    <cfRule type="expression" dxfId="8201" priority="2719">
      <formula>$BN$4=""</formula>
    </cfRule>
  </conditionalFormatting>
  <conditionalFormatting sqref="BM46:BQ46">
    <cfRule type="expression" dxfId="8200" priority="2720">
      <formula>$BM$4=""</formula>
    </cfRule>
  </conditionalFormatting>
  <conditionalFormatting sqref="BL46:BQ46">
    <cfRule type="expression" dxfId="8199" priority="2721">
      <formula>$BL$4=""</formula>
    </cfRule>
  </conditionalFormatting>
  <conditionalFormatting sqref="BK46:BQ46">
    <cfRule type="expression" dxfId="8198" priority="2722">
      <formula>$BK$4=""</formula>
    </cfRule>
  </conditionalFormatting>
  <conditionalFormatting sqref="BJ46:BQ46">
    <cfRule type="expression" dxfId="8197" priority="2723">
      <formula>$BJ$4=""</formula>
    </cfRule>
  </conditionalFormatting>
  <conditionalFormatting sqref="BI46:BQ46">
    <cfRule type="expression" dxfId="8196" priority="2724">
      <formula>$BI$4=""</formula>
    </cfRule>
  </conditionalFormatting>
  <conditionalFormatting sqref="BH46:BQ46">
    <cfRule type="expression" dxfId="8195" priority="2725">
      <formula>$BH$4=""</formula>
    </cfRule>
  </conditionalFormatting>
  <conditionalFormatting sqref="BG46:BQ46">
    <cfRule type="expression" dxfId="8194" priority="2726">
      <formula>$BG$4=""</formula>
    </cfRule>
  </conditionalFormatting>
  <conditionalFormatting sqref="BF46:BQ46">
    <cfRule type="expression" dxfId="8193" priority="2727">
      <formula>$BF$4=""</formula>
    </cfRule>
  </conditionalFormatting>
  <conditionalFormatting sqref="BE46:BQ46">
    <cfRule type="expression" dxfId="8192" priority="2728">
      <formula>$BE$4=""</formula>
    </cfRule>
  </conditionalFormatting>
  <conditionalFormatting sqref="BD46:BQ46">
    <cfRule type="expression" dxfId="8191" priority="2729">
      <formula>$BD$4=""</formula>
    </cfRule>
  </conditionalFormatting>
  <conditionalFormatting sqref="BB46:BQ46">
    <cfRule type="expression" dxfId="8190" priority="2731">
      <formula>$BB$4=""</formula>
    </cfRule>
  </conditionalFormatting>
  <conditionalFormatting sqref="AZ46:BQ46">
    <cfRule type="expression" dxfId="8189" priority="2733">
      <formula>$AZ$4=""</formula>
    </cfRule>
  </conditionalFormatting>
  <conditionalFormatting sqref="BP46:BQ46">
    <cfRule type="expression" dxfId="8188" priority="2717">
      <formula>$BP$4=""</formula>
    </cfRule>
  </conditionalFormatting>
  <conditionalFormatting sqref="BQ46">
    <cfRule type="expression" dxfId="8187" priority="2716">
      <formula>$BQ$4=""</formula>
    </cfRule>
  </conditionalFormatting>
  <conditionalFormatting sqref="BC46:BQ46">
    <cfRule type="expression" dxfId="8186" priority="2730">
      <formula>$BC$4=""</formula>
    </cfRule>
  </conditionalFormatting>
  <conditionalFormatting sqref="D19:BQ19">
    <cfRule type="expression" dxfId="8185" priority="2649">
      <formula>$D$4=""</formula>
    </cfRule>
  </conditionalFormatting>
  <conditionalFormatting sqref="E19:BQ19">
    <cfRule type="expression" dxfId="8184" priority="2648">
      <formula>$E$4=""</formula>
    </cfRule>
  </conditionalFormatting>
  <conditionalFormatting sqref="F19:BQ19">
    <cfRule type="expression" dxfId="8183" priority="2647">
      <formula>$F$4=""</formula>
    </cfRule>
  </conditionalFormatting>
  <conditionalFormatting sqref="G19:BQ19">
    <cfRule type="expression" dxfId="8182" priority="2646">
      <formula>$G$4=""</formula>
    </cfRule>
  </conditionalFormatting>
  <conditionalFormatting sqref="H19:BQ19">
    <cfRule type="expression" dxfId="8181" priority="2645">
      <formula>$H$4=""</formula>
    </cfRule>
  </conditionalFormatting>
  <conditionalFormatting sqref="I19:BQ19">
    <cfRule type="expression" dxfId="8180" priority="2644">
      <formula>$I$4=""</formula>
    </cfRule>
  </conditionalFormatting>
  <conditionalFormatting sqref="J19:BQ19">
    <cfRule type="expression" dxfId="8179" priority="2643">
      <formula>$J$4=""</formula>
    </cfRule>
  </conditionalFormatting>
  <conditionalFormatting sqref="K19:BQ19">
    <cfRule type="expression" dxfId="8178" priority="2642">
      <formula>$K$4=""</formula>
    </cfRule>
  </conditionalFormatting>
  <conditionalFormatting sqref="L19:BQ19">
    <cfRule type="expression" dxfId="8177" priority="2641">
      <formula>$L$4=""</formula>
    </cfRule>
  </conditionalFormatting>
  <conditionalFormatting sqref="M19:BQ19">
    <cfRule type="expression" dxfId="8176" priority="2640">
      <formula>$M$4=""</formula>
    </cfRule>
  </conditionalFormatting>
  <conditionalFormatting sqref="N19:BQ19">
    <cfRule type="expression" dxfId="8175" priority="2639">
      <formula>$N$4=""</formula>
    </cfRule>
  </conditionalFormatting>
  <conditionalFormatting sqref="O19:BQ19">
    <cfRule type="expression" dxfId="8174" priority="2638">
      <formula>$O$4=""</formula>
    </cfRule>
  </conditionalFormatting>
  <conditionalFormatting sqref="P19:BQ19">
    <cfRule type="expression" dxfId="8173" priority="2637">
      <formula>$P$4=""</formula>
    </cfRule>
  </conditionalFormatting>
  <conditionalFormatting sqref="Q19:BQ19">
    <cfRule type="expression" dxfId="8172" priority="2636">
      <formula>$Q$4=""</formula>
    </cfRule>
  </conditionalFormatting>
  <conditionalFormatting sqref="R19:BQ19">
    <cfRule type="expression" dxfId="8171" priority="2635">
      <formula>$R$4=""</formula>
    </cfRule>
  </conditionalFormatting>
  <conditionalFormatting sqref="S19:BQ19">
    <cfRule type="expression" dxfId="8170" priority="2634">
      <formula>$S$4=""</formula>
    </cfRule>
  </conditionalFormatting>
  <conditionalFormatting sqref="T19:BQ19">
    <cfRule type="expression" dxfId="8169" priority="2633">
      <formula>$T$4=""</formula>
    </cfRule>
  </conditionalFormatting>
  <conditionalFormatting sqref="U19:BQ19">
    <cfRule type="expression" dxfId="8168" priority="2632">
      <formula>$U$4=""</formula>
    </cfRule>
  </conditionalFormatting>
  <conditionalFormatting sqref="V19:BQ19">
    <cfRule type="expression" dxfId="8167" priority="2631">
      <formula>$V$4=""</formula>
    </cfRule>
  </conditionalFormatting>
  <conditionalFormatting sqref="W19:BQ19">
    <cfRule type="expression" dxfId="8166" priority="2630">
      <formula>$W$4=""</formula>
    </cfRule>
  </conditionalFormatting>
  <conditionalFormatting sqref="X19:BQ19">
    <cfRule type="expression" dxfId="8165" priority="2629">
      <formula>$X$4=""</formula>
    </cfRule>
  </conditionalFormatting>
  <conditionalFormatting sqref="Y19:BQ19">
    <cfRule type="expression" dxfId="8164" priority="2628">
      <formula>$Y$4=""</formula>
    </cfRule>
  </conditionalFormatting>
  <conditionalFormatting sqref="Z19:BQ19">
    <cfRule type="expression" dxfId="8163" priority="2627">
      <formula>$Z$4=""</formula>
    </cfRule>
  </conditionalFormatting>
  <conditionalFormatting sqref="AA19:BQ19">
    <cfRule type="expression" dxfId="8162" priority="2626">
      <formula>$AA$4=""</formula>
    </cfRule>
  </conditionalFormatting>
  <conditionalFormatting sqref="AY19:BQ19">
    <cfRule type="expression" dxfId="8161" priority="2602">
      <formula>$AY$4=""</formula>
    </cfRule>
  </conditionalFormatting>
  <conditionalFormatting sqref="AX19:BQ19">
    <cfRule type="expression" dxfId="8160" priority="2603">
      <formula>$AX$4=""</formula>
    </cfRule>
  </conditionalFormatting>
  <conditionalFormatting sqref="AW19:BQ19">
    <cfRule type="expression" dxfId="8159" priority="2604">
      <formula>$AW$4=""</formula>
    </cfRule>
  </conditionalFormatting>
  <conditionalFormatting sqref="AV19:BQ19">
    <cfRule type="expression" dxfId="8158" priority="2605">
      <formula>$AV$4=""</formula>
    </cfRule>
  </conditionalFormatting>
  <conditionalFormatting sqref="AU19:BQ19">
    <cfRule type="expression" dxfId="8157" priority="2606">
      <formula>$AU$4=""</formula>
    </cfRule>
  </conditionalFormatting>
  <conditionalFormatting sqref="AT19:BQ19">
    <cfRule type="expression" dxfId="8156" priority="2607">
      <formula>$AT$4=""</formula>
    </cfRule>
  </conditionalFormatting>
  <conditionalFormatting sqref="AS19:BQ19">
    <cfRule type="expression" dxfId="8155" priority="2608">
      <formula>$AS$4=""</formula>
    </cfRule>
  </conditionalFormatting>
  <conditionalFormatting sqref="AR19:BQ19">
    <cfRule type="expression" dxfId="8154" priority="2609">
      <formula>$AR$4=""</formula>
    </cfRule>
  </conditionalFormatting>
  <conditionalFormatting sqref="AQ19:BQ19">
    <cfRule type="expression" dxfId="8153" priority="2610">
      <formula>$AQ$4=""</formula>
    </cfRule>
  </conditionalFormatting>
  <conditionalFormatting sqref="AP19:BQ19">
    <cfRule type="expression" dxfId="8152" priority="2611">
      <formula>$AP$4=""</formula>
    </cfRule>
  </conditionalFormatting>
  <conditionalFormatting sqref="AO19:BQ19">
    <cfRule type="expression" dxfId="8151" priority="2612">
      <formula>$AO$4=""</formula>
    </cfRule>
  </conditionalFormatting>
  <conditionalFormatting sqref="AN19:BQ19">
    <cfRule type="expression" dxfId="8150" priority="2613">
      <formula>$AN$4=""</formula>
    </cfRule>
  </conditionalFormatting>
  <conditionalFormatting sqref="AM19:BQ19">
    <cfRule type="expression" dxfId="8149" priority="2614">
      <formula>$AM$4=""</formula>
    </cfRule>
  </conditionalFormatting>
  <conditionalFormatting sqref="AL19:BQ19">
    <cfRule type="expression" dxfId="8148" priority="2615">
      <formula>$AL$4=""</formula>
    </cfRule>
  </conditionalFormatting>
  <conditionalFormatting sqref="AK19:BQ19">
    <cfRule type="expression" dxfId="8147" priority="2616">
      <formula>$AK$4=""</formula>
    </cfRule>
  </conditionalFormatting>
  <conditionalFormatting sqref="AJ19:BQ19">
    <cfRule type="expression" dxfId="8146" priority="2617">
      <formula>$AJ$4=""</formula>
    </cfRule>
  </conditionalFormatting>
  <conditionalFormatting sqref="AI19:BQ19">
    <cfRule type="expression" dxfId="8145" priority="2618">
      <formula>$AI$4=""</formula>
    </cfRule>
  </conditionalFormatting>
  <conditionalFormatting sqref="AH19:BQ19">
    <cfRule type="expression" dxfId="8144" priority="2619">
      <formula>$AH$4=""</formula>
    </cfRule>
  </conditionalFormatting>
  <conditionalFormatting sqref="AG19:BQ19">
    <cfRule type="expression" dxfId="8143" priority="2620">
      <formula>$AG$4=""</formula>
    </cfRule>
  </conditionalFormatting>
  <conditionalFormatting sqref="AF19:BQ19">
    <cfRule type="expression" dxfId="8142" priority="2621">
      <formula>$AF$4=""</formula>
    </cfRule>
  </conditionalFormatting>
  <conditionalFormatting sqref="AE19:BQ19">
    <cfRule type="expression" dxfId="8141" priority="2622">
      <formula>$AE$4=""</formula>
    </cfRule>
  </conditionalFormatting>
  <conditionalFormatting sqref="AD19:BQ19">
    <cfRule type="expression" dxfId="8140" priority="2623">
      <formula>$AD$4=""</formula>
    </cfRule>
  </conditionalFormatting>
  <conditionalFormatting sqref="AC19:BQ19">
    <cfRule type="expression" dxfId="8139" priority="2624">
      <formula>$AC$4=""</formula>
    </cfRule>
  </conditionalFormatting>
  <conditionalFormatting sqref="AB19:BQ19">
    <cfRule type="expression" dxfId="8138" priority="2625">
      <formula>$AB$4=""</formula>
    </cfRule>
  </conditionalFormatting>
  <conditionalFormatting sqref="BA19:BQ19">
    <cfRule type="expression" dxfId="8137" priority="2600">
      <formula>$BA$4=""</formula>
    </cfRule>
  </conditionalFormatting>
  <conditionalFormatting sqref="BO19:BQ19">
    <cfRule type="expression" dxfId="8136" priority="2586">
      <formula>$BO$4=""</formula>
    </cfRule>
  </conditionalFormatting>
  <conditionalFormatting sqref="BN19:BQ19">
    <cfRule type="expression" dxfId="8135" priority="2587">
      <formula>$BN$4=""</formula>
    </cfRule>
  </conditionalFormatting>
  <conditionalFormatting sqref="BM19:BQ19">
    <cfRule type="expression" dxfId="8134" priority="2588">
      <formula>$BM$4=""</formula>
    </cfRule>
  </conditionalFormatting>
  <conditionalFormatting sqref="BL19:BQ19">
    <cfRule type="expression" dxfId="8133" priority="2589">
      <formula>$BL$4=""</formula>
    </cfRule>
  </conditionalFormatting>
  <conditionalFormatting sqref="BK19:BQ19">
    <cfRule type="expression" dxfId="8132" priority="2590">
      <formula>$BK$4=""</formula>
    </cfRule>
  </conditionalFormatting>
  <conditionalFormatting sqref="BJ19:BQ19">
    <cfRule type="expression" dxfId="8131" priority="2591">
      <formula>$BJ$4=""</formula>
    </cfRule>
  </conditionalFormatting>
  <conditionalFormatting sqref="BI19:BQ19">
    <cfRule type="expression" dxfId="8130" priority="2592">
      <formula>$BI$4=""</formula>
    </cfRule>
  </conditionalFormatting>
  <conditionalFormatting sqref="BH19:BQ19">
    <cfRule type="expression" dxfId="8129" priority="2593">
      <formula>$BH$4=""</formula>
    </cfRule>
  </conditionalFormatting>
  <conditionalFormatting sqref="BG19:BQ19">
    <cfRule type="expression" dxfId="8128" priority="2594">
      <formula>$BG$4=""</formula>
    </cfRule>
  </conditionalFormatting>
  <conditionalFormatting sqref="BF19:BQ19">
    <cfRule type="expression" dxfId="8127" priority="2595">
      <formula>$BF$4=""</formula>
    </cfRule>
  </conditionalFormatting>
  <conditionalFormatting sqref="BE19:BQ19">
    <cfRule type="expression" dxfId="8126" priority="2596">
      <formula>$BE$4=""</formula>
    </cfRule>
  </conditionalFormatting>
  <conditionalFormatting sqref="BD19:BQ19">
    <cfRule type="expression" dxfId="8125" priority="2597">
      <formula>$BD$4=""</formula>
    </cfRule>
  </conditionalFormatting>
  <conditionalFormatting sqref="BB19:BQ19">
    <cfRule type="expression" dxfId="8124" priority="2599">
      <formula>$BB$4=""</formula>
    </cfRule>
  </conditionalFormatting>
  <conditionalFormatting sqref="AZ19:BQ19">
    <cfRule type="expression" dxfId="8123" priority="2601">
      <formula>$AZ$4=""</formula>
    </cfRule>
  </conditionalFormatting>
  <conditionalFormatting sqref="BP19:BQ19">
    <cfRule type="expression" dxfId="8122" priority="2585">
      <formula>$BP$4=""</formula>
    </cfRule>
  </conditionalFormatting>
  <conditionalFormatting sqref="BQ19">
    <cfRule type="expression" dxfId="8121" priority="2584">
      <formula>$BQ$4=""</formula>
    </cfRule>
  </conditionalFormatting>
  <conditionalFormatting sqref="BC19:BQ19">
    <cfRule type="expression" dxfId="8120" priority="2598">
      <formula>$BC$4=""</formula>
    </cfRule>
  </conditionalFormatting>
  <conditionalFormatting sqref="BR47:CQ47 BR37:CQ40 BR20:CQ25 BR10:CQ10 BR12:CQ17 BR27:CQ31 BR33:CQ35 BR49:CQ49">
    <cfRule type="expression" dxfId="8119" priority="2583">
      <formula>$D$4=""</formula>
    </cfRule>
  </conditionalFormatting>
  <conditionalFormatting sqref="BR47:CQ47 BR37:CQ40 BR10:CQ10 BR20:CQ25 BR12:CQ17 BR27:CQ31 BR33:CQ35 BR49:CQ49">
    <cfRule type="expression" dxfId="8118" priority="2582">
      <formula>$E$4=""</formula>
    </cfRule>
  </conditionalFormatting>
  <conditionalFormatting sqref="BR47:CQ47 BR37:CQ40 BR10:CQ10 BR20:CQ25 BR12:CQ17 BR27:CQ31 BR33:CQ35 BR49:CQ49">
    <cfRule type="expression" dxfId="8117" priority="2581">
      <formula>$F$4=""</formula>
    </cfRule>
  </conditionalFormatting>
  <conditionalFormatting sqref="BR47:CQ47 BR37:CQ40 BR10:CQ10 BR20:CQ25 BR12:CQ17 BR27:CQ31 BR33:CQ35 BR49:CQ49">
    <cfRule type="expression" dxfId="8116" priority="2580">
      <formula>$G$4=""</formula>
    </cfRule>
  </conditionalFormatting>
  <conditionalFormatting sqref="BR47:CQ47 BR37:CQ40 BR10:CQ10 BR20:CQ25 BR12:CQ17 BR27:CQ31 BR33:CQ35 BR49:CQ49">
    <cfRule type="expression" dxfId="8115" priority="2579">
      <formula>$H$4=""</formula>
    </cfRule>
  </conditionalFormatting>
  <conditionalFormatting sqref="BR47:CQ47 BR37:CQ40 BR10:CQ10 BR20:CQ25 BR12:CQ17 BR27:CQ31 BR33:CQ35 BR49:CQ49">
    <cfRule type="expression" dxfId="8114" priority="2578">
      <formula>$I$4=""</formula>
    </cfRule>
  </conditionalFormatting>
  <conditionalFormatting sqref="BR47:CQ47 BR37:CQ40 BR10:CQ10 BR20:CQ25 BR12:CQ17 BR27:CQ31 BR33:CQ35 BR49:CQ49">
    <cfRule type="expression" dxfId="8113" priority="2577">
      <formula>$J$4=""</formula>
    </cfRule>
  </conditionalFormatting>
  <conditionalFormatting sqref="BR47:CQ47 BR37:CQ40 BR10:CQ10 BR20:CQ25 BR12:CQ17 BR27:CQ31 BR33:CQ35 BR49:CQ49">
    <cfRule type="expression" dxfId="8112" priority="2576">
      <formula>$K$4=""</formula>
    </cfRule>
  </conditionalFormatting>
  <conditionalFormatting sqref="BR47:CQ47 BR37:CQ40 BR10:CQ10 BR20:CQ25 BR12:CQ17 BR27:CQ31 BR33:CQ35 BR49:CQ49">
    <cfRule type="expression" dxfId="8111" priority="2575">
      <formula>$L$4=""</formula>
    </cfRule>
  </conditionalFormatting>
  <conditionalFormatting sqref="BR47:CQ47 BR37:CQ40 BR10:CQ10 BR20:CQ25 BR12:CQ17 BR27:CQ31 BR33:CQ35 BR49:CQ49">
    <cfRule type="expression" dxfId="8110" priority="2574">
      <formula>$M$4=""</formula>
    </cfRule>
  </conditionalFormatting>
  <conditionalFormatting sqref="BR47:CQ47 BR37:CQ40 BR10:CQ10 BR20:CQ25 BR12:CQ17 BR27:CQ31 BR33:CQ35 BR49:CQ49">
    <cfRule type="expression" dxfId="8109" priority="2573">
      <formula>$N$4=""</formula>
    </cfRule>
  </conditionalFormatting>
  <conditionalFormatting sqref="BR47:CQ47 BR37:CQ40 BR10:CQ10 BR20:CQ25 BR12:CQ17 BR27:CQ31 BR33:CQ35 BR49:CQ49">
    <cfRule type="expression" dxfId="8108" priority="2572">
      <formula>$O$4=""</formula>
    </cfRule>
  </conditionalFormatting>
  <conditionalFormatting sqref="BR47:CQ47 BR37:CQ40 BR10:CQ10 BR20:CQ25 BR12:CQ17 BR27:CQ31 BR33:CQ35 BR49:CQ49">
    <cfRule type="expression" dxfId="8107" priority="2571">
      <formula>$P$4=""</formula>
    </cfRule>
  </conditionalFormatting>
  <conditionalFormatting sqref="BR47:CQ47 BR37:CQ40 BR10:CQ10 BR20:CQ25 BR12:CQ17 BR27:CQ31 BR33:CQ35 BR49:CQ49">
    <cfRule type="expression" dxfId="8106" priority="2570">
      <formula>$Q$4=""</formula>
    </cfRule>
  </conditionalFormatting>
  <conditionalFormatting sqref="BR47:CQ47 BR37:CQ40 BR10:CQ10 BR20:CQ25 BR12:CQ17 BR27:CQ31 BR33:CQ35 BR49:CQ49">
    <cfRule type="expression" dxfId="8105" priority="2569">
      <formula>$R$4=""</formula>
    </cfRule>
  </conditionalFormatting>
  <conditionalFormatting sqref="BR47:CQ47 BR37:CQ40 BR10:CQ10 BR20:CQ25 BR12:CQ17 BR27:CQ31 BR33:CQ35 BR49:CQ49">
    <cfRule type="expression" dxfId="8104" priority="2568">
      <formula>$S$4=""</formula>
    </cfRule>
  </conditionalFormatting>
  <conditionalFormatting sqref="BR47:CQ47 BR37:CQ40 BR10:CQ10 BR20:CQ25 BR12:CQ17 BR27:CQ31 BR33:CQ35 BR49:CQ49">
    <cfRule type="expression" dxfId="8103" priority="2567">
      <formula>$T$4=""</formula>
    </cfRule>
  </conditionalFormatting>
  <conditionalFormatting sqref="BR47:CQ47 BR37:CQ40 BR10:CQ10 BR20:CQ25 BR12:CQ17 BR27:CQ31 BR33:CQ35 BR49:CQ49">
    <cfRule type="expression" dxfId="8102" priority="2566">
      <formula>$U$4=""</formula>
    </cfRule>
  </conditionalFormatting>
  <conditionalFormatting sqref="BR47:CQ47 BR37:CQ40 BR10:CQ10 BR20:CQ25 BR12:CQ17 BR27:CQ31 BR33:CQ35 BR49:CQ49">
    <cfRule type="expression" dxfId="8101" priority="2565">
      <formula>$V$4=""</formula>
    </cfRule>
  </conditionalFormatting>
  <conditionalFormatting sqref="BR47:CQ47 BR37:CQ40 BR10:CQ10 BR20:CQ25 BR12:CQ17 BR27:CQ31 BR33:CQ35 BR49:CQ49">
    <cfRule type="expression" dxfId="8100" priority="2564">
      <formula>$W$4=""</formula>
    </cfRule>
  </conditionalFormatting>
  <conditionalFormatting sqref="BR47:CQ47 BR37:CQ40 BR10:CQ10 BR20:CQ25 BR12:CQ17 BR27:CQ31 BR33:CQ35 BR49:CQ49">
    <cfRule type="expression" dxfId="8099" priority="2563">
      <formula>$X$4=""</formula>
    </cfRule>
  </conditionalFormatting>
  <conditionalFormatting sqref="BR47:CQ47 BR37:CQ40 BR10:CQ10 BR20:CQ25 BR12:CQ17 BR27:CQ31 BR33:CQ35 BR49:CQ49">
    <cfRule type="expression" dxfId="8098" priority="2562">
      <formula>$Y$4=""</formula>
    </cfRule>
  </conditionalFormatting>
  <conditionalFormatting sqref="BR47:CQ47 BR37:CQ40 BR10:CQ10 BR20:CQ25 BR12:CQ17 BR27:CQ31 BR33:CQ35 BR49:CQ49">
    <cfRule type="expression" dxfId="8097" priority="2561">
      <formula>$Z$4=""</formula>
    </cfRule>
  </conditionalFormatting>
  <conditionalFormatting sqref="BR47:CQ47 BR37:CQ40 BR10:CQ10 BR20:CQ25 BR12:CQ17 BR27:CQ31 BR33:CQ35 BR49:CQ49">
    <cfRule type="expression" dxfId="8096" priority="2560">
      <formula>$AA$4=""</formula>
    </cfRule>
  </conditionalFormatting>
  <conditionalFormatting sqref="BR47:CQ47 BR37:CQ40 BR10:CQ10 BR20:CQ25 BR12:CQ17 BR27:CQ31 BR33:CQ35 BR49:CQ49">
    <cfRule type="expression" dxfId="8095" priority="2536">
      <formula>$AY$4=""</formula>
    </cfRule>
  </conditionalFormatting>
  <conditionalFormatting sqref="BR47:CQ47 BR37:CQ40 BR10:CQ10 BR20:CQ25 BR12:CQ17 BR27:CQ31 BR33:CQ35 BR49:CQ49">
    <cfRule type="expression" dxfId="8094" priority="2537">
      <formula>$AX$4=""</formula>
    </cfRule>
  </conditionalFormatting>
  <conditionalFormatting sqref="BR47:CQ47 BR37:CQ40 BR10:CQ10 BR20:CQ25 BR12:CQ17 BR27:CQ31 BR33:CQ35 BR49:CQ49">
    <cfRule type="expression" dxfId="8093" priority="2538">
      <formula>$AW$4=""</formula>
    </cfRule>
  </conditionalFormatting>
  <conditionalFormatting sqref="BR47:CQ47 BR37:CQ40 BR10:CQ10 BR20:CQ25 BR12:CQ17 BR27:CQ31 BR33:CQ35 BR49:CQ49">
    <cfRule type="expression" dxfId="8092" priority="2539">
      <formula>$AV$4=""</formula>
    </cfRule>
  </conditionalFormatting>
  <conditionalFormatting sqref="BR47:CQ47 BR37:CQ40 BR10:CQ10 BR20:CQ25 BR12:CQ17 BR27:CQ31 BR33:CQ35 BR49:CQ49">
    <cfRule type="expression" dxfId="8091" priority="2540">
      <formula>$AU$4=""</formula>
    </cfRule>
  </conditionalFormatting>
  <conditionalFormatting sqref="BR47:CQ47 BR37:CQ40 BR10:CQ10 BR20:CQ25 BR12:CQ17 BR27:CQ31 BR33:CQ35 BR49:CQ49">
    <cfRule type="expression" dxfId="8090" priority="2541">
      <formula>$AT$4=""</formula>
    </cfRule>
  </conditionalFormatting>
  <conditionalFormatting sqref="BR47:CQ47 BR37:CQ40 BR10:CQ10 BR20:CQ25 BR12:CQ17 BR27:CQ31 BR33:CQ35 BR49:CQ49">
    <cfRule type="expression" dxfId="8089" priority="2542">
      <formula>$AS$4=""</formula>
    </cfRule>
  </conditionalFormatting>
  <conditionalFormatting sqref="BR47:CQ47 BR37:CQ40 BR10:CQ10 BR20:CQ25 BR12:CQ17 BR27:CQ31 BR33:CQ35 BR49:CQ49">
    <cfRule type="expression" dxfId="8088" priority="2543">
      <formula>$AR$4=""</formula>
    </cfRule>
  </conditionalFormatting>
  <conditionalFormatting sqref="BR47:CQ47 BR37:CQ40 BR10:CQ10 BR20:CQ25 BR12:CQ17 BR27:CQ31 BR33:CQ35 BR49:CQ49">
    <cfRule type="expression" dxfId="8087" priority="2544">
      <formula>$AQ$4=""</formula>
    </cfRule>
  </conditionalFormatting>
  <conditionalFormatting sqref="BR47:CQ47 BR37:CQ40 BR10:CQ10 BR20:CQ25 BR12:CQ17 BR27:CQ31 BR33:CQ35 BR49:CQ49">
    <cfRule type="expression" dxfId="8086" priority="2545">
      <formula>$AP$4=""</formula>
    </cfRule>
  </conditionalFormatting>
  <conditionalFormatting sqref="BR47:CQ47 BR37:CQ40 BR10:CQ10 BR20:CQ25 BR12:CQ17 BR27:CQ31 BR33:CQ35 BR49:CQ49">
    <cfRule type="expression" dxfId="8085" priority="2546">
      <formula>$AO$4=""</formula>
    </cfRule>
  </conditionalFormatting>
  <conditionalFormatting sqref="BR47:CQ47 BR37:CQ40 BR10:CQ10 BR20:CQ25 BR12:CQ17 BR27:CQ31 BR33:CQ35 BR49:CQ49">
    <cfRule type="expression" dxfId="8084" priority="2547">
      <formula>$AN$4=""</formula>
    </cfRule>
  </conditionalFormatting>
  <conditionalFormatting sqref="BR47:CQ47 BR37:CQ40 BR10:CQ10 BR20:CQ25 BR12:CQ17 BR27:CQ31 BR33:CQ35 BR49:CQ49">
    <cfRule type="expression" dxfId="8083" priority="2548">
      <formula>$AM$4=""</formula>
    </cfRule>
  </conditionalFormatting>
  <conditionalFormatting sqref="BR47:CQ47 BR37:CQ40 BR10:CQ10 BR20:CQ25 BR12:CQ17 BR27:CQ31 BR33:CQ35 BR49:CQ49">
    <cfRule type="expression" dxfId="8082" priority="2549">
      <formula>$AL$4=""</formula>
    </cfRule>
  </conditionalFormatting>
  <conditionalFormatting sqref="BR47:CQ47 BR37:CQ40 BR10:CQ10 BR20:CQ25 BR12:CQ17 BR27:CQ31 BR33:CQ35 BR49:CQ49">
    <cfRule type="expression" dxfId="8081" priority="2550">
      <formula>$AK$4=""</formula>
    </cfRule>
  </conditionalFormatting>
  <conditionalFormatting sqref="BR47:CQ47 BR37:CQ40 BR10:CQ10 BR20:CQ25 BR12:CQ17 BR27:CQ31 BR33:CQ35 BR49:CQ49">
    <cfRule type="expression" dxfId="8080" priority="2551">
      <formula>$AJ$4=""</formula>
    </cfRule>
  </conditionalFormatting>
  <conditionalFormatting sqref="BR47:CQ47 BR37:CQ40 BR10:CQ10 BR20:CQ25 BR12:CQ17 BR27:CQ31 BR33:CQ35 BR49:CQ49">
    <cfRule type="expression" dxfId="8079" priority="2552">
      <formula>$AI$4=""</formula>
    </cfRule>
  </conditionalFormatting>
  <conditionalFormatting sqref="BR47:CQ47 BR37:CQ40 BR10:CQ10 BR20:CQ25 BR12:CQ17 BR27:CQ31 BR33:CQ35 BR49:CQ49">
    <cfRule type="expression" dxfId="8078" priority="2553">
      <formula>$AH$4=""</formula>
    </cfRule>
  </conditionalFormatting>
  <conditionalFormatting sqref="BR47:CQ47 BR37:CQ40 BR10:CQ10 BR20:CQ25 BR12:CQ17 BR27:CQ31 BR33:CQ35 BR49:CQ49">
    <cfRule type="expression" dxfId="8077" priority="2554">
      <formula>$AG$4=""</formula>
    </cfRule>
  </conditionalFormatting>
  <conditionalFormatting sqref="BR47:CQ47 BR37:CQ40 BR10:CQ10 BR20:CQ25 BR12:CQ17 BR27:CQ31 BR33:CQ35 BR49:CQ49">
    <cfRule type="expression" dxfId="8076" priority="2555">
      <formula>$AF$4=""</formula>
    </cfRule>
  </conditionalFormatting>
  <conditionalFormatting sqref="BR47:CQ47 BR37:CQ40 BR10:CQ10 BR20:CQ25 BR12:CQ17 BR27:CQ31 BR33:CQ35 BR49:CQ49">
    <cfRule type="expression" dxfId="8075" priority="2556">
      <formula>$AE$4=""</formula>
    </cfRule>
  </conditionalFormatting>
  <conditionalFormatting sqref="BR47:CQ47 BR37:CQ40 BR10:CQ10 BR20:CQ25 BR12:CQ17 BR27:CQ31 BR33:CQ35 BR49:CQ49">
    <cfRule type="expression" dxfId="8074" priority="2557">
      <formula>$AD$4=""</formula>
    </cfRule>
  </conditionalFormatting>
  <conditionalFormatting sqref="BR47:CQ47 BR37:CQ40 BR10:CQ10 BR20:CQ25 BR12:CQ17 BR27:CQ31 BR33:CQ35 BR49:CQ49">
    <cfRule type="expression" dxfId="8073" priority="2558">
      <formula>$AC$4=""</formula>
    </cfRule>
  </conditionalFormatting>
  <conditionalFormatting sqref="BR47:CQ47 BR37:CQ40 BR10:CQ10 BR20:CQ25 BR12:CQ17 BR27:CQ31 BR33:CQ35 BR49:CQ49">
    <cfRule type="expression" dxfId="8072" priority="2559">
      <formula>$AB$4=""</formula>
    </cfRule>
  </conditionalFormatting>
  <conditionalFormatting sqref="BR47:CQ47 BR37:CQ40 BR10:CQ10 BR20:CQ25 BR12:CQ17 BR27:CQ31 BR33:CQ35 BR49:CQ49">
    <cfRule type="expression" dxfId="8071" priority="2534">
      <formula>$BA$4=""</formula>
    </cfRule>
  </conditionalFormatting>
  <conditionalFormatting sqref="BR47:CQ47 BR37:CQ40 BR10:CQ10 BR20:CQ25 BR12:CQ17 BR27:CQ31 BR33:CQ35 BR49:CQ49">
    <cfRule type="expression" dxfId="8070" priority="2520">
      <formula>$BO$4=""</formula>
    </cfRule>
  </conditionalFormatting>
  <conditionalFormatting sqref="BR47:CQ47 BR37:CQ40 BR10:CQ10 BR20:CQ25 BR12:CQ17 BR27:CQ31 BR33:CQ35 BR49:CQ49">
    <cfRule type="expression" dxfId="8069" priority="2521">
      <formula>$BN$4=""</formula>
    </cfRule>
  </conditionalFormatting>
  <conditionalFormatting sqref="BR47:CQ47 BR37:CQ40 BR10:CQ10 BR20:CQ25 BR12:CQ17 BR27:CQ31 BR33:CQ35 BR49:CQ49">
    <cfRule type="expression" dxfId="8068" priority="2522">
      <formula>$BM$4=""</formula>
    </cfRule>
  </conditionalFormatting>
  <conditionalFormatting sqref="BR47:CQ47 BR37:CQ40 BR10:CQ10 BR20:CQ25 BR12:CQ17 BR27:CQ31 BR33:CQ35 BR49:CQ49">
    <cfRule type="expression" dxfId="8067" priority="2523">
      <formula>$BL$4=""</formula>
    </cfRule>
  </conditionalFormatting>
  <conditionalFormatting sqref="BR47:CQ47 BR37:CQ40 BR10:CQ10 BR20:CQ25 BR12:CQ17 BR27:CQ31 BR33:CQ35 BR49:CQ49">
    <cfRule type="expression" dxfId="8066" priority="2524">
      <formula>$BK$4=""</formula>
    </cfRule>
  </conditionalFormatting>
  <conditionalFormatting sqref="BR47:CQ47 BR37:CQ40 BR10:CQ10 BR20:CQ25 BR12:CQ17 BR27:CQ31 BR33:CQ35 BR49:CQ49">
    <cfRule type="expression" dxfId="8065" priority="2525">
      <formula>$BJ$4=""</formula>
    </cfRule>
  </conditionalFormatting>
  <conditionalFormatting sqref="BR47:CQ47 BR37:CQ40 BR10:CQ10 BR20:CQ25 BR12:CQ17 BR27:CQ31 BR33:CQ35 BR49:CQ49">
    <cfRule type="expression" dxfId="8064" priority="2526">
      <formula>$BI$4=""</formula>
    </cfRule>
  </conditionalFormatting>
  <conditionalFormatting sqref="BR47:CQ47 BR37:CQ40 BR10:CQ10 BR20:CQ25 BR12:CQ17 BR27:CQ31 BR33:CQ35 BR49:CQ49">
    <cfRule type="expression" dxfId="8063" priority="2527">
      <formula>$BH$4=""</formula>
    </cfRule>
  </conditionalFormatting>
  <conditionalFormatting sqref="BR47:CQ47 BR37:CQ40 BR10:CQ10 BR20:CQ25 BR12:CQ17 BR27:CQ31 BR33:CQ35 BR49:CQ49">
    <cfRule type="expression" dxfId="8062" priority="2528">
      <formula>$BG$4=""</formula>
    </cfRule>
  </conditionalFormatting>
  <conditionalFormatting sqref="BR47:CQ47 BR37:CQ40 BR10:CQ10 BR20:CQ25 BR12:CQ17 BR27:CQ31 BR33:CQ35 BR49:CQ49">
    <cfRule type="expression" dxfId="8061" priority="2529">
      <formula>$BF$4=""</formula>
    </cfRule>
  </conditionalFormatting>
  <conditionalFormatting sqref="BR47:CQ47 BR37:CQ40 BR10:CQ10 BR20:CQ25 BR12:CQ17 BR27:CQ31 BR33:CQ35 BR49:CQ49">
    <cfRule type="expression" dxfId="8060" priority="2530">
      <formula>$BE$4=""</formula>
    </cfRule>
  </conditionalFormatting>
  <conditionalFormatting sqref="BR47:CQ47 BR37:CQ40 BR10:CQ10 BR20:CQ25 BR12:CQ17 BR27:CQ31 BR33:CQ35 BR49:CQ49">
    <cfRule type="expression" dxfId="8059" priority="2531">
      <formula>$BD$4=""</formula>
    </cfRule>
  </conditionalFormatting>
  <conditionalFormatting sqref="BR47:CQ47 BR37:CQ40 BR10:CQ10 BR20:CQ25 BR12:CQ17 BR27:CQ31 BR33:CQ35 BR49:CQ49">
    <cfRule type="expression" dxfId="8058" priority="2533">
      <formula>$BB$4=""</formula>
    </cfRule>
  </conditionalFormatting>
  <conditionalFormatting sqref="BR47:CQ47 BR37:CQ40 BR10:CQ10 BR20:CQ25 BR12:CQ17 BR27:CQ31 BR33:CQ35 BR49:CQ49">
    <cfRule type="expression" dxfId="8057" priority="2535">
      <formula>$AZ$4=""</formula>
    </cfRule>
  </conditionalFormatting>
  <conditionalFormatting sqref="CD47:CQ47 CD37:CQ40 CD10:CQ10 CD20:CQ25 CD12:CQ17 CD27:CQ31 CD33:CQ35 CD49:CQ49">
    <cfRule type="expression" dxfId="8056" priority="2505">
      <formula>$CD$4=""</formula>
    </cfRule>
  </conditionalFormatting>
  <conditionalFormatting sqref="BR47:CQ47 BR37:CQ40 BR10:CQ10 BR20:CQ25 BR12:CQ17 BR27:CQ31 BR33:CQ35 BR49:CQ49">
    <cfRule type="expression" dxfId="8055" priority="2519">
      <formula>$BP$4=""</formula>
    </cfRule>
  </conditionalFormatting>
  <conditionalFormatting sqref="BR47:CQ47 BR37:CQ40 BR10:CQ10 BR20:CQ25 BR12:CQ17 BR27:CQ31 BR33:CQ35 BR49:CQ49">
    <cfRule type="expression" dxfId="8054" priority="2518">
      <formula>$BQ$4=""</formula>
    </cfRule>
  </conditionalFormatting>
  <conditionalFormatting sqref="BR47:CQ47 BR37:CQ40 BR10:CQ10 BR20:CQ25 BR12:CQ17 BR27:CQ31 BR33:CQ35 BR49:CQ49">
    <cfRule type="expression" dxfId="8053" priority="2517">
      <formula>$BR$4=""</formula>
    </cfRule>
  </conditionalFormatting>
  <conditionalFormatting sqref="BS47:CQ47 BS37:CQ40 BS10:CQ10 BS20:CQ25 BS12:CQ17 BS27:CQ31 BS33:CQ35 BS49:CQ49">
    <cfRule type="expression" dxfId="8052" priority="2516">
      <formula>$BS$4=""</formula>
    </cfRule>
  </conditionalFormatting>
  <conditionalFormatting sqref="BT47:CQ47 BT37:CQ40 BT10:CQ10 BT20:CQ25 BT12:CQ17 BT27:CQ31 BT33:CQ35 BT49:CQ49">
    <cfRule type="expression" dxfId="8051" priority="2515">
      <formula>$BT$4=""</formula>
    </cfRule>
  </conditionalFormatting>
  <conditionalFormatting sqref="BU47:CQ47 BU37:CQ40 BU10:CQ10 BU20:CQ25 BU12:CQ17 BU27:CQ31 BU33:CQ35 BU49:CQ49">
    <cfRule type="expression" dxfId="8050" priority="2514">
      <formula>$BU$4=""</formula>
    </cfRule>
  </conditionalFormatting>
  <conditionalFormatting sqref="BV47:CQ47 BV37:CQ40 BV10:CQ10 BV20:CQ25 BV12:CQ17 BV27:CQ31 BV33:CQ35 BV49:CQ49">
    <cfRule type="expression" dxfId="8049" priority="2513">
      <formula>$BV$4=""</formula>
    </cfRule>
  </conditionalFormatting>
  <conditionalFormatting sqref="BW47:CQ47 BW37:CQ40 BW10:CQ10 BW20:CQ25 BW12:CQ17 BW27:CQ31 BW33:CQ35 BW49:CQ49">
    <cfRule type="expression" dxfId="8048" priority="2512">
      <formula>$BW$4=""</formula>
    </cfRule>
  </conditionalFormatting>
  <conditionalFormatting sqref="BX47:CQ47 BX37:CQ40 BX10:CQ10 BX20:CQ25 BX12:CQ17 BX27:CQ31 BX33:CQ35 BX49:CQ49">
    <cfRule type="expression" dxfId="8047" priority="2511">
      <formula>$BX$4=""</formula>
    </cfRule>
  </conditionalFormatting>
  <conditionalFormatting sqref="BY47:CQ47 BY37:CQ40 BY10:CQ10 BY20:CQ25 BY12:CQ17 BY27:CQ31 BY33:CQ35 BY49:CQ49">
    <cfRule type="expression" dxfId="8046" priority="2510">
      <formula>$BY$4=""</formula>
    </cfRule>
  </conditionalFormatting>
  <conditionalFormatting sqref="BZ47:CQ47 BZ37:CQ40 BZ10:CQ10 BZ20:CQ25 BZ12:CQ17 BZ27:CQ31 BZ33:CQ35 BZ49:CQ49">
    <cfRule type="expression" dxfId="8045" priority="2509">
      <formula>$BZ$4=""</formula>
    </cfRule>
  </conditionalFormatting>
  <conditionalFormatting sqref="CA47:CQ47 CA37:CQ40 CA10:CQ10 CA20:CQ25 CA12:CQ17 CA27:CQ31 CA33:CQ35 CA49:CQ49">
    <cfRule type="expression" dxfId="8044" priority="2508">
      <formula>$CA$4=""</formula>
    </cfRule>
  </conditionalFormatting>
  <conditionalFormatting sqref="CB47:CQ47 CB37:CQ40 CB10:CQ10 CB20:CQ25 CB12:CQ17 CB27:CQ31 CB33:CQ35 CB49:CQ49">
    <cfRule type="expression" dxfId="8043" priority="2507">
      <formula>$CB$4=""</formula>
    </cfRule>
  </conditionalFormatting>
  <conditionalFormatting sqref="CC47:CQ47 CC37:CQ40 CC10:CQ10 CC20:CQ25 CC12:CQ17 CC27:CQ31 CC33:CQ35 CC49:CQ49">
    <cfRule type="expression" dxfId="8042" priority="2506">
      <formula>$CC$4=""</formula>
    </cfRule>
  </conditionalFormatting>
  <conditionalFormatting sqref="BR47:CQ47 BR37:CQ40 BR10:CQ10 BR20:CQ25 BR12:CQ17 BR27:CQ31 BR33:CQ35 BR49:CQ49">
    <cfRule type="expression" dxfId="8041" priority="2532">
      <formula>$BC$4=""</formula>
    </cfRule>
  </conditionalFormatting>
  <conditionalFormatting sqref="BR41:CQ41">
    <cfRule type="expression" dxfId="8040" priority="2504">
      <formula>$D$4=""</formula>
    </cfRule>
  </conditionalFormatting>
  <conditionalFormatting sqref="BR41:CQ41">
    <cfRule type="expression" dxfId="8039" priority="2503">
      <formula>$E$4=""</formula>
    </cfRule>
  </conditionalFormatting>
  <conditionalFormatting sqref="BR41:CQ41">
    <cfRule type="expression" dxfId="8038" priority="2502">
      <formula>$F$4=""</formula>
    </cfRule>
  </conditionalFormatting>
  <conditionalFormatting sqref="BR41:CQ41">
    <cfRule type="expression" dxfId="8037" priority="2501">
      <formula>$G$4=""</formula>
    </cfRule>
  </conditionalFormatting>
  <conditionalFormatting sqref="BR41:CQ41">
    <cfRule type="expression" dxfId="8036" priority="2500">
      <formula>$H$4=""</formula>
    </cfRule>
  </conditionalFormatting>
  <conditionalFormatting sqref="BR41:CQ41">
    <cfRule type="expression" dxfId="8035" priority="2499">
      <formula>$I$4=""</formula>
    </cfRule>
  </conditionalFormatting>
  <conditionalFormatting sqref="BR41:CQ41">
    <cfRule type="expression" dxfId="8034" priority="2498">
      <formula>$J$4=""</formula>
    </cfRule>
  </conditionalFormatting>
  <conditionalFormatting sqref="BR41:CQ41">
    <cfRule type="expression" dxfId="8033" priority="2497">
      <formula>$K$4=""</formula>
    </cfRule>
  </conditionalFormatting>
  <conditionalFormatting sqref="BR41:CQ41">
    <cfRule type="expression" dxfId="8032" priority="2496">
      <formula>$L$4=""</formula>
    </cfRule>
  </conditionalFormatting>
  <conditionalFormatting sqref="BR41:CQ41">
    <cfRule type="expression" dxfId="8031" priority="2495">
      <formula>$M$4=""</formula>
    </cfRule>
  </conditionalFormatting>
  <conditionalFormatting sqref="BR41:CQ41">
    <cfRule type="expression" dxfId="8030" priority="2494">
      <formula>$N$4=""</formula>
    </cfRule>
  </conditionalFormatting>
  <conditionalFormatting sqref="BR41:CQ41">
    <cfRule type="expression" dxfId="8029" priority="2493">
      <formula>$O$4=""</formula>
    </cfRule>
  </conditionalFormatting>
  <conditionalFormatting sqref="BR41:CQ41">
    <cfRule type="expression" dxfId="8028" priority="2492">
      <formula>$P$4=""</formula>
    </cfRule>
  </conditionalFormatting>
  <conditionalFormatting sqref="BR41:CQ41">
    <cfRule type="expression" dxfId="8027" priority="2491">
      <formula>$Q$4=""</formula>
    </cfRule>
  </conditionalFormatting>
  <conditionalFormatting sqref="BR41:CQ41">
    <cfRule type="expression" dxfId="8026" priority="2490">
      <formula>$R$4=""</formula>
    </cfRule>
  </conditionalFormatting>
  <conditionalFormatting sqref="BR41:CQ41">
    <cfRule type="expression" dxfId="8025" priority="2489">
      <formula>$S$4=""</formula>
    </cfRule>
  </conditionalFormatting>
  <conditionalFormatting sqref="BR41:CQ41">
    <cfRule type="expression" dxfId="8024" priority="2488">
      <formula>$T$4=""</formula>
    </cfRule>
  </conditionalFormatting>
  <conditionalFormatting sqref="BR41:CQ41">
    <cfRule type="expression" dxfId="8023" priority="2487">
      <formula>$U$4=""</formula>
    </cfRule>
  </conditionalFormatting>
  <conditionalFormatting sqref="BR41:CQ41">
    <cfRule type="expression" dxfId="8022" priority="2486">
      <formula>$V$4=""</formula>
    </cfRule>
  </conditionalFormatting>
  <conditionalFormatting sqref="BR41:CQ41">
    <cfRule type="expression" dxfId="8021" priority="2485">
      <formula>$W$4=""</formula>
    </cfRule>
  </conditionalFormatting>
  <conditionalFormatting sqref="BR41:CQ41">
    <cfRule type="expression" dxfId="8020" priority="2484">
      <formula>$X$4=""</formula>
    </cfRule>
  </conditionalFormatting>
  <conditionalFormatting sqref="BR41:CQ41">
    <cfRule type="expression" dxfId="8019" priority="2483">
      <formula>$Y$4=""</formula>
    </cfRule>
  </conditionalFormatting>
  <conditionalFormatting sqref="BR41:CQ41">
    <cfRule type="expression" dxfId="8018" priority="2482">
      <formula>$Z$4=""</formula>
    </cfRule>
  </conditionalFormatting>
  <conditionalFormatting sqref="BR41:CQ41">
    <cfRule type="expression" dxfId="8017" priority="2481">
      <formula>$AA$4=""</formula>
    </cfRule>
  </conditionalFormatting>
  <conditionalFormatting sqref="BR41:CQ41">
    <cfRule type="expression" dxfId="8016" priority="2457">
      <formula>$AY$4=""</formula>
    </cfRule>
  </conditionalFormatting>
  <conditionalFormatting sqref="BR41:CQ41">
    <cfRule type="expression" dxfId="8015" priority="2458">
      <formula>$AX$4=""</formula>
    </cfRule>
  </conditionalFormatting>
  <conditionalFormatting sqref="BR41:CQ41">
    <cfRule type="expression" dxfId="8014" priority="2459">
      <formula>$AW$4=""</formula>
    </cfRule>
  </conditionalFormatting>
  <conditionalFormatting sqref="BR41:CQ41">
    <cfRule type="expression" dxfId="8013" priority="2460">
      <formula>$AV$4=""</formula>
    </cfRule>
  </conditionalFormatting>
  <conditionalFormatting sqref="BR41:CQ41">
    <cfRule type="expression" dxfId="8012" priority="2461">
      <formula>$AU$4=""</formula>
    </cfRule>
  </conditionalFormatting>
  <conditionalFormatting sqref="BR41:CQ41">
    <cfRule type="expression" dxfId="8011" priority="2462">
      <formula>$AT$4=""</formula>
    </cfRule>
  </conditionalFormatting>
  <conditionalFormatting sqref="BR41:CQ41">
    <cfRule type="expression" dxfId="8010" priority="2463">
      <formula>$AS$4=""</formula>
    </cfRule>
  </conditionalFormatting>
  <conditionalFormatting sqref="BR41:CQ41">
    <cfRule type="expression" dxfId="8009" priority="2464">
      <formula>$AR$4=""</formula>
    </cfRule>
  </conditionalFormatting>
  <conditionalFormatting sqref="BR41:CQ41">
    <cfRule type="expression" dxfId="8008" priority="2465">
      <formula>$AQ$4=""</formula>
    </cfRule>
  </conditionalFormatting>
  <conditionalFormatting sqref="BR41:CQ41">
    <cfRule type="expression" dxfId="8007" priority="2466">
      <formula>$AP$4=""</formula>
    </cfRule>
  </conditionalFormatting>
  <conditionalFormatting sqref="BR41:CQ41">
    <cfRule type="expression" dxfId="8006" priority="2467">
      <formula>$AO$4=""</formula>
    </cfRule>
  </conditionalFormatting>
  <conditionalFormatting sqref="BR41:CQ41">
    <cfRule type="expression" dxfId="8005" priority="2468">
      <formula>$AN$4=""</formula>
    </cfRule>
  </conditionalFormatting>
  <conditionalFormatting sqref="BR41:CQ41">
    <cfRule type="expression" dxfId="8004" priority="2469">
      <formula>$AM$4=""</formula>
    </cfRule>
  </conditionalFormatting>
  <conditionalFormatting sqref="BR41:CQ41">
    <cfRule type="expression" dxfId="8003" priority="2470">
      <formula>$AL$4=""</formula>
    </cfRule>
  </conditionalFormatting>
  <conditionalFormatting sqref="BR41:CQ41">
    <cfRule type="expression" dxfId="8002" priority="2471">
      <formula>$AK$4=""</formula>
    </cfRule>
  </conditionalFormatting>
  <conditionalFormatting sqref="BR41:CQ41">
    <cfRule type="expression" dxfId="8001" priority="2472">
      <formula>$AJ$4=""</formula>
    </cfRule>
  </conditionalFormatting>
  <conditionalFormatting sqref="BR41:CQ41">
    <cfRule type="expression" dxfId="8000" priority="2473">
      <formula>$AI$4=""</formula>
    </cfRule>
  </conditionalFormatting>
  <conditionalFormatting sqref="BR41:CQ41">
    <cfRule type="expression" dxfId="7999" priority="2474">
      <formula>$AH$4=""</formula>
    </cfRule>
  </conditionalFormatting>
  <conditionalFormatting sqref="BR41:CQ41">
    <cfRule type="expression" dxfId="7998" priority="2475">
      <formula>$AG$4=""</formula>
    </cfRule>
  </conditionalFormatting>
  <conditionalFormatting sqref="BR41:CQ41">
    <cfRule type="expression" dxfId="7997" priority="2476">
      <formula>$AF$4=""</formula>
    </cfRule>
  </conditionalFormatting>
  <conditionalFormatting sqref="BR41:CQ41">
    <cfRule type="expression" dxfId="7996" priority="2477">
      <formula>$AE$4=""</formula>
    </cfRule>
  </conditionalFormatting>
  <conditionalFormatting sqref="BR41:CQ41">
    <cfRule type="expression" dxfId="7995" priority="2478">
      <formula>$AD$4=""</formula>
    </cfRule>
  </conditionalFormatting>
  <conditionalFormatting sqref="BR41:CQ41">
    <cfRule type="expression" dxfId="7994" priority="2479">
      <formula>$AC$4=""</formula>
    </cfRule>
  </conditionalFormatting>
  <conditionalFormatting sqref="BR41:CQ41">
    <cfRule type="expression" dxfId="7993" priority="2480">
      <formula>$AB$4=""</formula>
    </cfRule>
  </conditionalFormatting>
  <conditionalFormatting sqref="BR41:CQ41">
    <cfRule type="expression" dxfId="7992" priority="2455">
      <formula>$BA$4=""</formula>
    </cfRule>
  </conditionalFormatting>
  <conditionalFormatting sqref="BR41:CQ41">
    <cfRule type="expression" dxfId="7991" priority="2441">
      <formula>$BO$4=""</formula>
    </cfRule>
  </conditionalFormatting>
  <conditionalFormatting sqref="BR41:CQ41">
    <cfRule type="expression" dxfId="7990" priority="2442">
      <formula>$BN$4=""</formula>
    </cfRule>
  </conditionalFormatting>
  <conditionalFormatting sqref="BR41:CQ41">
    <cfRule type="expression" dxfId="7989" priority="2443">
      <formula>$BM$4=""</formula>
    </cfRule>
  </conditionalFormatting>
  <conditionalFormatting sqref="BR41:CQ41">
    <cfRule type="expression" dxfId="7988" priority="2444">
      <formula>$BL$4=""</formula>
    </cfRule>
  </conditionalFormatting>
  <conditionalFormatting sqref="BR41:CQ41">
    <cfRule type="expression" dxfId="7987" priority="2445">
      <formula>$BK$4=""</formula>
    </cfRule>
  </conditionalFormatting>
  <conditionalFormatting sqref="BR41:CQ41">
    <cfRule type="expression" dxfId="7986" priority="2446">
      <formula>$BJ$4=""</formula>
    </cfRule>
  </conditionalFormatting>
  <conditionalFormatting sqref="BR41:CQ41">
    <cfRule type="expression" dxfId="7985" priority="2447">
      <formula>$BI$4=""</formula>
    </cfRule>
  </conditionalFormatting>
  <conditionalFormatting sqref="BR41:CQ41">
    <cfRule type="expression" dxfId="7984" priority="2448">
      <formula>$BH$4=""</formula>
    </cfRule>
  </conditionalFormatting>
  <conditionalFormatting sqref="BR41:CQ41">
    <cfRule type="expression" dxfId="7983" priority="2449">
      <formula>$BG$4=""</formula>
    </cfRule>
  </conditionalFormatting>
  <conditionalFormatting sqref="BR41:CQ41">
    <cfRule type="expression" dxfId="7982" priority="2450">
      <formula>$BF$4=""</formula>
    </cfRule>
  </conditionalFormatting>
  <conditionalFormatting sqref="BR41:CQ41">
    <cfRule type="expression" dxfId="7981" priority="2451">
      <formula>$BE$4=""</formula>
    </cfRule>
  </conditionalFormatting>
  <conditionalFormatting sqref="BR41:CQ41">
    <cfRule type="expression" dxfId="7980" priority="2452">
      <formula>$BD$4=""</formula>
    </cfRule>
  </conditionalFormatting>
  <conditionalFormatting sqref="BR41:CQ41">
    <cfRule type="expression" dxfId="7979" priority="2454">
      <formula>$BB$4=""</formula>
    </cfRule>
  </conditionalFormatting>
  <conditionalFormatting sqref="BR41:CQ41">
    <cfRule type="expression" dxfId="7978" priority="2456">
      <formula>$AZ$4=""</formula>
    </cfRule>
  </conditionalFormatting>
  <conditionalFormatting sqref="CD41:CQ41">
    <cfRule type="expression" dxfId="7977" priority="2426">
      <formula>$CD$4=""</formula>
    </cfRule>
  </conditionalFormatting>
  <conditionalFormatting sqref="BR41:CQ41">
    <cfRule type="expression" dxfId="7976" priority="2440">
      <formula>$BP$4=""</formula>
    </cfRule>
  </conditionalFormatting>
  <conditionalFormatting sqref="BR41:CQ41">
    <cfRule type="expression" dxfId="7975" priority="2439">
      <formula>$BQ$4=""</formula>
    </cfRule>
  </conditionalFormatting>
  <conditionalFormatting sqref="BR41:CQ41">
    <cfRule type="expression" dxfId="7974" priority="2438">
      <formula>$BR$4=""</formula>
    </cfRule>
  </conditionalFormatting>
  <conditionalFormatting sqref="BS41:CQ41">
    <cfRule type="expression" dxfId="7973" priority="2437">
      <formula>$BS$4=""</formula>
    </cfRule>
  </conditionalFormatting>
  <conditionalFormatting sqref="BT41:CQ41">
    <cfRule type="expression" dxfId="7972" priority="2436">
      <formula>$BT$4=""</formula>
    </cfRule>
  </conditionalFormatting>
  <conditionalFormatting sqref="BU41:CQ41">
    <cfRule type="expression" dxfId="7971" priority="2435">
      <formula>$BU$4=""</formula>
    </cfRule>
  </conditionalFormatting>
  <conditionalFormatting sqref="BV41:CQ41">
    <cfRule type="expression" dxfId="7970" priority="2434">
      <formula>$BV$4=""</formula>
    </cfRule>
  </conditionalFormatting>
  <conditionalFormatting sqref="BW41:CQ41">
    <cfRule type="expression" dxfId="7969" priority="2433">
      <formula>$BW$4=""</formula>
    </cfRule>
  </conditionalFormatting>
  <conditionalFormatting sqref="BX41:CQ41">
    <cfRule type="expression" dxfId="7968" priority="2432">
      <formula>$BX$4=""</formula>
    </cfRule>
  </conditionalFormatting>
  <conditionalFormatting sqref="BY41:CQ41">
    <cfRule type="expression" dxfId="7967" priority="2431">
      <formula>$BY$4=""</formula>
    </cfRule>
  </conditionalFormatting>
  <conditionalFormatting sqref="BZ41:CQ41">
    <cfRule type="expression" dxfId="7966" priority="2430">
      <formula>$BZ$4=""</formula>
    </cfRule>
  </conditionalFormatting>
  <conditionalFormatting sqref="CA41:CQ41">
    <cfRule type="expression" dxfId="7965" priority="2429">
      <formula>$CA$4=""</formula>
    </cfRule>
  </conditionalFormatting>
  <conditionalFormatting sqref="CB41:CQ41">
    <cfRule type="expression" dxfId="7964" priority="2428">
      <formula>$CB$4=""</formula>
    </cfRule>
  </conditionalFormatting>
  <conditionalFormatting sqref="CC41:CQ41">
    <cfRule type="expression" dxfId="7963" priority="2427">
      <formula>$CC$4=""</formula>
    </cfRule>
  </conditionalFormatting>
  <conditionalFormatting sqref="BR41:CQ41">
    <cfRule type="expression" dxfId="7962" priority="2453">
      <formula>$BC$4=""</formula>
    </cfRule>
  </conditionalFormatting>
  <conditionalFormatting sqref="BR42:CQ42">
    <cfRule type="expression" dxfId="7961" priority="2425">
      <formula>$D$4=""</formula>
    </cfRule>
  </conditionalFormatting>
  <conditionalFormatting sqref="BR42:CQ42">
    <cfRule type="expression" dxfId="7960" priority="2424">
      <formula>$E$4=""</formula>
    </cfRule>
  </conditionalFormatting>
  <conditionalFormatting sqref="BR42:CQ42">
    <cfRule type="expression" dxfId="7959" priority="2423">
      <formula>$F$4=""</formula>
    </cfRule>
  </conditionalFormatting>
  <conditionalFormatting sqref="BR42:CQ42">
    <cfRule type="expression" dxfId="7958" priority="2422">
      <formula>$G$4=""</formula>
    </cfRule>
  </conditionalFormatting>
  <conditionalFormatting sqref="BR42:CQ42">
    <cfRule type="expression" dxfId="7957" priority="2421">
      <formula>$H$4=""</formula>
    </cfRule>
  </conditionalFormatting>
  <conditionalFormatting sqref="BR42:CQ42">
    <cfRule type="expression" dxfId="7956" priority="2420">
      <formula>$I$4=""</formula>
    </cfRule>
  </conditionalFormatting>
  <conditionalFormatting sqref="BR42:CQ42">
    <cfRule type="expression" dxfId="7955" priority="2419">
      <formula>$J$4=""</formula>
    </cfRule>
  </conditionalFormatting>
  <conditionalFormatting sqref="BR42:CQ42">
    <cfRule type="expression" dxfId="7954" priority="2418">
      <formula>$K$4=""</formula>
    </cfRule>
  </conditionalFormatting>
  <conditionalFormatting sqref="BR42:CQ42">
    <cfRule type="expression" dxfId="7953" priority="2417">
      <formula>$L$4=""</formula>
    </cfRule>
  </conditionalFormatting>
  <conditionalFormatting sqref="BR42:CQ42">
    <cfRule type="expression" dxfId="7952" priority="2416">
      <formula>$M$4=""</formula>
    </cfRule>
  </conditionalFormatting>
  <conditionalFormatting sqref="BR42:CQ42">
    <cfRule type="expression" dxfId="7951" priority="2415">
      <formula>$N$4=""</formula>
    </cfRule>
  </conditionalFormatting>
  <conditionalFormatting sqref="BR42:CQ42">
    <cfRule type="expression" dxfId="7950" priority="2414">
      <formula>$O$4=""</formula>
    </cfRule>
  </conditionalFormatting>
  <conditionalFormatting sqref="BR42:CQ42">
    <cfRule type="expression" dxfId="7949" priority="2413">
      <formula>$P$4=""</formula>
    </cfRule>
  </conditionalFormatting>
  <conditionalFormatting sqref="BR42:CQ42">
    <cfRule type="expression" dxfId="7948" priority="2412">
      <formula>$Q$4=""</formula>
    </cfRule>
  </conditionalFormatting>
  <conditionalFormatting sqref="BR42:CQ42">
    <cfRule type="expression" dxfId="7947" priority="2411">
      <formula>$R$4=""</formula>
    </cfRule>
  </conditionalFormatting>
  <conditionalFormatting sqref="BR42:CQ42">
    <cfRule type="expression" dxfId="7946" priority="2410">
      <formula>$S$4=""</formula>
    </cfRule>
  </conditionalFormatting>
  <conditionalFormatting sqref="BR42:CQ42">
    <cfRule type="expression" dxfId="7945" priority="2409">
      <formula>$T$4=""</formula>
    </cfRule>
  </conditionalFormatting>
  <conditionalFormatting sqref="BR42:CQ42">
    <cfRule type="expression" dxfId="7944" priority="2408">
      <formula>$U$4=""</formula>
    </cfRule>
  </conditionalFormatting>
  <conditionalFormatting sqref="BR42:CQ42">
    <cfRule type="expression" dxfId="7943" priority="2407">
      <formula>$V$4=""</formula>
    </cfRule>
  </conditionalFormatting>
  <conditionalFormatting sqref="BR42:CQ42">
    <cfRule type="expression" dxfId="7942" priority="2406">
      <formula>$W$4=""</formula>
    </cfRule>
  </conditionalFormatting>
  <conditionalFormatting sqref="BR42:CQ42">
    <cfRule type="expression" dxfId="7941" priority="2405">
      <formula>$X$4=""</formula>
    </cfRule>
  </conditionalFormatting>
  <conditionalFormatting sqref="BR42:CQ42">
    <cfRule type="expression" dxfId="7940" priority="2404">
      <formula>$Y$4=""</formula>
    </cfRule>
  </conditionalFormatting>
  <conditionalFormatting sqref="BR42:CQ42">
    <cfRule type="expression" dxfId="7939" priority="2403">
      <formula>$Z$4=""</formula>
    </cfRule>
  </conditionalFormatting>
  <conditionalFormatting sqref="BR42:CQ42">
    <cfRule type="expression" dxfId="7938" priority="2402">
      <formula>$AA$4=""</formula>
    </cfRule>
  </conditionalFormatting>
  <conditionalFormatting sqref="BR42:CQ42">
    <cfRule type="expression" dxfId="7937" priority="2378">
      <formula>$AY$4=""</formula>
    </cfRule>
  </conditionalFormatting>
  <conditionalFormatting sqref="BR42:CQ42">
    <cfRule type="expression" dxfId="7936" priority="2379">
      <formula>$AX$4=""</formula>
    </cfRule>
  </conditionalFormatting>
  <conditionalFormatting sqref="BR42:CQ42">
    <cfRule type="expression" dxfId="7935" priority="2380">
      <formula>$AW$4=""</formula>
    </cfRule>
  </conditionalFormatting>
  <conditionalFormatting sqref="BR42:CQ42">
    <cfRule type="expression" dxfId="7934" priority="2381">
      <formula>$AV$4=""</formula>
    </cfRule>
  </conditionalFormatting>
  <conditionalFormatting sqref="BR42:CQ42">
    <cfRule type="expression" dxfId="7933" priority="2382">
      <formula>$AU$4=""</formula>
    </cfRule>
  </conditionalFormatting>
  <conditionalFormatting sqref="BR42:CQ42">
    <cfRule type="expression" dxfId="7932" priority="2383">
      <formula>$AT$4=""</formula>
    </cfRule>
  </conditionalFormatting>
  <conditionalFormatting sqref="BR42:CQ42">
    <cfRule type="expression" dxfId="7931" priority="2384">
      <formula>$AS$4=""</formula>
    </cfRule>
  </conditionalFormatting>
  <conditionalFormatting sqref="BR42:CQ42">
    <cfRule type="expression" dxfId="7930" priority="2385">
      <formula>$AR$4=""</formula>
    </cfRule>
  </conditionalFormatting>
  <conditionalFormatting sqref="BR42:CQ42">
    <cfRule type="expression" dxfId="7929" priority="2386">
      <formula>$AQ$4=""</formula>
    </cfRule>
  </conditionalFormatting>
  <conditionalFormatting sqref="BR42:CQ42">
    <cfRule type="expression" dxfId="7928" priority="2387">
      <formula>$AP$4=""</formula>
    </cfRule>
  </conditionalFormatting>
  <conditionalFormatting sqref="BR42:CQ42">
    <cfRule type="expression" dxfId="7927" priority="2388">
      <formula>$AO$4=""</formula>
    </cfRule>
  </conditionalFormatting>
  <conditionalFormatting sqref="BR42:CQ42">
    <cfRule type="expression" dxfId="7926" priority="2389">
      <formula>$AN$4=""</formula>
    </cfRule>
  </conditionalFormatting>
  <conditionalFormatting sqref="BR42:CQ42">
    <cfRule type="expression" dxfId="7925" priority="2390">
      <formula>$AM$4=""</formula>
    </cfRule>
  </conditionalFormatting>
  <conditionalFormatting sqref="BR42:CQ42">
    <cfRule type="expression" dxfId="7924" priority="2391">
      <formula>$AL$4=""</formula>
    </cfRule>
  </conditionalFormatting>
  <conditionalFormatting sqref="BR42:CQ42">
    <cfRule type="expression" dxfId="7923" priority="2392">
      <formula>$AK$4=""</formula>
    </cfRule>
  </conditionalFormatting>
  <conditionalFormatting sqref="BR42:CQ42">
    <cfRule type="expression" dxfId="7922" priority="2393">
      <formula>$AJ$4=""</formula>
    </cfRule>
  </conditionalFormatting>
  <conditionalFormatting sqref="BR42:CQ42">
    <cfRule type="expression" dxfId="7921" priority="2394">
      <formula>$AI$4=""</formula>
    </cfRule>
  </conditionalFormatting>
  <conditionalFormatting sqref="BR42:CQ42">
    <cfRule type="expression" dxfId="7920" priority="2395">
      <formula>$AH$4=""</formula>
    </cfRule>
  </conditionalFormatting>
  <conditionalFormatting sqref="BR42:CQ42">
    <cfRule type="expression" dxfId="7919" priority="2396">
      <formula>$AG$4=""</formula>
    </cfRule>
  </conditionalFormatting>
  <conditionalFormatting sqref="BR42:CQ42">
    <cfRule type="expression" dxfId="7918" priority="2397">
      <formula>$AF$4=""</formula>
    </cfRule>
  </conditionalFormatting>
  <conditionalFormatting sqref="BR42:CQ42">
    <cfRule type="expression" dxfId="7917" priority="2398">
      <formula>$AE$4=""</formula>
    </cfRule>
  </conditionalFormatting>
  <conditionalFormatting sqref="BR42:CQ42">
    <cfRule type="expression" dxfId="7916" priority="2399">
      <formula>$AD$4=""</formula>
    </cfRule>
  </conditionalFormatting>
  <conditionalFormatting sqref="BR42:CQ42">
    <cfRule type="expression" dxfId="7915" priority="2400">
      <formula>$AC$4=""</formula>
    </cfRule>
  </conditionalFormatting>
  <conditionalFormatting sqref="BR42:CQ42">
    <cfRule type="expression" dxfId="7914" priority="2401">
      <formula>$AB$4=""</formula>
    </cfRule>
  </conditionalFormatting>
  <conditionalFormatting sqref="BR42:CQ42">
    <cfRule type="expression" dxfId="7913" priority="2376">
      <formula>$BA$4=""</formula>
    </cfRule>
  </conditionalFormatting>
  <conditionalFormatting sqref="BR42:CQ42">
    <cfRule type="expression" dxfId="7912" priority="2362">
      <formula>$BO$4=""</formula>
    </cfRule>
  </conditionalFormatting>
  <conditionalFormatting sqref="BR42:CQ42">
    <cfRule type="expression" dxfId="7911" priority="2363">
      <formula>$BN$4=""</formula>
    </cfRule>
  </conditionalFormatting>
  <conditionalFormatting sqref="BR42:CQ42">
    <cfRule type="expression" dxfId="7910" priority="2364">
      <formula>$BM$4=""</formula>
    </cfRule>
  </conditionalFormatting>
  <conditionalFormatting sqref="BR42:CQ42">
    <cfRule type="expression" dxfId="7909" priority="2365">
      <formula>$BL$4=""</formula>
    </cfRule>
  </conditionalFormatting>
  <conditionalFormatting sqref="BR42:CQ42">
    <cfRule type="expression" dxfId="7908" priority="2366">
      <formula>$BK$4=""</formula>
    </cfRule>
  </conditionalFormatting>
  <conditionalFormatting sqref="BR42:CQ42">
    <cfRule type="expression" dxfId="7907" priority="2367">
      <formula>$BJ$4=""</formula>
    </cfRule>
  </conditionalFormatting>
  <conditionalFormatting sqref="BR42:CQ42">
    <cfRule type="expression" dxfId="7906" priority="2368">
      <formula>$BI$4=""</formula>
    </cfRule>
  </conditionalFormatting>
  <conditionalFormatting sqref="BR42:CQ42">
    <cfRule type="expression" dxfId="7905" priority="2369">
      <formula>$BH$4=""</formula>
    </cfRule>
  </conditionalFormatting>
  <conditionalFormatting sqref="BR42:CQ42">
    <cfRule type="expression" dxfId="7904" priority="2370">
      <formula>$BG$4=""</formula>
    </cfRule>
  </conditionalFormatting>
  <conditionalFormatting sqref="BR42:CQ42">
    <cfRule type="expression" dxfId="7903" priority="2371">
      <formula>$BF$4=""</formula>
    </cfRule>
  </conditionalFormatting>
  <conditionalFormatting sqref="BR42:CQ42">
    <cfRule type="expression" dxfId="7902" priority="2372">
      <formula>$BE$4=""</formula>
    </cfRule>
  </conditionalFormatting>
  <conditionalFormatting sqref="BR42:CQ42">
    <cfRule type="expression" dxfId="7901" priority="2373">
      <formula>$BD$4=""</formula>
    </cfRule>
  </conditionalFormatting>
  <conditionalFormatting sqref="BR42:CQ42">
    <cfRule type="expression" dxfId="7900" priority="2375">
      <formula>$BB$4=""</formula>
    </cfRule>
  </conditionalFormatting>
  <conditionalFormatting sqref="BR42:CQ42">
    <cfRule type="expression" dxfId="7899" priority="2377">
      <formula>$AZ$4=""</formula>
    </cfRule>
  </conditionalFormatting>
  <conditionalFormatting sqref="CD42:CQ42">
    <cfRule type="expression" dxfId="7898" priority="2347">
      <formula>$CD$4=""</formula>
    </cfRule>
  </conditionalFormatting>
  <conditionalFormatting sqref="BR42:CQ42">
    <cfRule type="expression" dxfId="7897" priority="2361">
      <formula>$BP$4=""</formula>
    </cfRule>
  </conditionalFormatting>
  <conditionalFormatting sqref="BR42:CQ42">
    <cfRule type="expression" dxfId="7896" priority="2360">
      <formula>$BQ$4=""</formula>
    </cfRule>
  </conditionalFormatting>
  <conditionalFormatting sqref="BR42:CQ42">
    <cfRule type="expression" dxfId="7895" priority="2359">
      <formula>$BR$4=""</formula>
    </cfRule>
  </conditionalFormatting>
  <conditionalFormatting sqref="BS42:CQ42">
    <cfRule type="expression" dxfId="7894" priority="2358">
      <formula>$BS$4=""</formula>
    </cfRule>
  </conditionalFormatting>
  <conditionalFormatting sqref="BT42:CQ42">
    <cfRule type="expression" dxfId="7893" priority="2357">
      <formula>$BT$4=""</formula>
    </cfRule>
  </conditionalFormatting>
  <conditionalFormatting sqref="BU42:CQ42">
    <cfRule type="expression" dxfId="7892" priority="2356">
      <formula>$BU$4=""</formula>
    </cfRule>
  </conditionalFormatting>
  <conditionalFormatting sqref="BV42:CQ42">
    <cfRule type="expression" dxfId="7891" priority="2355">
      <formula>$BV$4=""</formula>
    </cfRule>
  </conditionalFormatting>
  <conditionalFormatting sqref="BW42:CQ42">
    <cfRule type="expression" dxfId="7890" priority="2354">
      <formula>$BW$4=""</formula>
    </cfRule>
  </conditionalFormatting>
  <conditionalFormatting sqref="BX42:CQ42">
    <cfRule type="expression" dxfId="7889" priority="2353">
      <formula>$BX$4=""</formula>
    </cfRule>
  </conditionalFormatting>
  <conditionalFormatting sqref="BY42:CQ42">
    <cfRule type="expression" dxfId="7888" priority="2352">
      <formula>$BY$4=""</formula>
    </cfRule>
  </conditionalFormatting>
  <conditionalFormatting sqref="BZ42:CQ42">
    <cfRule type="expression" dxfId="7887" priority="2351">
      <formula>$BZ$4=""</formula>
    </cfRule>
  </conditionalFormatting>
  <conditionalFormatting sqref="CA42:CQ42">
    <cfRule type="expression" dxfId="7886" priority="2350">
      <formula>$CA$4=""</formula>
    </cfRule>
  </conditionalFormatting>
  <conditionalFormatting sqref="CB42:CQ42">
    <cfRule type="expression" dxfId="7885" priority="2349">
      <formula>$CB$4=""</formula>
    </cfRule>
  </conditionalFormatting>
  <conditionalFormatting sqref="CC42:CQ42">
    <cfRule type="expression" dxfId="7884" priority="2348">
      <formula>$CC$4=""</formula>
    </cfRule>
  </conditionalFormatting>
  <conditionalFormatting sqref="BR42:CQ42">
    <cfRule type="expression" dxfId="7883" priority="2374">
      <formula>$BC$4=""</formula>
    </cfRule>
  </conditionalFormatting>
  <conditionalFormatting sqref="BR44:CQ45">
    <cfRule type="expression" dxfId="7882" priority="2346">
      <formula>$D$4=""</formula>
    </cfRule>
  </conditionalFormatting>
  <conditionalFormatting sqref="BR44:CQ45">
    <cfRule type="expression" dxfId="7881" priority="2345">
      <formula>$E$4=""</formula>
    </cfRule>
  </conditionalFormatting>
  <conditionalFormatting sqref="BR44:CQ45">
    <cfRule type="expression" dxfId="7880" priority="2344">
      <formula>$F$4=""</formula>
    </cfRule>
  </conditionalFormatting>
  <conditionalFormatting sqref="BR44:CQ45">
    <cfRule type="expression" dxfId="7879" priority="2343">
      <formula>$G$4=""</formula>
    </cfRule>
  </conditionalFormatting>
  <conditionalFormatting sqref="BR44:CQ45">
    <cfRule type="expression" dxfId="7878" priority="2342">
      <formula>$H$4=""</formula>
    </cfRule>
  </conditionalFormatting>
  <conditionalFormatting sqref="BR44:CQ45">
    <cfRule type="expression" dxfId="7877" priority="2341">
      <formula>$I$4=""</formula>
    </cfRule>
  </conditionalFormatting>
  <conditionalFormatting sqref="BR44:CQ45">
    <cfRule type="expression" dxfId="7876" priority="2340">
      <formula>$J$4=""</formula>
    </cfRule>
  </conditionalFormatting>
  <conditionalFormatting sqref="BR44:CQ45">
    <cfRule type="expression" dxfId="7875" priority="2339">
      <formula>$K$4=""</formula>
    </cfRule>
  </conditionalFormatting>
  <conditionalFormatting sqref="BR44:CQ45">
    <cfRule type="expression" dxfId="7874" priority="2338">
      <formula>$L$4=""</formula>
    </cfRule>
  </conditionalFormatting>
  <conditionalFormatting sqref="BR44:CQ45">
    <cfRule type="expression" dxfId="7873" priority="2337">
      <formula>$M$4=""</formula>
    </cfRule>
  </conditionalFormatting>
  <conditionalFormatting sqref="BR44:CQ45">
    <cfRule type="expression" dxfId="7872" priority="2336">
      <formula>$N$4=""</formula>
    </cfRule>
  </conditionalFormatting>
  <conditionalFormatting sqref="BR44:CQ45">
    <cfRule type="expression" dxfId="7871" priority="2335">
      <formula>$O$4=""</formula>
    </cfRule>
  </conditionalFormatting>
  <conditionalFormatting sqref="BR44:CQ45">
    <cfRule type="expression" dxfId="7870" priority="2334">
      <formula>$P$4=""</formula>
    </cfRule>
  </conditionalFormatting>
  <conditionalFormatting sqref="BR44:CQ45">
    <cfRule type="expression" dxfId="7869" priority="2333">
      <formula>$Q$4=""</formula>
    </cfRule>
  </conditionalFormatting>
  <conditionalFormatting sqref="BR44:CQ45">
    <cfRule type="expression" dxfId="7868" priority="2332">
      <formula>$R$4=""</formula>
    </cfRule>
  </conditionalFormatting>
  <conditionalFormatting sqref="BR44:CQ45">
    <cfRule type="expression" dxfId="7867" priority="2331">
      <formula>$S$4=""</formula>
    </cfRule>
  </conditionalFormatting>
  <conditionalFormatting sqref="BR44:CQ45">
    <cfRule type="expression" dxfId="7866" priority="2330">
      <formula>$T$4=""</formula>
    </cfRule>
  </conditionalFormatting>
  <conditionalFormatting sqref="BR44:CQ45">
    <cfRule type="expression" dxfId="7865" priority="2329">
      <formula>$U$4=""</formula>
    </cfRule>
  </conditionalFormatting>
  <conditionalFormatting sqref="BR44:CQ45">
    <cfRule type="expression" dxfId="7864" priority="2328">
      <formula>$V$4=""</formula>
    </cfRule>
  </conditionalFormatting>
  <conditionalFormatting sqref="BR44:CQ45">
    <cfRule type="expression" dxfId="7863" priority="2327">
      <formula>$W$4=""</formula>
    </cfRule>
  </conditionalFormatting>
  <conditionalFormatting sqref="BR44:CQ45">
    <cfRule type="expression" dxfId="7862" priority="2326">
      <formula>$X$4=""</formula>
    </cfRule>
  </conditionalFormatting>
  <conditionalFormatting sqref="BR44:CQ45">
    <cfRule type="expression" dxfId="7861" priority="2325">
      <formula>$Y$4=""</formula>
    </cfRule>
  </conditionalFormatting>
  <conditionalFormatting sqref="BR44:CQ45">
    <cfRule type="expression" dxfId="7860" priority="2324">
      <formula>$Z$4=""</formula>
    </cfRule>
  </conditionalFormatting>
  <conditionalFormatting sqref="BR44:CQ45">
    <cfRule type="expression" dxfId="7859" priority="2323">
      <formula>$AA$4=""</formula>
    </cfRule>
  </conditionalFormatting>
  <conditionalFormatting sqref="BR44:CQ45">
    <cfRule type="expression" dxfId="7858" priority="2299">
      <formula>$AY$4=""</formula>
    </cfRule>
  </conditionalFormatting>
  <conditionalFormatting sqref="BR44:CQ45">
    <cfRule type="expression" dxfId="7857" priority="2300">
      <formula>$AX$4=""</formula>
    </cfRule>
  </conditionalFormatting>
  <conditionalFormatting sqref="BR44:CQ45">
    <cfRule type="expression" dxfId="7856" priority="2301">
      <formula>$AW$4=""</formula>
    </cfRule>
  </conditionalFormatting>
  <conditionalFormatting sqref="BR44:CQ45">
    <cfRule type="expression" dxfId="7855" priority="2302">
      <formula>$AV$4=""</formula>
    </cfRule>
  </conditionalFormatting>
  <conditionalFormatting sqref="BR44:CQ45">
    <cfRule type="expression" dxfId="7854" priority="2303">
      <formula>$AU$4=""</formula>
    </cfRule>
  </conditionalFormatting>
  <conditionalFormatting sqref="BR44:CQ45">
    <cfRule type="expression" dxfId="7853" priority="2304">
      <formula>$AT$4=""</formula>
    </cfRule>
  </conditionalFormatting>
  <conditionalFormatting sqref="BR44:CQ45">
    <cfRule type="expression" dxfId="7852" priority="2305">
      <formula>$AS$4=""</formula>
    </cfRule>
  </conditionalFormatting>
  <conditionalFormatting sqref="BR44:CQ45">
    <cfRule type="expression" dxfId="7851" priority="2306">
      <formula>$AR$4=""</formula>
    </cfRule>
  </conditionalFormatting>
  <conditionalFormatting sqref="BR44:CQ45">
    <cfRule type="expression" dxfId="7850" priority="2307">
      <formula>$AQ$4=""</formula>
    </cfRule>
  </conditionalFormatting>
  <conditionalFormatting sqref="BR44:CQ45">
    <cfRule type="expression" dxfId="7849" priority="2308">
      <formula>$AP$4=""</formula>
    </cfRule>
  </conditionalFormatting>
  <conditionalFormatting sqref="BR44:CQ45">
    <cfRule type="expression" dxfId="7848" priority="2309">
      <formula>$AO$4=""</formula>
    </cfRule>
  </conditionalFormatting>
  <conditionalFormatting sqref="BR44:CQ45">
    <cfRule type="expression" dxfId="7847" priority="2310">
      <formula>$AN$4=""</formula>
    </cfRule>
  </conditionalFormatting>
  <conditionalFormatting sqref="BR44:CQ45">
    <cfRule type="expression" dxfId="7846" priority="2311">
      <formula>$AM$4=""</formula>
    </cfRule>
  </conditionalFormatting>
  <conditionalFormatting sqref="BR44:CQ45">
    <cfRule type="expression" dxfId="7845" priority="2312">
      <formula>$AL$4=""</formula>
    </cfRule>
  </conditionalFormatting>
  <conditionalFormatting sqref="BR44:CQ45">
    <cfRule type="expression" dxfId="7844" priority="2313">
      <formula>$AK$4=""</formula>
    </cfRule>
  </conditionalFormatting>
  <conditionalFormatting sqref="BR44:CQ45">
    <cfRule type="expression" dxfId="7843" priority="2314">
      <formula>$AJ$4=""</formula>
    </cfRule>
  </conditionalFormatting>
  <conditionalFormatting sqref="BR44:CQ45">
    <cfRule type="expression" dxfId="7842" priority="2315">
      <formula>$AI$4=""</formula>
    </cfRule>
  </conditionalFormatting>
  <conditionalFormatting sqref="BR44:CQ45">
    <cfRule type="expression" dxfId="7841" priority="2316">
      <formula>$AH$4=""</formula>
    </cfRule>
  </conditionalFormatting>
  <conditionalFormatting sqref="BR44:CQ45">
    <cfRule type="expression" dxfId="7840" priority="2317">
      <formula>$AG$4=""</formula>
    </cfRule>
  </conditionalFormatting>
  <conditionalFormatting sqref="BR44:CQ45">
    <cfRule type="expression" dxfId="7839" priority="2318">
      <formula>$AF$4=""</formula>
    </cfRule>
  </conditionalFormatting>
  <conditionalFormatting sqref="BR44:CQ45">
    <cfRule type="expression" dxfId="7838" priority="2319">
      <formula>$AE$4=""</formula>
    </cfRule>
  </conditionalFormatting>
  <conditionalFormatting sqref="BR44:CQ45">
    <cfRule type="expression" dxfId="7837" priority="2320">
      <formula>$AD$4=""</formula>
    </cfRule>
  </conditionalFormatting>
  <conditionalFormatting sqref="BR44:CQ45">
    <cfRule type="expression" dxfId="7836" priority="2321">
      <formula>$AC$4=""</formula>
    </cfRule>
  </conditionalFormatting>
  <conditionalFormatting sqref="BR44:CQ45">
    <cfRule type="expression" dxfId="7835" priority="2322">
      <formula>$AB$4=""</formula>
    </cfRule>
  </conditionalFormatting>
  <conditionalFormatting sqref="BR44:CQ45">
    <cfRule type="expression" dxfId="7834" priority="2297">
      <formula>$BA$4=""</formula>
    </cfRule>
  </conditionalFormatting>
  <conditionalFormatting sqref="BR44:CQ45">
    <cfRule type="expression" dxfId="7833" priority="2283">
      <formula>$BO$4=""</formula>
    </cfRule>
  </conditionalFormatting>
  <conditionalFormatting sqref="BR44:CQ45">
    <cfRule type="expression" dxfId="7832" priority="2284">
      <formula>$BN$4=""</formula>
    </cfRule>
  </conditionalFormatting>
  <conditionalFormatting sqref="BR44:CQ45">
    <cfRule type="expression" dxfId="7831" priority="2285">
      <formula>$BM$4=""</formula>
    </cfRule>
  </conditionalFormatting>
  <conditionalFormatting sqref="BR44:CQ45">
    <cfRule type="expression" dxfId="7830" priority="2286">
      <formula>$BL$4=""</formula>
    </cfRule>
  </conditionalFormatting>
  <conditionalFormatting sqref="BR44:CQ45">
    <cfRule type="expression" dxfId="7829" priority="2287">
      <formula>$BK$4=""</formula>
    </cfRule>
  </conditionalFormatting>
  <conditionalFormatting sqref="BR44:CQ45">
    <cfRule type="expression" dxfId="7828" priority="2288">
      <formula>$BJ$4=""</formula>
    </cfRule>
  </conditionalFormatting>
  <conditionalFormatting sqref="BR44:CQ45">
    <cfRule type="expression" dxfId="7827" priority="2289">
      <formula>$BI$4=""</formula>
    </cfRule>
  </conditionalFormatting>
  <conditionalFormatting sqref="BR44:CQ45">
    <cfRule type="expression" dxfId="7826" priority="2290">
      <formula>$BH$4=""</formula>
    </cfRule>
  </conditionalFormatting>
  <conditionalFormatting sqref="BR44:CQ45">
    <cfRule type="expression" dxfId="7825" priority="2291">
      <formula>$BG$4=""</formula>
    </cfRule>
  </conditionalFormatting>
  <conditionalFormatting sqref="BR44:CQ45">
    <cfRule type="expression" dxfId="7824" priority="2292">
      <formula>$BF$4=""</formula>
    </cfRule>
  </conditionalFormatting>
  <conditionalFormatting sqref="BR44:CQ45">
    <cfRule type="expression" dxfId="7823" priority="2293">
      <formula>$BE$4=""</formula>
    </cfRule>
  </conditionalFormatting>
  <conditionalFormatting sqref="BR44:CQ45">
    <cfRule type="expression" dxfId="7822" priority="2294">
      <formula>$BD$4=""</formula>
    </cfRule>
  </conditionalFormatting>
  <conditionalFormatting sqref="BR44:CQ45">
    <cfRule type="expression" dxfId="7821" priority="2296">
      <formula>$BB$4=""</formula>
    </cfRule>
  </conditionalFormatting>
  <conditionalFormatting sqref="BR44:CQ45">
    <cfRule type="expression" dxfId="7820" priority="2298">
      <formula>$AZ$4=""</formula>
    </cfRule>
  </conditionalFormatting>
  <conditionalFormatting sqref="CD44:CQ45">
    <cfRule type="expression" dxfId="7819" priority="2268">
      <formula>$CD$4=""</formula>
    </cfRule>
  </conditionalFormatting>
  <conditionalFormatting sqref="BR44:CQ45">
    <cfRule type="expression" dxfId="7818" priority="2282">
      <formula>$BP$4=""</formula>
    </cfRule>
  </conditionalFormatting>
  <conditionalFormatting sqref="BR44:CQ45">
    <cfRule type="expression" dxfId="7817" priority="2281">
      <formula>$BQ$4=""</formula>
    </cfRule>
  </conditionalFormatting>
  <conditionalFormatting sqref="BR44:CQ45">
    <cfRule type="expression" dxfId="7816" priority="2280">
      <formula>$BR$4=""</formula>
    </cfRule>
  </conditionalFormatting>
  <conditionalFormatting sqref="BS44:CQ45">
    <cfRule type="expression" dxfId="7815" priority="2279">
      <formula>$BS$4=""</formula>
    </cfRule>
  </conditionalFormatting>
  <conditionalFormatting sqref="BT44:CQ45">
    <cfRule type="expression" dxfId="7814" priority="2278">
      <formula>$BT$4=""</formula>
    </cfRule>
  </conditionalFormatting>
  <conditionalFormatting sqref="BU44:CQ45">
    <cfRule type="expression" dxfId="7813" priority="2277">
      <formula>$BU$4=""</formula>
    </cfRule>
  </conditionalFormatting>
  <conditionalFormatting sqref="BV44:CQ45">
    <cfRule type="expression" dxfId="7812" priority="2276">
      <formula>$BV$4=""</formula>
    </cfRule>
  </conditionalFormatting>
  <conditionalFormatting sqref="BW44:CQ45">
    <cfRule type="expression" dxfId="7811" priority="2275">
      <formula>$BW$4=""</formula>
    </cfRule>
  </conditionalFormatting>
  <conditionalFormatting sqref="BX44:CQ45">
    <cfRule type="expression" dxfId="7810" priority="2274">
      <formula>$BX$4=""</formula>
    </cfRule>
  </conditionalFormatting>
  <conditionalFormatting sqref="BY44:CQ45">
    <cfRule type="expression" dxfId="7809" priority="2273">
      <formula>$BY$4=""</formula>
    </cfRule>
  </conditionalFormatting>
  <conditionalFormatting sqref="BZ44:CQ45">
    <cfRule type="expression" dxfId="7808" priority="2272">
      <formula>$BZ$4=""</formula>
    </cfRule>
  </conditionalFormatting>
  <conditionalFormatting sqref="CA44:CQ45">
    <cfRule type="expression" dxfId="7807" priority="2271">
      <formula>$CA$4=""</formula>
    </cfRule>
  </conditionalFormatting>
  <conditionalFormatting sqref="CB44:CQ45">
    <cfRule type="expression" dxfId="7806" priority="2270">
      <formula>$CB$4=""</formula>
    </cfRule>
  </conditionalFormatting>
  <conditionalFormatting sqref="CC44:CQ45">
    <cfRule type="expression" dxfId="7805" priority="2269">
      <formula>$CC$4=""</formula>
    </cfRule>
  </conditionalFormatting>
  <conditionalFormatting sqref="BR44:CQ45">
    <cfRule type="expression" dxfId="7804" priority="2295">
      <formula>$BC$4=""</formula>
    </cfRule>
  </conditionalFormatting>
  <conditionalFormatting sqref="BR46:CQ46">
    <cfRule type="expression" dxfId="7803" priority="2267">
      <formula>$D$4=""</formula>
    </cfRule>
  </conditionalFormatting>
  <conditionalFormatting sqref="BR46:CQ46">
    <cfRule type="expression" dxfId="7802" priority="2266">
      <formula>$E$4=""</formula>
    </cfRule>
  </conditionalFormatting>
  <conditionalFormatting sqref="BR46:CQ46">
    <cfRule type="expression" dxfId="7801" priority="2265">
      <formula>$F$4=""</formula>
    </cfRule>
  </conditionalFormatting>
  <conditionalFormatting sqref="BR46:CQ46">
    <cfRule type="expression" dxfId="7800" priority="2264">
      <formula>$G$4=""</formula>
    </cfRule>
  </conditionalFormatting>
  <conditionalFormatting sqref="BR46:CQ46">
    <cfRule type="expression" dxfId="7799" priority="2263">
      <formula>$H$4=""</formula>
    </cfRule>
  </conditionalFormatting>
  <conditionalFormatting sqref="BR46:CQ46">
    <cfRule type="expression" dxfId="7798" priority="2262">
      <formula>$I$4=""</formula>
    </cfRule>
  </conditionalFormatting>
  <conditionalFormatting sqref="BR46:CQ46">
    <cfRule type="expression" dxfId="7797" priority="2261">
      <formula>$J$4=""</formula>
    </cfRule>
  </conditionalFormatting>
  <conditionalFormatting sqref="BR46:CQ46">
    <cfRule type="expression" dxfId="7796" priority="2260">
      <formula>$K$4=""</formula>
    </cfRule>
  </conditionalFormatting>
  <conditionalFormatting sqref="BR46:CQ46">
    <cfRule type="expression" dxfId="7795" priority="2259">
      <formula>$L$4=""</formula>
    </cfRule>
  </conditionalFormatting>
  <conditionalFormatting sqref="BR46:CQ46">
    <cfRule type="expression" dxfId="7794" priority="2258">
      <formula>$M$4=""</formula>
    </cfRule>
  </conditionalFormatting>
  <conditionalFormatting sqref="BR46:CQ46">
    <cfRule type="expression" dxfId="7793" priority="2257">
      <formula>$N$4=""</formula>
    </cfRule>
  </conditionalFormatting>
  <conditionalFormatting sqref="BR46:CQ46">
    <cfRule type="expression" dxfId="7792" priority="2256">
      <formula>$O$4=""</formula>
    </cfRule>
  </conditionalFormatting>
  <conditionalFormatting sqref="BR46:CQ46">
    <cfRule type="expression" dxfId="7791" priority="2255">
      <formula>$P$4=""</formula>
    </cfRule>
  </conditionalFormatting>
  <conditionalFormatting sqref="BR46:CQ46">
    <cfRule type="expression" dxfId="7790" priority="2254">
      <formula>$Q$4=""</formula>
    </cfRule>
  </conditionalFormatting>
  <conditionalFormatting sqref="BR46:CQ46">
    <cfRule type="expression" dxfId="7789" priority="2253">
      <formula>$R$4=""</formula>
    </cfRule>
  </conditionalFormatting>
  <conditionalFormatting sqref="BR46:CQ46">
    <cfRule type="expression" dxfId="7788" priority="2252">
      <formula>$S$4=""</formula>
    </cfRule>
  </conditionalFormatting>
  <conditionalFormatting sqref="BR46:CQ46">
    <cfRule type="expression" dxfId="7787" priority="2251">
      <formula>$T$4=""</formula>
    </cfRule>
  </conditionalFormatting>
  <conditionalFormatting sqref="BR46:CQ46">
    <cfRule type="expression" dxfId="7786" priority="2250">
      <formula>$U$4=""</formula>
    </cfRule>
  </conditionalFormatting>
  <conditionalFormatting sqref="BR46:CQ46">
    <cfRule type="expression" dxfId="7785" priority="2249">
      <formula>$V$4=""</formula>
    </cfRule>
  </conditionalFormatting>
  <conditionalFormatting sqref="BR46:CQ46">
    <cfRule type="expression" dxfId="7784" priority="2248">
      <formula>$W$4=""</formula>
    </cfRule>
  </conditionalFormatting>
  <conditionalFormatting sqref="BR46:CQ46">
    <cfRule type="expression" dxfId="7783" priority="2247">
      <formula>$X$4=""</formula>
    </cfRule>
  </conditionalFormatting>
  <conditionalFormatting sqref="BR46:CQ46">
    <cfRule type="expression" dxfId="7782" priority="2246">
      <formula>$Y$4=""</formula>
    </cfRule>
  </conditionalFormatting>
  <conditionalFormatting sqref="BR46:CQ46">
    <cfRule type="expression" dxfId="7781" priority="2245">
      <formula>$Z$4=""</formula>
    </cfRule>
  </conditionalFormatting>
  <conditionalFormatting sqref="BR46:CQ46">
    <cfRule type="expression" dxfId="7780" priority="2244">
      <formula>$AA$4=""</formula>
    </cfRule>
  </conditionalFormatting>
  <conditionalFormatting sqref="BR46:CQ46">
    <cfRule type="expression" dxfId="7779" priority="2220">
      <formula>$AY$4=""</formula>
    </cfRule>
  </conditionalFormatting>
  <conditionalFormatting sqref="BR46:CQ46">
    <cfRule type="expression" dxfId="7778" priority="2221">
      <formula>$AX$4=""</formula>
    </cfRule>
  </conditionalFormatting>
  <conditionalFormatting sqref="BR46:CQ46">
    <cfRule type="expression" dxfId="7777" priority="2222">
      <formula>$AW$4=""</formula>
    </cfRule>
  </conditionalFormatting>
  <conditionalFormatting sqref="BR46:CQ46">
    <cfRule type="expression" dxfId="7776" priority="2223">
      <formula>$AV$4=""</formula>
    </cfRule>
  </conditionalFormatting>
  <conditionalFormatting sqref="BR46:CQ46">
    <cfRule type="expression" dxfId="7775" priority="2224">
      <formula>$AU$4=""</formula>
    </cfRule>
  </conditionalFormatting>
  <conditionalFormatting sqref="BR46:CQ46">
    <cfRule type="expression" dxfId="7774" priority="2225">
      <formula>$AT$4=""</formula>
    </cfRule>
  </conditionalFormatting>
  <conditionalFormatting sqref="BR46:CQ46">
    <cfRule type="expression" dxfId="7773" priority="2226">
      <formula>$AS$4=""</formula>
    </cfRule>
  </conditionalFormatting>
  <conditionalFormatting sqref="BR46:CQ46">
    <cfRule type="expression" dxfId="7772" priority="2227">
      <formula>$AR$4=""</formula>
    </cfRule>
  </conditionalFormatting>
  <conditionalFormatting sqref="BR46:CQ46">
    <cfRule type="expression" dxfId="7771" priority="2228">
      <formula>$AQ$4=""</formula>
    </cfRule>
  </conditionalFormatting>
  <conditionalFormatting sqref="BR46:CQ46">
    <cfRule type="expression" dxfId="7770" priority="2229">
      <formula>$AP$4=""</formula>
    </cfRule>
  </conditionalFormatting>
  <conditionalFormatting sqref="BR46:CQ46">
    <cfRule type="expression" dxfId="7769" priority="2230">
      <formula>$AO$4=""</formula>
    </cfRule>
  </conditionalFormatting>
  <conditionalFormatting sqref="BR46:CQ46">
    <cfRule type="expression" dxfId="7768" priority="2231">
      <formula>$AN$4=""</formula>
    </cfRule>
  </conditionalFormatting>
  <conditionalFormatting sqref="BR46:CQ46">
    <cfRule type="expression" dxfId="7767" priority="2232">
      <formula>$AM$4=""</formula>
    </cfRule>
  </conditionalFormatting>
  <conditionalFormatting sqref="BR46:CQ46">
    <cfRule type="expression" dxfId="7766" priority="2233">
      <formula>$AL$4=""</formula>
    </cfRule>
  </conditionalFormatting>
  <conditionalFormatting sqref="BR46:CQ46">
    <cfRule type="expression" dxfId="7765" priority="2234">
      <formula>$AK$4=""</formula>
    </cfRule>
  </conditionalFormatting>
  <conditionalFormatting sqref="BR46:CQ46">
    <cfRule type="expression" dxfId="7764" priority="2235">
      <formula>$AJ$4=""</formula>
    </cfRule>
  </conditionalFormatting>
  <conditionalFormatting sqref="BR46:CQ46">
    <cfRule type="expression" dxfId="7763" priority="2236">
      <formula>$AI$4=""</formula>
    </cfRule>
  </conditionalFormatting>
  <conditionalFormatting sqref="BR46:CQ46">
    <cfRule type="expression" dxfId="7762" priority="2237">
      <formula>$AH$4=""</formula>
    </cfRule>
  </conditionalFormatting>
  <conditionalFormatting sqref="BR46:CQ46">
    <cfRule type="expression" dxfId="7761" priority="2238">
      <formula>$AG$4=""</formula>
    </cfRule>
  </conditionalFormatting>
  <conditionalFormatting sqref="BR46:CQ46">
    <cfRule type="expression" dxfId="7760" priority="2239">
      <formula>$AF$4=""</formula>
    </cfRule>
  </conditionalFormatting>
  <conditionalFormatting sqref="BR46:CQ46">
    <cfRule type="expression" dxfId="7759" priority="2240">
      <formula>$AE$4=""</formula>
    </cfRule>
  </conditionalFormatting>
  <conditionalFormatting sqref="BR46:CQ46">
    <cfRule type="expression" dxfId="7758" priority="2241">
      <formula>$AD$4=""</formula>
    </cfRule>
  </conditionalFormatting>
  <conditionalFormatting sqref="BR46:CQ46">
    <cfRule type="expression" dxfId="7757" priority="2242">
      <formula>$AC$4=""</formula>
    </cfRule>
  </conditionalFormatting>
  <conditionalFormatting sqref="BR46:CQ46">
    <cfRule type="expression" dxfId="7756" priority="2243">
      <formula>$AB$4=""</formula>
    </cfRule>
  </conditionalFormatting>
  <conditionalFormatting sqref="BR46:CQ46">
    <cfRule type="expression" dxfId="7755" priority="2218">
      <formula>$BA$4=""</formula>
    </cfRule>
  </conditionalFormatting>
  <conditionalFormatting sqref="BR46:CQ46">
    <cfRule type="expression" dxfId="7754" priority="2204">
      <formula>$BO$4=""</formula>
    </cfRule>
  </conditionalFormatting>
  <conditionalFormatting sqref="BR46:CQ46">
    <cfRule type="expression" dxfId="7753" priority="2205">
      <formula>$BN$4=""</formula>
    </cfRule>
  </conditionalFormatting>
  <conditionalFormatting sqref="BR46:CQ46">
    <cfRule type="expression" dxfId="7752" priority="2206">
      <formula>$BM$4=""</formula>
    </cfRule>
  </conditionalFormatting>
  <conditionalFormatting sqref="BR46:CQ46">
    <cfRule type="expression" dxfId="7751" priority="2207">
      <formula>$BL$4=""</formula>
    </cfRule>
  </conditionalFormatting>
  <conditionalFormatting sqref="BR46:CQ46">
    <cfRule type="expression" dxfId="7750" priority="2208">
      <formula>$BK$4=""</formula>
    </cfRule>
  </conditionalFormatting>
  <conditionalFormatting sqref="BR46:CQ46">
    <cfRule type="expression" dxfId="7749" priority="2209">
      <formula>$BJ$4=""</formula>
    </cfRule>
  </conditionalFormatting>
  <conditionalFormatting sqref="BR46:CQ46">
    <cfRule type="expression" dxfId="7748" priority="2210">
      <formula>$BI$4=""</formula>
    </cfRule>
  </conditionalFormatting>
  <conditionalFormatting sqref="BR46:CQ46">
    <cfRule type="expression" dxfId="7747" priority="2211">
      <formula>$BH$4=""</formula>
    </cfRule>
  </conditionalFormatting>
  <conditionalFormatting sqref="BR46:CQ46">
    <cfRule type="expression" dxfId="7746" priority="2212">
      <formula>$BG$4=""</formula>
    </cfRule>
  </conditionalFormatting>
  <conditionalFormatting sqref="BR46:CQ46">
    <cfRule type="expression" dxfId="7745" priority="2213">
      <formula>$BF$4=""</formula>
    </cfRule>
  </conditionalFormatting>
  <conditionalFormatting sqref="BR46:CQ46">
    <cfRule type="expression" dxfId="7744" priority="2214">
      <formula>$BE$4=""</formula>
    </cfRule>
  </conditionalFormatting>
  <conditionalFormatting sqref="BR46:CQ46">
    <cfRule type="expression" dxfId="7743" priority="2215">
      <formula>$BD$4=""</formula>
    </cfRule>
  </conditionalFormatting>
  <conditionalFormatting sqref="BR46:CQ46">
    <cfRule type="expression" dxfId="7742" priority="2217">
      <formula>$BB$4=""</formula>
    </cfRule>
  </conditionalFormatting>
  <conditionalFormatting sqref="BR46:CQ46">
    <cfRule type="expression" dxfId="7741" priority="2219">
      <formula>$AZ$4=""</formula>
    </cfRule>
  </conditionalFormatting>
  <conditionalFormatting sqref="CD46:CQ46">
    <cfRule type="expression" dxfId="7740" priority="2189">
      <formula>$CD$4=""</formula>
    </cfRule>
  </conditionalFormatting>
  <conditionalFormatting sqref="BR46:CQ46">
    <cfRule type="expression" dxfId="7739" priority="2203">
      <formula>$BP$4=""</formula>
    </cfRule>
  </conditionalFormatting>
  <conditionalFormatting sqref="BR46:CQ46">
    <cfRule type="expression" dxfId="7738" priority="2202">
      <formula>$BQ$4=""</formula>
    </cfRule>
  </conditionalFormatting>
  <conditionalFormatting sqref="BR46:CQ46">
    <cfRule type="expression" dxfId="7737" priority="2201">
      <formula>$BR$4=""</formula>
    </cfRule>
  </conditionalFormatting>
  <conditionalFormatting sqref="BS46:CQ46">
    <cfRule type="expression" dxfId="7736" priority="2200">
      <formula>$BS$4=""</formula>
    </cfRule>
  </conditionalFormatting>
  <conditionalFormatting sqref="BT46:CQ46">
    <cfRule type="expression" dxfId="7735" priority="2199">
      <formula>$BT$4=""</formula>
    </cfRule>
  </conditionalFormatting>
  <conditionalFormatting sqref="BU46:CQ46">
    <cfRule type="expression" dxfId="7734" priority="2198">
      <formula>$BU$4=""</formula>
    </cfRule>
  </conditionalFormatting>
  <conditionalFormatting sqref="BV46:CQ46">
    <cfRule type="expression" dxfId="7733" priority="2197">
      <formula>$BV$4=""</formula>
    </cfRule>
  </conditionalFormatting>
  <conditionalFormatting sqref="BW46:CQ46">
    <cfRule type="expression" dxfId="7732" priority="2196">
      <formula>$BW$4=""</formula>
    </cfRule>
  </conditionalFormatting>
  <conditionalFormatting sqref="BX46:CQ46">
    <cfRule type="expression" dxfId="7731" priority="2195">
      <formula>$BX$4=""</formula>
    </cfRule>
  </conditionalFormatting>
  <conditionalFormatting sqref="BY46:CQ46">
    <cfRule type="expression" dxfId="7730" priority="2194">
      <formula>$BY$4=""</formula>
    </cfRule>
  </conditionalFormatting>
  <conditionalFormatting sqref="BZ46:CQ46">
    <cfRule type="expression" dxfId="7729" priority="2193">
      <formula>$BZ$4=""</formula>
    </cfRule>
  </conditionalFormatting>
  <conditionalFormatting sqref="CA46:CQ46">
    <cfRule type="expression" dxfId="7728" priority="2192">
      <formula>$CA$4=""</formula>
    </cfRule>
  </conditionalFormatting>
  <conditionalFormatting sqref="CB46:CQ46">
    <cfRule type="expression" dxfId="7727" priority="2191">
      <formula>$CB$4=""</formula>
    </cfRule>
  </conditionalFormatting>
  <conditionalFormatting sqref="CC46:CQ46">
    <cfRule type="expression" dxfId="7726" priority="2190">
      <formula>$CC$4=""</formula>
    </cfRule>
  </conditionalFormatting>
  <conditionalFormatting sqref="BR46:CQ46">
    <cfRule type="expression" dxfId="7725" priority="2216">
      <formula>$BC$4=""</formula>
    </cfRule>
  </conditionalFormatting>
  <conditionalFormatting sqref="BR19:CQ19">
    <cfRule type="expression" dxfId="7724" priority="2109">
      <formula>$D$4=""</formula>
    </cfRule>
  </conditionalFormatting>
  <conditionalFormatting sqref="BR19:CQ19">
    <cfRule type="expression" dxfId="7723" priority="2108">
      <formula>$E$4=""</formula>
    </cfRule>
  </conditionalFormatting>
  <conditionalFormatting sqref="BR19:CQ19">
    <cfRule type="expression" dxfId="7722" priority="2107">
      <formula>$F$4=""</formula>
    </cfRule>
  </conditionalFormatting>
  <conditionalFormatting sqref="BR19:CQ19">
    <cfRule type="expression" dxfId="7721" priority="2106">
      <formula>$G$4=""</formula>
    </cfRule>
  </conditionalFormatting>
  <conditionalFormatting sqref="BR19:CQ19">
    <cfRule type="expression" dxfId="7720" priority="2105">
      <formula>$H$4=""</formula>
    </cfRule>
  </conditionalFormatting>
  <conditionalFormatting sqref="BR19:CQ19">
    <cfRule type="expression" dxfId="7719" priority="2104">
      <formula>$I$4=""</formula>
    </cfRule>
  </conditionalFormatting>
  <conditionalFormatting sqref="BR19:CQ19">
    <cfRule type="expression" dxfId="7718" priority="2103">
      <formula>$J$4=""</formula>
    </cfRule>
  </conditionalFormatting>
  <conditionalFormatting sqref="BR19:CQ19">
    <cfRule type="expression" dxfId="7717" priority="2102">
      <formula>$K$4=""</formula>
    </cfRule>
  </conditionalFormatting>
  <conditionalFormatting sqref="BR19:CQ19">
    <cfRule type="expression" dxfId="7716" priority="2101">
      <formula>$L$4=""</formula>
    </cfRule>
  </conditionalFormatting>
  <conditionalFormatting sqref="BR19:CQ19">
    <cfRule type="expression" dxfId="7715" priority="2100">
      <formula>$M$4=""</formula>
    </cfRule>
  </conditionalFormatting>
  <conditionalFormatting sqref="BR19:CQ19">
    <cfRule type="expression" dxfId="7714" priority="2099">
      <formula>$N$4=""</formula>
    </cfRule>
  </conditionalFormatting>
  <conditionalFormatting sqref="BR19:CQ19">
    <cfRule type="expression" dxfId="7713" priority="2098">
      <formula>$O$4=""</formula>
    </cfRule>
  </conditionalFormatting>
  <conditionalFormatting sqref="BR19:CQ19">
    <cfRule type="expression" dxfId="7712" priority="2097">
      <formula>$P$4=""</formula>
    </cfRule>
  </conditionalFormatting>
  <conditionalFormatting sqref="BR19:CQ19">
    <cfRule type="expression" dxfId="7711" priority="2096">
      <formula>$Q$4=""</formula>
    </cfRule>
  </conditionalFormatting>
  <conditionalFormatting sqref="BR19:CQ19">
    <cfRule type="expression" dxfId="7710" priority="2095">
      <formula>$R$4=""</formula>
    </cfRule>
  </conditionalFormatting>
  <conditionalFormatting sqref="BR19:CQ19">
    <cfRule type="expression" dxfId="7709" priority="2094">
      <formula>$S$4=""</formula>
    </cfRule>
  </conditionalFormatting>
  <conditionalFormatting sqref="BR19:CQ19">
    <cfRule type="expression" dxfId="7708" priority="2093">
      <formula>$T$4=""</formula>
    </cfRule>
  </conditionalFormatting>
  <conditionalFormatting sqref="BR19:CQ19">
    <cfRule type="expression" dxfId="7707" priority="2092">
      <formula>$U$4=""</formula>
    </cfRule>
  </conditionalFormatting>
  <conditionalFormatting sqref="BR19:CQ19">
    <cfRule type="expression" dxfId="7706" priority="2091">
      <formula>$V$4=""</formula>
    </cfRule>
  </conditionalFormatting>
  <conditionalFormatting sqref="BR19:CQ19">
    <cfRule type="expression" dxfId="7705" priority="2090">
      <formula>$W$4=""</formula>
    </cfRule>
  </conditionalFormatting>
  <conditionalFormatting sqref="BR19:CQ19">
    <cfRule type="expression" dxfId="7704" priority="2089">
      <formula>$X$4=""</formula>
    </cfRule>
  </conditionalFormatting>
  <conditionalFormatting sqref="BR19:CQ19">
    <cfRule type="expression" dxfId="7703" priority="2088">
      <formula>$Y$4=""</formula>
    </cfRule>
  </conditionalFormatting>
  <conditionalFormatting sqref="BR19:CQ19">
    <cfRule type="expression" dxfId="7702" priority="2087">
      <formula>$Z$4=""</formula>
    </cfRule>
  </conditionalFormatting>
  <conditionalFormatting sqref="BR19:CQ19">
    <cfRule type="expression" dxfId="7701" priority="2086">
      <formula>$AA$4=""</formula>
    </cfRule>
  </conditionalFormatting>
  <conditionalFormatting sqref="BR19:CQ19">
    <cfRule type="expression" dxfId="7700" priority="2062">
      <formula>$AY$4=""</formula>
    </cfRule>
  </conditionalFormatting>
  <conditionalFormatting sqref="BR19:CQ19">
    <cfRule type="expression" dxfId="7699" priority="2063">
      <formula>$AX$4=""</formula>
    </cfRule>
  </conditionalFormatting>
  <conditionalFormatting sqref="BR19:CQ19">
    <cfRule type="expression" dxfId="7698" priority="2064">
      <formula>$AW$4=""</formula>
    </cfRule>
  </conditionalFormatting>
  <conditionalFormatting sqref="BR19:CQ19">
    <cfRule type="expression" dxfId="7697" priority="2065">
      <formula>$AV$4=""</formula>
    </cfRule>
  </conditionalFormatting>
  <conditionalFormatting sqref="BR19:CQ19">
    <cfRule type="expression" dxfId="7696" priority="2066">
      <formula>$AU$4=""</formula>
    </cfRule>
  </conditionalFormatting>
  <conditionalFormatting sqref="BR19:CQ19">
    <cfRule type="expression" dxfId="7695" priority="2067">
      <formula>$AT$4=""</formula>
    </cfRule>
  </conditionalFormatting>
  <conditionalFormatting sqref="BR19:CQ19">
    <cfRule type="expression" dxfId="7694" priority="2068">
      <formula>$AS$4=""</formula>
    </cfRule>
  </conditionalFormatting>
  <conditionalFormatting sqref="BR19:CQ19">
    <cfRule type="expression" dxfId="7693" priority="2069">
      <formula>$AR$4=""</formula>
    </cfRule>
  </conditionalFormatting>
  <conditionalFormatting sqref="BR19:CQ19">
    <cfRule type="expression" dxfId="7692" priority="2070">
      <formula>$AQ$4=""</formula>
    </cfRule>
  </conditionalFormatting>
  <conditionalFormatting sqref="BR19:CQ19">
    <cfRule type="expression" dxfId="7691" priority="2071">
      <formula>$AP$4=""</formula>
    </cfRule>
  </conditionalFormatting>
  <conditionalFormatting sqref="BR19:CQ19">
    <cfRule type="expression" dxfId="7690" priority="2072">
      <formula>$AO$4=""</formula>
    </cfRule>
  </conditionalFormatting>
  <conditionalFormatting sqref="BR19:CQ19">
    <cfRule type="expression" dxfId="7689" priority="2073">
      <formula>$AN$4=""</formula>
    </cfRule>
  </conditionalFormatting>
  <conditionalFormatting sqref="BR19:CQ19">
    <cfRule type="expression" dxfId="7688" priority="2074">
      <formula>$AM$4=""</formula>
    </cfRule>
  </conditionalFormatting>
  <conditionalFormatting sqref="BR19:CQ19">
    <cfRule type="expression" dxfId="7687" priority="2075">
      <formula>$AL$4=""</formula>
    </cfRule>
  </conditionalFormatting>
  <conditionalFormatting sqref="BR19:CQ19">
    <cfRule type="expression" dxfId="7686" priority="2076">
      <formula>$AK$4=""</formula>
    </cfRule>
  </conditionalFormatting>
  <conditionalFormatting sqref="BR19:CQ19">
    <cfRule type="expression" dxfId="7685" priority="2077">
      <formula>$AJ$4=""</formula>
    </cfRule>
  </conditionalFormatting>
  <conditionalFormatting sqref="BR19:CQ19">
    <cfRule type="expression" dxfId="7684" priority="2078">
      <formula>$AI$4=""</formula>
    </cfRule>
  </conditionalFormatting>
  <conditionalFormatting sqref="BR19:CQ19">
    <cfRule type="expression" dxfId="7683" priority="2079">
      <formula>$AH$4=""</formula>
    </cfRule>
  </conditionalFormatting>
  <conditionalFormatting sqref="BR19:CQ19">
    <cfRule type="expression" dxfId="7682" priority="2080">
      <formula>$AG$4=""</formula>
    </cfRule>
  </conditionalFormatting>
  <conditionalFormatting sqref="BR19:CQ19">
    <cfRule type="expression" dxfId="7681" priority="2081">
      <formula>$AF$4=""</formula>
    </cfRule>
  </conditionalFormatting>
  <conditionalFormatting sqref="BR19:CQ19">
    <cfRule type="expression" dxfId="7680" priority="2082">
      <formula>$AE$4=""</formula>
    </cfRule>
  </conditionalFormatting>
  <conditionalFormatting sqref="BR19:CQ19">
    <cfRule type="expression" dxfId="7679" priority="2083">
      <formula>$AD$4=""</formula>
    </cfRule>
  </conditionalFormatting>
  <conditionalFormatting sqref="BR19:CQ19">
    <cfRule type="expression" dxfId="7678" priority="2084">
      <formula>$AC$4=""</formula>
    </cfRule>
  </conditionalFormatting>
  <conditionalFormatting sqref="BR19:CQ19">
    <cfRule type="expression" dxfId="7677" priority="2085">
      <formula>$AB$4=""</formula>
    </cfRule>
  </conditionalFormatting>
  <conditionalFormatting sqref="BR19:CQ19">
    <cfRule type="expression" dxfId="7676" priority="2060">
      <formula>$BA$4=""</formula>
    </cfRule>
  </conditionalFormatting>
  <conditionalFormatting sqref="BR19:CQ19">
    <cfRule type="expression" dxfId="7675" priority="2046">
      <formula>$BO$4=""</formula>
    </cfRule>
  </conditionalFormatting>
  <conditionalFormatting sqref="BR19:CQ19">
    <cfRule type="expression" dxfId="7674" priority="2047">
      <formula>$BN$4=""</formula>
    </cfRule>
  </conditionalFormatting>
  <conditionalFormatting sqref="BR19:CQ19">
    <cfRule type="expression" dxfId="7673" priority="2048">
      <formula>$BM$4=""</formula>
    </cfRule>
  </conditionalFormatting>
  <conditionalFormatting sqref="BR19:CQ19">
    <cfRule type="expression" dxfId="7672" priority="2049">
      <formula>$BL$4=""</formula>
    </cfRule>
  </conditionalFormatting>
  <conditionalFormatting sqref="BR19:CQ19">
    <cfRule type="expression" dxfId="7671" priority="2050">
      <formula>$BK$4=""</formula>
    </cfRule>
  </conditionalFormatting>
  <conditionalFormatting sqref="BR19:CQ19">
    <cfRule type="expression" dxfId="7670" priority="2051">
      <formula>$BJ$4=""</formula>
    </cfRule>
  </conditionalFormatting>
  <conditionalFormatting sqref="BR19:CQ19">
    <cfRule type="expression" dxfId="7669" priority="2052">
      <formula>$BI$4=""</formula>
    </cfRule>
  </conditionalFormatting>
  <conditionalFormatting sqref="BR19:CQ19">
    <cfRule type="expression" dxfId="7668" priority="2053">
      <formula>$BH$4=""</formula>
    </cfRule>
  </conditionalFormatting>
  <conditionalFormatting sqref="BR19:CQ19">
    <cfRule type="expression" dxfId="7667" priority="2054">
      <formula>$BG$4=""</formula>
    </cfRule>
  </conditionalFormatting>
  <conditionalFormatting sqref="BR19:CQ19">
    <cfRule type="expression" dxfId="7666" priority="2055">
      <formula>$BF$4=""</formula>
    </cfRule>
  </conditionalFormatting>
  <conditionalFormatting sqref="BR19:CQ19">
    <cfRule type="expression" dxfId="7665" priority="2056">
      <formula>$BE$4=""</formula>
    </cfRule>
  </conditionalFormatting>
  <conditionalFormatting sqref="BR19:CQ19">
    <cfRule type="expression" dxfId="7664" priority="2057">
      <formula>$BD$4=""</formula>
    </cfRule>
  </conditionalFormatting>
  <conditionalFormatting sqref="BR19:CQ19">
    <cfRule type="expression" dxfId="7663" priority="2059">
      <formula>$BB$4=""</formula>
    </cfRule>
  </conditionalFormatting>
  <conditionalFormatting sqref="BR19:CQ19">
    <cfRule type="expression" dxfId="7662" priority="2061">
      <formula>$AZ$4=""</formula>
    </cfRule>
  </conditionalFormatting>
  <conditionalFormatting sqref="CD19:CQ19">
    <cfRule type="expression" dxfId="7661" priority="2031">
      <formula>$CD$4=""</formula>
    </cfRule>
  </conditionalFormatting>
  <conditionalFormatting sqref="BR19:CQ19">
    <cfRule type="expression" dxfId="7660" priority="2045">
      <formula>$BP$4=""</formula>
    </cfRule>
  </conditionalFormatting>
  <conditionalFormatting sqref="BR19:CQ19">
    <cfRule type="expression" dxfId="7659" priority="2044">
      <formula>$BQ$4=""</formula>
    </cfRule>
  </conditionalFormatting>
  <conditionalFormatting sqref="BR19:CQ19">
    <cfRule type="expression" dxfId="7658" priority="2043">
      <formula>$BR$4=""</formula>
    </cfRule>
  </conditionalFormatting>
  <conditionalFormatting sqref="BS19:CQ19">
    <cfRule type="expression" dxfId="7657" priority="2042">
      <formula>$BS$4=""</formula>
    </cfRule>
  </conditionalFormatting>
  <conditionalFormatting sqref="BT19:CQ19">
    <cfRule type="expression" dxfId="7656" priority="2041">
      <formula>$BT$4=""</formula>
    </cfRule>
  </conditionalFormatting>
  <conditionalFormatting sqref="BU19:CQ19">
    <cfRule type="expression" dxfId="7655" priority="2040">
      <formula>$BU$4=""</formula>
    </cfRule>
  </conditionalFormatting>
  <conditionalFormatting sqref="BV19:CQ19">
    <cfRule type="expression" dxfId="7654" priority="2039">
      <formula>$BV$4=""</formula>
    </cfRule>
  </conditionalFormatting>
  <conditionalFormatting sqref="BW19:CQ19">
    <cfRule type="expression" dxfId="7653" priority="2038">
      <formula>$BW$4=""</formula>
    </cfRule>
  </conditionalFormatting>
  <conditionalFormatting sqref="BX19:CQ19">
    <cfRule type="expression" dxfId="7652" priority="2037">
      <formula>$BX$4=""</formula>
    </cfRule>
  </conditionalFormatting>
  <conditionalFormatting sqref="BY19:CQ19">
    <cfRule type="expression" dxfId="7651" priority="2036">
      <formula>$BY$4=""</formula>
    </cfRule>
  </conditionalFormatting>
  <conditionalFormatting sqref="BZ19:CQ19">
    <cfRule type="expression" dxfId="7650" priority="2035">
      <formula>$BZ$4=""</formula>
    </cfRule>
  </conditionalFormatting>
  <conditionalFormatting sqref="CA19:CQ19">
    <cfRule type="expression" dxfId="7649" priority="2034">
      <formula>$CA$4=""</formula>
    </cfRule>
  </conditionalFormatting>
  <conditionalFormatting sqref="CB19:CQ19">
    <cfRule type="expression" dxfId="7648" priority="2033">
      <formula>$CB$4=""</formula>
    </cfRule>
  </conditionalFormatting>
  <conditionalFormatting sqref="CC19:CQ19">
    <cfRule type="expression" dxfId="7647" priority="2032">
      <formula>$CC$4=""</formula>
    </cfRule>
  </conditionalFormatting>
  <conditionalFormatting sqref="BR19:CQ19">
    <cfRule type="expression" dxfId="7646" priority="2058">
      <formula>$BC$4=""</formula>
    </cfRule>
  </conditionalFormatting>
  <conditionalFormatting sqref="D26:BQ26">
    <cfRule type="expression" dxfId="7645" priority="1885">
      <formula>$D$4=""</formula>
    </cfRule>
  </conditionalFormatting>
  <conditionalFormatting sqref="E26:BQ26">
    <cfRule type="expression" dxfId="7644" priority="1884">
      <formula>$E$4=""</formula>
    </cfRule>
  </conditionalFormatting>
  <conditionalFormatting sqref="F26:BQ26">
    <cfRule type="expression" dxfId="7643" priority="1883">
      <formula>$F$4=""</formula>
    </cfRule>
  </conditionalFormatting>
  <conditionalFormatting sqref="G26:BQ26">
    <cfRule type="expression" dxfId="7642" priority="1882">
      <formula>$G$4=""</formula>
    </cfRule>
  </conditionalFormatting>
  <conditionalFormatting sqref="H26:BQ26">
    <cfRule type="expression" dxfId="7641" priority="1881">
      <formula>$H$4=""</formula>
    </cfRule>
  </conditionalFormatting>
  <conditionalFormatting sqref="I26:BQ26">
    <cfRule type="expression" dxfId="7640" priority="1880">
      <formula>$I$4=""</formula>
    </cfRule>
  </conditionalFormatting>
  <conditionalFormatting sqref="J26:BQ26">
    <cfRule type="expression" dxfId="7639" priority="1879">
      <formula>$J$4=""</formula>
    </cfRule>
  </conditionalFormatting>
  <conditionalFormatting sqref="K26:BQ26">
    <cfRule type="expression" dxfId="7638" priority="1878">
      <formula>$K$4=""</formula>
    </cfRule>
  </conditionalFormatting>
  <conditionalFormatting sqref="L26:BQ26">
    <cfRule type="expression" dxfId="7637" priority="1877">
      <formula>$L$4=""</formula>
    </cfRule>
  </conditionalFormatting>
  <conditionalFormatting sqref="M26:BQ26">
    <cfRule type="expression" dxfId="7636" priority="1876">
      <formula>$M$4=""</formula>
    </cfRule>
  </conditionalFormatting>
  <conditionalFormatting sqref="N26:BQ26">
    <cfRule type="expression" dxfId="7635" priority="1875">
      <formula>$N$4=""</formula>
    </cfRule>
  </conditionalFormatting>
  <conditionalFormatting sqref="O26:BQ26">
    <cfRule type="expression" dxfId="7634" priority="1874">
      <formula>$O$4=""</formula>
    </cfRule>
  </conditionalFormatting>
  <conditionalFormatting sqref="P26:BQ26">
    <cfRule type="expression" dxfId="7633" priority="1873">
      <formula>$P$4=""</formula>
    </cfRule>
  </conditionalFormatting>
  <conditionalFormatting sqref="Q26:BQ26">
    <cfRule type="expression" dxfId="7632" priority="1872">
      <formula>$Q$4=""</formula>
    </cfRule>
  </conditionalFormatting>
  <conditionalFormatting sqref="R26:BQ26">
    <cfRule type="expression" dxfId="7631" priority="1871">
      <formula>$R$4=""</formula>
    </cfRule>
  </conditionalFormatting>
  <conditionalFormatting sqref="S26:BQ26">
    <cfRule type="expression" dxfId="7630" priority="1870">
      <formula>$S$4=""</formula>
    </cfRule>
  </conditionalFormatting>
  <conditionalFormatting sqref="T26:BQ26">
    <cfRule type="expression" dxfId="7629" priority="1869">
      <formula>$T$4=""</formula>
    </cfRule>
  </conditionalFormatting>
  <conditionalFormatting sqref="U26:BQ26">
    <cfRule type="expression" dxfId="7628" priority="1868">
      <formula>$U$4=""</formula>
    </cfRule>
  </conditionalFormatting>
  <conditionalFormatting sqref="V26:BQ26">
    <cfRule type="expression" dxfId="7627" priority="1867">
      <formula>$V$4=""</formula>
    </cfRule>
  </conditionalFormatting>
  <conditionalFormatting sqref="W26:BQ26">
    <cfRule type="expression" dxfId="7626" priority="1866">
      <formula>$W$4=""</formula>
    </cfRule>
  </conditionalFormatting>
  <conditionalFormatting sqref="X26:BQ26">
    <cfRule type="expression" dxfId="7625" priority="1865">
      <formula>$X$4=""</formula>
    </cfRule>
  </conditionalFormatting>
  <conditionalFormatting sqref="Y26:BQ26">
    <cfRule type="expression" dxfId="7624" priority="1864">
      <formula>$Y$4=""</formula>
    </cfRule>
  </conditionalFormatting>
  <conditionalFormatting sqref="Z26:BQ26">
    <cfRule type="expression" dxfId="7623" priority="1863">
      <formula>$Z$4=""</formula>
    </cfRule>
  </conditionalFormatting>
  <conditionalFormatting sqref="AA26:BQ26">
    <cfRule type="expression" dxfId="7622" priority="1862">
      <formula>$AA$4=""</formula>
    </cfRule>
  </conditionalFormatting>
  <conditionalFormatting sqref="AY26:BQ26">
    <cfRule type="expression" dxfId="7621" priority="1838">
      <formula>$AY$4=""</formula>
    </cfRule>
  </conditionalFormatting>
  <conditionalFormatting sqref="AX26:BQ26">
    <cfRule type="expression" dxfId="7620" priority="1839">
      <formula>$AX$4=""</formula>
    </cfRule>
  </conditionalFormatting>
  <conditionalFormatting sqref="AW26:BQ26">
    <cfRule type="expression" dxfId="7619" priority="1840">
      <formula>$AW$4=""</formula>
    </cfRule>
  </conditionalFormatting>
  <conditionalFormatting sqref="AV26:BQ26">
    <cfRule type="expression" dxfId="7618" priority="1841">
      <formula>$AV$4=""</formula>
    </cfRule>
  </conditionalFormatting>
  <conditionalFormatting sqref="AU26:BQ26">
    <cfRule type="expression" dxfId="7617" priority="1842">
      <formula>$AU$4=""</formula>
    </cfRule>
  </conditionalFormatting>
  <conditionalFormatting sqref="AT26:BQ26">
    <cfRule type="expression" dxfId="7616" priority="1843">
      <formula>$AT$4=""</formula>
    </cfRule>
  </conditionalFormatting>
  <conditionalFormatting sqref="AS26:BQ26">
    <cfRule type="expression" dxfId="7615" priority="1844">
      <formula>$AS$4=""</formula>
    </cfRule>
  </conditionalFormatting>
  <conditionalFormatting sqref="AR26:BQ26">
    <cfRule type="expression" dxfId="7614" priority="1845">
      <formula>$AR$4=""</formula>
    </cfRule>
  </conditionalFormatting>
  <conditionalFormatting sqref="AQ26:BQ26">
    <cfRule type="expression" dxfId="7613" priority="1846">
      <formula>$AQ$4=""</formula>
    </cfRule>
  </conditionalFormatting>
  <conditionalFormatting sqref="AP26:BQ26">
    <cfRule type="expression" dxfId="7612" priority="1847">
      <formula>$AP$4=""</formula>
    </cfRule>
  </conditionalFormatting>
  <conditionalFormatting sqref="AO26:BQ26">
    <cfRule type="expression" dxfId="7611" priority="1848">
      <formula>$AO$4=""</formula>
    </cfRule>
  </conditionalFormatting>
  <conditionalFormatting sqref="AN26:BQ26">
    <cfRule type="expression" dxfId="7610" priority="1849">
      <formula>$AN$4=""</formula>
    </cfRule>
  </conditionalFormatting>
  <conditionalFormatting sqref="AM26:BQ26">
    <cfRule type="expression" dxfId="7609" priority="1850">
      <formula>$AM$4=""</formula>
    </cfRule>
  </conditionalFormatting>
  <conditionalFormatting sqref="AL26:BQ26">
    <cfRule type="expression" dxfId="7608" priority="1851">
      <formula>$AL$4=""</formula>
    </cfRule>
  </conditionalFormatting>
  <conditionalFormatting sqref="AK26:BQ26">
    <cfRule type="expression" dxfId="7607" priority="1852">
      <formula>$AK$4=""</formula>
    </cfRule>
  </conditionalFormatting>
  <conditionalFormatting sqref="AJ26:BQ26">
    <cfRule type="expression" dxfId="7606" priority="1853">
      <formula>$AJ$4=""</formula>
    </cfRule>
  </conditionalFormatting>
  <conditionalFormatting sqref="AI26:BQ26">
    <cfRule type="expression" dxfId="7605" priority="1854">
      <formula>$AI$4=""</formula>
    </cfRule>
  </conditionalFormatting>
  <conditionalFormatting sqref="AH26:BQ26">
    <cfRule type="expression" dxfId="7604" priority="1855">
      <formula>$AH$4=""</formula>
    </cfRule>
  </conditionalFormatting>
  <conditionalFormatting sqref="AG26:BQ26">
    <cfRule type="expression" dxfId="7603" priority="1856">
      <formula>$AG$4=""</formula>
    </cfRule>
  </conditionalFormatting>
  <conditionalFormatting sqref="AF26:BQ26">
    <cfRule type="expression" dxfId="7602" priority="1857">
      <formula>$AF$4=""</formula>
    </cfRule>
  </conditionalFormatting>
  <conditionalFormatting sqref="AE26:BQ26">
    <cfRule type="expression" dxfId="7601" priority="1858">
      <formula>$AE$4=""</formula>
    </cfRule>
  </conditionalFormatting>
  <conditionalFormatting sqref="AD26:BQ26">
    <cfRule type="expression" dxfId="7600" priority="1859">
      <formula>$AD$4=""</formula>
    </cfRule>
  </conditionalFormatting>
  <conditionalFormatting sqref="AC26:BQ26">
    <cfRule type="expression" dxfId="7599" priority="1860">
      <formula>$AC$4=""</formula>
    </cfRule>
  </conditionalFormatting>
  <conditionalFormatting sqref="AB26:BQ26">
    <cfRule type="expression" dxfId="7598" priority="1861">
      <formula>$AB$4=""</formula>
    </cfRule>
  </conditionalFormatting>
  <conditionalFormatting sqref="BA26:BQ26">
    <cfRule type="expression" dxfId="7597" priority="1836">
      <formula>$BA$4=""</formula>
    </cfRule>
  </conditionalFormatting>
  <conditionalFormatting sqref="BO26:BQ26">
    <cfRule type="expression" dxfId="7596" priority="1822">
      <formula>$BO$4=""</formula>
    </cfRule>
  </conditionalFormatting>
  <conditionalFormatting sqref="BN26:BQ26">
    <cfRule type="expression" dxfId="7595" priority="1823">
      <formula>$BN$4=""</formula>
    </cfRule>
  </conditionalFormatting>
  <conditionalFormatting sqref="BM26:BQ26">
    <cfRule type="expression" dxfId="7594" priority="1824">
      <formula>$BM$4=""</formula>
    </cfRule>
  </conditionalFormatting>
  <conditionalFormatting sqref="BL26:BQ26">
    <cfRule type="expression" dxfId="7593" priority="1825">
      <formula>$BL$4=""</formula>
    </cfRule>
  </conditionalFormatting>
  <conditionalFormatting sqref="BK26:BQ26">
    <cfRule type="expression" dxfId="7592" priority="1826">
      <formula>$BK$4=""</formula>
    </cfRule>
  </conditionalFormatting>
  <conditionalFormatting sqref="BJ26:BQ26">
    <cfRule type="expression" dxfId="7591" priority="1827">
      <formula>$BJ$4=""</formula>
    </cfRule>
  </conditionalFormatting>
  <conditionalFormatting sqref="BI26:BQ26">
    <cfRule type="expression" dxfId="7590" priority="1828">
      <formula>$BI$4=""</formula>
    </cfRule>
  </conditionalFormatting>
  <conditionalFormatting sqref="BH26:BQ26">
    <cfRule type="expression" dxfId="7589" priority="1829">
      <formula>$BH$4=""</formula>
    </cfRule>
  </conditionalFormatting>
  <conditionalFormatting sqref="BG26:BQ26">
    <cfRule type="expression" dxfId="7588" priority="1830">
      <formula>$BG$4=""</formula>
    </cfRule>
  </conditionalFormatting>
  <conditionalFormatting sqref="BF26:BQ26">
    <cfRule type="expression" dxfId="7587" priority="1831">
      <formula>$BF$4=""</formula>
    </cfRule>
  </conditionalFormatting>
  <conditionalFormatting sqref="BE26:BQ26">
    <cfRule type="expression" dxfId="7586" priority="1832">
      <formula>$BE$4=""</formula>
    </cfRule>
  </conditionalFormatting>
  <conditionalFormatting sqref="BD26:BQ26">
    <cfRule type="expression" dxfId="7585" priority="1833">
      <formula>$BD$4=""</formula>
    </cfRule>
  </conditionalFormatting>
  <conditionalFormatting sqref="BB26:BQ26">
    <cfRule type="expression" dxfId="7584" priority="1835">
      <formula>$BB$4=""</formula>
    </cfRule>
  </conditionalFormatting>
  <conditionalFormatting sqref="AZ26:BQ26">
    <cfRule type="expression" dxfId="7583" priority="1837">
      <formula>$AZ$4=""</formula>
    </cfRule>
  </conditionalFormatting>
  <conditionalFormatting sqref="BP26:BQ26">
    <cfRule type="expression" dxfId="7582" priority="1821">
      <formula>$BP$4=""</formula>
    </cfRule>
  </conditionalFormatting>
  <conditionalFormatting sqref="BQ26">
    <cfRule type="expression" dxfId="7581" priority="1820">
      <formula>$BQ$4=""</formula>
    </cfRule>
  </conditionalFormatting>
  <conditionalFormatting sqref="BC26:BQ26">
    <cfRule type="expression" dxfId="7580" priority="1834">
      <formula>$BC$4=""</formula>
    </cfRule>
  </conditionalFormatting>
  <conditionalFormatting sqref="BR26:CQ26">
    <cfRule type="expression" dxfId="7579" priority="1819">
      <formula>$D$4=""</formula>
    </cfRule>
  </conditionalFormatting>
  <conditionalFormatting sqref="BR26:CQ26">
    <cfRule type="expression" dxfId="7578" priority="1818">
      <formula>$E$4=""</formula>
    </cfRule>
  </conditionalFormatting>
  <conditionalFormatting sqref="BR26:CQ26">
    <cfRule type="expression" dxfId="7577" priority="1817">
      <formula>$F$4=""</formula>
    </cfRule>
  </conditionalFormatting>
  <conditionalFormatting sqref="BR26:CQ26">
    <cfRule type="expression" dxfId="7576" priority="1816">
      <formula>$G$4=""</formula>
    </cfRule>
  </conditionalFormatting>
  <conditionalFormatting sqref="BR26:CQ26">
    <cfRule type="expression" dxfId="7575" priority="1815">
      <formula>$H$4=""</formula>
    </cfRule>
  </conditionalFormatting>
  <conditionalFormatting sqref="BR26:CQ26">
    <cfRule type="expression" dxfId="7574" priority="1814">
      <formula>$I$4=""</formula>
    </cfRule>
  </conditionalFormatting>
  <conditionalFormatting sqref="BR26:CQ26">
    <cfRule type="expression" dxfId="7573" priority="1813">
      <formula>$J$4=""</formula>
    </cfRule>
  </conditionalFormatting>
  <conditionalFormatting sqref="BR26:CQ26">
    <cfRule type="expression" dxfId="7572" priority="1812">
      <formula>$K$4=""</formula>
    </cfRule>
  </conditionalFormatting>
  <conditionalFormatting sqref="BR26:CQ26">
    <cfRule type="expression" dxfId="7571" priority="1811">
      <formula>$L$4=""</formula>
    </cfRule>
  </conditionalFormatting>
  <conditionalFormatting sqref="BR26:CQ26">
    <cfRule type="expression" dxfId="7570" priority="1810">
      <formula>$M$4=""</formula>
    </cfRule>
  </conditionalFormatting>
  <conditionalFormatting sqref="BR26:CQ26">
    <cfRule type="expression" dxfId="7569" priority="1809">
      <formula>$N$4=""</formula>
    </cfRule>
  </conditionalFormatting>
  <conditionalFormatting sqref="BR26:CQ26">
    <cfRule type="expression" dxfId="7568" priority="1808">
      <formula>$O$4=""</formula>
    </cfRule>
  </conditionalFormatting>
  <conditionalFormatting sqref="BR26:CQ26">
    <cfRule type="expression" dxfId="7567" priority="1807">
      <formula>$P$4=""</formula>
    </cfRule>
  </conditionalFormatting>
  <conditionalFormatting sqref="BR26:CQ26">
    <cfRule type="expression" dxfId="7566" priority="1806">
      <formula>$Q$4=""</formula>
    </cfRule>
  </conditionalFormatting>
  <conditionalFormatting sqref="BR26:CQ26">
    <cfRule type="expression" dxfId="7565" priority="1805">
      <formula>$R$4=""</formula>
    </cfRule>
  </conditionalFormatting>
  <conditionalFormatting sqref="BR26:CQ26">
    <cfRule type="expression" dxfId="7564" priority="1804">
      <formula>$S$4=""</formula>
    </cfRule>
  </conditionalFormatting>
  <conditionalFormatting sqref="BR26:CQ26">
    <cfRule type="expression" dxfId="7563" priority="1803">
      <formula>$T$4=""</formula>
    </cfRule>
  </conditionalFormatting>
  <conditionalFormatting sqref="BR26:CQ26">
    <cfRule type="expression" dxfId="7562" priority="1802">
      <formula>$U$4=""</formula>
    </cfRule>
  </conditionalFormatting>
  <conditionalFormatting sqref="BR26:CQ26">
    <cfRule type="expression" dxfId="7561" priority="1801">
      <formula>$V$4=""</formula>
    </cfRule>
  </conditionalFormatting>
  <conditionalFormatting sqref="BR26:CQ26">
    <cfRule type="expression" dxfId="7560" priority="1800">
      <formula>$W$4=""</formula>
    </cfRule>
  </conditionalFormatting>
  <conditionalFormatting sqref="BR26:CQ26">
    <cfRule type="expression" dxfId="7559" priority="1799">
      <formula>$X$4=""</formula>
    </cfRule>
  </conditionalFormatting>
  <conditionalFormatting sqref="BR26:CQ26">
    <cfRule type="expression" dxfId="7558" priority="1798">
      <formula>$Y$4=""</formula>
    </cfRule>
  </conditionalFormatting>
  <conditionalFormatting sqref="BR26:CQ26">
    <cfRule type="expression" dxfId="7557" priority="1797">
      <formula>$Z$4=""</formula>
    </cfRule>
  </conditionalFormatting>
  <conditionalFormatting sqref="BR26:CQ26">
    <cfRule type="expression" dxfId="7556" priority="1796">
      <formula>$AA$4=""</formula>
    </cfRule>
  </conditionalFormatting>
  <conditionalFormatting sqref="BR26:CQ26">
    <cfRule type="expression" dxfId="7555" priority="1772">
      <formula>$AY$4=""</formula>
    </cfRule>
  </conditionalFormatting>
  <conditionalFormatting sqref="BR26:CQ26">
    <cfRule type="expression" dxfId="7554" priority="1773">
      <formula>$AX$4=""</formula>
    </cfRule>
  </conditionalFormatting>
  <conditionalFormatting sqref="BR26:CQ26">
    <cfRule type="expression" dxfId="7553" priority="1774">
      <formula>$AW$4=""</formula>
    </cfRule>
  </conditionalFormatting>
  <conditionalFormatting sqref="BR26:CQ26">
    <cfRule type="expression" dxfId="7552" priority="1775">
      <formula>$AV$4=""</formula>
    </cfRule>
  </conditionalFormatting>
  <conditionalFormatting sqref="BR26:CQ26">
    <cfRule type="expression" dxfId="7551" priority="1776">
      <formula>$AU$4=""</formula>
    </cfRule>
  </conditionalFormatting>
  <conditionalFormatting sqref="BR26:CQ26">
    <cfRule type="expression" dxfId="7550" priority="1777">
      <formula>$AT$4=""</formula>
    </cfRule>
  </conditionalFormatting>
  <conditionalFormatting sqref="BR26:CQ26">
    <cfRule type="expression" dxfId="7549" priority="1778">
      <formula>$AS$4=""</formula>
    </cfRule>
  </conditionalFormatting>
  <conditionalFormatting sqref="BR26:CQ26">
    <cfRule type="expression" dxfId="7548" priority="1779">
      <formula>$AR$4=""</formula>
    </cfRule>
  </conditionalFormatting>
  <conditionalFormatting sqref="BR26:CQ26">
    <cfRule type="expression" dxfId="7547" priority="1780">
      <formula>$AQ$4=""</formula>
    </cfRule>
  </conditionalFormatting>
  <conditionalFormatting sqref="BR26:CQ26">
    <cfRule type="expression" dxfId="7546" priority="1781">
      <formula>$AP$4=""</formula>
    </cfRule>
  </conditionalFormatting>
  <conditionalFormatting sqref="BR26:CQ26">
    <cfRule type="expression" dxfId="7545" priority="1782">
      <formula>$AO$4=""</formula>
    </cfRule>
  </conditionalFormatting>
  <conditionalFormatting sqref="BR26:CQ26">
    <cfRule type="expression" dxfId="7544" priority="1783">
      <formula>$AN$4=""</formula>
    </cfRule>
  </conditionalFormatting>
  <conditionalFormatting sqref="BR26:CQ26">
    <cfRule type="expression" dxfId="7543" priority="1784">
      <formula>$AM$4=""</formula>
    </cfRule>
  </conditionalFormatting>
  <conditionalFormatting sqref="BR26:CQ26">
    <cfRule type="expression" dxfId="7542" priority="1785">
      <formula>$AL$4=""</formula>
    </cfRule>
  </conditionalFormatting>
  <conditionalFormatting sqref="BR26:CQ26">
    <cfRule type="expression" dxfId="7541" priority="1786">
      <formula>$AK$4=""</formula>
    </cfRule>
  </conditionalFormatting>
  <conditionalFormatting sqref="BR26:CQ26">
    <cfRule type="expression" dxfId="7540" priority="1787">
      <formula>$AJ$4=""</formula>
    </cfRule>
  </conditionalFormatting>
  <conditionalFormatting sqref="BR26:CQ26">
    <cfRule type="expression" dxfId="7539" priority="1788">
      <formula>$AI$4=""</formula>
    </cfRule>
  </conditionalFormatting>
  <conditionalFormatting sqref="BR26:CQ26">
    <cfRule type="expression" dxfId="7538" priority="1789">
      <formula>$AH$4=""</formula>
    </cfRule>
  </conditionalFormatting>
  <conditionalFormatting sqref="BR26:CQ26">
    <cfRule type="expression" dxfId="7537" priority="1790">
      <formula>$AG$4=""</formula>
    </cfRule>
  </conditionalFormatting>
  <conditionalFormatting sqref="BR26:CQ26">
    <cfRule type="expression" dxfId="7536" priority="1791">
      <formula>$AF$4=""</formula>
    </cfRule>
  </conditionalFormatting>
  <conditionalFormatting sqref="BR26:CQ26">
    <cfRule type="expression" dxfId="7535" priority="1792">
      <formula>$AE$4=""</formula>
    </cfRule>
  </conditionalFormatting>
  <conditionalFormatting sqref="BR26:CQ26">
    <cfRule type="expression" dxfId="7534" priority="1793">
      <formula>$AD$4=""</formula>
    </cfRule>
  </conditionalFormatting>
  <conditionalFormatting sqref="BR26:CQ26">
    <cfRule type="expression" dxfId="7533" priority="1794">
      <formula>$AC$4=""</formula>
    </cfRule>
  </conditionalFormatting>
  <conditionalFormatting sqref="BR26:CQ26">
    <cfRule type="expression" dxfId="7532" priority="1795">
      <formula>$AB$4=""</formula>
    </cfRule>
  </conditionalFormatting>
  <conditionalFormatting sqref="BR26:CQ26">
    <cfRule type="expression" dxfId="7531" priority="1770">
      <formula>$BA$4=""</formula>
    </cfRule>
  </conditionalFormatting>
  <conditionalFormatting sqref="BR26:CQ26">
    <cfRule type="expression" dxfId="7530" priority="1756">
      <formula>$BO$4=""</formula>
    </cfRule>
  </conditionalFormatting>
  <conditionalFormatting sqref="BR26:CQ26">
    <cfRule type="expression" dxfId="7529" priority="1757">
      <formula>$BN$4=""</formula>
    </cfRule>
  </conditionalFormatting>
  <conditionalFormatting sqref="BR26:CQ26">
    <cfRule type="expression" dxfId="7528" priority="1758">
      <formula>$BM$4=""</formula>
    </cfRule>
  </conditionalFormatting>
  <conditionalFormatting sqref="BR26:CQ26">
    <cfRule type="expression" dxfId="7527" priority="1759">
      <formula>$BL$4=""</formula>
    </cfRule>
  </conditionalFormatting>
  <conditionalFormatting sqref="BR26:CQ26">
    <cfRule type="expression" dxfId="7526" priority="1760">
      <formula>$BK$4=""</formula>
    </cfRule>
  </conditionalFormatting>
  <conditionalFormatting sqref="BR26:CQ26">
    <cfRule type="expression" dxfId="7525" priority="1761">
      <formula>$BJ$4=""</formula>
    </cfRule>
  </conditionalFormatting>
  <conditionalFormatting sqref="BR26:CQ26">
    <cfRule type="expression" dxfId="7524" priority="1762">
      <formula>$BI$4=""</formula>
    </cfRule>
  </conditionalFormatting>
  <conditionalFormatting sqref="BR26:CQ26">
    <cfRule type="expression" dxfId="7523" priority="1763">
      <formula>$BH$4=""</formula>
    </cfRule>
  </conditionalFormatting>
  <conditionalFormatting sqref="BR26:CQ26">
    <cfRule type="expression" dxfId="7522" priority="1764">
      <formula>$BG$4=""</formula>
    </cfRule>
  </conditionalFormatting>
  <conditionalFormatting sqref="BR26:CQ26">
    <cfRule type="expression" dxfId="7521" priority="1765">
      <formula>$BF$4=""</formula>
    </cfRule>
  </conditionalFormatting>
  <conditionalFormatting sqref="BR26:CQ26">
    <cfRule type="expression" dxfId="7520" priority="1766">
      <formula>$BE$4=""</formula>
    </cfRule>
  </conditionalFormatting>
  <conditionalFormatting sqref="BR26:CQ26">
    <cfRule type="expression" dxfId="7519" priority="1767">
      <formula>$BD$4=""</formula>
    </cfRule>
  </conditionalFormatting>
  <conditionalFormatting sqref="BR26:CQ26">
    <cfRule type="expression" dxfId="7518" priority="1769">
      <formula>$BB$4=""</formula>
    </cfRule>
  </conditionalFormatting>
  <conditionalFormatting sqref="BR26:CQ26">
    <cfRule type="expression" dxfId="7517" priority="1771">
      <formula>$AZ$4=""</formula>
    </cfRule>
  </conditionalFormatting>
  <conditionalFormatting sqref="CD26:CQ26">
    <cfRule type="expression" dxfId="7516" priority="1741">
      <formula>$CD$4=""</formula>
    </cfRule>
  </conditionalFormatting>
  <conditionalFormatting sqref="BR26:CQ26">
    <cfRule type="expression" dxfId="7515" priority="1755">
      <formula>$BP$4=""</formula>
    </cfRule>
  </conditionalFormatting>
  <conditionalFormatting sqref="BR26:CQ26">
    <cfRule type="expression" dxfId="7514" priority="1754">
      <formula>$BQ$4=""</formula>
    </cfRule>
  </conditionalFormatting>
  <conditionalFormatting sqref="BR26:CQ26">
    <cfRule type="expression" dxfId="7513" priority="1753">
      <formula>$BR$4=""</formula>
    </cfRule>
  </conditionalFormatting>
  <conditionalFormatting sqref="BS26:CQ26">
    <cfRule type="expression" dxfId="7512" priority="1752">
      <formula>$BS$4=""</formula>
    </cfRule>
  </conditionalFormatting>
  <conditionalFormatting sqref="BT26:CQ26">
    <cfRule type="expression" dxfId="7511" priority="1751">
      <formula>$BT$4=""</formula>
    </cfRule>
  </conditionalFormatting>
  <conditionalFormatting sqref="BU26:CQ26">
    <cfRule type="expression" dxfId="7510" priority="1750">
      <formula>$BU$4=""</formula>
    </cfRule>
  </conditionalFormatting>
  <conditionalFormatting sqref="BV26:CQ26">
    <cfRule type="expression" dxfId="7509" priority="1749">
      <formula>$BV$4=""</formula>
    </cfRule>
  </conditionalFormatting>
  <conditionalFormatting sqref="BW26:CQ26">
    <cfRule type="expression" dxfId="7508" priority="1748">
      <formula>$BW$4=""</formula>
    </cfRule>
  </conditionalFormatting>
  <conditionalFormatting sqref="BX26:CQ26">
    <cfRule type="expression" dxfId="7507" priority="1747">
      <formula>$BX$4=""</formula>
    </cfRule>
  </conditionalFormatting>
  <conditionalFormatting sqref="BY26:CQ26">
    <cfRule type="expression" dxfId="7506" priority="1746">
      <formula>$BY$4=""</formula>
    </cfRule>
  </conditionalFormatting>
  <conditionalFormatting sqref="BZ26:CQ26">
    <cfRule type="expression" dxfId="7505" priority="1745">
      <formula>$BZ$4=""</formula>
    </cfRule>
  </conditionalFormatting>
  <conditionalFormatting sqref="CA26:CQ26">
    <cfRule type="expression" dxfId="7504" priority="1744">
      <formula>$CA$4=""</formula>
    </cfRule>
  </conditionalFormatting>
  <conditionalFormatting sqref="CB26:CQ26">
    <cfRule type="expression" dxfId="7503" priority="1743">
      <formula>$CB$4=""</formula>
    </cfRule>
  </conditionalFormatting>
  <conditionalFormatting sqref="CC26:CQ26">
    <cfRule type="expression" dxfId="7502" priority="1742">
      <formula>$CC$4=""</formula>
    </cfRule>
  </conditionalFormatting>
  <conditionalFormatting sqref="BR26:CQ26">
    <cfRule type="expression" dxfId="7501" priority="1768">
      <formula>$BC$4=""</formula>
    </cfRule>
  </conditionalFormatting>
  <conditionalFormatting sqref="D32:BQ32">
    <cfRule type="expression" dxfId="7500" priority="1740">
      <formula>$D$4=""</formula>
    </cfRule>
  </conditionalFormatting>
  <conditionalFormatting sqref="E32:BQ32">
    <cfRule type="expression" dxfId="7499" priority="1739">
      <formula>$E$4=""</formula>
    </cfRule>
  </conditionalFormatting>
  <conditionalFormatting sqref="F32:BQ32">
    <cfRule type="expression" dxfId="7498" priority="1738">
      <formula>$F$4=""</formula>
    </cfRule>
  </conditionalFormatting>
  <conditionalFormatting sqref="G32:BQ32">
    <cfRule type="expression" dxfId="7497" priority="1737">
      <formula>$G$4=""</formula>
    </cfRule>
  </conditionalFormatting>
  <conditionalFormatting sqref="H32:BQ32">
    <cfRule type="expression" dxfId="7496" priority="1736">
      <formula>$H$4=""</formula>
    </cfRule>
  </conditionalFormatting>
  <conditionalFormatting sqref="I32:BQ32">
    <cfRule type="expression" dxfId="7495" priority="1735">
      <formula>$I$4=""</formula>
    </cfRule>
  </conditionalFormatting>
  <conditionalFormatting sqref="J32:BQ32">
    <cfRule type="expression" dxfId="7494" priority="1734">
      <formula>$J$4=""</formula>
    </cfRule>
  </conditionalFormatting>
  <conditionalFormatting sqref="K32:BQ32">
    <cfRule type="expression" dxfId="7493" priority="1733">
      <formula>$K$4=""</formula>
    </cfRule>
  </conditionalFormatting>
  <conditionalFormatting sqref="L32:BQ32">
    <cfRule type="expression" dxfId="7492" priority="1732">
      <formula>$L$4=""</formula>
    </cfRule>
  </conditionalFormatting>
  <conditionalFormatting sqref="M32:BQ32">
    <cfRule type="expression" dxfId="7491" priority="1731">
      <formula>$M$4=""</formula>
    </cfRule>
  </conditionalFormatting>
  <conditionalFormatting sqref="N32:BQ32">
    <cfRule type="expression" dxfId="7490" priority="1730">
      <formula>$N$4=""</formula>
    </cfRule>
  </conditionalFormatting>
  <conditionalFormatting sqref="O32:BQ32">
    <cfRule type="expression" dxfId="7489" priority="1729">
      <formula>$O$4=""</formula>
    </cfRule>
  </conditionalFormatting>
  <conditionalFormatting sqref="P32:BQ32">
    <cfRule type="expression" dxfId="7488" priority="1728">
      <formula>$P$4=""</formula>
    </cfRule>
  </conditionalFormatting>
  <conditionalFormatting sqref="Q32:BQ32">
    <cfRule type="expression" dxfId="7487" priority="1727">
      <formula>$Q$4=""</formula>
    </cfRule>
  </conditionalFormatting>
  <conditionalFormatting sqref="R32:BQ32">
    <cfRule type="expression" dxfId="7486" priority="1726">
      <formula>$R$4=""</formula>
    </cfRule>
  </conditionalFormatting>
  <conditionalFormatting sqref="S32:BQ32">
    <cfRule type="expression" dxfId="7485" priority="1725">
      <formula>$S$4=""</formula>
    </cfRule>
  </conditionalFormatting>
  <conditionalFormatting sqref="T32:BQ32">
    <cfRule type="expression" dxfId="7484" priority="1724">
      <formula>$T$4=""</formula>
    </cfRule>
  </conditionalFormatting>
  <conditionalFormatting sqref="U32:BQ32">
    <cfRule type="expression" dxfId="7483" priority="1723">
      <formula>$U$4=""</formula>
    </cfRule>
  </conditionalFormatting>
  <conditionalFormatting sqref="V32:BQ32">
    <cfRule type="expression" dxfId="7482" priority="1722">
      <formula>$V$4=""</formula>
    </cfRule>
  </conditionalFormatting>
  <conditionalFormatting sqref="W32:BQ32">
    <cfRule type="expression" dxfId="7481" priority="1721">
      <formula>$W$4=""</formula>
    </cfRule>
  </conditionalFormatting>
  <conditionalFormatting sqref="X32:BQ32">
    <cfRule type="expression" dxfId="7480" priority="1720">
      <formula>$X$4=""</formula>
    </cfRule>
  </conditionalFormatting>
  <conditionalFormatting sqref="Y32:BQ32">
    <cfRule type="expression" dxfId="7479" priority="1719">
      <formula>$Y$4=""</formula>
    </cfRule>
  </conditionalFormatting>
  <conditionalFormatting sqref="Z32:BQ32">
    <cfRule type="expression" dxfId="7478" priority="1718">
      <formula>$Z$4=""</formula>
    </cfRule>
  </conditionalFormatting>
  <conditionalFormatting sqref="AA32:BQ32">
    <cfRule type="expression" dxfId="7477" priority="1717">
      <formula>$AA$4=""</formula>
    </cfRule>
  </conditionalFormatting>
  <conditionalFormatting sqref="AY32:BQ32">
    <cfRule type="expression" dxfId="7476" priority="1693">
      <formula>$AY$4=""</formula>
    </cfRule>
  </conditionalFormatting>
  <conditionalFormatting sqref="AX32:BQ32">
    <cfRule type="expression" dxfId="7475" priority="1694">
      <formula>$AX$4=""</formula>
    </cfRule>
  </conditionalFormatting>
  <conditionalFormatting sqref="AW32:BQ32">
    <cfRule type="expression" dxfId="7474" priority="1695">
      <formula>$AW$4=""</formula>
    </cfRule>
  </conditionalFormatting>
  <conditionalFormatting sqref="AV32:BQ32">
    <cfRule type="expression" dxfId="7473" priority="1696">
      <formula>$AV$4=""</formula>
    </cfRule>
  </conditionalFormatting>
  <conditionalFormatting sqref="AU32:BQ32">
    <cfRule type="expression" dxfId="7472" priority="1697">
      <formula>$AU$4=""</formula>
    </cfRule>
  </conditionalFormatting>
  <conditionalFormatting sqref="AT32:BQ32">
    <cfRule type="expression" dxfId="7471" priority="1698">
      <formula>$AT$4=""</formula>
    </cfRule>
  </conditionalFormatting>
  <conditionalFormatting sqref="AS32:BQ32">
    <cfRule type="expression" dxfId="7470" priority="1699">
      <formula>$AS$4=""</formula>
    </cfRule>
  </conditionalFormatting>
  <conditionalFormatting sqref="AR32:BQ32">
    <cfRule type="expression" dxfId="7469" priority="1700">
      <formula>$AR$4=""</formula>
    </cfRule>
  </conditionalFormatting>
  <conditionalFormatting sqref="AQ32:BQ32">
    <cfRule type="expression" dxfId="7468" priority="1701">
      <formula>$AQ$4=""</formula>
    </cfRule>
  </conditionalFormatting>
  <conditionalFormatting sqref="AP32:BQ32">
    <cfRule type="expression" dxfId="7467" priority="1702">
      <formula>$AP$4=""</formula>
    </cfRule>
  </conditionalFormatting>
  <conditionalFormatting sqref="AO32:BQ32">
    <cfRule type="expression" dxfId="7466" priority="1703">
      <formula>$AO$4=""</formula>
    </cfRule>
  </conditionalFormatting>
  <conditionalFormatting sqref="AN32:BQ32">
    <cfRule type="expression" dxfId="7465" priority="1704">
      <formula>$AN$4=""</formula>
    </cfRule>
  </conditionalFormatting>
  <conditionalFormatting sqref="AM32:BQ32">
    <cfRule type="expression" dxfId="7464" priority="1705">
      <formula>$AM$4=""</formula>
    </cfRule>
  </conditionalFormatting>
  <conditionalFormatting sqref="AL32:BQ32">
    <cfRule type="expression" dxfId="7463" priority="1706">
      <formula>$AL$4=""</formula>
    </cfRule>
  </conditionalFormatting>
  <conditionalFormatting sqref="AK32:BQ32">
    <cfRule type="expression" dxfId="7462" priority="1707">
      <formula>$AK$4=""</formula>
    </cfRule>
  </conditionalFormatting>
  <conditionalFormatting sqref="AJ32:BQ32">
    <cfRule type="expression" dxfId="7461" priority="1708">
      <formula>$AJ$4=""</formula>
    </cfRule>
  </conditionalFormatting>
  <conditionalFormatting sqref="AI32:BQ32">
    <cfRule type="expression" dxfId="7460" priority="1709">
      <formula>$AI$4=""</formula>
    </cfRule>
  </conditionalFormatting>
  <conditionalFormatting sqref="AH32:BQ32">
    <cfRule type="expression" dxfId="7459" priority="1710">
      <formula>$AH$4=""</formula>
    </cfRule>
  </conditionalFormatting>
  <conditionalFormatting sqref="AG32:BQ32">
    <cfRule type="expression" dxfId="7458" priority="1711">
      <formula>$AG$4=""</formula>
    </cfRule>
  </conditionalFormatting>
  <conditionalFormatting sqref="AF32:BQ32">
    <cfRule type="expression" dxfId="7457" priority="1712">
      <formula>$AF$4=""</formula>
    </cfRule>
  </conditionalFormatting>
  <conditionalFormatting sqref="AE32:BQ32">
    <cfRule type="expression" dxfId="7456" priority="1713">
      <formula>$AE$4=""</formula>
    </cfRule>
  </conditionalFormatting>
  <conditionalFormatting sqref="AD32:BQ32">
    <cfRule type="expression" dxfId="7455" priority="1714">
      <formula>$AD$4=""</formula>
    </cfRule>
  </conditionalFormatting>
  <conditionalFormatting sqref="AC32:BQ32">
    <cfRule type="expression" dxfId="7454" priority="1715">
      <formula>$AC$4=""</formula>
    </cfRule>
  </conditionalFormatting>
  <conditionalFormatting sqref="AB32:BQ32">
    <cfRule type="expression" dxfId="7453" priority="1716">
      <formula>$AB$4=""</formula>
    </cfRule>
  </conditionalFormatting>
  <conditionalFormatting sqref="BA32:BQ32">
    <cfRule type="expression" dxfId="7452" priority="1691">
      <formula>$BA$4=""</formula>
    </cfRule>
  </conditionalFormatting>
  <conditionalFormatting sqref="BO32:BQ32">
    <cfRule type="expression" dxfId="7451" priority="1677">
      <formula>$BO$4=""</formula>
    </cfRule>
  </conditionalFormatting>
  <conditionalFormatting sqref="BN32:BQ32">
    <cfRule type="expression" dxfId="7450" priority="1678">
      <formula>$BN$4=""</formula>
    </cfRule>
  </conditionalFormatting>
  <conditionalFormatting sqref="BM32:BQ32">
    <cfRule type="expression" dxfId="7449" priority="1679">
      <formula>$BM$4=""</formula>
    </cfRule>
  </conditionalFormatting>
  <conditionalFormatting sqref="BL32:BQ32">
    <cfRule type="expression" dxfId="7448" priority="1680">
      <formula>$BL$4=""</formula>
    </cfRule>
  </conditionalFormatting>
  <conditionalFormatting sqref="BK32:BQ32">
    <cfRule type="expression" dxfId="7447" priority="1681">
      <formula>$BK$4=""</formula>
    </cfRule>
  </conditionalFormatting>
  <conditionalFormatting sqref="BJ32:BQ32">
    <cfRule type="expression" dxfId="7446" priority="1682">
      <formula>$BJ$4=""</formula>
    </cfRule>
  </conditionalFormatting>
  <conditionalFormatting sqref="BI32:BQ32">
    <cfRule type="expression" dxfId="7445" priority="1683">
      <formula>$BI$4=""</formula>
    </cfRule>
  </conditionalFormatting>
  <conditionalFormatting sqref="BH32:BQ32">
    <cfRule type="expression" dxfId="7444" priority="1684">
      <formula>$BH$4=""</formula>
    </cfRule>
  </conditionalFormatting>
  <conditionalFormatting sqref="BG32:BQ32">
    <cfRule type="expression" dxfId="7443" priority="1685">
      <formula>$BG$4=""</formula>
    </cfRule>
  </conditionalFormatting>
  <conditionalFormatting sqref="BF32:BQ32">
    <cfRule type="expression" dxfId="7442" priority="1686">
      <formula>$BF$4=""</formula>
    </cfRule>
  </conditionalFormatting>
  <conditionalFormatting sqref="BE32:BQ32">
    <cfRule type="expression" dxfId="7441" priority="1687">
      <formula>$BE$4=""</formula>
    </cfRule>
  </conditionalFormatting>
  <conditionalFormatting sqref="BD32:BQ32">
    <cfRule type="expression" dxfId="7440" priority="1688">
      <formula>$BD$4=""</formula>
    </cfRule>
  </conditionalFormatting>
  <conditionalFormatting sqref="BB32:BQ32">
    <cfRule type="expression" dxfId="7439" priority="1690">
      <formula>$BB$4=""</formula>
    </cfRule>
  </conditionalFormatting>
  <conditionalFormatting sqref="AZ32:BQ32">
    <cfRule type="expression" dxfId="7438" priority="1692">
      <formula>$AZ$4=""</formula>
    </cfRule>
  </conditionalFormatting>
  <conditionalFormatting sqref="BP32:BQ32">
    <cfRule type="expression" dxfId="7437" priority="1676">
      <formula>$BP$4=""</formula>
    </cfRule>
  </conditionalFormatting>
  <conditionalFormatting sqref="BQ32">
    <cfRule type="expression" dxfId="7436" priority="1675">
      <formula>$BQ$4=""</formula>
    </cfRule>
  </conditionalFormatting>
  <conditionalFormatting sqref="BC32:BQ32">
    <cfRule type="expression" dxfId="7435" priority="1689">
      <formula>$BC$4=""</formula>
    </cfRule>
  </conditionalFormatting>
  <conditionalFormatting sqref="BR32:CQ32">
    <cfRule type="expression" dxfId="7434" priority="1674">
      <formula>$D$4=""</formula>
    </cfRule>
  </conditionalFormatting>
  <conditionalFormatting sqref="BR32:CQ32">
    <cfRule type="expression" dxfId="7433" priority="1673">
      <formula>$E$4=""</formula>
    </cfRule>
  </conditionalFormatting>
  <conditionalFormatting sqref="BR32:CQ32">
    <cfRule type="expression" dxfId="7432" priority="1672">
      <formula>$F$4=""</formula>
    </cfRule>
  </conditionalFormatting>
  <conditionalFormatting sqref="BR32:CQ32">
    <cfRule type="expression" dxfId="7431" priority="1671">
      <formula>$G$4=""</formula>
    </cfRule>
  </conditionalFormatting>
  <conditionalFormatting sqref="BR32:CQ32">
    <cfRule type="expression" dxfId="7430" priority="1670">
      <formula>$H$4=""</formula>
    </cfRule>
  </conditionalFormatting>
  <conditionalFormatting sqref="BR32:CQ32">
    <cfRule type="expression" dxfId="7429" priority="1669">
      <formula>$I$4=""</formula>
    </cfRule>
  </conditionalFormatting>
  <conditionalFormatting sqref="BR32:CQ32">
    <cfRule type="expression" dxfId="7428" priority="1668">
      <formula>$J$4=""</formula>
    </cfRule>
  </conditionalFormatting>
  <conditionalFormatting sqref="BR32:CQ32">
    <cfRule type="expression" dxfId="7427" priority="1667">
      <formula>$K$4=""</formula>
    </cfRule>
  </conditionalFormatting>
  <conditionalFormatting sqref="BR32:CQ32">
    <cfRule type="expression" dxfId="7426" priority="1666">
      <formula>$L$4=""</formula>
    </cfRule>
  </conditionalFormatting>
  <conditionalFormatting sqref="BR32:CQ32">
    <cfRule type="expression" dxfId="7425" priority="1665">
      <formula>$M$4=""</formula>
    </cfRule>
  </conditionalFormatting>
  <conditionalFormatting sqref="BR32:CQ32">
    <cfRule type="expression" dxfId="7424" priority="1664">
      <formula>$N$4=""</formula>
    </cfRule>
  </conditionalFormatting>
  <conditionalFormatting sqref="BR32:CQ32">
    <cfRule type="expression" dxfId="7423" priority="1663">
      <formula>$O$4=""</formula>
    </cfRule>
  </conditionalFormatting>
  <conditionalFormatting sqref="BR32:CQ32">
    <cfRule type="expression" dxfId="7422" priority="1662">
      <formula>$P$4=""</formula>
    </cfRule>
  </conditionalFormatting>
  <conditionalFormatting sqref="BR32:CQ32">
    <cfRule type="expression" dxfId="7421" priority="1661">
      <formula>$Q$4=""</formula>
    </cfRule>
  </conditionalFormatting>
  <conditionalFormatting sqref="BR32:CQ32">
    <cfRule type="expression" dxfId="7420" priority="1660">
      <formula>$R$4=""</formula>
    </cfRule>
  </conditionalFormatting>
  <conditionalFormatting sqref="BR32:CQ32">
    <cfRule type="expression" dxfId="7419" priority="1659">
      <formula>$S$4=""</formula>
    </cfRule>
  </conditionalFormatting>
  <conditionalFormatting sqref="BR32:CQ32">
    <cfRule type="expression" dxfId="7418" priority="1658">
      <formula>$T$4=""</formula>
    </cfRule>
  </conditionalFormatting>
  <conditionalFormatting sqref="BR32:CQ32">
    <cfRule type="expression" dxfId="7417" priority="1657">
      <formula>$U$4=""</formula>
    </cfRule>
  </conditionalFormatting>
  <conditionalFormatting sqref="BR32:CQ32">
    <cfRule type="expression" dxfId="7416" priority="1656">
      <formula>$V$4=""</formula>
    </cfRule>
  </conditionalFormatting>
  <conditionalFormatting sqref="BR32:CQ32">
    <cfRule type="expression" dxfId="7415" priority="1655">
      <formula>$W$4=""</formula>
    </cfRule>
  </conditionalFormatting>
  <conditionalFormatting sqref="BR32:CQ32">
    <cfRule type="expression" dxfId="7414" priority="1654">
      <formula>$X$4=""</formula>
    </cfRule>
  </conditionalFormatting>
  <conditionalFormatting sqref="BR32:CQ32">
    <cfRule type="expression" dxfId="7413" priority="1653">
      <formula>$Y$4=""</formula>
    </cfRule>
  </conditionalFormatting>
  <conditionalFormatting sqref="BR32:CQ32">
    <cfRule type="expression" dxfId="7412" priority="1652">
      <formula>$Z$4=""</formula>
    </cfRule>
  </conditionalFormatting>
  <conditionalFormatting sqref="BR32:CQ32">
    <cfRule type="expression" dxfId="7411" priority="1651">
      <formula>$AA$4=""</formula>
    </cfRule>
  </conditionalFormatting>
  <conditionalFormatting sqref="BR32:CQ32">
    <cfRule type="expression" dxfId="7410" priority="1627">
      <formula>$AY$4=""</formula>
    </cfRule>
  </conditionalFormatting>
  <conditionalFormatting sqref="BR32:CQ32">
    <cfRule type="expression" dxfId="7409" priority="1628">
      <formula>$AX$4=""</formula>
    </cfRule>
  </conditionalFormatting>
  <conditionalFormatting sqref="BR32:CQ32">
    <cfRule type="expression" dxfId="7408" priority="1629">
      <formula>$AW$4=""</formula>
    </cfRule>
  </conditionalFormatting>
  <conditionalFormatting sqref="BR32:CQ32">
    <cfRule type="expression" dxfId="7407" priority="1630">
      <formula>$AV$4=""</formula>
    </cfRule>
  </conditionalFormatting>
  <conditionalFormatting sqref="BR32:CQ32">
    <cfRule type="expression" dxfId="7406" priority="1631">
      <formula>$AU$4=""</formula>
    </cfRule>
  </conditionalFormatting>
  <conditionalFormatting sqref="BR32:CQ32">
    <cfRule type="expression" dxfId="7405" priority="1632">
      <formula>$AT$4=""</formula>
    </cfRule>
  </conditionalFormatting>
  <conditionalFormatting sqref="BR32:CQ32">
    <cfRule type="expression" dxfId="7404" priority="1633">
      <formula>$AS$4=""</formula>
    </cfRule>
  </conditionalFormatting>
  <conditionalFormatting sqref="BR32:CQ32">
    <cfRule type="expression" dxfId="7403" priority="1634">
      <formula>$AR$4=""</formula>
    </cfRule>
  </conditionalFormatting>
  <conditionalFormatting sqref="BR32:CQ32">
    <cfRule type="expression" dxfId="7402" priority="1635">
      <formula>$AQ$4=""</formula>
    </cfRule>
  </conditionalFormatting>
  <conditionalFormatting sqref="BR32:CQ32">
    <cfRule type="expression" dxfId="7401" priority="1636">
      <formula>$AP$4=""</formula>
    </cfRule>
  </conditionalFormatting>
  <conditionalFormatting sqref="BR32:CQ32">
    <cfRule type="expression" dxfId="7400" priority="1637">
      <formula>$AO$4=""</formula>
    </cfRule>
  </conditionalFormatting>
  <conditionalFormatting sqref="BR32:CQ32">
    <cfRule type="expression" dxfId="7399" priority="1638">
      <formula>$AN$4=""</formula>
    </cfRule>
  </conditionalFormatting>
  <conditionalFormatting sqref="BR32:CQ32">
    <cfRule type="expression" dxfId="7398" priority="1639">
      <formula>$AM$4=""</formula>
    </cfRule>
  </conditionalFormatting>
  <conditionalFormatting sqref="BR32:CQ32">
    <cfRule type="expression" dxfId="7397" priority="1640">
      <formula>$AL$4=""</formula>
    </cfRule>
  </conditionalFormatting>
  <conditionalFormatting sqref="BR32:CQ32">
    <cfRule type="expression" dxfId="7396" priority="1641">
      <formula>$AK$4=""</formula>
    </cfRule>
  </conditionalFormatting>
  <conditionalFormatting sqref="BR32:CQ32">
    <cfRule type="expression" dxfId="7395" priority="1642">
      <formula>$AJ$4=""</formula>
    </cfRule>
  </conditionalFormatting>
  <conditionalFormatting sqref="BR32:CQ32">
    <cfRule type="expression" dxfId="7394" priority="1643">
      <formula>$AI$4=""</formula>
    </cfRule>
  </conditionalFormatting>
  <conditionalFormatting sqref="BR32:CQ32">
    <cfRule type="expression" dxfId="7393" priority="1644">
      <formula>$AH$4=""</formula>
    </cfRule>
  </conditionalFormatting>
  <conditionalFormatting sqref="BR32:CQ32">
    <cfRule type="expression" dxfId="7392" priority="1645">
      <formula>$AG$4=""</formula>
    </cfRule>
  </conditionalFormatting>
  <conditionalFormatting sqref="BR32:CQ32">
    <cfRule type="expression" dxfId="7391" priority="1646">
      <formula>$AF$4=""</formula>
    </cfRule>
  </conditionalFormatting>
  <conditionalFormatting sqref="BR32:CQ32">
    <cfRule type="expression" dxfId="7390" priority="1647">
      <formula>$AE$4=""</formula>
    </cfRule>
  </conditionalFormatting>
  <conditionalFormatting sqref="BR32:CQ32">
    <cfRule type="expression" dxfId="7389" priority="1648">
      <formula>$AD$4=""</formula>
    </cfRule>
  </conditionalFormatting>
  <conditionalFormatting sqref="BR32:CQ32">
    <cfRule type="expression" dxfId="7388" priority="1649">
      <formula>$AC$4=""</formula>
    </cfRule>
  </conditionalFormatting>
  <conditionalFormatting sqref="BR32:CQ32">
    <cfRule type="expression" dxfId="7387" priority="1650">
      <formula>$AB$4=""</formula>
    </cfRule>
  </conditionalFormatting>
  <conditionalFormatting sqref="BR32:CQ32">
    <cfRule type="expression" dxfId="7386" priority="1625">
      <formula>$BA$4=""</formula>
    </cfRule>
  </conditionalFormatting>
  <conditionalFormatting sqref="BR32:CQ32">
    <cfRule type="expression" dxfId="7385" priority="1611">
      <formula>$BO$4=""</formula>
    </cfRule>
  </conditionalFormatting>
  <conditionalFormatting sqref="BR32:CQ32">
    <cfRule type="expression" dxfId="7384" priority="1612">
      <formula>$BN$4=""</formula>
    </cfRule>
  </conditionalFormatting>
  <conditionalFormatting sqref="BR32:CQ32">
    <cfRule type="expression" dxfId="7383" priority="1613">
      <formula>$BM$4=""</formula>
    </cfRule>
  </conditionalFormatting>
  <conditionalFormatting sqref="BR32:CQ32">
    <cfRule type="expression" dxfId="7382" priority="1614">
      <formula>$BL$4=""</formula>
    </cfRule>
  </conditionalFormatting>
  <conditionalFormatting sqref="BR32:CQ32">
    <cfRule type="expression" dxfId="7381" priority="1615">
      <formula>$BK$4=""</formula>
    </cfRule>
  </conditionalFormatting>
  <conditionalFormatting sqref="BR32:CQ32">
    <cfRule type="expression" dxfId="7380" priority="1616">
      <formula>$BJ$4=""</formula>
    </cfRule>
  </conditionalFormatting>
  <conditionalFormatting sqref="BR32:CQ32">
    <cfRule type="expression" dxfId="7379" priority="1617">
      <formula>$BI$4=""</formula>
    </cfRule>
  </conditionalFormatting>
  <conditionalFormatting sqref="BR32:CQ32">
    <cfRule type="expression" dxfId="7378" priority="1618">
      <formula>$BH$4=""</formula>
    </cfRule>
  </conditionalFormatting>
  <conditionalFormatting sqref="BR32:CQ32">
    <cfRule type="expression" dxfId="7377" priority="1619">
      <formula>$BG$4=""</formula>
    </cfRule>
  </conditionalFormatting>
  <conditionalFormatting sqref="BR32:CQ32">
    <cfRule type="expression" dxfId="7376" priority="1620">
      <formula>$BF$4=""</formula>
    </cfRule>
  </conditionalFormatting>
  <conditionalFormatting sqref="BR32:CQ32">
    <cfRule type="expression" dxfId="7375" priority="1621">
      <formula>$BE$4=""</formula>
    </cfRule>
  </conditionalFormatting>
  <conditionalFormatting sqref="BR32:CQ32">
    <cfRule type="expression" dxfId="7374" priority="1622">
      <formula>$BD$4=""</formula>
    </cfRule>
  </conditionalFormatting>
  <conditionalFormatting sqref="BR32:CQ32">
    <cfRule type="expression" dxfId="7373" priority="1624">
      <formula>$BB$4=""</formula>
    </cfRule>
  </conditionalFormatting>
  <conditionalFormatting sqref="BR32:CQ32">
    <cfRule type="expression" dxfId="7372" priority="1626">
      <formula>$AZ$4=""</formula>
    </cfRule>
  </conditionalFormatting>
  <conditionalFormatting sqref="CD32:CQ32">
    <cfRule type="expression" dxfId="7371" priority="1596">
      <formula>$CD$4=""</formula>
    </cfRule>
  </conditionalFormatting>
  <conditionalFormatting sqref="BR32:CQ32">
    <cfRule type="expression" dxfId="7370" priority="1610">
      <formula>$BP$4=""</formula>
    </cfRule>
  </conditionalFormatting>
  <conditionalFormatting sqref="BR32:CQ32">
    <cfRule type="expression" dxfId="7369" priority="1609">
      <formula>$BQ$4=""</formula>
    </cfRule>
  </conditionalFormatting>
  <conditionalFormatting sqref="BR32:CQ32">
    <cfRule type="expression" dxfId="7368" priority="1608">
      <formula>$BR$4=""</formula>
    </cfRule>
  </conditionalFormatting>
  <conditionalFormatting sqref="BS32:CQ32">
    <cfRule type="expression" dxfId="7367" priority="1607">
      <formula>$BS$4=""</formula>
    </cfRule>
  </conditionalFormatting>
  <conditionalFormatting sqref="BT32:CQ32">
    <cfRule type="expression" dxfId="7366" priority="1606">
      <formula>$BT$4=""</formula>
    </cfRule>
  </conditionalFormatting>
  <conditionalFormatting sqref="BU32:CQ32">
    <cfRule type="expression" dxfId="7365" priority="1605">
      <formula>$BU$4=""</formula>
    </cfRule>
  </conditionalFormatting>
  <conditionalFormatting sqref="BV32:CQ32">
    <cfRule type="expression" dxfId="7364" priority="1604">
      <formula>$BV$4=""</formula>
    </cfRule>
  </conditionalFormatting>
  <conditionalFormatting sqref="BW32:CQ32">
    <cfRule type="expression" dxfId="7363" priority="1603">
      <formula>$BW$4=""</formula>
    </cfRule>
  </conditionalFormatting>
  <conditionalFormatting sqref="BX32:CQ32">
    <cfRule type="expression" dxfId="7362" priority="1602">
      <formula>$BX$4=""</formula>
    </cfRule>
  </conditionalFormatting>
  <conditionalFormatting sqref="BY32:CQ32">
    <cfRule type="expression" dxfId="7361" priority="1601">
      <formula>$BY$4=""</formula>
    </cfRule>
  </conditionalFormatting>
  <conditionalFormatting sqref="BZ32:CQ32">
    <cfRule type="expression" dxfId="7360" priority="1600">
      <formula>$BZ$4=""</formula>
    </cfRule>
  </conditionalFormatting>
  <conditionalFormatting sqref="CA32:CQ32">
    <cfRule type="expression" dxfId="7359" priority="1599">
      <formula>$CA$4=""</formula>
    </cfRule>
  </conditionalFormatting>
  <conditionalFormatting sqref="CB32:CQ32">
    <cfRule type="expression" dxfId="7358" priority="1598">
      <formula>$CB$4=""</formula>
    </cfRule>
  </conditionalFormatting>
  <conditionalFormatting sqref="CC32:CQ32">
    <cfRule type="expression" dxfId="7357" priority="1597">
      <formula>$CC$4=""</formula>
    </cfRule>
  </conditionalFormatting>
  <conditionalFormatting sqref="BR32:CQ32">
    <cfRule type="expression" dxfId="7356" priority="1623">
      <formula>$BC$4=""</formula>
    </cfRule>
  </conditionalFormatting>
  <conditionalFormatting sqref="D43:BQ43">
    <cfRule type="expression" dxfId="7355" priority="1595">
      <formula>$D$4=""</formula>
    </cfRule>
  </conditionalFormatting>
  <conditionalFormatting sqref="E43:BQ43">
    <cfRule type="expression" dxfId="7354" priority="1594">
      <formula>$E$4=""</formula>
    </cfRule>
  </conditionalFormatting>
  <conditionalFormatting sqref="F43:BQ43">
    <cfRule type="expression" dxfId="7353" priority="1593">
      <formula>$F$4=""</formula>
    </cfRule>
  </conditionalFormatting>
  <conditionalFormatting sqref="G43:BQ43">
    <cfRule type="expression" dxfId="7352" priority="1592">
      <formula>$G$4=""</formula>
    </cfRule>
  </conditionalFormatting>
  <conditionalFormatting sqref="H43:BQ43">
    <cfRule type="expression" dxfId="7351" priority="1591">
      <formula>$H$4=""</formula>
    </cfRule>
  </conditionalFormatting>
  <conditionalFormatting sqref="I43:BQ43">
    <cfRule type="expression" dxfId="7350" priority="1590">
      <formula>$I$4=""</formula>
    </cfRule>
  </conditionalFormatting>
  <conditionalFormatting sqref="J43:BQ43">
    <cfRule type="expression" dxfId="7349" priority="1589">
      <formula>$J$4=""</formula>
    </cfRule>
  </conditionalFormatting>
  <conditionalFormatting sqref="K43:BQ43">
    <cfRule type="expression" dxfId="7348" priority="1588">
      <formula>$K$4=""</formula>
    </cfRule>
  </conditionalFormatting>
  <conditionalFormatting sqref="L43:BQ43">
    <cfRule type="expression" dxfId="7347" priority="1587">
      <formula>$L$4=""</formula>
    </cfRule>
  </conditionalFormatting>
  <conditionalFormatting sqref="M43:BQ43">
    <cfRule type="expression" dxfId="7346" priority="1586">
      <formula>$M$4=""</formula>
    </cfRule>
  </conditionalFormatting>
  <conditionalFormatting sqref="N43:BQ43">
    <cfRule type="expression" dxfId="7345" priority="1585">
      <formula>$N$4=""</formula>
    </cfRule>
  </conditionalFormatting>
  <conditionalFormatting sqref="O43:BQ43">
    <cfRule type="expression" dxfId="7344" priority="1584">
      <formula>$O$4=""</formula>
    </cfRule>
  </conditionalFormatting>
  <conditionalFormatting sqref="P43:BQ43">
    <cfRule type="expression" dxfId="7343" priority="1583">
      <formula>$P$4=""</formula>
    </cfRule>
  </conditionalFormatting>
  <conditionalFormatting sqref="Q43:BQ43">
    <cfRule type="expression" dxfId="7342" priority="1582">
      <formula>$Q$4=""</formula>
    </cfRule>
  </conditionalFormatting>
  <conditionalFormatting sqref="R43:BQ43">
    <cfRule type="expression" dxfId="7341" priority="1581">
      <formula>$R$4=""</formula>
    </cfRule>
  </conditionalFormatting>
  <conditionalFormatting sqref="S43:BQ43">
    <cfRule type="expression" dxfId="7340" priority="1580">
      <formula>$S$4=""</formula>
    </cfRule>
  </conditionalFormatting>
  <conditionalFormatting sqref="T43:BQ43">
    <cfRule type="expression" dxfId="7339" priority="1579">
      <formula>$T$4=""</formula>
    </cfRule>
  </conditionalFormatting>
  <conditionalFormatting sqref="U43:BQ43">
    <cfRule type="expression" dxfId="7338" priority="1578">
      <formula>$U$4=""</formula>
    </cfRule>
  </conditionalFormatting>
  <conditionalFormatting sqref="V43:BQ43">
    <cfRule type="expression" dxfId="7337" priority="1577">
      <formula>$V$4=""</formula>
    </cfRule>
  </conditionalFormatting>
  <conditionalFormatting sqref="W43:BQ43">
    <cfRule type="expression" dxfId="7336" priority="1576">
      <formula>$W$4=""</formula>
    </cfRule>
  </conditionalFormatting>
  <conditionalFormatting sqref="X43:BQ43">
    <cfRule type="expression" dxfId="7335" priority="1575">
      <formula>$X$4=""</formula>
    </cfRule>
  </conditionalFormatting>
  <conditionalFormatting sqref="Y43:BQ43">
    <cfRule type="expression" dxfId="7334" priority="1574">
      <formula>$Y$4=""</formula>
    </cfRule>
  </conditionalFormatting>
  <conditionalFormatting sqref="Z43:BQ43">
    <cfRule type="expression" dxfId="7333" priority="1573">
      <formula>$Z$4=""</formula>
    </cfRule>
  </conditionalFormatting>
  <conditionalFormatting sqref="AA43:BQ43">
    <cfRule type="expression" dxfId="7332" priority="1572">
      <formula>$AA$4=""</formula>
    </cfRule>
  </conditionalFormatting>
  <conditionalFormatting sqref="AY43:BQ43">
    <cfRule type="expression" dxfId="7331" priority="1548">
      <formula>$AY$4=""</formula>
    </cfRule>
  </conditionalFormatting>
  <conditionalFormatting sqref="AX43:BQ43">
    <cfRule type="expression" dxfId="7330" priority="1549">
      <formula>$AX$4=""</formula>
    </cfRule>
  </conditionalFormatting>
  <conditionalFormatting sqref="AW43:BQ43">
    <cfRule type="expression" dxfId="7329" priority="1550">
      <formula>$AW$4=""</formula>
    </cfRule>
  </conditionalFormatting>
  <conditionalFormatting sqref="AV43:BQ43">
    <cfRule type="expression" dxfId="7328" priority="1551">
      <formula>$AV$4=""</formula>
    </cfRule>
  </conditionalFormatting>
  <conditionalFormatting sqref="AU43:BQ43">
    <cfRule type="expression" dxfId="7327" priority="1552">
      <formula>$AU$4=""</formula>
    </cfRule>
  </conditionalFormatting>
  <conditionalFormatting sqref="AT43:BQ43">
    <cfRule type="expression" dxfId="7326" priority="1553">
      <formula>$AT$4=""</formula>
    </cfRule>
  </conditionalFormatting>
  <conditionalFormatting sqref="AS43:BQ43">
    <cfRule type="expression" dxfId="7325" priority="1554">
      <formula>$AS$4=""</formula>
    </cfRule>
  </conditionalFormatting>
  <conditionalFormatting sqref="AR43:BQ43">
    <cfRule type="expression" dxfId="7324" priority="1555">
      <formula>$AR$4=""</formula>
    </cfRule>
  </conditionalFormatting>
  <conditionalFormatting sqref="AQ43:BQ43">
    <cfRule type="expression" dxfId="7323" priority="1556">
      <formula>$AQ$4=""</formula>
    </cfRule>
  </conditionalFormatting>
  <conditionalFormatting sqref="AP43:BQ43">
    <cfRule type="expression" dxfId="7322" priority="1557">
      <formula>$AP$4=""</formula>
    </cfRule>
  </conditionalFormatting>
  <conditionalFormatting sqref="AO43:BQ43">
    <cfRule type="expression" dxfId="7321" priority="1558">
      <formula>$AO$4=""</formula>
    </cfRule>
  </conditionalFormatting>
  <conditionalFormatting sqref="AN43:BQ43">
    <cfRule type="expression" dxfId="7320" priority="1559">
      <formula>$AN$4=""</formula>
    </cfRule>
  </conditionalFormatting>
  <conditionalFormatting sqref="AM43:BQ43">
    <cfRule type="expression" dxfId="7319" priority="1560">
      <formula>$AM$4=""</formula>
    </cfRule>
  </conditionalFormatting>
  <conditionalFormatting sqref="AL43:BQ43">
    <cfRule type="expression" dxfId="7318" priority="1561">
      <formula>$AL$4=""</formula>
    </cfRule>
  </conditionalFormatting>
  <conditionalFormatting sqref="AK43:BQ43">
    <cfRule type="expression" dxfId="7317" priority="1562">
      <formula>$AK$4=""</formula>
    </cfRule>
  </conditionalFormatting>
  <conditionalFormatting sqref="AJ43:BQ43">
    <cfRule type="expression" dxfId="7316" priority="1563">
      <formula>$AJ$4=""</formula>
    </cfRule>
  </conditionalFormatting>
  <conditionalFormatting sqref="AI43:BQ43">
    <cfRule type="expression" dxfId="7315" priority="1564">
      <formula>$AI$4=""</formula>
    </cfRule>
  </conditionalFormatting>
  <conditionalFormatting sqref="AH43:BQ43">
    <cfRule type="expression" dxfId="7314" priority="1565">
      <formula>$AH$4=""</formula>
    </cfRule>
  </conditionalFormatting>
  <conditionalFormatting sqref="AG43:BQ43">
    <cfRule type="expression" dxfId="7313" priority="1566">
      <formula>$AG$4=""</formula>
    </cfRule>
  </conditionalFormatting>
  <conditionalFormatting sqref="AF43:BQ43">
    <cfRule type="expression" dxfId="7312" priority="1567">
      <formula>$AF$4=""</formula>
    </cfRule>
  </conditionalFormatting>
  <conditionalFormatting sqref="AE43:BQ43">
    <cfRule type="expression" dxfId="7311" priority="1568">
      <formula>$AE$4=""</formula>
    </cfRule>
  </conditionalFormatting>
  <conditionalFormatting sqref="AD43:BQ43">
    <cfRule type="expression" dxfId="7310" priority="1569">
      <formula>$AD$4=""</formula>
    </cfRule>
  </conditionalFormatting>
  <conditionalFormatting sqref="AC43:BQ43">
    <cfRule type="expression" dxfId="7309" priority="1570">
      <formula>$AC$4=""</formula>
    </cfRule>
  </conditionalFormatting>
  <conditionalFormatting sqref="AB43:BQ43">
    <cfRule type="expression" dxfId="7308" priority="1571">
      <formula>$AB$4=""</formula>
    </cfRule>
  </conditionalFormatting>
  <conditionalFormatting sqref="BA43:BQ43">
    <cfRule type="expression" dxfId="7307" priority="1546">
      <formula>$BA$4=""</formula>
    </cfRule>
  </conditionalFormatting>
  <conditionalFormatting sqref="BO43:BQ43">
    <cfRule type="expression" dxfId="7306" priority="1532">
      <formula>$BO$4=""</formula>
    </cfRule>
  </conditionalFormatting>
  <conditionalFormatting sqref="BN43:BQ43">
    <cfRule type="expression" dxfId="7305" priority="1533">
      <formula>$BN$4=""</formula>
    </cfRule>
  </conditionalFormatting>
  <conditionalFormatting sqref="BM43:BQ43">
    <cfRule type="expression" dxfId="7304" priority="1534">
      <formula>$BM$4=""</formula>
    </cfRule>
  </conditionalFormatting>
  <conditionalFormatting sqref="BL43:BQ43">
    <cfRule type="expression" dxfId="7303" priority="1535">
      <formula>$BL$4=""</formula>
    </cfRule>
  </conditionalFormatting>
  <conditionalFormatting sqref="BK43:BQ43">
    <cfRule type="expression" dxfId="7302" priority="1536">
      <formula>$BK$4=""</formula>
    </cfRule>
  </conditionalFormatting>
  <conditionalFormatting sqref="BJ43:BQ43">
    <cfRule type="expression" dxfId="7301" priority="1537">
      <formula>$BJ$4=""</formula>
    </cfRule>
  </conditionalFormatting>
  <conditionalFormatting sqref="BI43:BQ43">
    <cfRule type="expression" dxfId="7300" priority="1538">
      <formula>$BI$4=""</formula>
    </cfRule>
  </conditionalFormatting>
  <conditionalFormatting sqref="BH43:BQ43">
    <cfRule type="expression" dxfId="7299" priority="1539">
      <formula>$BH$4=""</formula>
    </cfRule>
  </conditionalFormatting>
  <conditionalFormatting sqref="BG43:BQ43">
    <cfRule type="expression" dxfId="7298" priority="1540">
      <formula>$BG$4=""</formula>
    </cfRule>
  </conditionalFormatting>
  <conditionalFormatting sqref="BF43:BQ43">
    <cfRule type="expression" dxfId="7297" priority="1541">
      <formula>$BF$4=""</formula>
    </cfRule>
  </conditionalFormatting>
  <conditionalFormatting sqref="BE43:BQ43">
    <cfRule type="expression" dxfId="7296" priority="1542">
      <formula>$BE$4=""</formula>
    </cfRule>
  </conditionalFormatting>
  <conditionalFormatting sqref="BD43:BQ43">
    <cfRule type="expression" dxfId="7295" priority="1543">
      <formula>$BD$4=""</formula>
    </cfRule>
  </conditionalFormatting>
  <conditionalFormatting sqref="BB43:BQ43">
    <cfRule type="expression" dxfId="7294" priority="1545">
      <formula>$BB$4=""</formula>
    </cfRule>
  </conditionalFormatting>
  <conditionalFormatting sqref="AZ43:BQ43">
    <cfRule type="expression" dxfId="7293" priority="1547">
      <formula>$AZ$4=""</formula>
    </cfRule>
  </conditionalFormatting>
  <conditionalFormatting sqref="BP43:BQ43">
    <cfRule type="expression" dxfId="7292" priority="1531">
      <formula>$BP$4=""</formula>
    </cfRule>
  </conditionalFormatting>
  <conditionalFormatting sqref="BQ43">
    <cfRule type="expression" dxfId="7291" priority="1530">
      <formula>$BQ$4=""</formula>
    </cfRule>
  </conditionalFormatting>
  <conditionalFormatting sqref="BC43:BQ43">
    <cfRule type="expression" dxfId="7290" priority="1544">
      <formula>$BC$4=""</formula>
    </cfRule>
  </conditionalFormatting>
  <conditionalFormatting sqref="BR43:CQ43">
    <cfRule type="expression" dxfId="7289" priority="1529">
      <formula>$D$4=""</formula>
    </cfRule>
  </conditionalFormatting>
  <conditionalFormatting sqref="BR43:CQ43">
    <cfRule type="expression" dxfId="7288" priority="1528">
      <formula>$E$4=""</formula>
    </cfRule>
  </conditionalFormatting>
  <conditionalFormatting sqref="BR43:CQ43">
    <cfRule type="expression" dxfId="7287" priority="1527">
      <formula>$F$4=""</formula>
    </cfRule>
  </conditionalFormatting>
  <conditionalFormatting sqref="BR43:CQ43">
    <cfRule type="expression" dxfId="7286" priority="1526">
      <formula>$G$4=""</formula>
    </cfRule>
  </conditionalFormatting>
  <conditionalFormatting sqref="BR43:CQ43">
    <cfRule type="expression" dxfId="7285" priority="1525">
      <formula>$H$4=""</formula>
    </cfRule>
  </conditionalFormatting>
  <conditionalFormatting sqref="BR43:CQ43">
    <cfRule type="expression" dxfId="7284" priority="1524">
      <formula>$I$4=""</formula>
    </cfRule>
  </conditionalFormatting>
  <conditionalFormatting sqref="BR43:CQ43">
    <cfRule type="expression" dxfId="7283" priority="1523">
      <formula>$J$4=""</formula>
    </cfRule>
  </conditionalFormatting>
  <conditionalFormatting sqref="BR43:CQ43">
    <cfRule type="expression" dxfId="7282" priority="1522">
      <formula>$K$4=""</formula>
    </cfRule>
  </conditionalFormatting>
  <conditionalFormatting sqref="BR43:CQ43">
    <cfRule type="expression" dxfId="7281" priority="1521">
      <formula>$L$4=""</formula>
    </cfRule>
  </conditionalFormatting>
  <conditionalFormatting sqref="BR43:CQ43">
    <cfRule type="expression" dxfId="7280" priority="1520">
      <formula>$M$4=""</formula>
    </cfRule>
  </conditionalFormatting>
  <conditionalFormatting sqref="BR43:CQ43">
    <cfRule type="expression" dxfId="7279" priority="1519">
      <formula>$N$4=""</formula>
    </cfRule>
  </conditionalFormatting>
  <conditionalFormatting sqref="BR43:CQ43">
    <cfRule type="expression" dxfId="7278" priority="1518">
      <formula>$O$4=""</formula>
    </cfRule>
  </conditionalFormatting>
  <conditionalFormatting sqref="BR43:CQ43">
    <cfRule type="expression" dxfId="7277" priority="1517">
      <formula>$P$4=""</formula>
    </cfRule>
  </conditionalFormatting>
  <conditionalFormatting sqref="BR43:CQ43">
    <cfRule type="expression" dxfId="7276" priority="1516">
      <formula>$Q$4=""</formula>
    </cfRule>
  </conditionalFormatting>
  <conditionalFormatting sqref="BR43:CQ43">
    <cfRule type="expression" dxfId="7275" priority="1515">
      <formula>$R$4=""</formula>
    </cfRule>
  </conditionalFormatting>
  <conditionalFormatting sqref="BR43:CQ43">
    <cfRule type="expression" dxfId="7274" priority="1514">
      <formula>$S$4=""</formula>
    </cfRule>
  </conditionalFormatting>
  <conditionalFormatting sqref="BR43:CQ43">
    <cfRule type="expression" dxfId="7273" priority="1513">
      <formula>$T$4=""</formula>
    </cfRule>
  </conditionalFormatting>
  <conditionalFormatting sqref="BR43:CQ43">
    <cfRule type="expression" dxfId="7272" priority="1512">
      <formula>$U$4=""</formula>
    </cfRule>
  </conditionalFormatting>
  <conditionalFormatting sqref="BR43:CQ43">
    <cfRule type="expression" dxfId="7271" priority="1511">
      <formula>$V$4=""</formula>
    </cfRule>
  </conditionalFormatting>
  <conditionalFormatting sqref="BR43:CQ43">
    <cfRule type="expression" dxfId="7270" priority="1510">
      <formula>$W$4=""</formula>
    </cfRule>
  </conditionalFormatting>
  <conditionalFormatting sqref="BR43:CQ43">
    <cfRule type="expression" dxfId="7269" priority="1509">
      <formula>$X$4=""</formula>
    </cfRule>
  </conditionalFormatting>
  <conditionalFormatting sqref="BR43:CQ43">
    <cfRule type="expression" dxfId="7268" priority="1508">
      <formula>$Y$4=""</formula>
    </cfRule>
  </conditionalFormatting>
  <conditionalFormatting sqref="BR43:CQ43">
    <cfRule type="expression" dxfId="7267" priority="1507">
      <formula>$Z$4=""</formula>
    </cfRule>
  </conditionalFormatting>
  <conditionalFormatting sqref="BR43:CQ43">
    <cfRule type="expression" dxfId="7266" priority="1506">
      <formula>$AA$4=""</formula>
    </cfRule>
  </conditionalFormatting>
  <conditionalFormatting sqref="BR43:CQ43">
    <cfRule type="expression" dxfId="7265" priority="1482">
      <formula>$AY$4=""</formula>
    </cfRule>
  </conditionalFormatting>
  <conditionalFormatting sqref="BR43:CQ43">
    <cfRule type="expression" dxfId="7264" priority="1483">
      <formula>$AX$4=""</formula>
    </cfRule>
  </conditionalFormatting>
  <conditionalFormatting sqref="BR43:CQ43">
    <cfRule type="expression" dxfId="7263" priority="1484">
      <formula>$AW$4=""</formula>
    </cfRule>
  </conditionalFormatting>
  <conditionalFormatting sqref="BR43:CQ43">
    <cfRule type="expression" dxfId="7262" priority="1485">
      <formula>$AV$4=""</formula>
    </cfRule>
  </conditionalFormatting>
  <conditionalFormatting sqref="BR43:CQ43">
    <cfRule type="expression" dxfId="7261" priority="1486">
      <formula>$AU$4=""</formula>
    </cfRule>
  </conditionalFormatting>
  <conditionalFormatting sqref="BR43:CQ43">
    <cfRule type="expression" dxfId="7260" priority="1487">
      <formula>$AT$4=""</formula>
    </cfRule>
  </conditionalFormatting>
  <conditionalFormatting sqref="BR43:CQ43">
    <cfRule type="expression" dxfId="7259" priority="1488">
      <formula>$AS$4=""</formula>
    </cfRule>
  </conditionalFormatting>
  <conditionalFormatting sqref="BR43:CQ43">
    <cfRule type="expression" dxfId="7258" priority="1489">
      <formula>$AR$4=""</formula>
    </cfRule>
  </conditionalFormatting>
  <conditionalFormatting sqref="BR43:CQ43">
    <cfRule type="expression" dxfId="7257" priority="1490">
      <formula>$AQ$4=""</formula>
    </cfRule>
  </conditionalFormatting>
  <conditionalFormatting sqref="BR43:CQ43">
    <cfRule type="expression" dxfId="7256" priority="1491">
      <formula>$AP$4=""</formula>
    </cfRule>
  </conditionalFormatting>
  <conditionalFormatting sqref="BR43:CQ43">
    <cfRule type="expression" dxfId="7255" priority="1492">
      <formula>$AO$4=""</formula>
    </cfRule>
  </conditionalFormatting>
  <conditionalFormatting sqref="BR43:CQ43">
    <cfRule type="expression" dxfId="7254" priority="1493">
      <formula>$AN$4=""</formula>
    </cfRule>
  </conditionalFormatting>
  <conditionalFormatting sqref="BR43:CQ43">
    <cfRule type="expression" dxfId="7253" priority="1494">
      <formula>$AM$4=""</formula>
    </cfRule>
  </conditionalFormatting>
  <conditionalFormatting sqref="BR43:CQ43">
    <cfRule type="expression" dxfId="7252" priority="1495">
      <formula>$AL$4=""</formula>
    </cfRule>
  </conditionalFormatting>
  <conditionalFormatting sqref="BR43:CQ43">
    <cfRule type="expression" dxfId="7251" priority="1496">
      <formula>$AK$4=""</formula>
    </cfRule>
  </conditionalFormatting>
  <conditionalFormatting sqref="BR43:CQ43">
    <cfRule type="expression" dxfId="7250" priority="1497">
      <formula>$AJ$4=""</formula>
    </cfRule>
  </conditionalFormatting>
  <conditionalFormatting sqref="BR43:CQ43">
    <cfRule type="expression" dxfId="7249" priority="1498">
      <formula>$AI$4=""</formula>
    </cfRule>
  </conditionalFormatting>
  <conditionalFormatting sqref="BR43:CQ43">
    <cfRule type="expression" dxfId="7248" priority="1499">
      <formula>$AH$4=""</formula>
    </cfRule>
  </conditionalFormatting>
  <conditionalFormatting sqref="BR43:CQ43">
    <cfRule type="expression" dxfId="7247" priority="1500">
      <formula>$AG$4=""</formula>
    </cfRule>
  </conditionalFormatting>
  <conditionalFormatting sqref="BR43:CQ43">
    <cfRule type="expression" dxfId="7246" priority="1501">
      <formula>$AF$4=""</formula>
    </cfRule>
  </conditionalFormatting>
  <conditionalFormatting sqref="BR43:CQ43">
    <cfRule type="expression" dxfId="7245" priority="1502">
      <formula>$AE$4=""</formula>
    </cfRule>
  </conditionalFormatting>
  <conditionalFormatting sqref="BR43:CQ43">
    <cfRule type="expression" dxfId="7244" priority="1503">
      <formula>$AD$4=""</formula>
    </cfRule>
  </conditionalFormatting>
  <conditionalFormatting sqref="BR43:CQ43">
    <cfRule type="expression" dxfId="7243" priority="1504">
      <formula>$AC$4=""</formula>
    </cfRule>
  </conditionalFormatting>
  <conditionalFormatting sqref="BR43:CQ43">
    <cfRule type="expression" dxfId="7242" priority="1505">
      <formula>$AB$4=""</formula>
    </cfRule>
  </conditionalFormatting>
  <conditionalFormatting sqref="BR43:CQ43">
    <cfRule type="expression" dxfId="7241" priority="1480">
      <formula>$BA$4=""</formula>
    </cfRule>
  </conditionalFormatting>
  <conditionalFormatting sqref="BR43:CQ43">
    <cfRule type="expression" dxfId="7240" priority="1466">
      <formula>$BO$4=""</formula>
    </cfRule>
  </conditionalFormatting>
  <conditionalFormatting sqref="BR43:CQ43">
    <cfRule type="expression" dxfId="7239" priority="1467">
      <formula>$BN$4=""</formula>
    </cfRule>
  </conditionalFormatting>
  <conditionalFormatting sqref="BR43:CQ43">
    <cfRule type="expression" dxfId="7238" priority="1468">
      <formula>$BM$4=""</formula>
    </cfRule>
  </conditionalFormatting>
  <conditionalFormatting sqref="BR43:CQ43">
    <cfRule type="expression" dxfId="7237" priority="1469">
      <formula>$BL$4=""</formula>
    </cfRule>
  </conditionalFormatting>
  <conditionalFormatting sqref="BR43:CQ43">
    <cfRule type="expression" dxfId="7236" priority="1470">
      <formula>$BK$4=""</formula>
    </cfRule>
  </conditionalFormatting>
  <conditionalFormatting sqref="BR43:CQ43">
    <cfRule type="expression" dxfId="7235" priority="1471">
      <formula>$BJ$4=""</formula>
    </cfRule>
  </conditionalFormatting>
  <conditionalFormatting sqref="BR43:CQ43">
    <cfRule type="expression" dxfId="7234" priority="1472">
      <formula>$BI$4=""</formula>
    </cfRule>
  </conditionalFormatting>
  <conditionalFormatting sqref="BR43:CQ43">
    <cfRule type="expression" dxfId="7233" priority="1473">
      <formula>$BH$4=""</formula>
    </cfRule>
  </conditionalFormatting>
  <conditionalFormatting sqref="BR43:CQ43">
    <cfRule type="expression" dxfId="7232" priority="1474">
      <formula>$BG$4=""</formula>
    </cfRule>
  </conditionalFormatting>
  <conditionalFormatting sqref="BR43:CQ43">
    <cfRule type="expression" dxfId="7231" priority="1475">
      <formula>$BF$4=""</formula>
    </cfRule>
  </conditionalFormatting>
  <conditionalFormatting sqref="BR43:CQ43">
    <cfRule type="expression" dxfId="7230" priority="1476">
      <formula>$BE$4=""</formula>
    </cfRule>
  </conditionalFormatting>
  <conditionalFormatting sqref="BR43:CQ43">
    <cfRule type="expression" dxfId="7229" priority="1477">
      <formula>$BD$4=""</formula>
    </cfRule>
  </conditionalFormatting>
  <conditionalFormatting sqref="BR43:CQ43">
    <cfRule type="expression" dxfId="7228" priority="1479">
      <formula>$BB$4=""</formula>
    </cfRule>
  </conditionalFormatting>
  <conditionalFormatting sqref="BR43:CQ43">
    <cfRule type="expression" dxfId="7227" priority="1481">
      <formula>$AZ$4=""</formula>
    </cfRule>
  </conditionalFormatting>
  <conditionalFormatting sqref="CD43:CQ43">
    <cfRule type="expression" dxfId="7226" priority="1451">
      <formula>$CD$4=""</formula>
    </cfRule>
  </conditionalFormatting>
  <conditionalFormatting sqref="BR43:CQ43">
    <cfRule type="expression" dxfId="7225" priority="1465">
      <formula>$BP$4=""</formula>
    </cfRule>
  </conditionalFormatting>
  <conditionalFormatting sqref="BR43:CQ43">
    <cfRule type="expression" dxfId="7224" priority="1464">
      <formula>$BQ$4=""</formula>
    </cfRule>
  </conditionalFormatting>
  <conditionalFormatting sqref="BR43:CQ43">
    <cfRule type="expression" dxfId="7223" priority="1463">
      <formula>$BR$4=""</formula>
    </cfRule>
  </conditionalFormatting>
  <conditionalFormatting sqref="BS43:CQ43">
    <cfRule type="expression" dxfId="7222" priority="1462">
      <formula>$BS$4=""</formula>
    </cfRule>
  </conditionalFormatting>
  <conditionalFormatting sqref="BT43:CQ43">
    <cfRule type="expression" dxfId="7221" priority="1461">
      <formula>$BT$4=""</formula>
    </cfRule>
  </conditionalFormatting>
  <conditionalFormatting sqref="BU43:CQ43">
    <cfRule type="expression" dxfId="7220" priority="1460">
      <formula>$BU$4=""</formula>
    </cfRule>
  </conditionalFormatting>
  <conditionalFormatting sqref="BV43:CQ43">
    <cfRule type="expression" dxfId="7219" priority="1459">
      <formula>$BV$4=""</formula>
    </cfRule>
  </conditionalFormatting>
  <conditionalFormatting sqref="BW43:CQ43">
    <cfRule type="expression" dxfId="7218" priority="1458">
      <formula>$BW$4=""</formula>
    </cfRule>
  </conditionalFormatting>
  <conditionalFormatting sqref="BX43:CQ43">
    <cfRule type="expression" dxfId="7217" priority="1457">
      <formula>$BX$4=""</formula>
    </cfRule>
  </conditionalFormatting>
  <conditionalFormatting sqref="BY43:CQ43">
    <cfRule type="expression" dxfId="7216" priority="1456">
      <formula>$BY$4=""</formula>
    </cfRule>
  </conditionalFormatting>
  <conditionalFormatting sqref="BZ43:CQ43">
    <cfRule type="expression" dxfId="7215" priority="1455">
      <formula>$BZ$4=""</formula>
    </cfRule>
  </conditionalFormatting>
  <conditionalFormatting sqref="CA43:CQ43">
    <cfRule type="expression" dxfId="7214" priority="1454">
      <formula>$CA$4=""</formula>
    </cfRule>
  </conditionalFormatting>
  <conditionalFormatting sqref="CB43:CQ43">
    <cfRule type="expression" dxfId="7213" priority="1453">
      <formula>$CB$4=""</formula>
    </cfRule>
  </conditionalFormatting>
  <conditionalFormatting sqref="CC43:CQ43">
    <cfRule type="expression" dxfId="7212" priority="1452">
      <formula>$CC$4=""</formula>
    </cfRule>
  </conditionalFormatting>
  <conditionalFormatting sqref="BR43:CQ43">
    <cfRule type="expression" dxfId="7211" priority="1478">
      <formula>$BC$4=""</formula>
    </cfRule>
  </conditionalFormatting>
  <conditionalFormatting sqref="D48:BQ48">
    <cfRule type="expression" dxfId="7210" priority="1450">
      <formula>$D$4=""</formula>
    </cfRule>
  </conditionalFormatting>
  <conditionalFormatting sqref="E48:BQ48">
    <cfRule type="expression" dxfId="7209" priority="1449">
      <formula>$E$4=""</formula>
    </cfRule>
  </conditionalFormatting>
  <conditionalFormatting sqref="F48:BQ48">
    <cfRule type="expression" dxfId="7208" priority="1448">
      <formula>$F$4=""</formula>
    </cfRule>
  </conditionalFormatting>
  <conditionalFormatting sqref="G48:BQ48">
    <cfRule type="expression" dxfId="7207" priority="1447">
      <formula>$G$4=""</formula>
    </cfRule>
  </conditionalFormatting>
  <conditionalFormatting sqref="H48:BQ48">
    <cfRule type="expression" dxfId="7206" priority="1446">
      <formula>$H$4=""</formula>
    </cfRule>
  </conditionalFormatting>
  <conditionalFormatting sqref="I48:BQ48">
    <cfRule type="expression" dxfId="7205" priority="1445">
      <formula>$I$4=""</formula>
    </cfRule>
  </conditionalFormatting>
  <conditionalFormatting sqref="J48:BQ48">
    <cfRule type="expression" dxfId="7204" priority="1444">
      <formula>$J$4=""</formula>
    </cfRule>
  </conditionalFormatting>
  <conditionalFormatting sqref="K48:BQ48">
    <cfRule type="expression" dxfId="7203" priority="1443">
      <formula>$K$4=""</formula>
    </cfRule>
  </conditionalFormatting>
  <conditionalFormatting sqref="L48:BQ48">
    <cfRule type="expression" dxfId="7202" priority="1442">
      <formula>$L$4=""</formula>
    </cfRule>
  </conditionalFormatting>
  <conditionalFormatting sqref="M48:BQ48">
    <cfRule type="expression" dxfId="7201" priority="1441">
      <formula>$M$4=""</formula>
    </cfRule>
  </conditionalFormatting>
  <conditionalFormatting sqref="N48:BQ48">
    <cfRule type="expression" dxfId="7200" priority="1440">
      <formula>$N$4=""</formula>
    </cfRule>
  </conditionalFormatting>
  <conditionalFormatting sqref="O48:BQ48">
    <cfRule type="expression" dxfId="7199" priority="1439">
      <formula>$O$4=""</formula>
    </cfRule>
  </conditionalFormatting>
  <conditionalFormatting sqref="P48:BQ48">
    <cfRule type="expression" dxfId="7198" priority="1438">
      <formula>$P$4=""</formula>
    </cfRule>
  </conditionalFormatting>
  <conditionalFormatting sqref="Q48:BQ48">
    <cfRule type="expression" dxfId="7197" priority="1437">
      <formula>$Q$4=""</formula>
    </cfRule>
  </conditionalFormatting>
  <conditionalFormatting sqref="R48:BQ48">
    <cfRule type="expression" dxfId="7196" priority="1436">
      <formula>$R$4=""</formula>
    </cfRule>
  </conditionalFormatting>
  <conditionalFormatting sqref="S48:BQ48">
    <cfRule type="expression" dxfId="7195" priority="1435">
      <formula>$S$4=""</formula>
    </cfRule>
  </conditionalFormatting>
  <conditionalFormatting sqref="T48:BQ48">
    <cfRule type="expression" dxfId="7194" priority="1434">
      <formula>$T$4=""</formula>
    </cfRule>
  </conditionalFormatting>
  <conditionalFormatting sqref="U48:BQ48">
    <cfRule type="expression" dxfId="7193" priority="1433">
      <formula>$U$4=""</formula>
    </cfRule>
  </conditionalFormatting>
  <conditionalFormatting sqref="V48:BQ48">
    <cfRule type="expression" dxfId="7192" priority="1432">
      <formula>$V$4=""</formula>
    </cfRule>
  </conditionalFormatting>
  <conditionalFormatting sqref="W48:BQ48">
    <cfRule type="expression" dxfId="7191" priority="1431">
      <formula>$W$4=""</formula>
    </cfRule>
  </conditionalFormatting>
  <conditionalFormatting sqref="X48:BQ48">
    <cfRule type="expression" dxfId="7190" priority="1430">
      <formula>$X$4=""</formula>
    </cfRule>
  </conditionalFormatting>
  <conditionalFormatting sqref="Y48:BQ48">
    <cfRule type="expression" dxfId="7189" priority="1429">
      <formula>$Y$4=""</formula>
    </cfRule>
  </conditionalFormatting>
  <conditionalFormatting sqref="Z48:BQ48">
    <cfRule type="expression" dxfId="7188" priority="1428">
      <formula>$Z$4=""</formula>
    </cfRule>
  </conditionalFormatting>
  <conditionalFormatting sqref="AA48:BQ48">
    <cfRule type="expression" dxfId="7187" priority="1427">
      <formula>$AA$4=""</formula>
    </cfRule>
  </conditionalFormatting>
  <conditionalFormatting sqref="AY48:BQ48">
    <cfRule type="expression" dxfId="7186" priority="1403">
      <formula>$AY$4=""</formula>
    </cfRule>
  </conditionalFormatting>
  <conditionalFormatting sqref="AX48:BQ48">
    <cfRule type="expression" dxfId="7185" priority="1404">
      <formula>$AX$4=""</formula>
    </cfRule>
  </conditionalFormatting>
  <conditionalFormatting sqref="AW48:BQ48">
    <cfRule type="expression" dxfId="7184" priority="1405">
      <formula>$AW$4=""</formula>
    </cfRule>
  </conditionalFormatting>
  <conditionalFormatting sqref="AV48:BQ48">
    <cfRule type="expression" dxfId="7183" priority="1406">
      <formula>$AV$4=""</formula>
    </cfRule>
  </conditionalFormatting>
  <conditionalFormatting sqref="AU48:BQ48">
    <cfRule type="expression" dxfId="7182" priority="1407">
      <formula>$AU$4=""</formula>
    </cfRule>
  </conditionalFormatting>
  <conditionalFormatting sqref="AT48:BQ48">
    <cfRule type="expression" dxfId="7181" priority="1408">
      <formula>$AT$4=""</formula>
    </cfRule>
  </conditionalFormatting>
  <conditionalFormatting sqref="AS48:BQ48">
    <cfRule type="expression" dxfId="7180" priority="1409">
      <formula>$AS$4=""</formula>
    </cfRule>
  </conditionalFormatting>
  <conditionalFormatting sqref="AR48:BQ48">
    <cfRule type="expression" dxfId="7179" priority="1410">
      <formula>$AR$4=""</formula>
    </cfRule>
  </conditionalFormatting>
  <conditionalFormatting sqref="AQ48:BQ48">
    <cfRule type="expression" dxfId="7178" priority="1411">
      <formula>$AQ$4=""</formula>
    </cfRule>
  </conditionalFormatting>
  <conditionalFormatting sqref="AP48:BQ48">
    <cfRule type="expression" dxfId="7177" priority="1412">
      <formula>$AP$4=""</formula>
    </cfRule>
  </conditionalFormatting>
  <conditionalFormatting sqref="AO48:BQ48">
    <cfRule type="expression" dxfId="7176" priority="1413">
      <formula>$AO$4=""</formula>
    </cfRule>
  </conditionalFormatting>
  <conditionalFormatting sqref="AN48:BQ48">
    <cfRule type="expression" dxfId="7175" priority="1414">
      <formula>$AN$4=""</formula>
    </cfRule>
  </conditionalFormatting>
  <conditionalFormatting sqref="AM48:BQ48">
    <cfRule type="expression" dxfId="7174" priority="1415">
      <formula>$AM$4=""</formula>
    </cfRule>
  </conditionalFormatting>
  <conditionalFormatting sqref="AL48:BQ48">
    <cfRule type="expression" dxfId="7173" priority="1416">
      <formula>$AL$4=""</formula>
    </cfRule>
  </conditionalFormatting>
  <conditionalFormatting sqref="AK48:BQ48">
    <cfRule type="expression" dxfId="7172" priority="1417">
      <formula>$AK$4=""</formula>
    </cfRule>
  </conditionalFormatting>
  <conditionalFormatting sqref="AJ48:BQ48">
    <cfRule type="expression" dxfId="7171" priority="1418">
      <formula>$AJ$4=""</formula>
    </cfRule>
  </conditionalFormatting>
  <conditionalFormatting sqref="AI48:BQ48">
    <cfRule type="expression" dxfId="7170" priority="1419">
      <formula>$AI$4=""</formula>
    </cfRule>
  </conditionalFormatting>
  <conditionalFormatting sqref="AH48:BQ48">
    <cfRule type="expression" dxfId="7169" priority="1420">
      <formula>$AH$4=""</formula>
    </cfRule>
  </conditionalFormatting>
  <conditionalFormatting sqref="AG48:BQ48">
    <cfRule type="expression" dxfId="7168" priority="1421">
      <formula>$AG$4=""</formula>
    </cfRule>
  </conditionalFormatting>
  <conditionalFormatting sqref="AF48:BQ48">
    <cfRule type="expression" dxfId="7167" priority="1422">
      <formula>$AF$4=""</formula>
    </cfRule>
  </conditionalFormatting>
  <conditionalFormatting sqref="AE48:BQ48">
    <cfRule type="expression" dxfId="7166" priority="1423">
      <formula>$AE$4=""</formula>
    </cfRule>
  </conditionalFormatting>
  <conditionalFormatting sqref="AD48:BQ48">
    <cfRule type="expression" dxfId="7165" priority="1424">
      <formula>$AD$4=""</formula>
    </cfRule>
  </conditionalFormatting>
  <conditionalFormatting sqref="AC48:BQ48">
    <cfRule type="expression" dxfId="7164" priority="1425">
      <formula>$AC$4=""</formula>
    </cfRule>
  </conditionalFormatting>
  <conditionalFormatting sqref="AB48:BQ48">
    <cfRule type="expression" dxfId="7163" priority="1426">
      <formula>$AB$4=""</formula>
    </cfRule>
  </conditionalFormatting>
  <conditionalFormatting sqref="BA48:BQ48">
    <cfRule type="expression" dxfId="7162" priority="1401">
      <formula>$BA$4=""</formula>
    </cfRule>
  </conditionalFormatting>
  <conditionalFormatting sqref="BO48:BQ48">
    <cfRule type="expression" dxfId="7161" priority="1387">
      <formula>$BO$4=""</formula>
    </cfRule>
  </conditionalFormatting>
  <conditionalFormatting sqref="BN48:BQ48">
    <cfRule type="expression" dxfId="7160" priority="1388">
      <formula>$BN$4=""</formula>
    </cfRule>
  </conditionalFormatting>
  <conditionalFormatting sqref="BM48:BQ48">
    <cfRule type="expression" dxfId="7159" priority="1389">
      <formula>$BM$4=""</formula>
    </cfRule>
  </conditionalFormatting>
  <conditionalFormatting sqref="BL48:BQ48">
    <cfRule type="expression" dxfId="7158" priority="1390">
      <formula>$BL$4=""</formula>
    </cfRule>
  </conditionalFormatting>
  <conditionalFormatting sqref="BK48:BQ48">
    <cfRule type="expression" dxfId="7157" priority="1391">
      <formula>$BK$4=""</formula>
    </cfRule>
  </conditionalFormatting>
  <conditionalFormatting sqref="BJ48:BQ48">
    <cfRule type="expression" dxfId="7156" priority="1392">
      <formula>$BJ$4=""</formula>
    </cfRule>
  </conditionalFormatting>
  <conditionalFormatting sqref="BI48:BQ48">
    <cfRule type="expression" dxfId="7155" priority="1393">
      <formula>$BI$4=""</formula>
    </cfRule>
  </conditionalFormatting>
  <conditionalFormatting sqref="BH48:BQ48">
    <cfRule type="expression" dxfId="7154" priority="1394">
      <formula>$BH$4=""</formula>
    </cfRule>
  </conditionalFormatting>
  <conditionalFormatting sqref="BG48:BQ48">
    <cfRule type="expression" dxfId="7153" priority="1395">
      <formula>$BG$4=""</formula>
    </cfRule>
  </conditionalFormatting>
  <conditionalFormatting sqref="BF48:BQ48">
    <cfRule type="expression" dxfId="7152" priority="1396">
      <formula>$BF$4=""</formula>
    </cfRule>
  </conditionalFormatting>
  <conditionalFormatting sqref="BE48:BQ48">
    <cfRule type="expression" dxfId="7151" priority="1397">
      <formula>$BE$4=""</formula>
    </cfRule>
  </conditionalFormatting>
  <conditionalFormatting sqref="BD48:BQ48">
    <cfRule type="expression" dxfId="7150" priority="1398">
      <formula>$BD$4=""</formula>
    </cfRule>
  </conditionalFormatting>
  <conditionalFormatting sqref="BB48:BQ48">
    <cfRule type="expression" dxfId="7149" priority="1400">
      <formula>$BB$4=""</formula>
    </cfRule>
  </conditionalFormatting>
  <conditionalFormatting sqref="AZ48:BQ48">
    <cfRule type="expression" dxfId="7148" priority="1402">
      <formula>$AZ$4=""</formula>
    </cfRule>
  </conditionalFormatting>
  <conditionalFormatting sqref="BP48:BQ48">
    <cfRule type="expression" dxfId="7147" priority="1386">
      <formula>$BP$4=""</formula>
    </cfRule>
  </conditionalFormatting>
  <conditionalFormatting sqref="BQ48">
    <cfRule type="expression" dxfId="7146" priority="1385">
      <formula>$BQ$4=""</formula>
    </cfRule>
  </conditionalFormatting>
  <conditionalFormatting sqref="BC48:BQ48">
    <cfRule type="expression" dxfId="7145" priority="1399">
      <formula>$BC$4=""</formula>
    </cfRule>
  </conditionalFormatting>
  <conditionalFormatting sqref="BR48:CQ48">
    <cfRule type="expression" dxfId="7144" priority="1384">
      <formula>$D$4=""</formula>
    </cfRule>
  </conditionalFormatting>
  <conditionalFormatting sqref="BR48:CQ48">
    <cfRule type="expression" dxfId="7143" priority="1383">
      <formula>$E$4=""</formula>
    </cfRule>
  </conditionalFormatting>
  <conditionalFormatting sqref="BR48:CQ48">
    <cfRule type="expression" dxfId="7142" priority="1382">
      <formula>$F$4=""</formula>
    </cfRule>
  </conditionalFormatting>
  <conditionalFormatting sqref="BR48:CQ48">
    <cfRule type="expression" dxfId="7141" priority="1381">
      <formula>$G$4=""</formula>
    </cfRule>
  </conditionalFormatting>
  <conditionalFormatting sqref="BR48:CQ48">
    <cfRule type="expression" dxfId="7140" priority="1380">
      <formula>$H$4=""</formula>
    </cfRule>
  </conditionalFormatting>
  <conditionalFormatting sqref="BR48:CQ48">
    <cfRule type="expression" dxfId="7139" priority="1379">
      <formula>$I$4=""</formula>
    </cfRule>
  </conditionalFormatting>
  <conditionalFormatting sqref="BR48:CQ48">
    <cfRule type="expression" dxfId="7138" priority="1378">
      <formula>$J$4=""</formula>
    </cfRule>
  </conditionalFormatting>
  <conditionalFormatting sqref="BR48:CQ48">
    <cfRule type="expression" dxfId="7137" priority="1377">
      <formula>$K$4=""</formula>
    </cfRule>
  </conditionalFormatting>
  <conditionalFormatting sqref="BR48:CQ48">
    <cfRule type="expression" dxfId="7136" priority="1376">
      <formula>$L$4=""</formula>
    </cfRule>
  </conditionalFormatting>
  <conditionalFormatting sqref="BR48:CQ48">
    <cfRule type="expression" dxfId="7135" priority="1375">
      <formula>$M$4=""</formula>
    </cfRule>
  </conditionalFormatting>
  <conditionalFormatting sqref="BR48:CQ48">
    <cfRule type="expression" dxfId="7134" priority="1374">
      <formula>$N$4=""</formula>
    </cfRule>
  </conditionalFormatting>
  <conditionalFormatting sqref="BR48:CQ48">
    <cfRule type="expression" dxfId="7133" priority="1373">
      <formula>$O$4=""</formula>
    </cfRule>
  </conditionalFormatting>
  <conditionalFormatting sqref="BR48:CQ48">
    <cfRule type="expression" dxfId="7132" priority="1372">
      <formula>$P$4=""</formula>
    </cfRule>
  </conditionalFormatting>
  <conditionalFormatting sqref="BR48:CQ48">
    <cfRule type="expression" dxfId="7131" priority="1371">
      <formula>$Q$4=""</formula>
    </cfRule>
  </conditionalFormatting>
  <conditionalFormatting sqref="BR48:CQ48">
    <cfRule type="expression" dxfId="7130" priority="1370">
      <formula>$R$4=""</formula>
    </cfRule>
  </conditionalFormatting>
  <conditionalFormatting sqref="BR48:CQ48">
    <cfRule type="expression" dxfId="7129" priority="1369">
      <formula>$S$4=""</formula>
    </cfRule>
  </conditionalFormatting>
  <conditionalFormatting sqref="BR48:CQ48">
    <cfRule type="expression" dxfId="7128" priority="1368">
      <formula>$T$4=""</formula>
    </cfRule>
  </conditionalFormatting>
  <conditionalFormatting sqref="BR48:CQ48">
    <cfRule type="expression" dxfId="7127" priority="1367">
      <formula>$U$4=""</formula>
    </cfRule>
  </conditionalFormatting>
  <conditionalFormatting sqref="BR48:CQ48">
    <cfRule type="expression" dxfId="7126" priority="1366">
      <formula>$V$4=""</formula>
    </cfRule>
  </conditionalFormatting>
  <conditionalFormatting sqref="BR48:CQ48">
    <cfRule type="expression" dxfId="7125" priority="1365">
      <formula>$W$4=""</formula>
    </cfRule>
  </conditionalFormatting>
  <conditionalFormatting sqref="BR48:CQ48">
    <cfRule type="expression" dxfId="7124" priority="1364">
      <formula>$X$4=""</formula>
    </cfRule>
  </conditionalFormatting>
  <conditionalFormatting sqref="BR48:CQ48">
    <cfRule type="expression" dxfId="7123" priority="1363">
      <formula>$Y$4=""</formula>
    </cfRule>
  </conditionalFormatting>
  <conditionalFormatting sqref="BR48:CQ48">
    <cfRule type="expression" dxfId="7122" priority="1362">
      <formula>$Z$4=""</formula>
    </cfRule>
  </conditionalFormatting>
  <conditionalFormatting sqref="BR48:CQ48">
    <cfRule type="expression" dxfId="7121" priority="1361">
      <formula>$AA$4=""</formula>
    </cfRule>
  </conditionalFormatting>
  <conditionalFormatting sqref="BR48:CQ48">
    <cfRule type="expression" dxfId="7120" priority="1337">
      <formula>$AY$4=""</formula>
    </cfRule>
  </conditionalFormatting>
  <conditionalFormatting sqref="BR48:CQ48">
    <cfRule type="expression" dxfId="7119" priority="1338">
      <formula>$AX$4=""</formula>
    </cfRule>
  </conditionalFormatting>
  <conditionalFormatting sqref="BR48:CQ48">
    <cfRule type="expression" dxfId="7118" priority="1339">
      <formula>$AW$4=""</formula>
    </cfRule>
  </conditionalFormatting>
  <conditionalFormatting sqref="BR48:CQ48">
    <cfRule type="expression" dxfId="7117" priority="1340">
      <formula>$AV$4=""</formula>
    </cfRule>
  </conditionalFormatting>
  <conditionalFormatting sqref="BR48:CQ48">
    <cfRule type="expression" dxfId="7116" priority="1341">
      <formula>$AU$4=""</formula>
    </cfRule>
  </conditionalFormatting>
  <conditionalFormatting sqref="BR48:CQ48">
    <cfRule type="expression" dxfId="7115" priority="1342">
      <formula>$AT$4=""</formula>
    </cfRule>
  </conditionalFormatting>
  <conditionalFormatting sqref="BR48:CQ48">
    <cfRule type="expression" dxfId="7114" priority="1343">
      <formula>$AS$4=""</formula>
    </cfRule>
  </conditionalFormatting>
  <conditionalFormatting sqref="BR48:CQ48">
    <cfRule type="expression" dxfId="7113" priority="1344">
      <formula>$AR$4=""</formula>
    </cfRule>
  </conditionalFormatting>
  <conditionalFormatting sqref="BR48:CQ48">
    <cfRule type="expression" dxfId="7112" priority="1345">
      <formula>$AQ$4=""</formula>
    </cfRule>
  </conditionalFormatting>
  <conditionalFormatting sqref="BR48:CQ48">
    <cfRule type="expression" dxfId="7111" priority="1346">
      <formula>$AP$4=""</formula>
    </cfRule>
  </conditionalFormatting>
  <conditionalFormatting sqref="BR48:CQ48">
    <cfRule type="expression" dxfId="7110" priority="1347">
      <formula>$AO$4=""</formula>
    </cfRule>
  </conditionalFormatting>
  <conditionalFormatting sqref="BR48:CQ48">
    <cfRule type="expression" dxfId="7109" priority="1348">
      <formula>$AN$4=""</formula>
    </cfRule>
  </conditionalFormatting>
  <conditionalFormatting sqref="BR48:CQ48">
    <cfRule type="expression" dxfId="7108" priority="1349">
      <formula>$AM$4=""</formula>
    </cfRule>
  </conditionalFormatting>
  <conditionalFormatting sqref="BR48:CQ48">
    <cfRule type="expression" dxfId="7107" priority="1350">
      <formula>$AL$4=""</formula>
    </cfRule>
  </conditionalFormatting>
  <conditionalFormatting sqref="BR48:CQ48">
    <cfRule type="expression" dxfId="7106" priority="1351">
      <formula>$AK$4=""</formula>
    </cfRule>
  </conditionalFormatting>
  <conditionalFormatting sqref="BR48:CQ48">
    <cfRule type="expression" dxfId="7105" priority="1352">
      <formula>$AJ$4=""</formula>
    </cfRule>
  </conditionalFormatting>
  <conditionalFormatting sqref="BR48:CQ48">
    <cfRule type="expression" dxfId="7104" priority="1353">
      <formula>$AI$4=""</formula>
    </cfRule>
  </conditionalFormatting>
  <conditionalFormatting sqref="BR48:CQ48">
    <cfRule type="expression" dxfId="7103" priority="1354">
      <formula>$AH$4=""</formula>
    </cfRule>
  </conditionalFormatting>
  <conditionalFormatting sqref="BR48:CQ48">
    <cfRule type="expression" dxfId="7102" priority="1355">
      <formula>$AG$4=""</formula>
    </cfRule>
  </conditionalFormatting>
  <conditionalFormatting sqref="BR48:CQ48">
    <cfRule type="expression" dxfId="7101" priority="1356">
      <formula>$AF$4=""</formula>
    </cfRule>
  </conditionalFormatting>
  <conditionalFormatting sqref="BR48:CQ48">
    <cfRule type="expression" dxfId="7100" priority="1357">
      <formula>$AE$4=""</formula>
    </cfRule>
  </conditionalFormatting>
  <conditionalFormatting sqref="BR48:CQ48">
    <cfRule type="expression" dxfId="7099" priority="1358">
      <formula>$AD$4=""</formula>
    </cfRule>
  </conditionalFormatting>
  <conditionalFormatting sqref="BR48:CQ48">
    <cfRule type="expression" dxfId="7098" priority="1359">
      <formula>$AC$4=""</formula>
    </cfRule>
  </conditionalFormatting>
  <conditionalFormatting sqref="BR48:CQ48">
    <cfRule type="expression" dxfId="7097" priority="1360">
      <formula>$AB$4=""</formula>
    </cfRule>
  </conditionalFormatting>
  <conditionalFormatting sqref="BR48:CQ48">
    <cfRule type="expression" dxfId="7096" priority="1335">
      <formula>$BA$4=""</formula>
    </cfRule>
  </conditionalFormatting>
  <conditionalFormatting sqref="BR48:CQ48">
    <cfRule type="expression" dxfId="7095" priority="1321">
      <formula>$BO$4=""</formula>
    </cfRule>
  </conditionalFormatting>
  <conditionalFormatting sqref="BR48:CQ48">
    <cfRule type="expression" dxfId="7094" priority="1322">
      <formula>$BN$4=""</formula>
    </cfRule>
  </conditionalFormatting>
  <conditionalFormatting sqref="BR48:CQ48">
    <cfRule type="expression" dxfId="7093" priority="1323">
      <formula>$BM$4=""</formula>
    </cfRule>
  </conditionalFormatting>
  <conditionalFormatting sqref="BR48:CQ48">
    <cfRule type="expression" dxfId="7092" priority="1324">
      <formula>$BL$4=""</formula>
    </cfRule>
  </conditionalFormatting>
  <conditionalFormatting sqref="BR48:CQ48">
    <cfRule type="expression" dxfId="7091" priority="1325">
      <formula>$BK$4=""</formula>
    </cfRule>
  </conditionalFormatting>
  <conditionalFormatting sqref="BR48:CQ48">
    <cfRule type="expression" dxfId="7090" priority="1326">
      <formula>$BJ$4=""</formula>
    </cfRule>
  </conditionalFormatting>
  <conditionalFormatting sqref="BR48:CQ48">
    <cfRule type="expression" dxfId="7089" priority="1327">
      <formula>$BI$4=""</formula>
    </cfRule>
  </conditionalFormatting>
  <conditionalFormatting sqref="BR48:CQ48">
    <cfRule type="expression" dxfId="7088" priority="1328">
      <formula>$BH$4=""</formula>
    </cfRule>
  </conditionalFormatting>
  <conditionalFormatting sqref="BR48:CQ48">
    <cfRule type="expression" dxfId="7087" priority="1329">
      <formula>$BG$4=""</formula>
    </cfRule>
  </conditionalFormatting>
  <conditionalFormatting sqref="BR48:CQ48">
    <cfRule type="expression" dxfId="7086" priority="1330">
      <formula>$BF$4=""</formula>
    </cfRule>
  </conditionalFormatting>
  <conditionalFormatting sqref="BR48:CQ48">
    <cfRule type="expression" dxfId="7085" priority="1331">
      <formula>$BE$4=""</formula>
    </cfRule>
  </conditionalFormatting>
  <conditionalFormatting sqref="BR48:CQ48">
    <cfRule type="expression" dxfId="7084" priority="1332">
      <formula>$BD$4=""</formula>
    </cfRule>
  </conditionalFormatting>
  <conditionalFormatting sqref="BR48:CQ48">
    <cfRule type="expression" dxfId="7083" priority="1334">
      <formula>$BB$4=""</formula>
    </cfRule>
  </conditionalFormatting>
  <conditionalFormatting sqref="BR48:CQ48">
    <cfRule type="expression" dxfId="7082" priority="1336">
      <formula>$AZ$4=""</formula>
    </cfRule>
  </conditionalFormatting>
  <conditionalFormatting sqref="CD48:CQ48">
    <cfRule type="expression" dxfId="7081" priority="1306">
      <formula>$CD$4=""</formula>
    </cfRule>
  </conditionalFormatting>
  <conditionalFormatting sqref="BR48:CQ48">
    <cfRule type="expression" dxfId="7080" priority="1320">
      <formula>$BP$4=""</formula>
    </cfRule>
  </conditionalFormatting>
  <conditionalFormatting sqref="BR48:CQ48">
    <cfRule type="expression" dxfId="7079" priority="1319">
      <formula>$BQ$4=""</formula>
    </cfRule>
  </conditionalFormatting>
  <conditionalFormatting sqref="BR48:CQ48">
    <cfRule type="expression" dxfId="7078" priority="1318">
      <formula>$BR$4=""</formula>
    </cfRule>
  </conditionalFormatting>
  <conditionalFormatting sqref="BS48:CQ48">
    <cfRule type="expression" dxfId="7077" priority="1317">
      <formula>$BS$4=""</formula>
    </cfRule>
  </conditionalFormatting>
  <conditionalFormatting sqref="BT48:CQ48">
    <cfRule type="expression" dxfId="7076" priority="1316">
      <formula>$BT$4=""</formula>
    </cfRule>
  </conditionalFormatting>
  <conditionalFormatting sqref="BU48:CQ48">
    <cfRule type="expression" dxfId="7075" priority="1315">
      <formula>$BU$4=""</formula>
    </cfRule>
  </conditionalFormatting>
  <conditionalFormatting sqref="BV48:CQ48">
    <cfRule type="expression" dxfId="7074" priority="1314">
      <formula>$BV$4=""</formula>
    </cfRule>
  </conditionalFormatting>
  <conditionalFormatting sqref="BW48:CQ48">
    <cfRule type="expression" dxfId="7073" priority="1313">
      <formula>$BW$4=""</formula>
    </cfRule>
  </conditionalFormatting>
  <conditionalFormatting sqref="BX48:CQ48">
    <cfRule type="expression" dxfId="7072" priority="1312">
      <formula>$BX$4=""</formula>
    </cfRule>
  </conditionalFormatting>
  <conditionalFormatting sqref="BY48:CQ48">
    <cfRule type="expression" dxfId="7071" priority="1311">
      <formula>$BY$4=""</formula>
    </cfRule>
  </conditionalFormatting>
  <conditionalFormatting sqref="BZ48:CQ48">
    <cfRule type="expression" dxfId="7070" priority="1310">
      <formula>$BZ$4=""</formula>
    </cfRule>
  </conditionalFormatting>
  <conditionalFormatting sqref="CA48:CQ48">
    <cfRule type="expression" dxfId="7069" priority="1309">
      <formula>$CA$4=""</formula>
    </cfRule>
  </conditionalFormatting>
  <conditionalFormatting sqref="CB48:CQ48">
    <cfRule type="expression" dxfId="7068" priority="1308">
      <formula>$CB$4=""</formula>
    </cfRule>
  </conditionalFormatting>
  <conditionalFormatting sqref="CC48:CQ48">
    <cfRule type="expression" dxfId="7067" priority="1307">
      <formula>$CC$4=""</formula>
    </cfRule>
  </conditionalFormatting>
  <conditionalFormatting sqref="BR48:CQ48">
    <cfRule type="expression" dxfId="7066" priority="1333">
      <formula>$BC$4=""</formula>
    </cfRule>
  </conditionalFormatting>
  <conditionalFormatting sqref="D9:BQ9">
    <cfRule type="expression" dxfId="7065" priority="949">
      <formula>$D$4=""</formula>
    </cfRule>
  </conditionalFormatting>
  <conditionalFormatting sqref="E9:BQ9">
    <cfRule type="expression" dxfId="7064" priority="948">
      <formula>$E$4=""</formula>
    </cfRule>
  </conditionalFormatting>
  <conditionalFormatting sqref="F9:BQ9">
    <cfRule type="expression" dxfId="7063" priority="947">
      <formula>$F$4=""</formula>
    </cfRule>
  </conditionalFormatting>
  <conditionalFormatting sqref="G9:BQ9">
    <cfRule type="expression" dxfId="7062" priority="946">
      <formula>$G$4=""</formula>
    </cfRule>
  </conditionalFormatting>
  <conditionalFormatting sqref="H9:BQ9">
    <cfRule type="expression" dxfId="7061" priority="945">
      <formula>$H$4=""</formula>
    </cfRule>
  </conditionalFormatting>
  <conditionalFormatting sqref="I9:BQ9">
    <cfRule type="expression" dxfId="7060" priority="944">
      <formula>$I$4=""</formula>
    </cfRule>
  </conditionalFormatting>
  <conditionalFormatting sqref="J9:BQ9">
    <cfRule type="expression" dxfId="7059" priority="943">
      <formula>$J$4=""</formula>
    </cfRule>
  </conditionalFormatting>
  <conditionalFormatting sqref="K9:BQ9">
    <cfRule type="expression" dxfId="7058" priority="942">
      <formula>$K$4=""</formula>
    </cfRule>
  </conditionalFormatting>
  <conditionalFormatting sqref="L9:BQ9">
    <cfRule type="expression" dxfId="7057" priority="941">
      <formula>$L$4=""</formula>
    </cfRule>
  </conditionalFormatting>
  <conditionalFormatting sqref="M9:BQ9">
    <cfRule type="expression" dxfId="7056" priority="940">
      <formula>$M$4=""</formula>
    </cfRule>
  </conditionalFormatting>
  <conditionalFormatting sqref="N9:BQ9">
    <cfRule type="expression" dxfId="7055" priority="939">
      <formula>$N$4=""</formula>
    </cfRule>
  </conditionalFormatting>
  <conditionalFormatting sqref="O9:BQ9">
    <cfRule type="expression" dxfId="7054" priority="938">
      <formula>$O$4=""</formula>
    </cfRule>
  </conditionalFormatting>
  <conditionalFormatting sqref="P9:BQ9">
    <cfRule type="expression" dxfId="7053" priority="937">
      <formula>$P$4=""</formula>
    </cfRule>
  </conditionalFormatting>
  <conditionalFormatting sqref="Q9:BQ9">
    <cfRule type="expression" dxfId="7052" priority="936">
      <formula>$Q$4=""</formula>
    </cfRule>
  </conditionalFormatting>
  <conditionalFormatting sqref="R9:BQ9">
    <cfRule type="expression" dxfId="7051" priority="935">
      <formula>$R$4=""</formula>
    </cfRule>
  </conditionalFormatting>
  <conditionalFormatting sqref="S9:BQ9">
    <cfRule type="expression" dxfId="7050" priority="934">
      <formula>$S$4=""</formula>
    </cfRule>
  </conditionalFormatting>
  <conditionalFormatting sqref="T9:BQ9">
    <cfRule type="expression" dxfId="7049" priority="933">
      <formula>$T$4=""</formula>
    </cfRule>
  </conditionalFormatting>
  <conditionalFormatting sqref="U9:BQ9">
    <cfRule type="expression" dxfId="7048" priority="932">
      <formula>$U$4=""</formula>
    </cfRule>
  </conditionalFormatting>
  <conditionalFormatting sqref="V9:BQ9">
    <cfRule type="expression" dxfId="7047" priority="931">
      <formula>$V$4=""</formula>
    </cfRule>
  </conditionalFormatting>
  <conditionalFormatting sqref="W9:BQ9">
    <cfRule type="expression" dxfId="7046" priority="930">
      <formula>$W$4=""</formula>
    </cfRule>
  </conditionalFormatting>
  <conditionalFormatting sqref="X9:BQ9">
    <cfRule type="expression" dxfId="7045" priority="929">
      <formula>$X$4=""</formula>
    </cfRule>
  </conditionalFormatting>
  <conditionalFormatting sqref="Y9:BQ9">
    <cfRule type="expression" dxfId="7044" priority="928">
      <formula>$Y$4=""</formula>
    </cfRule>
  </conditionalFormatting>
  <conditionalFormatting sqref="Z9:BQ9">
    <cfRule type="expression" dxfId="7043" priority="927">
      <formula>$Z$4=""</formula>
    </cfRule>
  </conditionalFormatting>
  <conditionalFormatting sqref="AA9:BQ9">
    <cfRule type="expression" dxfId="7042" priority="926">
      <formula>$AA$4=""</formula>
    </cfRule>
  </conditionalFormatting>
  <conditionalFormatting sqref="AY9:BQ9">
    <cfRule type="expression" dxfId="7041" priority="902">
      <formula>$AY$4=""</formula>
    </cfRule>
  </conditionalFormatting>
  <conditionalFormatting sqref="AX9:BQ9">
    <cfRule type="expression" dxfId="7040" priority="903">
      <formula>$AX$4=""</formula>
    </cfRule>
  </conditionalFormatting>
  <conditionalFormatting sqref="AW9:BQ9">
    <cfRule type="expression" dxfId="7039" priority="904">
      <formula>$AW$4=""</formula>
    </cfRule>
  </conditionalFormatting>
  <conditionalFormatting sqref="AV9:BQ9">
    <cfRule type="expression" dxfId="7038" priority="905">
      <formula>$AV$4=""</formula>
    </cfRule>
  </conditionalFormatting>
  <conditionalFormatting sqref="AU9:BQ9">
    <cfRule type="expression" dxfId="7037" priority="906">
      <formula>$AU$4=""</formula>
    </cfRule>
  </conditionalFormatting>
  <conditionalFormatting sqref="AT9:BQ9">
    <cfRule type="expression" dxfId="7036" priority="907">
      <formula>$AT$4=""</formula>
    </cfRule>
  </conditionalFormatting>
  <conditionalFormatting sqref="AS9:BQ9">
    <cfRule type="expression" dxfId="7035" priority="908">
      <formula>$AS$4=""</formula>
    </cfRule>
  </conditionalFormatting>
  <conditionalFormatting sqref="AR9:BQ9">
    <cfRule type="expression" dxfId="7034" priority="909">
      <formula>$AR$4=""</formula>
    </cfRule>
  </conditionalFormatting>
  <conditionalFormatting sqref="AQ9:BQ9">
    <cfRule type="expression" dxfId="7033" priority="910">
      <formula>$AQ$4=""</formula>
    </cfRule>
  </conditionalFormatting>
  <conditionalFormatting sqref="AP9:BQ9">
    <cfRule type="expression" dxfId="7032" priority="911">
      <formula>$AP$4=""</formula>
    </cfRule>
  </conditionalFormatting>
  <conditionalFormatting sqref="AO9:BQ9">
    <cfRule type="expression" dxfId="7031" priority="912">
      <formula>$AO$4=""</formula>
    </cfRule>
  </conditionalFormatting>
  <conditionalFormatting sqref="AN9:BQ9">
    <cfRule type="expression" dxfId="7030" priority="913">
      <formula>$AN$4=""</formula>
    </cfRule>
  </conditionalFormatting>
  <conditionalFormatting sqref="AM9:BQ9">
    <cfRule type="expression" dxfId="7029" priority="914">
      <formula>$AM$4=""</formula>
    </cfRule>
  </conditionalFormatting>
  <conditionalFormatting sqref="AL9:BQ9">
    <cfRule type="expression" dxfId="7028" priority="915">
      <formula>$AL$4=""</formula>
    </cfRule>
  </conditionalFormatting>
  <conditionalFormatting sqref="AK9:BQ9">
    <cfRule type="expression" dxfId="7027" priority="916">
      <formula>$AK$4=""</formula>
    </cfRule>
  </conditionalFormatting>
  <conditionalFormatting sqref="AJ9:BQ9">
    <cfRule type="expression" dxfId="7026" priority="917">
      <formula>$AJ$4=""</formula>
    </cfRule>
  </conditionalFormatting>
  <conditionalFormatting sqref="AI9:BQ9">
    <cfRule type="expression" dxfId="7025" priority="918">
      <formula>$AI$4=""</formula>
    </cfRule>
  </conditionalFormatting>
  <conditionalFormatting sqref="AH9:BQ9">
    <cfRule type="expression" dxfId="7024" priority="919">
      <formula>$AH$4=""</formula>
    </cfRule>
  </conditionalFormatting>
  <conditionalFormatting sqref="AG9:BQ9">
    <cfRule type="expression" dxfId="7023" priority="920">
      <formula>$AG$4=""</formula>
    </cfRule>
  </conditionalFormatting>
  <conditionalFormatting sqref="AF9:BQ9">
    <cfRule type="expression" dxfId="7022" priority="921">
      <formula>$AF$4=""</formula>
    </cfRule>
  </conditionalFormatting>
  <conditionalFormatting sqref="AE9:BQ9">
    <cfRule type="expression" dxfId="7021" priority="922">
      <formula>$AE$4=""</formula>
    </cfRule>
  </conditionalFormatting>
  <conditionalFormatting sqref="AD9:BQ9">
    <cfRule type="expression" dxfId="7020" priority="923">
      <formula>$AD$4=""</formula>
    </cfRule>
  </conditionalFormatting>
  <conditionalFormatting sqref="AC9:BQ9">
    <cfRule type="expression" dxfId="7019" priority="924">
      <formula>$AC$4=""</formula>
    </cfRule>
  </conditionalFormatting>
  <conditionalFormatting sqref="AB9:BQ9">
    <cfRule type="expression" dxfId="7018" priority="925">
      <formula>$AB$4=""</formula>
    </cfRule>
  </conditionalFormatting>
  <conditionalFormatting sqref="BA9:BQ9">
    <cfRule type="expression" dxfId="7017" priority="900">
      <formula>$BA$4=""</formula>
    </cfRule>
  </conditionalFormatting>
  <conditionalFormatting sqref="BO9:BQ9">
    <cfRule type="expression" dxfId="7016" priority="886">
      <formula>$BO$4=""</formula>
    </cfRule>
  </conditionalFormatting>
  <conditionalFormatting sqref="BN9:BQ9">
    <cfRule type="expression" dxfId="7015" priority="887">
      <formula>$BN$4=""</formula>
    </cfRule>
  </conditionalFormatting>
  <conditionalFormatting sqref="BM9:BQ9">
    <cfRule type="expression" dxfId="7014" priority="888">
      <formula>$BM$4=""</formula>
    </cfRule>
  </conditionalFormatting>
  <conditionalFormatting sqref="BL9:BQ9">
    <cfRule type="expression" dxfId="7013" priority="889">
      <formula>$BL$4=""</formula>
    </cfRule>
  </conditionalFormatting>
  <conditionalFormatting sqref="BK9:BQ9">
    <cfRule type="expression" dxfId="7012" priority="890">
      <formula>$BK$4=""</formula>
    </cfRule>
  </conditionalFormatting>
  <conditionalFormatting sqref="BJ9:BQ9">
    <cfRule type="expression" dxfId="7011" priority="891">
      <formula>$BJ$4=""</formula>
    </cfRule>
  </conditionalFormatting>
  <conditionalFormatting sqref="BI9:BQ9">
    <cfRule type="expression" dxfId="7010" priority="892">
      <formula>$BI$4=""</formula>
    </cfRule>
  </conditionalFormatting>
  <conditionalFormatting sqref="BH9:BQ9">
    <cfRule type="expression" dxfId="7009" priority="893">
      <formula>$BH$4=""</formula>
    </cfRule>
  </conditionalFormatting>
  <conditionalFormatting sqref="BG9:BQ9">
    <cfRule type="expression" dxfId="7008" priority="894">
      <formula>$BG$4=""</formula>
    </cfRule>
  </conditionalFormatting>
  <conditionalFormatting sqref="BF9:BQ9">
    <cfRule type="expression" dxfId="7007" priority="895">
      <formula>$BF$4=""</formula>
    </cfRule>
  </conditionalFormatting>
  <conditionalFormatting sqref="BE9:BQ9">
    <cfRule type="expression" dxfId="7006" priority="896">
      <formula>$BE$4=""</formula>
    </cfRule>
  </conditionalFormatting>
  <conditionalFormatting sqref="BD9:BQ9">
    <cfRule type="expression" dxfId="7005" priority="897">
      <formula>$BD$4=""</formula>
    </cfRule>
  </conditionalFormatting>
  <conditionalFormatting sqref="BB9:BQ9">
    <cfRule type="expression" dxfId="7004" priority="899">
      <formula>$BB$4=""</formula>
    </cfRule>
  </conditionalFormatting>
  <conditionalFormatting sqref="AZ9:BQ9">
    <cfRule type="expression" dxfId="7003" priority="901">
      <formula>$AZ$4=""</formula>
    </cfRule>
  </conditionalFormatting>
  <conditionalFormatting sqref="BP9:BQ9">
    <cfRule type="expression" dxfId="7002" priority="885">
      <formula>$BP$4=""</formula>
    </cfRule>
  </conditionalFormatting>
  <conditionalFormatting sqref="BQ9">
    <cfRule type="expression" dxfId="7001" priority="884">
      <formula>$BQ$4=""</formula>
    </cfRule>
  </conditionalFormatting>
  <conditionalFormatting sqref="BC9:BQ9">
    <cfRule type="expression" dxfId="7000" priority="898">
      <formula>$BC$4=""</formula>
    </cfRule>
  </conditionalFormatting>
  <conditionalFormatting sqref="BR9:CQ9">
    <cfRule type="expression" dxfId="6999" priority="804">
      <formula>$D$4=""</formula>
    </cfRule>
  </conditionalFormatting>
  <conditionalFormatting sqref="BR9:CQ9">
    <cfRule type="expression" dxfId="6998" priority="803">
      <formula>$E$4=""</formula>
    </cfRule>
  </conditionalFormatting>
  <conditionalFormatting sqref="BR9:CQ9">
    <cfRule type="expression" dxfId="6997" priority="802">
      <formula>$F$4=""</formula>
    </cfRule>
  </conditionalFormatting>
  <conditionalFormatting sqref="BR9:CQ9">
    <cfRule type="expression" dxfId="6996" priority="801">
      <formula>$G$4=""</formula>
    </cfRule>
  </conditionalFormatting>
  <conditionalFormatting sqref="BR9:CQ9">
    <cfRule type="expression" dxfId="6995" priority="800">
      <formula>$H$4=""</formula>
    </cfRule>
  </conditionalFormatting>
  <conditionalFormatting sqref="BR9:CQ9">
    <cfRule type="expression" dxfId="6994" priority="799">
      <formula>$I$4=""</formula>
    </cfRule>
  </conditionalFormatting>
  <conditionalFormatting sqref="BR9:CQ9">
    <cfRule type="expression" dxfId="6993" priority="798">
      <formula>$J$4=""</formula>
    </cfRule>
  </conditionalFormatting>
  <conditionalFormatting sqref="BR9:CQ9">
    <cfRule type="expression" dxfId="6992" priority="797">
      <formula>$K$4=""</formula>
    </cfRule>
  </conditionalFormatting>
  <conditionalFormatting sqref="BR9:CQ9">
    <cfRule type="expression" dxfId="6991" priority="796">
      <formula>$L$4=""</formula>
    </cfRule>
  </conditionalFormatting>
  <conditionalFormatting sqref="BR9:CQ9">
    <cfRule type="expression" dxfId="6990" priority="795">
      <formula>$M$4=""</formula>
    </cfRule>
  </conditionalFormatting>
  <conditionalFormatting sqref="BR9:CQ9">
    <cfRule type="expression" dxfId="6989" priority="794">
      <formula>$N$4=""</formula>
    </cfRule>
  </conditionalFormatting>
  <conditionalFormatting sqref="BR9:CQ9">
    <cfRule type="expression" dxfId="6988" priority="793">
      <formula>$O$4=""</formula>
    </cfRule>
  </conditionalFormatting>
  <conditionalFormatting sqref="BR9:CQ9">
    <cfRule type="expression" dxfId="6987" priority="792">
      <formula>$P$4=""</formula>
    </cfRule>
  </conditionalFormatting>
  <conditionalFormatting sqref="BR9:CQ9">
    <cfRule type="expression" dxfId="6986" priority="791">
      <formula>$Q$4=""</formula>
    </cfRule>
  </conditionalFormatting>
  <conditionalFormatting sqref="BR9:CQ9">
    <cfRule type="expression" dxfId="6985" priority="790">
      <formula>$R$4=""</formula>
    </cfRule>
  </conditionalFormatting>
  <conditionalFormatting sqref="BR9:CQ9">
    <cfRule type="expression" dxfId="6984" priority="789">
      <formula>$S$4=""</formula>
    </cfRule>
  </conditionalFormatting>
  <conditionalFormatting sqref="BR9:CQ9">
    <cfRule type="expression" dxfId="6983" priority="788">
      <formula>$T$4=""</formula>
    </cfRule>
  </conditionalFormatting>
  <conditionalFormatting sqref="BR9:CQ9">
    <cfRule type="expression" dxfId="6982" priority="787">
      <formula>$U$4=""</formula>
    </cfRule>
  </conditionalFormatting>
  <conditionalFormatting sqref="BR9:CQ9">
    <cfRule type="expression" dxfId="6981" priority="786">
      <formula>$V$4=""</formula>
    </cfRule>
  </conditionalFormatting>
  <conditionalFormatting sqref="BR9:CQ9">
    <cfRule type="expression" dxfId="6980" priority="785">
      <formula>$W$4=""</formula>
    </cfRule>
  </conditionalFormatting>
  <conditionalFormatting sqref="BR9:CQ9">
    <cfRule type="expression" dxfId="6979" priority="784">
      <formula>$X$4=""</formula>
    </cfRule>
  </conditionalFormatting>
  <conditionalFormatting sqref="BR9:CQ9">
    <cfRule type="expression" dxfId="6978" priority="783">
      <formula>$Y$4=""</formula>
    </cfRule>
  </conditionalFormatting>
  <conditionalFormatting sqref="BR9:CQ9">
    <cfRule type="expression" dxfId="6977" priority="782">
      <formula>$Z$4=""</formula>
    </cfRule>
  </conditionalFormatting>
  <conditionalFormatting sqref="BR9:CQ9">
    <cfRule type="expression" dxfId="6976" priority="781">
      <formula>$AA$4=""</formula>
    </cfRule>
  </conditionalFormatting>
  <conditionalFormatting sqref="BR9:CQ9">
    <cfRule type="expression" dxfId="6975" priority="757">
      <formula>$AY$4=""</formula>
    </cfRule>
  </conditionalFormatting>
  <conditionalFormatting sqref="BR9:CQ9">
    <cfRule type="expression" dxfId="6974" priority="758">
      <formula>$AX$4=""</formula>
    </cfRule>
  </conditionalFormatting>
  <conditionalFormatting sqref="BR9:CQ9">
    <cfRule type="expression" dxfId="6973" priority="759">
      <formula>$AW$4=""</formula>
    </cfRule>
  </conditionalFormatting>
  <conditionalFormatting sqref="BR9:CQ9">
    <cfRule type="expression" dxfId="6972" priority="760">
      <formula>$AV$4=""</formula>
    </cfRule>
  </conditionalFormatting>
  <conditionalFormatting sqref="BR9:CQ9">
    <cfRule type="expression" dxfId="6971" priority="761">
      <formula>$AU$4=""</formula>
    </cfRule>
  </conditionalFormatting>
  <conditionalFormatting sqref="BR9:CQ9">
    <cfRule type="expression" dxfId="6970" priority="762">
      <formula>$AT$4=""</formula>
    </cfRule>
  </conditionalFormatting>
  <conditionalFormatting sqref="BR9:CQ9">
    <cfRule type="expression" dxfId="6969" priority="763">
      <formula>$AS$4=""</formula>
    </cfRule>
  </conditionalFormatting>
  <conditionalFormatting sqref="BR9:CQ9">
    <cfRule type="expression" dxfId="6968" priority="764">
      <formula>$AR$4=""</formula>
    </cfRule>
  </conditionalFormatting>
  <conditionalFormatting sqref="BR9:CQ9">
    <cfRule type="expression" dxfId="6967" priority="765">
      <formula>$AQ$4=""</formula>
    </cfRule>
  </conditionalFormatting>
  <conditionalFormatting sqref="BR9:CQ9">
    <cfRule type="expression" dxfId="6966" priority="766">
      <formula>$AP$4=""</formula>
    </cfRule>
  </conditionalFormatting>
  <conditionalFormatting sqref="BR9:CQ9">
    <cfRule type="expression" dxfId="6965" priority="767">
      <formula>$AO$4=""</formula>
    </cfRule>
  </conditionalFormatting>
  <conditionalFormatting sqref="BR9:CQ9">
    <cfRule type="expression" dxfId="6964" priority="768">
      <formula>$AN$4=""</formula>
    </cfRule>
  </conditionalFormatting>
  <conditionalFormatting sqref="BR9:CQ9">
    <cfRule type="expression" dxfId="6963" priority="769">
      <formula>$AM$4=""</formula>
    </cfRule>
  </conditionalFormatting>
  <conditionalFormatting sqref="BR9:CQ9">
    <cfRule type="expression" dxfId="6962" priority="770">
      <formula>$AL$4=""</formula>
    </cfRule>
  </conditionalFormatting>
  <conditionalFormatting sqref="BR9:CQ9">
    <cfRule type="expression" dxfId="6961" priority="771">
      <formula>$AK$4=""</formula>
    </cfRule>
  </conditionalFormatting>
  <conditionalFormatting sqref="BR9:CQ9">
    <cfRule type="expression" dxfId="6960" priority="772">
      <formula>$AJ$4=""</formula>
    </cfRule>
  </conditionalFormatting>
  <conditionalFormatting sqref="BR9:CQ9">
    <cfRule type="expression" dxfId="6959" priority="773">
      <formula>$AI$4=""</formula>
    </cfRule>
  </conditionalFormatting>
  <conditionalFormatting sqref="BR9:CQ9">
    <cfRule type="expression" dxfId="6958" priority="774">
      <formula>$AH$4=""</formula>
    </cfRule>
  </conditionalFormatting>
  <conditionalFormatting sqref="BR9:CQ9">
    <cfRule type="expression" dxfId="6957" priority="775">
      <formula>$AG$4=""</formula>
    </cfRule>
  </conditionalFormatting>
  <conditionalFormatting sqref="BR9:CQ9">
    <cfRule type="expression" dxfId="6956" priority="776">
      <formula>$AF$4=""</formula>
    </cfRule>
  </conditionalFormatting>
  <conditionalFormatting sqref="BR9:CQ9">
    <cfRule type="expression" dxfId="6955" priority="777">
      <formula>$AE$4=""</formula>
    </cfRule>
  </conditionalFormatting>
  <conditionalFormatting sqref="BR9:CQ9">
    <cfRule type="expression" dxfId="6954" priority="778">
      <formula>$AD$4=""</formula>
    </cfRule>
  </conditionalFormatting>
  <conditionalFormatting sqref="BR9:CQ9">
    <cfRule type="expression" dxfId="6953" priority="779">
      <formula>$AC$4=""</formula>
    </cfRule>
  </conditionalFormatting>
  <conditionalFormatting sqref="BR9:CQ9">
    <cfRule type="expression" dxfId="6952" priority="780">
      <formula>$AB$4=""</formula>
    </cfRule>
  </conditionalFormatting>
  <conditionalFormatting sqref="BR9:CQ9">
    <cfRule type="expression" dxfId="6951" priority="755">
      <formula>$BA$4=""</formula>
    </cfRule>
  </conditionalFormatting>
  <conditionalFormatting sqref="BR9:CQ9">
    <cfRule type="expression" dxfId="6950" priority="741">
      <formula>$BO$4=""</formula>
    </cfRule>
  </conditionalFormatting>
  <conditionalFormatting sqref="BR9:CQ9">
    <cfRule type="expression" dxfId="6949" priority="742">
      <formula>$BN$4=""</formula>
    </cfRule>
  </conditionalFormatting>
  <conditionalFormatting sqref="BR9:CQ9">
    <cfRule type="expression" dxfId="6948" priority="743">
      <formula>$BM$4=""</formula>
    </cfRule>
  </conditionalFormatting>
  <conditionalFormatting sqref="BR9:CQ9">
    <cfRule type="expression" dxfId="6947" priority="744">
      <formula>$BL$4=""</formula>
    </cfRule>
  </conditionalFormatting>
  <conditionalFormatting sqref="BR9:CQ9">
    <cfRule type="expression" dxfId="6946" priority="745">
      <formula>$BK$4=""</formula>
    </cfRule>
  </conditionalFormatting>
  <conditionalFormatting sqref="BR9:CQ9">
    <cfRule type="expression" dxfId="6945" priority="746">
      <formula>$BJ$4=""</formula>
    </cfRule>
  </conditionalFormatting>
  <conditionalFormatting sqref="BR9:CQ9">
    <cfRule type="expression" dxfId="6944" priority="747">
      <formula>$BI$4=""</formula>
    </cfRule>
  </conditionalFormatting>
  <conditionalFormatting sqref="BR9:CQ9">
    <cfRule type="expression" dxfId="6943" priority="748">
      <formula>$BH$4=""</formula>
    </cfRule>
  </conditionalFormatting>
  <conditionalFormatting sqref="BR9:CQ9">
    <cfRule type="expression" dxfId="6942" priority="749">
      <formula>$BG$4=""</formula>
    </cfRule>
  </conditionalFormatting>
  <conditionalFormatting sqref="BR9:CQ9">
    <cfRule type="expression" dxfId="6941" priority="750">
      <formula>$BF$4=""</formula>
    </cfRule>
  </conditionalFormatting>
  <conditionalFormatting sqref="BR9:CQ9">
    <cfRule type="expression" dxfId="6940" priority="751">
      <formula>$BE$4=""</formula>
    </cfRule>
  </conditionalFormatting>
  <conditionalFormatting sqref="BR9:CQ9">
    <cfRule type="expression" dxfId="6939" priority="752">
      <formula>$BD$4=""</formula>
    </cfRule>
  </conditionalFormatting>
  <conditionalFormatting sqref="BR9:CQ9">
    <cfRule type="expression" dxfId="6938" priority="754">
      <formula>$BB$4=""</formula>
    </cfRule>
  </conditionalFormatting>
  <conditionalFormatting sqref="BR9:CQ9">
    <cfRule type="expression" dxfId="6937" priority="756">
      <formula>$AZ$4=""</formula>
    </cfRule>
  </conditionalFormatting>
  <conditionalFormatting sqref="CD9:CQ9">
    <cfRule type="expression" dxfId="6936" priority="726">
      <formula>$CD$4=""</formula>
    </cfRule>
  </conditionalFormatting>
  <conditionalFormatting sqref="BR9:CQ9">
    <cfRule type="expression" dxfId="6935" priority="740">
      <formula>$BP$4=""</formula>
    </cfRule>
  </conditionalFormatting>
  <conditionalFormatting sqref="BR9:CQ9">
    <cfRule type="expression" dxfId="6934" priority="739">
      <formula>$BQ$4=""</formula>
    </cfRule>
  </conditionalFormatting>
  <conditionalFormatting sqref="BR9:CQ9">
    <cfRule type="expression" dxfId="6933" priority="738">
      <formula>$BR$4=""</formula>
    </cfRule>
  </conditionalFormatting>
  <conditionalFormatting sqref="BS9:CQ9">
    <cfRule type="expression" dxfId="6932" priority="737">
      <formula>$BS$4=""</formula>
    </cfRule>
  </conditionalFormatting>
  <conditionalFormatting sqref="BT9:CQ9">
    <cfRule type="expression" dxfId="6931" priority="736">
      <formula>$BT$4=""</formula>
    </cfRule>
  </conditionalFormatting>
  <conditionalFormatting sqref="BU9:CQ9">
    <cfRule type="expression" dxfId="6930" priority="735">
      <formula>$BU$4=""</formula>
    </cfRule>
  </conditionalFormatting>
  <conditionalFormatting sqref="BV9:CQ9">
    <cfRule type="expression" dxfId="6929" priority="734">
      <formula>$BV$4=""</formula>
    </cfRule>
  </conditionalFormatting>
  <conditionalFormatting sqref="BW9:CQ9">
    <cfRule type="expression" dxfId="6928" priority="733">
      <formula>$BW$4=""</formula>
    </cfRule>
  </conditionalFormatting>
  <conditionalFormatting sqref="BX9:CQ9">
    <cfRule type="expression" dxfId="6927" priority="732">
      <formula>$BX$4=""</formula>
    </cfRule>
  </conditionalFormatting>
  <conditionalFormatting sqref="BY9:CQ9">
    <cfRule type="expression" dxfId="6926" priority="731">
      <formula>$BY$4=""</formula>
    </cfRule>
  </conditionalFormatting>
  <conditionalFormatting sqref="BZ9:CQ9">
    <cfRule type="expression" dxfId="6925" priority="730">
      <formula>$BZ$4=""</formula>
    </cfRule>
  </conditionalFormatting>
  <conditionalFormatting sqref="CA9:CQ9">
    <cfRule type="expression" dxfId="6924" priority="729">
      <formula>$CA$4=""</formula>
    </cfRule>
  </conditionalFormatting>
  <conditionalFormatting sqref="CB9:CQ9">
    <cfRule type="expression" dxfId="6923" priority="728">
      <formula>$CB$4=""</formula>
    </cfRule>
  </conditionalFormatting>
  <conditionalFormatting sqref="CC9:CQ9">
    <cfRule type="expression" dxfId="6922" priority="727">
      <formula>$CC$4=""</formula>
    </cfRule>
  </conditionalFormatting>
  <conditionalFormatting sqref="BR9:CQ9">
    <cfRule type="expression" dxfId="6921" priority="753">
      <formula>$BC$4=""</formula>
    </cfRule>
  </conditionalFormatting>
  <conditionalFormatting sqref="D18:BQ18">
    <cfRule type="expression" dxfId="6920" priority="435">
      <formula>$D$4=""</formula>
    </cfRule>
  </conditionalFormatting>
  <conditionalFormatting sqref="E18:BQ18">
    <cfRule type="expression" dxfId="6919" priority="434">
      <formula>$E$4=""</formula>
    </cfRule>
  </conditionalFormatting>
  <conditionalFormatting sqref="F18:BQ18">
    <cfRule type="expression" dxfId="6918" priority="433">
      <formula>$F$4=""</formula>
    </cfRule>
  </conditionalFormatting>
  <conditionalFormatting sqref="G18:BQ18">
    <cfRule type="expression" dxfId="6917" priority="432">
      <formula>$G$4=""</formula>
    </cfRule>
  </conditionalFormatting>
  <conditionalFormatting sqref="H18:BQ18">
    <cfRule type="expression" dxfId="6916" priority="431">
      <formula>$H$4=""</formula>
    </cfRule>
  </conditionalFormatting>
  <conditionalFormatting sqref="I18:BQ18">
    <cfRule type="expression" dxfId="6915" priority="430">
      <formula>$I$4=""</formula>
    </cfRule>
  </conditionalFormatting>
  <conditionalFormatting sqref="J18:BQ18">
    <cfRule type="expression" dxfId="6914" priority="429">
      <formula>$J$4=""</formula>
    </cfRule>
  </conditionalFormatting>
  <conditionalFormatting sqref="K18:BQ18">
    <cfRule type="expression" dxfId="6913" priority="428">
      <formula>$K$4=""</formula>
    </cfRule>
  </conditionalFormatting>
  <conditionalFormatting sqref="L18:BQ18">
    <cfRule type="expression" dxfId="6912" priority="427">
      <formula>$L$4=""</formula>
    </cfRule>
  </conditionalFormatting>
  <conditionalFormatting sqref="M18:BQ18">
    <cfRule type="expression" dxfId="6911" priority="426">
      <formula>$M$4=""</formula>
    </cfRule>
  </conditionalFormatting>
  <conditionalFormatting sqref="N18:BQ18">
    <cfRule type="expression" dxfId="6910" priority="425">
      <formula>$N$4=""</formula>
    </cfRule>
  </conditionalFormatting>
  <conditionalFormatting sqref="O18:BQ18">
    <cfRule type="expression" dxfId="6909" priority="424">
      <formula>$O$4=""</formula>
    </cfRule>
  </conditionalFormatting>
  <conditionalFormatting sqref="P18:BQ18">
    <cfRule type="expression" dxfId="6908" priority="423">
      <formula>$P$4=""</formula>
    </cfRule>
  </conditionalFormatting>
  <conditionalFormatting sqref="Q18:BQ18">
    <cfRule type="expression" dxfId="6907" priority="422">
      <formula>$Q$4=""</formula>
    </cfRule>
  </conditionalFormatting>
  <conditionalFormatting sqref="R18:BQ18">
    <cfRule type="expression" dxfId="6906" priority="421">
      <formula>$R$4=""</formula>
    </cfRule>
  </conditionalFormatting>
  <conditionalFormatting sqref="S18:BQ18">
    <cfRule type="expression" dxfId="6905" priority="420">
      <formula>$S$4=""</formula>
    </cfRule>
  </conditionalFormatting>
  <conditionalFormatting sqref="T18:BQ18">
    <cfRule type="expression" dxfId="6904" priority="419">
      <formula>$T$4=""</formula>
    </cfRule>
  </conditionalFormatting>
  <conditionalFormatting sqref="U18:BQ18">
    <cfRule type="expression" dxfId="6903" priority="418">
      <formula>$U$4=""</formula>
    </cfRule>
  </conditionalFormatting>
  <conditionalFormatting sqref="V18:BQ18">
    <cfRule type="expression" dxfId="6902" priority="417">
      <formula>$V$4=""</formula>
    </cfRule>
  </conditionalFormatting>
  <conditionalFormatting sqref="W18:BQ18">
    <cfRule type="expression" dxfId="6901" priority="416">
      <formula>$W$4=""</formula>
    </cfRule>
  </conditionalFormatting>
  <conditionalFormatting sqref="X18:BQ18">
    <cfRule type="expression" dxfId="6900" priority="415">
      <formula>$X$4=""</formula>
    </cfRule>
  </conditionalFormatting>
  <conditionalFormatting sqref="Y18:BQ18">
    <cfRule type="expression" dxfId="6899" priority="414">
      <formula>$Y$4=""</formula>
    </cfRule>
  </conditionalFormatting>
  <conditionalFormatting sqref="Z18:BQ18">
    <cfRule type="expression" dxfId="6898" priority="413">
      <formula>$Z$4=""</formula>
    </cfRule>
  </conditionalFormatting>
  <conditionalFormatting sqref="AA18:BQ18">
    <cfRule type="expression" dxfId="6897" priority="412">
      <formula>$AA$4=""</formula>
    </cfRule>
  </conditionalFormatting>
  <conditionalFormatting sqref="AY18:BQ18">
    <cfRule type="expression" dxfId="6896" priority="388">
      <formula>$AY$4=""</formula>
    </cfRule>
  </conditionalFormatting>
  <conditionalFormatting sqref="AX18:BQ18">
    <cfRule type="expression" dxfId="6895" priority="389">
      <formula>$AX$4=""</formula>
    </cfRule>
  </conditionalFormatting>
  <conditionalFormatting sqref="AW18:BQ18">
    <cfRule type="expression" dxfId="6894" priority="390">
      <formula>$AW$4=""</formula>
    </cfRule>
  </conditionalFormatting>
  <conditionalFormatting sqref="AV18:BQ18">
    <cfRule type="expression" dxfId="6893" priority="391">
      <formula>$AV$4=""</formula>
    </cfRule>
  </conditionalFormatting>
  <conditionalFormatting sqref="AU18:BQ18">
    <cfRule type="expression" dxfId="6892" priority="392">
      <formula>$AU$4=""</formula>
    </cfRule>
  </conditionalFormatting>
  <conditionalFormatting sqref="AT18:BQ18">
    <cfRule type="expression" dxfId="6891" priority="393">
      <formula>$AT$4=""</formula>
    </cfRule>
  </conditionalFormatting>
  <conditionalFormatting sqref="AS18:BQ18">
    <cfRule type="expression" dxfId="6890" priority="394">
      <formula>$AS$4=""</formula>
    </cfRule>
  </conditionalFormatting>
  <conditionalFormatting sqref="AR18:BQ18">
    <cfRule type="expression" dxfId="6889" priority="395">
      <formula>$AR$4=""</formula>
    </cfRule>
  </conditionalFormatting>
  <conditionalFormatting sqref="AQ18:BQ18">
    <cfRule type="expression" dxfId="6888" priority="396">
      <formula>$AQ$4=""</formula>
    </cfRule>
  </conditionalFormatting>
  <conditionalFormatting sqref="AP18:BQ18">
    <cfRule type="expression" dxfId="6887" priority="397">
      <formula>$AP$4=""</formula>
    </cfRule>
  </conditionalFormatting>
  <conditionalFormatting sqref="AO18:BQ18">
    <cfRule type="expression" dxfId="6886" priority="398">
      <formula>$AO$4=""</formula>
    </cfRule>
  </conditionalFormatting>
  <conditionalFormatting sqref="AN18:BQ18">
    <cfRule type="expression" dxfId="6885" priority="399">
      <formula>$AN$4=""</formula>
    </cfRule>
  </conditionalFormatting>
  <conditionalFormatting sqref="AM18:BQ18">
    <cfRule type="expression" dxfId="6884" priority="400">
      <formula>$AM$4=""</formula>
    </cfRule>
  </conditionalFormatting>
  <conditionalFormatting sqref="AL18:BQ18">
    <cfRule type="expression" dxfId="6883" priority="401">
      <formula>$AL$4=""</formula>
    </cfRule>
  </conditionalFormatting>
  <conditionalFormatting sqref="AK18:BQ18">
    <cfRule type="expression" dxfId="6882" priority="402">
      <formula>$AK$4=""</formula>
    </cfRule>
  </conditionalFormatting>
  <conditionalFormatting sqref="AJ18:BQ18">
    <cfRule type="expression" dxfId="6881" priority="403">
      <formula>$AJ$4=""</formula>
    </cfRule>
  </conditionalFormatting>
  <conditionalFormatting sqref="AI18:BQ18">
    <cfRule type="expression" dxfId="6880" priority="404">
      <formula>$AI$4=""</formula>
    </cfRule>
  </conditionalFormatting>
  <conditionalFormatting sqref="AH18:BQ18">
    <cfRule type="expression" dxfId="6879" priority="405">
      <formula>$AH$4=""</formula>
    </cfRule>
  </conditionalFormatting>
  <conditionalFormatting sqref="AG18:BQ18">
    <cfRule type="expression" dxfId="6878" priority="406">
      <formula>$AG$4=""</formula>
    </cfRule>
  </conditionalFormatting>
  <conditionalFormatting sqref="AF18:BQ18">
    <cfRule type="expression" dxfId="6877" priority="407">
      <formula>$AF$4=""</formula>
    </cfRule>
  </conditionalFormatting>
  <conditionalFormatting sqref="AE18:BQ18">
    <cfRule type="expression" dxfId="6876" priority="408">
      <formula>$AE$4=""</formula>
    </cfRule>
  </conditionalFormatting>
  <conditionalFormatting sqref="AD18:BQ18">
    <cfRule type="expression" dxfId="6875" priority="409">
      <formula>$AD$4=""</formula>
    </cfRule>
  </conditionalFormatting>
  <conditionalFormatting sqref="AC18:BQ18">
    <cfRule type="expression" dxfId="6874" priority="410">
      <formula>$AC$4=""</formula>
    </cfRule>
  </conditionalFormatting>
  <conditionalFormatting sqref="AB18:BQ18">
    <cfRule type="expression" dxfId="6873" priority="411">
      <formula>$AB$4=""</formula>
    </cfRule>
  </conditionalFormatting>
  <conditionalFormatting sqref="BA18:BQ18">
    <cfRule type="expression" dxfId="6872" priority="386">
      <formula>$BA$4=""</formula>
    </cfRule>
  </conditionalFormatting>
  <conditionalFormatting sqref="BO18:BQ18">
    <cfRule type="expression" dxfId="6871" priority="372">
      <formula>$BO$4=""</formula>
    </cfRule>
  </conditionalFormatting>
  <conditionalFormatting sqref="BN18:BQ18">
    <cfRule type="expression" dxfId="6870" priority="373">
      <formula>$BN$4=""</formula>
    </cfRule>
  </conditionalFormatting>
  <conditionalFormatting sqref="BM18:BQ18">
    <cfRule type="expression" dxfId="6869" priority="374">
      <formula>$BM$4=""</formula>
    </cfRule>
  </conditionalFormatting>
  <conditionalFormatting sqref="BL18:BQ18">
    <cfRule type="expression" dxfId="6868" priority="375">
      <formula>$BL$4=""</formula>
    </cfRule>
  </conditionalFormatting>
  <conditionalFormatting sqref="BK18:BQ18">
    <cfRule type="expression" dxfId="6867" priority="376">
      <formula>$BK$4=""</formula>
    </cfRule>
  </conditionalFormatting>
  <conditionalFormatting sqref="BJ18:BQ18">
    <cfRule type="expression" dxfId="6866" priority="377">
      <formula>$BJ$4=""</formula>
    </cfRule>
  </conditionalFormatting>
  <conditionalFormatting sqref="BI18:BQ18">
    <cfRule type="expression" dxfId="6865" priority="378">
      <formula>$BI$4=""</formula>
    </cfRule>
  </conditionalFormatting>
  <conditionalFormatting sqref="BH18:BQ18">
    <cfRule type="expression" dxfId="6864" priority="379">
      <formula>$BH$4=""</formula>
    </cfRule>
  </conditionalFormatting>
  <conditionalFormatting sqref="BG18:BQ18">
    <cfRule type="expression" dxfId="6863" priority="380">
      <formula>$BG$4=""</formula>
    </cfRule>
  </conditionalFormatting>
  <conditionalFormatting sqref="BF18:BQ18">
    <cfRule type="expression" dxfId="6862" priority="381">
      <formula>$BF$4=""</formula>
    </cfRule>
  </conditionalFormatting>
  <conditionalFormatting sqref="BE18:BQ18">
    <cfRule type="expression" dxfId="6861" priority="382">
      <formula>$BE$4=""</formula>
    </cfRule>
  </conditionalFormatting>
  <conditionalFormatting sqref="BD18:BQ18">
    <cfRule type="expression" dxfId="6860" priority="383">
      <formula>$BD$4=""</formula>
    </cfRule>
  </conditionalFormatting>
  <conditionalFormatting sqref="BB18:BQ18">
    <cfRule type="expression" dxfId="6859" priority="385">
      <formula>$BB$4=""</formula>
    </cfRule>
  </conditionalFormatting>
  <conditionalFormatting sqref="AZ18:BQ18">
    <cfRule type="expression" dxfId="6858" priority="387">
      <formula>$AZ$4=""</formula>
    </cfRule>
  </conditionalFormatting>
  <conditionalFormatting sqref="BP18:BQ18">
    <cfRule type="expression" dxfId="6857" priority="371">
      <formula>$BP$4=""</formula>
    </cfRule>
  </conditionalFormatting>
  <conditionalFormatting sqref="BQ18">
    <cfRule type="expression" dxfId="6856" priority="370">
      <formula>$BQ$4=""</formula>
    </cfRule>
  </conditionalFormatting>
  <conditionalFormatting sqref="BC18:BQ18">
    <cfRule type="expression" dxfId="6855" priority="384">
      <formula>$BC$4=""</formula>
    </cfRule>
  </conditionalFormatting>
  <conditionalFormatting sqref="BR18:CQ18">
    <cfRule type="expression" dxfId="6854" priority="369">
      <formula>$D$4=""</formula>
    </cfRule>
  </conditionalFormatting>
  <conditionalFormatting sqref="BR18:CQ18">
    <cfRule type="expression" dxfId="6853" priority="368">
      <formula>$E$4=""</formula>
    </cfRule>
  </conditionalFormatting>
  <conditionalFormatting sqref="BR18:CQ18">
    <cfRule type="expression" dxfId="6852" priority="367">
      <formula>$F$4=""</formula>
    </cfRule>
  </conditionalFormatting>
  <conditionalFormatting sqref="BR18:CQ18">
    <cfRule type="expression" dxfId="6851" priority="366">
      <formula>$G$4=""</formula>
    </cfRule>
  </conditionalFormatting>
  <conditionalFormatting sqref="BR18:CQ18">
    <cfRule type="expression" dxfId="6850" priority="365">
      <formula>$H$4=""</formula>
    </cfRule>
  </conditionalFormatting>
  <conditionalFormatting sqref="BR18:CQ18">
    <cfRule type="expression" dxfId="6849" priority="364">
      <formula>$I$4=""</formula>
    </cfRule>
  </conditionalFormatting>
  <conditionalFormatting sqref="BR18:CQ18">
    <cfRule type="expression" dxfId="6848" priority="363">
      <formula>$J$4=""</formula>
    </cfRule>
  </conditionalFormatting>
  <conditionalFormatting sqref="BR18:CQ18">
    <cfRule type="expression" dxfId="6847" priority="362">
      <formula>$K$4=""</formula>
    </cfRule>
  </conditionalFormatting>
  <conditionalFormatting sqref="BR18:CQ18">
    <cfRule type="expression" dxfId="6846" priority="361">
      <formula>$L$4=""</formula>
    </cfRule>
  </conditionalFormatting>
  <conditionalFormatting sqref="BR18:CQ18">
    <cfRule type="expression" dxfId="6845" priority="360">
      <formula>$M$4=""</formula>
    </cfRule>
  </conditionalFormatting>
  <conditionalFormatting sqref="BR18:CQ18">
    <cfRule type="expression" dxfId="6844" priority="359">
      <formula>$N$4=""</formula>
    </cfRule>
  </conditionalFormatting>
  <conditionalFormatting sqref="BR18:CQ18">
    <cfRule type="expression" dxfId="6843" priority="358">
      <formula>$O$4=""</formula>
    </cfRule>
  </conditionalFormatting>
  <conditionalFormatting sqref="BR18:CQ18">
    <cfRule type="expression" dxfId="6842" priority="357">
      <formula>$P$4=""</formula>
    </cfRule>
  </conditionalFormatting>
  <conditionalFormatting sqref="BR18:CQ18">
    <cfRule type="expression" dxfId="6841" priority="356">
      <formula>$Q$4=""</formula>
    </cfRule>
  </conditionalFormatting>
  <conditionalFormatting sqref="BR18:CQ18">
    <cfRule type="expression" dxfId="6840" priority="355">
      <formula>$R$4=""</formula>
    </cfRule>
  </conditionalFormatting>
  <conditionalFormatting sqref="BR18:CQ18">
    <cfRule type="expression" dxfId="6839" priority="354">
      <formula>$S$4=""</formula>
    </cfRule>
  </conditionalFormatting>
  <conditionalFormatting sqref="BR18:CQ18">
    <cfRule type="expression" dxfId="6838" priority="353">
      <formula>$T$4=""</formula>
    </cfRule>
  </conditionalFormatting>
  <conditionalFormatting sqref="BR18:CQ18">
    <cfRule type="expression" dxfId="6837" priority="352">
      <formula>$U$4=""</formula>
    </cfRule>
  </conditionalFormatting>
  <conditionalFormatting sqref="BR18:CQ18">
    <cfRule type="expression" dxfId="6836" priority="351">
      <formula>$V$4=""</formula>
    </cfRule>
  </conditionalFormatting>
  <conditionalFormatting sqref="BR18:CQ18">
    <cfRule type="expression" dxfId="6835" priority="350">
      <formula>$W$4=""</formula>
    </cfRule>
  </conditionalFormatting>
  <conditionalFormatting sqref="BR18:CQ18">
    <cfRule type="expression" dxfId="6834" priority="349">
      <formula>$X$4=""</formula>
    </cfRule>
  </conditionalFormatting>
  <conditionalFormatting sqref="BR18:CQ18">
    <cfRule type="expression" dxfId="6833" priority="348">
      <formula>$Y$4=""</formula>
    </cfRule>
  </conditionalFormatting>
  <conditionalFormatting sqref="BR18:CQ18">
    <cfRule type="expression" dxfId="6832" priority="347">
      <formula>$Z$4=""</formula>
    </cfRule>
  </conditionalFormatting>
  <conditionalFormatting sqref="BR18:CQ18">
    <cfRule type="expression" dxfId="6831" priority="346">
      <formula>$AA$4=""</formula>
    </cfRule>
  </conditionalFormatting>
  <conditionalFormatting sqref="BR18:CQ18">
    <cfRule type="expression" dxfId="6830" priority="322">
      <formula>$AY$4=""</formula>
    </cfRule>
  </conditionalFormatting>
  <conditionalFormatting sqref="BR18:CQ18">
    <cfRule type="expression" dxfId="6829" priority="323">
      <formula>$AX$4=""</formula>
    </cfRule>
  </conditionalFormatting>
  <conditionalFormatting sqref="BR18:CQ18">
    <cfRule type="expression" dxfId="6828" priority="324">
      <formula>$AW$4=""</formula>
    </cfRule>
  </conditionalFormatting>
  <conditionalFormatting sqref="BR18:CQ18">
    <cfRule type="expression" dxfId="6827" priority="325">
      <formula>$AV$4=""</formula>
    </cfRule>
  </conditionalFormatting>
  <conditionalFormatting sqref="BR18:CQ18">
    <cfRule type="expression" dxfId="6826" priority="326">
      <formula>$AU$4=""</formula>
    </cfRule>
  </conditionalFormatting>
  <conditionalFormatting sqref="BR18:CQ18">
    <cfRule type="expression" dxfId="6825" priority="327">
      <formula>$AT$4=""</formula>
    </cfRule>
  </conditionalFormatting>
  <conditionalFormatting sqref="BR18:CQ18">
    <cfRule type="expression" dxfId="6824" priority="328">
      <formula>$AS$4=""</formula>
    </cfRule>
  </conditionalFormatting>
  <conditionalFormatting sqref="BR18:CQ18">
    <cfRule type="expression" dxfId="6823" priority="329">
      <formula>$AR$4=""</formula>
    </cfRule>
  </conditionalFormatting>
  <conditionalFormatting sqref="BR18:CQ18">
    <cfRule type="expression" dxfId="6822" priority="330">
      <formula>$AQ$4=""</formula>
    </cfRule>
  </conditionalFormatting>
  <conditionalFormatting sqref="BR18:CQ18">
    <cfRule type="expression" dxfId="6821" priority="331">
      <formula>$AP$4=""</formula>
    </cfRule>
  </conditionalFormatting>
  <conditionalFormatting sqref="BR18:CQ18">
    <cfRule type="expression" dxfId="6820" priority="332">
      <formula>$AO$4=""</formula>
    </cfRule>
  </conditionalFormatting>
  <conditionalFormatting sqref="BR18:CQ18">
    <cfRule type="expression" dxfId="6819" priority="333">
      <formula>$AN$4=""</formula>
    </cfRule>
  </conditionalFormatting>
  <conditionalFormatting sqref="BR18:CQ18">
    <cfRule type="expression" dxfId="6818" priority="334">
      <formula>$AM$4=""</formula>
    </cfRule>
  </conditionalFormatting>
  <conditionalFormatting sqref="BR18:CQ18">
    <cfRule type="expression" dxfId="6817" priority="335">
      <formula>$AL$4=""</formula>
    </cfRule>
  </conditionalFormatting>
  <conditionalFormatting sqref="BR18:CQ18">
    <cfRule type="expression" dxfId="6816" priority="336">
      <formula>$AK$4=""</formula>
    </cfRule>
  </conditionalFormatting>
  <conditionalFormatting sqref="BR18:CQ18">
    <cfRule type="expression" dxfId="6815" priority="337">
      <formula>$AJ$4=""</formula>
    </cfRule>
  </conditionalFormatting>
  <conditionalFormatting sqref="BR18:CQ18">
    <cfRule type="expression" dxfId="6814" priority="338">
      <formula>$AI$4=""</formula>
    </cfRule>
  </conditionalFormatting>
  <conditionalFormatting sqref="BR18:CQ18">
    <cfRule type="expression" dxfId="6813" priority="339">
      <formula>$AH$4=""</formula>
    </cfRule>
  </conditionalFormatting>
  <conditionalFormatting sqref="BR18:CQ18">
    <cfRule type="expression" dxfId="6812" priority="340">
      <formula>$AG$4=""</formula>
    </cfRule>
  </conditionalFormatting>
  <conditionalFormatting sqref="BR18:CQ18">
    <cfRule type="expression" dxfId="6811" priority="341">
      <formula>$AF$4=""</formula>
    </cfRule>
  </conditionalFormatting>
  <conditionalFormatting sqref="BR18:CQ18">
    <cfRule type="expression" dxfId="6810" priority="342">
      <formula>$AE$4=""</formula>
    </cfRule>
  </conditionalFormatting>
  <conditionalFormatting sqref="BR18:CQ18">
    <cfRule type="expression" dxfId="6809" priority="343">
      <formula>$AD$4=""</formula>
    </cfRule>
  </conditionalFormatting>
  <conditionalFormatting sqref="BR18:CQ18">
    <cfRule type="expression" dxfId="6808" priority="344">
      <formula>$AC$4=""</formula>
    </cfRule>
  </conditionalFormatting>
  <conditionalFormatting sqref="BR18:CQ18">
    <cfRule type="expression" dxfId="6807" priority="345">
      <formula>$AB$4=""</formula>
    </cfRule>
  </conditionalFormatting>
  <conditionalFormatting sqref="BR18:CQ18">
    <cfRule type="expression" dxfId="6806" priority="320">
      <formula>$BA$4=""</formula>
    </cfRule>
  </conditionalFormatting>
  <conditionalFormatting sqref="BR18:CQ18">
    <cfRule type="expression" dxfId="6805" priority="306">
      <formula>$BO$4=""</formula>
    </cfRule>
  </conditionalFormatting>
  <conditionalFormatting sqref="BR18:CQ18">
    <cfRule type="expression" dxfId="6804" priority="307">
      <formula>$BN$4=""</formula>
    </cfRule>
  </conditionalFormatting>
  <conditionalFormatting sqref="BR18:CQ18">
    <cfRule type="expression" dxfId="6803" priority="308">
      <formula>$BM$4=""</formula>
    </cfRule>
  </conditionalFormatting>
  <conditionalFormatting sqref="BR18:CQ18">
    <cfRule type="expression" dxfId="6802" priority="309">
      <formula>$BL$4=""</formula>
    </cfRule>
  </conditionalFormatting>
  <conditionalFormatting sqref="BR18:CQ18">
    <cfRule type="expression" dxfId="6801" priority="310">
      <formula>$BK$4=""</formula>
    </cfRule>
  </conditionalFormatting>
  <conditionalFormatting sqref="BR18:CQ18">
    <cfRule type="expression" dxfId="6800" priority="311">
      <formula>$BJ$4=""</formula>
    </cfRule>
  </conditionalFormatting>
  <conditionalFormatting sqref="BR18:CQ18">
    <cfRule type="expression" dxfId="6799" priority="312">
      <formula>$BI$4=""</formula>
    </cfRule>
  </conditionalFormatting>
  <conditionalFormatting sqref="BR18:CQ18">
    <cfRule type="expression" dxfId="6798" priority="313">
      <formula>$BH$4=""</formula>
    </cfRule>
  </conditionalFormatting>
  <conditionalFormatting sqref="BR18:CQ18">
    <cfRule type="expression" dxfId="6797" priority="314">
      <formula>$BG$4=""</formula>
    </cfRule>
  </conditionalFormatting>
  <conditionalFormatting sqref="BR18:CQ18">
    <cfRule type="expression" dxfId="6796" priority="315">
      <formula>$BF$4=""</formula>
    </cfRule>
  </conditionalFormatting>
  <conditionalFormatting sqref="BR18:CQ18">
    <cfRule type="expression" dxfId="6795" priority="316">
      <formula>$BE$4=""</formula>
    </cfRule>
  </conditionalFormatting>
  <conditionalFormatting sqref="BR18:CQ18">
    <cfRule type="expression" dxfId="6794" priority="317">
      <formula>$BD$4=""</formula>
    </cfRule>
  </conditionalFormatting>
  <conditionalFormatting sqref="BR18:CQ18">
    <cfRule type="expression" dxfId="6793" priority="319">
      <formula>$BB$4=""</formula>
    </cfRule>
  </conditionalFormatting>
  <conditionalFormatting sqref="BR18:CQ18">
    <cfRule type="expression" dxfId="6792" priority="321">
      <formula>$AZ$4=""</formula>
    </cfRule>
  </conditionalFormatting>
  <conditionalFormatting sqref="CD18:CQ18">
    <cfRule type="expression" dxfId="6791" priority="291">
      <formula>$CD$4=""</formula>
    </cfRule>
  </conditionalFormatting>
  <conditionalFormatting sqref="BR18:CQ18">
    <cfRule type="expression" dxfId="6790" priority="305">
      <formula>$BP$4=""</formula>
    </cfRule>
  </conditionalFormatting>
  <conditionalFormatting sqref="BR18:CQ18">
    <cfRule type="expression" dxfId="6789" priority="304">
      <formula>$BQ$4=""</formula>
    </cfRule>
  </conditionalFormatting>
  <conditionalFormatting sqref="BR18:CQ18">
    <cfRule type="expression" dxfId="6788" priority="303">
      <formula>$BR$4=""</formula>
    </cfRule>
  </conditionalFormatting>
  <conditionalFormatting sqref="BS18:CQ18">
    <cfRule type="expression" dxfId="6787" priority="302">
      <formula>$BS$4=""</formula>
    </cfRule>
  </conditionalFormatting>
  <conditionalFormatting sqref="BT18:CQ18">
    <cfRule type="expression" dxfId="6786" priority="301">
      <formula>$BT$4=""</formula>
    </cfRule>
  </conditionalFormatting>
  <conditionalFormatting sqref="BU18:CQ18">
    <cfRule type="expression" dxfId="6785" priority="300">
      <formula>$BU$4=""</formula>
    </cfRule>
  </conditionalFormatting>
  <conditionalFormatting sqref="BV18:CQ18">
    <cfRule type="expression" dxfId="6784" priority="299">
      <formula>$BV$4=""</formula>
    </cfRule>
  </conditionalFormatting>
  <conditionalFormatting sqref="BW18:CQ18">
    <cfRule type="expression" dxfId="6783" priority="298">
      <formula>$BW$4=""</formula>
    </cfRule>
  </conditionalFormatting>
  <conditionalFormatting sqref="BX18:CQ18">
    <cfRule type="expression" dxfId="6782" priority="297">
      <formula>$BX$4=""</formula>
    </cfRule>
  </conditionalFormatting>
  <conditionalFormatting sqref="BY18:CQ18">
    <cfRule type="expression" dxfId="6781" priority="296">
      <formula>$BY$4=""</formula>
    </cfRule>
  </conditionalFormatting>
  <conditionalFormatting sqref="BZ18:CQ18">
    <cfRule type="expression" dxfId="6780" priority="295">
      <formula>$BZ$4=""</formula>
    </cfRule>
  </conditionalFormatting>
  <conditionalFormatting sqref="CA18:CQ18">
    <cfRule type="expression" dxfId="6779" priority="294">
      <formula>$CA$4=""</formula>
    </cfRule>
  </conditionalFormatting>
  <conditionalFormatting sqref="CB18:CQ18">
    <cfRule type="expression" dxfId="6778" priority="293">
      <formula>$CB$4=""</formula>
    </cfRule>
  </conditionalFormatting>
  <conditionalFormatting sqref="CC18:CQ18">
    <cfRule type="expression" dxfId="6777" priority="292">
      <formula>$CC$4=""</formula>
    </cfRule>
  </conditionalFormatting>
  <conditionalFormatting sqref="BR18:CQ18">
    <cfRule type="expression" dxfId="6776" priority="318">
      <formula>$BC$4=""</formula>
    </cfRule>
  </conditionalFormatting>
  <conditionalFormatting sqref="D8:BQ8">
    <cfRule type="expression" dxfId="6775" priority="290">
      <formula>$D$4=""</formula>
    </cfRule>
  </conditionalFormatting>
  <conditionalFormatting sqref="E8:BQ8">
    <cfRule type="expression" dxfId="6774" priority="289">
      <formula>$E$4=""</formula>
    </cfRule>
  </conditionalFormatting>
  <conditionalFormatting sqref="F8:BQ8">
    <cfRule type="expression" dxfId="6773" priority="288">
      <formula>$F$4=""</formula>
    </cfRule>
  </conditionalFormatting>
  <conditionalFormatting sqref="G8:BQ8">
    <cfRule type="expression" dxfId="6772" priority="287">
      <formula>$G$4=""</formula>
    </cfRule>
  </conditionalFormatting>
  <conditionalFormatting sqref="H8:BQ8">
    <cfRule type="expression" dxfId="6771" priority="286">
      <formula>$H$4=""</formula>
    </cfRule>
  </conditionalFormatting>
  <conditionalFormatting sqref="I8:BQ8">
    <cfRule type="expression" dxfId="6770" priority="285">
      <formula>$I$4=""</formula>
    </cfRule>
  </conditionalFormatting>
  <conditionalFormatting sqref="J8:BQ8">
    <cfRule type="expression" dxfId="6769" priority="284">
      <formula>$J$4=""</formula>
    </cfRule>
  </conditionalFormatting>
  <conditionalFormatting sqref="K8:BQ8">
    <cfRule type="expression" dxfId="6768" priority="283">
      <formula>$K$4=""</formula>
    </cfRule>
  </conditionalFormatting>
  <conditionalFormatting sqref="L8:BQ8">
    <cfRule type="expression" dxfId="6767" priority="282">
      <formula>$L$4=""</formula>
    </cfRule>
  </conditionalFormatting>
  <conditionalFormatting sqref="M8:BQ8">
    <cfRule type="expression" dxfId="6766" priority="281">
      <formula>$M$4=""</formula>
    </cfRule>
  </conditionalFormatting>
  <conditionalFormatting sqref="N8:BQ8">
    <cfRule type="expression" dxfId="6765" priority="280">
      <formula>$N$4=""</formula>
    </cfRule>
  </conditionalFormatting>
  <conditionalFormatting sqref="O8:BQ8">
    <cfRule type="expression" dxfId="6764" priority="279">
      <formula>$O$4=""</formula>
    </cfRule>
  </conditionalFormatting>
  <conditionalFormatting sqref="P8:BQ8">
    <cfRule type="expression" dxfId="6763" priority="278">
      <formula>$P$4=""</formula>
    </cfRule>
  </conditionalFormatting>
  <conditionalFormatting sqref="Q8:BQ8">
    <cfRule type="expression" dxfId="6762" priority="277">
      <formula>$Q$4=""</formula>
    </cfRule>
  </conditionalFormatting>
  <conditionalFormatting sqref="R8:BQ8">
    <cfRule type="expression" dxfId="6761" priority="276">
      <formula>$R$4=""</formula>
    </cfRule>
  </conditionalFormatting>
  <conditionalFormatting sqref="S8:BQ8">
    <cfRule type="expression" dxfId="6760" priority="275">
      <formula>$S$4=""</formula>
    </cfRule>
  </conditionalFormatting>
  <conditionalFormatting sqref="T8:BQ8">
    <cfRule type="expression" dxfId="6759" priority="274">
      <formula>$T$4=""</formula>
    </cfRule>
  </conditionalFormatting>
  <conditionalFormatting sqref="U8:BQ8">
    <cfRule type="expression" dxfId="6758" priority="273">
      <formula>$U$4=""</formula>
    </cfRule>
  </conditionalFormatting>
  <conditionalFormatting sqref="V8:BQ8">
    <cfRule type="expression" dxfId="6757" priority="272">
      <formula>$V$4=""</formula>
    </cfRule>
  </conditionalFormatting>
  <conditionalFormatting sqref="W8:BQ8">
    <cfRule type="expression" dxfId="6756" priority="271">
      <formula>$W$4=""</formula>
    </cfRule>
  </conditionalFormatting>
  <conditionalFormatting sqref="X8:BQ8">
    <cfRule type="expression" dxfId="6755" priority="270">
      <formula>$X$4=""</formula>
    </cfRule>
  </conditionalFormatting>
  <conditionalFormatting sqref="Y8:BQ8">
    <cfRule type="expression" dxfId="6754" priority="269">
      <formula>$Y$4=""</formula>
    </cfRule>
  </conditionalFormatting>
  <conditionalFormatting sqref="Z8:BQ8">
    <cfRule type="expression" dxfId="6753" priority="268">
      <formula>$Z$4=""</formula>
    </cfRule>
  </conditionalFormatting>
  <conditionalFormatting sqref="AA8:BQ8">
    <cfRule type="expression" dxfId="6752" priority="267">
      <formula>$AA$4=""</formula>
    </cfRule>
  </conditionalFormatting>
  <conditionalFormatting sqref="AY8:BQ8">
    <cfRule type="expression" dxfId="6751" priority="243">
      <formula>$AY$4=""</formula>
    </cfRule>
  </conditionalFormatting>
  <conditionalFormatting sqref="AX8:BQ8">
    <cfRule type="expression" dxfId="6750" priority="244">
      <formula>$AX$4=""</formula>
    </cfRule>
  </conditionalFormatting>
  <conditionalFormatting sqref="AW8:BQ8">
    <cfRule type="expression" dxfId="6749" priority="245">
      <formula>$AW$4=""</formula>
    </cfRule>
  </conditionalFormatting>
  <conditionalFormatting sqref="AV8:BQ8">
    <cfRule type="expression" dxfId="6748" priority="246">
      <formula>$AV$4=""</formula>
    </cfRule>
  </conditionalFormatting>
  <conditionalFormatting sqref="AU8:BQ8">
    <cfRule type="expression" dxfId="6747" priority="247">
      <formula>$AU$4=""</formula>
    </cfRule>
  </conditionalFormatting>
  <conditionalFormatting sqref="AT8:BQ8">
    <cfRule type="expression" dxfId="6746" priority="248">
      <formula>$AT$4=""</formula>
    </cfRule>
  </conditionalFormatting>
  <conditionalFormatting sqref="AS8:BQ8">
    <cfRule type="expression" dxfId="6745" priority="249">
      <formula>$AS$4=""</formula>
    </cfRule>
  </conditionalFormatting>
  <conditionalFormatting sqref="AR8:BQ8">
    <cfRule type="expression" dxfId="6744" priority="250">
      <formula>$AR$4=""</formula>
    </cfRule>
  </conditionalFormatting>
  <conditionalFormatting sqref="AQ8:BQ8">
    <cfRule type="expression" dxfId="6743" priority="251">
      <formula>$AQ$4=""</formula>
    </cfRule>
  </conditionalFormatting>
  <conditionalFormatting sqref="AP8:BQ8">
    <cfRule type="expression" dxfId="6742" priority="252">
      <formula>$AP$4=""</formula>
    </cfRule>
  </conditionalFormatting>
  <conditionalFormatting sqref="AO8:BQ8">
    <cfRule type="expression" dxfId="6741" priority="253">
      <formula>$AO$4=""</formula>
    </cfRule>
  </conditionalFormatting>
  <conditionalFormatting sqref="AN8:BQ8">
    <cfRule type="expression" dxfId="6740" priority="254">
      <formula>$AN$4=""</formula>
    </cfRule>
  </conditionalFormatting>
  <conditionalFormatting sqref="AM8:BQ8">
    <cfRule type="expression" dxfId="6739" priority="255">
      <formula>$AM$4=""</formula>
    </cfRule>
  </conditionalFormatting>
  <conditionalFormatting sqref="AL8:BQ8">
    <cfRule type="expression" dxfId="6738" priority="256">
      <formula>$AL$4=""</formula>
    </cfRule>
  </conditionalFormatting>
  <conditionalFormatting sqref="AK8:BQ8">
    <cfRule type="expression" dxfId="6737" priority="257">
      <formula>$AK$4=""</formula>
    </cfRule>
  </conditionalFormatting>
  <conditionalFormatting sqref="AJ8:BQ8">
    <cfRule type="expression" dxfId="6736" priority="258">
      <formula>$AJ$4=""</formula>
    </cfRule>
  </conditionalFormatting>
  <conditionalFormatting sqref="AI8:BQ8">
    <cfRule type="expression" dxfId="6735" priority="259">
      <formula>$AI$4=""</formula>
    </cfRule>
  </conditionalFormatting>
  <conditionalFormatting sqref="AH8:BQ8">
    <cfRule type="expression" dxfId="6734" priority="260">
      <formula>$AH$4=""</formula>
    </cfRule>
  </conditionalFormatting>
  <conditionalFormatting sqref="AG8:BQ8">
    <cfRule type="expression" dxfId="6733" priority="261">
      <formula>$AG$4=""</formula>
    </cfRule>
  </conditionalFormatting>
  <conditionalFormatting sqref="AF8:BQ8">
    <cfRule type="expression" dxfId="6732" priority="262">
      <formula>$AF$4=""</formula>
    </cfRule>
  </conditionalFormatting>
  <conditionalFormatting sqref="AE8:BQ8">
    <cfRule type="expression" dxfId="6731" priority="263">
      <formula>$AE$4=""</formula>
    </cfRule>
  </conditionalFormatting>
  <conditionalFormatting sqref="AD8:BQ8">
    <cfRule type="expression" dxfId="6730" priority="264">
      <formula>$AD$4=""</formula>
    </cfRule>
  </conditionalFormatting>
  <conditionalFormatting sqref="AC8:BQ8">
    <cfRule type="expression" dxfId="6729" priority="265">
      <formula>$AC$4=""</formula>
    </cfRule>
  </conditionalFormatting>
  <conditionalFormatting sqref="AB8:BQ8">
    <cfRule type="expression" dxfId="6728" priority="266">
      <formula>$AB$4=""</formula>
    </cfRule>
  </conditionalFormatting>
  <conditionalFormatting sqref="BA8:BQ8">
    <cfRule type="expression" dxfId="6727" priority="241">
      <formula>$BA$4=""</formula>
    </cfRule>
  </conditionalFormatting>
  <conditionalFormatting sqref="BO8:BQ8">
    <cfRule type="expression" dxfId="6726" priority="227">
      <formula>$BO$4=""</formula>
    </cfRule>
  </conditionalFormatting>
  <conditionalFormatting sqref="BN8:BQ8">
    <cfRule type="expression" dxfId="6725" priority="228">
      <formula>$BN$4=""</formula>
    </cfRule>
  </conditionalFormatting>
  <conditionalFormatting sqref="BM8:BQ8">
    <cfRule type="expression" dxfId="6724" priority="229">
      <formula>$BM$4=""</formula>
    </cfRule>
  </conditionalFormatting>
  <conditionalFormatting sqref="BL8:BQ8">
    <cfRule type="expression" dxfId="6723" priority="230">
      <formula>$BL$4=""</formula>
    </cfRule>
  </conditionalFormatting>
  <conditionalFormatting sqref="BK8:BQ8">
    <cfRule type="expression" dxfId="6722" priority="231">
      <formula>$BK$4=""</formula>
    </cfRule>
  </conditionalFormatting>
  <conditionalFormatting sqref="BJ8:BQ8">
    <cfRule type="expression" dxfId="6721" priority="232">
      <formula>$BJ$4=""</formula>
    </cfRule>
  </conditionalFormatting>
  <conditionalFormatting sqref="BI8:BQ8">
    <cfRule type="expression" dxfId="6720" priority="233">
      <formula>$BI$4=""</formula>
    </cfRule>
  </conditionalFormatting>
  <conditionalFormatting sqref="BH8:BQ8">
    <cfRule type="expression" dxfId="6719" priority="234">
      <formula>$BH$4=""</formula>
    </cfRule>
  </conditionalFormatting>
  <conditionalFormatting sqref="BG8:BQ8">
    <cfRule type="expression" dxfId="6718" priority="235">
      <formula>$BG$4=""</formula>
    </cfRule>
  </conditionalFormatting>
  <conditionalFormatting sqref="BF8:BQ8">
    <cfRule type="expression" dxfId="6717" priority="236">
      <formula>$BF$4=""</formula>
    </cfRule>
  </conditionalFormatting>
  <conditionalFormatting sqref="BE8:BQ8">
    <cfRule type="expression" dxfId="6716" priority="237">
      <formula>$BE$4=""</formula>
    </cfRule>
  </conditionalFormatting>
  <conditionalFormatting sqref="BD8:BQ8">
    <cfRule type="expression" dxfId="6715" priority="238">
      <formula>$BD$4=""</formula>
    </cfRule>
  </conditionalFormatting>
  <conditionalFormatting sqref="BB8:BQ8">
    <cfRule type="expression" dxfId="6714" priority="240">
      <formula>$BB$4=""</formula>
    </cfRule>
  </conditionalFormatting>
  <conditionalFormatting sqref="AZ8:BQ8">
    <cfRule type="expression" dxfId="6713" priority="242">
      <formula>$AZ$4=""</formula>
    </cfRule>
  </conditionalFormatting>
  <conditionalFormatting sqref="BP8:BQ8">
    <cfRule type="expression" dxfId="6712" priority="226">
      <formula>$BP$4=""</formula>
    </cfRule>
  </conditionalFormatting>
  <conditionalFormatting sqref="BQ8">
    <cfRule type="expression" dxfId="6711" priority="225">
      <formula>$BQ$4=""</formula>
    </cfRule>
  </conditionalFormatting>
  <conditionalFormatting sqref="BC8:BQ8">
    <cfRule type="expression" dxfId="6710" priority="239">
      <formula>$BC$4=""</formula>
    </cfRule>
  </conditionalFormatting>
  <conditionalFormatting sqref="BR8:CQ8">
    <cfRule type="expression" dxfId="6709" priority="224">
      <formula>$D$4=""</formula>
    </cfRule>
  </conditionalFormatting>
  <conditionalFormatting sqref="BR8:CQ8">
    <cfRule type="expression" dxfId="6708" priority="223">
      <formula>$E$4=""</formula>
    </cfRule>
  </conditionalFormatting>
  <conditionalFormatting sqref="BR8:CQ8">
    <cfRule type="expression" dxfId="6707" priority="222">
      <formula>$F$4=""</formula>
    </cfRule>
  </conditionalFormatting>
  <conditionalFormatting sqref="BR8:CQ8">
    <cfRule type="expression" dxfId="6706" priority="221">
      <formula>$G$4=""</formula>
    </cfRule>
  </conditionalFormatting>
  <conditionalFormatting sqref="BR8:CQ8">
    <cfRule type="expression" dxfId="6705" priority="220">
      <formula>$H$4=""</formula>
    </cfRule>
  </conditionalFormatting>
  <conditionalFormatting sqref="BR8:CQ8">
    <cfRule type="expression" dxfId="6704" priority="219">
      <formula>$I$4=""</formula>
    </cfRule>
  </conditionalFormatting>
  <conditionalFormatting sqref="BR8:CQ8">
    <cfRule type="expression" dxfId="6703" priority="218">
      <formula>$J$4=""</formula>
    </cfRule>
  </conditionalFormatting>
  <conditionalFormatting sqref="BR8:CQ8">
    <cfRule type="expression" dxfId="6702" priority="217">
      <formula>$K$4=""</formula>
    </cfRule>
  </conditionalFormatting>
  <conditionalFormatting sqref="BR8:CQ8">
    <cfRule type="expression" dxfId="6701" priority="216">
      <formula>$L$4=""</formula>
    </cfRule>
  </conditionalFormatting>
  <conditionalFormatting sqref="BR8:CQ8">
    <cfRule type="expression" dxfId="6700" priority="215">
      <formula>$M$4=""</formula>
    </cfRule>
  </conditionalFormatting>
  <conditionalFormatting sqref="BR8:CQ8">
    <cfRule type="expression" dxfId="6699" priority="214">
      <formula>$N$4=""</formula>
    </cfRule>
  </conditionalFormatting>
  <conditionalFormatting sqref="BR8:CQ8">
    <cfRule type="expression" dxfId="6698" priority="213">
      <formula>$O$4=""</formula>
    </cfRule>
  </conditionalFormatting>
  <conditionalFormatting sqref="BR8:CQ8">
    <cfRule type="expression" dxfId="6697" priority="212">
      <formula>$P$4=""</formula>
    </cfRule>
  </conditionalFormatting>
  <conditionalFormatting sqref="BR8:CQ8">
    <cfRule type="expression" dxfId="6696" priority="211">
      <formula>$Q$4=""</formula>
    </cfRule>
  </conditionalFormatting>
  <conditionalFormatting sqref="BR8:CQ8">
    <cfRule type="expression" dxfId="6695" priority="210">
      <formula>$R$4=""</formula>
    </cfRule>
  </conditionalFormatting>
  <conditionalFormatting sqref="BR8:CQ8">
    <cfRule type="expression" dxfId="6694" priority="209">
      <formula>$S$4=""</formula>
    </cfRule>
  </conditionalFormatting>
  <conditionalFormatting sqref="BR8:CQ8">
    <cfRule type="expression" dxfId="6693" priority="208">
      <formula>$T$4=""</formula>
    </cfRule>
  </conditionalFormatting>
  <conditionalFormatting sqref="BR8:CQ8">
    <cfRule type="expression" dxfId="6692" priority="207">
      <formula>$U$4=""</formula>
    </cfRule>
  </conditionalFormatting>
  <conditionalFormatting sqref="BR8:CQ8">
    <cfRule type="expression" dxfId="6691" priority="206">
      <formula>$V$4=""</formula>
    </cfRule>
  </conditionalFormatting>
  <conditionalFormatting sqref="BR8:CQ8">
    <cfRule type="expression" dxfId="6690" priority="205">
      <formula>$W$4=""</formula>
    </cfRule>
  </conditionalFormatting>
  <conditionalFormatting sqref="BR8:CQ8">
    <cfRule type="expression" dxfId="6689" priority="204">
      <formula>$X$4=""</formula>
    </cfRule>
  </conditionalFormatting>
  <conditionalFormatting sqref="BR8:CQ8">
    <cfRule type="expression" dxfId="6688" priority="203">
      <formula>$Y$4=""</formula>
    </cfRule>
  </conditionalFormatting>
  <conditionalFormatting sqref="BR8:CQ8">
    <cfRule type="expression" dxfId="6687" priority="202">
      <formula>$Z$4=""</formula>
    </cfRule>
  </conditionalFormatting>
  <conditionalFormatting sqref="BR8:CQ8">
    <cfRule type="expression" dxfId="6686" priority="201">
      <formula>$AA$4=""</formula>
    </cfRule>
  </conditionalFormatting>
  <conditionalFormatting sqref="BR8:CQ8">
    <cfRule type="expression" dxfId="6685" priority="177">
      <formula>$AY$4=""</formula>
    </cfRule>
  </conditionalFormatting>
  <conditionalFormatting sqref="BR8:CQ8">
    <cfRule type="expression" dxfId="6684" priority="178">
      <formula>$AX$4=""</formula>
    </cfRule>
  </conditionalFormatting>
  <conditionalFormatting sqref="BR8:CQ8">
    <cfRule type="expression" dxfId="6683" priority="179">
      <formula>$AW$4=""</formula>
    </cfRule>
  </conditionalFormatting>
  <conditionalFormatting sqref="BR8:CQ8">
    <cfRule type="expression" dxfId="6682" priority="180">
      <formula>$AV$4=""</formula>
    </cfRule>
  </conditionalFormatting>
  <conditionalFormatting sqref="BR8:CQ8">
    <cfRule type="expression" dxfId="6681" priority="181">
      <formula>$AU$4=""</formula>
    </cfRule>
  </conditionalFormatting>
  <conditionalFormatting sqref="BR8:CQ8">
    <cfRule type="expression" dxfId="6680" priority="182">
      <formula>$AT$4=""</formula>
    </cfRule>
  </conditionalFormatting>
  <conditionalFormatting sqref="BR8:CQ8">
    <cfRule type="expression" dxfId="6679" priority="183">
      <formula>$AS$4=""</formula>
    </cfRule>
  </conditionalFormatting>
  <conditionalFormatting sqref="BR8:CQ8">
    <cfRule type="expression" dxfId="6678" priority="184">
      <formula>$AR$4=""</formula>
    </cfRule>
  </conditionalFormatting>
  <conditionalFormatting sqref="BR8:CQ8">
    <cfRule type="expression" dxfId="6677" priority="185">
      <formula>$AQ$4=""</formula>
    </cfRule>
  </conditionalFormatting>
  <conditionalFormatting sqref="BR8:CQ8">
    <cfRule type="expression" dxfId="6676" priority="186">
      <formula>$AP$4=""</formula>
    </cfRule>
  </conditionalFormatting>
  <conditionalFormatting sqref="BR8:CQ8">
    <cfRule type="expression" dxfId="6675" priority="187">
      <formula>$AO$4=""</formula>
    </cfRule>
  </conditionalFormatting>
  <conditionalFormatting sqref="BR8:CQ8">
    <cfRule type="expression" dxfId="6674" priority="188">
      <formula>$AN$4=""</formula>
    </cfRule>
  </conditionalFormatting>
  <conditionalFormatting sqref="BR8:CQ8">
    <cfRule type="expression" dxfId="6673" priority="189">
      <formula>$AM$4=""</formula>
    </cfRule>
  </conditionalFormatting>
  <conditionalFormatting sqref="BR8:CQ8">
    <cfRule type="expression" dxfId="6672" priority="190">
      <formula>$AL$4=""</formula>
    </cfRule>
  </conditionalFormatting>
  <conditionalFormatting sqref="BR8:CQ8">
    <cfRule type="expression" dxfId="6671" priority="191">
      <formula>$AK$4=""</formula>
    </cfRule>
  </conditionalFormatting>
  <conditionalFormatting sqref="BR8:CQ8">
    <cfRule type="expression" dxfId="6670" priority="192">
      <formula>$AJ$4=""</formula>
    </cfRule>
  </conditionalFormatting>
  <conditionalFormatting sqref="BR8:CQ8">
    <cfRule type="expression" dxfId="6669" priority="193">
      <formula>$AI$4=""</formula>
    </cfRule>
  </conditionalFormatting>
  <conditionalFormatting sqref="BR8:CQ8">
    <cfRule type="expression" dxfId="6668" priority="194">
      <formula>$AH$4=""</formula>
    </cfRule>
  </conditionalFormatting>
  <conditionalFormatting sqref="BR8:CQ8">
    <cfRule type="expression" dxfId="6667" priority="195">
      <formula>$AG$4=""</formula>
    </cfRule>
  </conditionalFormatting>
  <conditionalFormatting sqref="BR8:CQ8">
    <cfRule type="expression" dxfId="6666" priority="196">
      <formula>$AF$4=""</formula>
    </cfRule>
  </conditionalFormatting>
  <conditionalFormatting sqref="BR8:CQ8">
    <cfRule type="expression" dxfId="6665" priority="197">
      <formula>$AE$4=""</formula>
    </cfRule>
  </conditionalFormatting>
  <conditionalFormatting sqref="BR8:CQ8">
    <cfRule type="expression" dxfId="6664" priority="198">
      <formula>$AD$4=""</formula>
    </cfRule>
  </conditionalFormatting>
  <conditionalFormatting sqref="BR8:CQ8">
    <cfRule type="expression" dxfId="6663" priority="199">
      <formula>$AC$4=""</formula>
    </cfRule>
  </conditionalFormatting>
  <conditionalFormatting sqref="BR8:CQ8">
    <cfRule type="expression" dxfId="6662" priority="200">
      <formula>$AB$4=""</formula>
    </cfRule>
  </conditionalFormatting>
  <conditionalFormatting sqref="BR8:CQ8">
    <cfRule type="expression" dxfId="6661" priority="175">
      <formula>$BA$4=""</formula>
    </cfRule>
  </conditionalFormatting>
  <conditionalFormatting sqref="BR8:CQ8">
    <cfRule type="expression" dxfId="6660" priority="161">
      <formula>$BO$4=""</formula>
    </cfRule>
  </conditionalFormatting>
  <conditionalFormatting sqref="BR8:CQ8">
    <cfRule type="expression" dxfId="6659" priority="162">
      <formula>$BN$4=""</formula>
    </cfRule>
  </conditionalFormatting>
  <conditionalFormatting sqref="BR8:CQ8">
    <cfRule type="expression" dxfId="6658" priority="163">
      <formula>$BM$4=""</formula>
    </cfRule>
  </conditionalFormatting>
  <conditionalFormatting sqref="BR8:CQ8">
    <cfRule type="expression" dxfId="6657" priority="164">
      <formula>$BL$4=""</formula>
    </cfRule>
  </conditionalFormatting>
  <conditionalFormatting sqref="BR8:CQ8">
    <cfRule type="expression" dxfId="6656" priority="165">
      <formula>$BK$4=""</formula>
    </cfRule>
  </conditionalFormatting>
  <conditionalFormatting sqref="BR8:CQ8">
    <cfRule type="expression" dxfId="6655" priority="166">
      <formula>$BJ$4=""</formula>
    </cfRule>
  </conditionalFormatting>
  <conditionalFormatting sqref="BR8:CQ8">
    <cfRule type="expression" dxfId="6654" priority="167">
      <formula>$BI$4=""</formula>
    </cfRule>
  </conditionalFormatting>
  <conditionalFormatting sqref="BR8:CQ8">
    <cfRule type="expression" dxfId="6653" priority="168">
      <formula>$BH$4=""</formula>
    </cfRule>
  </conditionalFormatting>
  <conditionalFormatting sqref="BR8:CQ8">
    <cfRule type="expression" dxfId="6652" priority="169">
      <formula>$BG$4=""</formula>
    </cfRule>
  </conditionalFormatting>
  <conditionalFormatting sqref="BR8:CQ8">
    <cfRule type="expression" dxfId="6651" priority="170">
      <formula>$BF$4=""</formula>
    </cfRule>
  </conditionalFormatting>
  <conditionalFormatting sqref="BR8:CQ8">
    <cfRule type="expression" dxfId="6650" priority="171">
      <formula>$BE$4=""</formula>
    </cfRule>
  </conditionalFormatting>
  <conditionalFormatting sqref="BR8:CQ8">
    <cfRule type="expression" dxfId="6649" priority="172">
      <formula>$BD$4=""</formula>
    </cfRule>
  </conditionalFormatting>
  <conditionalFormatting sqref="BR8:CQ8">
    <cfRule type="expression" dxfId="6648" priority="174">
      <formula>$BB$4=""</formula>
    </cfRule>
  </conditionalFormatting>
  <conditionalFormatting sqref="BR8:CQ8">
    <cfRule type="expression" dxfId="6647" priority="176">
      <formula>$AZ$4=""</formula>
    </cfRule>
  </conditionalFormatting>
  <conditionalFormatting sqref="CD8:CQ8">
    <cfRule type="expression" dxfId="6646" priority="146">
      <formula>$CD$4=""</formula>
    </cfRule>
  </conditionalFormatting>
  <conditionalFormatting sqref="BR8:CQ8">
    <cfRule type="expression" dxfId="6645" priority="160">
      <formula>$BP$4=""</formula>
    </cfRule>
  </conditionalFormatting>
  <conditionalFormatting sqref="BR8:CQ8">
    <cfRule type="expression" dxfId="6644" priority="159">
      <formula>$BQ$4=""</formula>
    </cfRule>
  </conditionalFormatting>
  <conditionalFormatting sqref="BR8:CQ8">
    <cfRule type="expression" dxfId="6643" priority="158">
      <formula>$BR$4=""</formula>
    </cfRule>
  </conditionalFormatting>
  <conditionalFormatting sqref="BS8:CQ8">
    <cfRule type="expression" dxfId="6642" priority="157">
      <formula>$BS$4=""</formula>
    </cfRule>
  </conditionalFormatting>
  <conditionalFormatting sqref="BT8:CQ8">
    <cfRule type="expression" dxfId="6641" priority="156">
      <formula>$BT$4=""</formula>
    </cfRule>
  </conditionalFormatting>
  <conditionalFormatting sqref="BU8:CQ8">
    <cfRule type="expression" dxfId="6640" priority="155">
      <formula>$BU$4=""</formula>
    </cfRule>
  </conditionalFormatting>
  <conditionalFormatting sqref="BV8:CQ8">
    <cfRule type="expression" dxfId="6639" priority="154">
      <formula>$BV$4=""</formula>
    </cfRule>
  </conditionalFormatting>
  <conditionalFormatting sqref="BW8:CQ8">
    <cfRule type="expression" dxfId="6638" priority="153">
      <formula>$BW$4=""</formula>
    </cfRule>
  </conditionalFormatting>
  <conditionalFormatting sqref="BX8:CQ8">
    <cfRule type="expression" dxfId="6637" priority="152">
      <formula>$BX$4=""</formula>
    </cfRule>
  </conditionalFormatting>
  <conditionalFormatting sqref="BY8:CQ8">
    <cfRule type="expression" dxfId="6636" priority="151">
      <formula>$BY$4=""</formula>
    </cfRule>
  </conditionalFormatting>
  <conditionalFormatting sqref="BZ8:CQ8">
    <cfRule type="expression" dxfId="6635" priority="150">
      <formula>$BZ$4=""</formula>
    </cfRule>
  </conditionalFormatting>
  <conditionalFormatting sqref="CA8:CQ8">
    <cfRule type="expression" dxfId="6634" priority="149">
      <formula>$CA$4=""</formula>
    </cfRule>
  </conditionalFormatting>
  <conditionalFormatting sqref="CB8:CQ8">
    <cfRule type="expression" dxfId="6633" priority="148">
      <formula>$CB$4=""</formula>
    </cfRule>
  </conditionalFormatting>
  <conditionalFormatting sqref="CC8:CQ8">
    <cfRule type="expression" dxfId="6632" priority="147">
      <formula>$CC$4=""</formula>
    </cfRule>
  </conditionalFormatting>
  <conditionalFormatting sqref="BR8:CQ8">
    <cfRule type="expression" dxfId="6631" priority="173">
      <formula>$BC$4=""</formula>
    </cfRule>
  </conditionalFormatting>
  <conditionalFormatting sqref="D11:BQ11">
    <cfRule type="expression" dxfId="6630" priority="145">
      <formula>$D$4=""</formula>
    </cfRule>
  </conditionalFormatting>
  <conditionalFormatting sqref="E11:BQ11">
    <cfRule type="expression" dxfId="6629" priority="144">
      <formula>$E$4=""</formula>
    </cfRule>
  </conditionalFormatting>
  <conditionalFormatting sqref="F11:BQ11">
    <cfRule type="expression" dxfId="6628" priority="143">
      <formula>$F$4=""</formula>
    </cfRule>
  </conditionalFormatting>
  <conditionalFormatting sqref="G11:BQ11">
    <cfRule type="expression" dxfId="6627" priority="142">
      <formula>$G$4=""</formula>
    </cfRule>
  </conditionalFormatting>
  <conditionalFormatting sqref="H11:BQ11">
    <cfRule type="expression" dxfId="6626" priority="141">
      <formula>$H$4=""</formula>
    </cfRule>
  </conditionalFormatting>
  <conditionalFormatting sqref="I11:BQ11">
    <cfRule type="expression" dxfId="6625" priority="140">
      <formula>$I$4=""</formula>
    </cfRule>
  </conditionalFormatting>
  <conditionalFormatting sqref="J11:BQ11">
    <cfRule type="expression" dxfId="6624" priority="139">
      <formula>$J$4=""</formula>
    </cfRule>
  </conditionalFormatting>
  <conditionalFormatting sqref="K11:BQ11">
    <cfRule type="expression" dxfId="6623" priority="138">
      <formula>$K$4=""</formula>
    </cfRule>
  </conditionalFormatting>
  <conditionalFormatting sqref="L11:BQ11">
    <cfRule type="expression" dxfId="6622" priority="137">
      <formula>$L$4=""</formula>
    </cfRule>
  </conditionalFormatting>
  <conditionalFormatting sqref="M11:BQ11">
    <cfRule type="expression" dxfId="6621" priority="136">
      <formula>$M$4=""</formula>
    </cfRule>
  </conditionalFormatting>
  <conditionalFormatting sqref="N11:BQ11">
    <cfRule type="expression" dxfId="6620" priority="135">
      <formula>$N$4=""</formula>
    </cfRule>
  </conditionalFormatting>
  <conditionalFormatting sqref="O11:BQ11">
    <cfRule type="expression" dxfId="6619" priority="134">
      <formula>$O$4=""</formula>
    </cfRule>
  </conditionalFormatting>
  <conditionalFormatting sqref="P11:BQ11">
    <cfRule type="expression" dxfId="6618" priority="133">
      <formula>$P$4=""</formula>
    </cfRule>
  </conditionalFormatting>
  <conditionalFormatting sqref="Q11:BQ11">
    <cfRule type="expression" dxfId="6617" priority="132">
      <formula>$Q$4=""</formula>
    </cfRule>
  </conditionalFormatting>
  <conditionalFormatting sqref="R11:BQ11">
    <cfRule type="expression" dxfId="6616" priority="131">
      <formula>$R$4=""</formula>
    </cfRule>
  </conditionalFormatting>
  <conditionalFormatting sqref="S11:BQ11">
    <cfRule type="expression" dxfId="6615" priority="130">
      <formula>$S$4=""</formula>
    </cfRule>
  </conditionalFormatting>
  <conditionalFormatting sqref="T11:BQ11">
    <cfRule type="expression" dxfId="6614" priority="129">
      <formula>$T$4=""</formula>
    </cfRule>
  </conditionalFormatting>
  <conditionalFormatting sqref="U11:BQ11">
    <cfRule type="expression" dxfId="6613" priority="128">
      <formula>$U$4=""</formula>
    </cfRule>
  </conditionalFormatting>
  <conditionalFormatting sqref="V11:BQ11">
    <cfRule type="expression" dxfId="6612" priority="127">
      <formula>$V$4=""</formula>
    </cfRule>
  </conditionalFormatting>
  <conditionalFormatting sqref="W11:BQ11">
    <cfRule type="expression" dxfId="6611" priority="126">
      <formula>$W$4=""</formula>
    </cfRule>
  </conditionalFormatting>
  <conditionalFormatting sqref="X11:BQ11">
    <cfRule type="expression" dxfId="6610" priority="125">
      <formula>$X$4=""</formula>
    </cfRule>
  </conditionalFormatting>
  <conditionalFormatting sqref="Y11:BQ11">
    <cfRule type="expression" dxfId="6609" priority="124">
      <formula>$Y$4=""</formula>
    </cfRule>
  </conditionalFormatting>
  <conditionalFormatting sqref="Z11:BQ11">
    <cfRule type="expression" dxfId="6608" priority="123">
      <formula>$Z$4=""</formula>
    </cfRule>
  </conditionalFormatting>
  <conditionalFormatting sqref="AA11:BQ11">
    <cfRule type="expression" dxfId="6607" priority="122">
      <formula>$AA$4=""</formula>
    </cfRule>
  </conditionalFormatting>
  <conditionalFormatting sqref="AY11:BQ11">
    <cfRule type="expression" dxfId="6606" priority="98">
      <formula>$AY$4=""</formula>
    </cfRule>
  </conditionalFormatting>
  <conditionalFormatting sqref="AX11:BQ11">
    <cfRule type="expression" dxfId="6605" priority="99">
      <formula>$AX$4=""</formula>
    </cfRule>
  </conditionalFormatting>
  <conditionalFormatting sqref="AW11:BQ11">
    <cfRule type="expression" dxfId="6604" priority="100">
      <formula>$AW$4=""</formula>
    </cfRule>
  </conditionalFormatting>
  <conditionalFormatting sqref="AV11:BQ11">
    <cfRule type="expression" dxfId="6603" priority="101">
      <formula>$AV$4=""</formula>
    </cfRule>
  </conditionalFormatting>
  <conditionalFormatting sqref="AU11:BQ11">
    <cfRule type="expression" dxfId="6602" priority="102">
      <formula>$AU$4=""</formula>
    </cfRule>
  </conditionalFormatting>
  <conditionalFormatting sqref="AT11:BQ11">
    <cfRule type="expression" dxfId="6601" priority="103">
      <formula>$AT$4=""</formula>
    </cfRule>
  </conditionalFormatting>
  <conditionalFormatting sqref="AS11:BQ11">
    <cfRule type="expression" dxfId="6600" priority="104">
      <formula>$AS$4=""</formula>
    </cfRule>
  </conditionalFormatting>
  <conditionalFormatting sqref="AR11:BQ11">
    <cfRule type="expression" dxfId="6599" priority="105">
      <formula>$AR$4=""</formula>
    </cfRule>
  </conditionalFormatting>
  <conditionalFormatting sqref="AQ11:BQ11">
    <cfRule type="expression" dxfId="6598" priority="106">
      <formula>$AQ$4=""</formula>
    </cfRule>
  </conditionalFormatting>
  <conditionalFormatting sqref="AP11:BQ11">
    <cfRule type="expression" dxfId="6597" priority="107">
      <formula>$AP$4=""</formula>
    </cfRule>
  </conditionalFormatting>
  <conditionalFormatting sqref="AO11:BQ11">
    <cfRule type="expression" dxfId="6596" priority="108">
      <formula>$AO$4=""</formula>
    </cfRule>
  </conditionalFormatting>
  <conditionalFormatting sqref="AN11:BQ11">
    <cfRule type="expression" dxfId="6595" priority="109">
      <formula>$AN$4=""</formula>
    </cfRule>
  </conditionalFormatting>
  <conditionalFormatting sqref="AM11:BQ11">
    <cfRule type="expression" dxfId="6594" priority="110">
      <formula>$AM$4=""</formula>
    </cfRule>
  </conditionalFormatting>
  <conditionalFormatting sqref="AL11:BQ11">
    <cfRule type="expression" dxfId="6593" priority="111">
      <formula>$AL$4=""</formula>
    </cfRule>
  </conditionalFormatting>
  <conditionalFormatting sqref="AK11:BQ11">
    <cfRule type="expression" dxfId="6592" priority="112">
      <formula>$AK$4=""</formula>
    </cfRule>
  </conditionalFormatting>
  <conditionalFormatting sqref="AJ11:BQ11">
    <cfRule type="expression" dxfId="6591" priority="113">
      <formula>$AJ$4=""</formula>
    </cfRule>
  </conditionalFormatting>
  <conditionalFormatting sqref="AI11:BQ11">
    <cfRule type="expression" dxfId="6590" priority="114">
      <formula>$AI$4=""</formula>
    </cfRule>
  </conditionalFormatting>
  <conditionalFormatting sqref="AH11:BQ11">
    <cfRule type="expression" dxfId="6589" priority="115">
      <formula>$AH$4=""</formula>
    </cfRule>
  </conditionalFormatting>
  <conditionalFormatting sqref="AG11:BQ11">
    <cfRule type="expression" dxfId="6588" priority="116">
      <formula>$AG$4=""</formula>
    </cfRule>
  </conditionalFormatting>
  <conditionalFormatting sqref="AF11:BQ11">
    <cfRule type="expression" dxfId="6587" priority="117">
      <formula>$AF$4=""</formula>
    </cfRule>
  </conditionalFormatting>
  <conditionalFormatting sqref="AE11:BQ11">
    <cfRule type="expression" dxfId="6586" priority="118">
      <formula>$AE$4=""</formula>
    </cfRule>
  </conditionalFormatting>
  <conditionalFormatting sqref="AD11:BQ11">
    <cfRule type="expression" dxfId="6585" priority="119">
      <formula>$AD$4=""</formula>
    </cfRule>
  </conditionalFormatting>
  <conditionalFormatting sqref="AC11:BQ11">
    <cfRule type="expression" dxfId="6584" priority="120">
      <formula>$AC$4=""</formula>
    </cfRule>
  </conditionalFormatting>
  <conditionalFormatting sqref="AB11:BQ11">
    <cfRule type="expression" dxfId="6583" priority="121">
      <formula>$AB$4=""</formula>
    </cfRule>
  </conditionalFormatting>
  <conditionalFormatting sqref="BA11:BQ11">
    <cfRule type="expression" dxfId="6582" priority="96">
      <formula>$BA$4=""</formula>
    </cfRule>
  </conditionalFormatting>
  <conditionalFormatting sqref="BO11:BQ11">
    <cfRule type="expression" dxfId="6581" priority="82">
      <formula>$BO$4=""</formula>
    </cfRule>
  </conditionalFormatting>
  <conditionalFormatting sqref="BN11:BQ11">
    <cfRule type="expression" dxfId="6580" priority="83">
      <formula>$BN$4=""</formula>
    </cfRule>
  </conditionalFormatting>
  <conditionalFormatting sqref="BM11:BQ11">
    <cfRule type="expression" dxfId="6579" priority="84">
      <formula>$BM$4=""</formula>
    </cfRule>
  </conditionalFormatting>
  <conditionalFormatting sqref="BL11:BQ11">
    <cfRule type="expression" dxfId="6578" priority="85">
      <formula>$BL$4=""</formula>
    </cfRule>
  </conditionalFormatting>
  <conditionalFormatting sqref="BK11:BQ11">
    <cfRule type="expression" dxfId="6577" priority="86">
      <formula>$BK$4=""</formula>
    </cfRule>
  </conditionalFormatting>
  <conditionalFormatting sqref="BJ11:BQ11">
    <cfRule type="expression" dxfId="6576" priority="87">
      <formula>$BJ$4=""</formula>
    </cfRule>
  </conditionalFormatting>
  <conditionalFormatting sqref="BI11:BQ11">
    <cfRule type="expression" dxfId="6575" priority="88">
      <formula>$BI$4=""</formula>
    </cfRule>
  </conditionalFormatting>
  <conditionalFormatting sqref="BH11:BQ11">
    <cfRule type="expression" dxfId="6574" priority="89">
      <formula>$BH$4=""</formula>
    </cfRule>
  </conditionalFormatting>
  <conditionalFormatting sqref="BG11:BQ11">
    <cfRule type="expression" dxfId="6573" priority="90">
      <formula>$BG$4=""</formula>
    </cfRule>
  </conditionalFormatting>
  <conditionalFormatting sqref="BF11:BQ11">
    <cfRule type="expression" dxfId="6572" priority="91">
      <formula>$BF$4=""</formula>
    </cfRule>
  </conditionalFormatting>
  <conditionalFormatting sqref="BE11:BQ11">
    <cfRule type="expression" dxfId="6571" priority="92">
      <formula>$BE$4=""</formula>
    </cfRule>
  </conditionalFormatting>
  <conditionalFormatting sqref="BD11:BQ11">
    <cfRule type="expression" dxfId="6570" priority="93">
      <formula>$BD$4=""</formula>
    </cfRule>
  </conditionalFormatting>
  <conditionalFormatting sqref="BB11:BQ11">
    <cfRule type="expression" dxfId="6569" priority="95">
      <formula>$BB$4=""</formula>
    </cfRule>
  </conditionalFormatting>
  <conditionalFormatting sqref="AZ11:BQ11">
    <cfRule type="expression" dxfId="6568" priority="97">
      <formula>$AZ$4=""</formula>
    </cfRule>
  </conditionalFormatting>
  <conditionalFormatting sqref="BP11:BQ11">
    <cfRule type="expression" dxfId="6567" priority="81">
      <formula>$BP$4=""</formula>
    </cfRule>
  </conditionalFormatting>
  <conditionalFormatting sqref="BQ11">
    <cfRule type="expression" dxfId="6566" priority="80">
      <formula>$BQ$4=""</formula>
    </cfRule>
  </conditionalFormatting>
  <conditionalFormatting sqref="BC11:BQ11">
    <cfRule type="expression" dxfId="6565" priority="94">
      <formula>$BC$4=""</formula>
    </cfRule>
  </conditionalFormatting>
  <conditionalFormatting sqref="BR11:CQ11">
    <cfRule type="expression" dxfId="6564" priority="79">
      <formula>$D$4=""</formula>
    </cfRule>
  </conditionalFormatting>
  <conditionalFormatting sqref="BR11:CQ11">
    <cfRule type="expression" dxfId="6563" priority="78">
      <formula>$E$4=""</formula>
    </cfRule>
  </conditionalFormatting>
  <conditionalFormatting sqref="BR11:CQ11">
    <cfRule type="expression" dxfId="6562" priority="77">
      <formula>$F$4=""</formula>
    </cfRule>
  </conditionalFormatting>
  <conditionalFormatting sqref="BR11:CQ11">
    <cfRule type="expression" dxfId="6561" priority="76">
      <formula>$G$4=""</formula>
    </cfRule>
  </conditionalFormatting>
  <conditionalFormatting sqref="BR11:CQ11">
    <cfRule type="expression" dxfId="6560" priority="75">
      <formula>$H$4=""</formula>
    </cfRule>
  </conditionalFormatting>
  <conditionalFormatting sqref="BR11:CQ11">
    <cfRule type="expression" dxfId="6559" priority="74">
      <formula>$I$4=""</formula>
    </cfRule>
  </conditionalFormatting>
  <conditionalFormatting sqref="BR11:CQ11">
    <cfRule type="expression" dxfId="6558" priority="73">
      <formula>$J$4=""</formula>
    </cfRule>
  </conditionalFormatting>
  <conditionalFormatting sqref="BR11:CQ11">
    <cfRule type="expression" dxfId="6557" priority="72">
      <formula>$K$4=""</formula>
    </cfRule>
  </conditionalFormatting>
  <conditionalFormatting sqref="BR11:CQ11">
    <cfRule type="expression" dxfId="6556" priority="71">
      <formula>$L$4=""</formula>
    </cfRule>
  </conditionalFormatting>
  <conditionalFormatting sqref="BR11:CQ11">
    <cfRule type="expression" dxfId="6555" priority="70">
      <formula>$M$4=""</formula>
    </cfRule>
  </conditionalFormatting>
  <conditionalFormatting sqref="BR11:CQ11">
    <cfRule type="expression" dxfId="6554" priority="69">
      <formula>$N$4=""</formula>
    </cfRule>
  </conditionalFormatting>
  <conditionalFormatting sqref="BR11:CQ11">
    <cfRule type="expression" dxfId="6553" priority="68">
      <formula>$O$4=""</formula>
    </cfRule>
  </conditionalFormatting>
  <conditionalFormatting sqref="BR11:CQ11">
    <cfRule type="expression" dxfId="6552" priority="67">
      <formula>$P$4=""</formula>
    </cfRule>
  </conditionalFormatting>
  <conditionalFormatting sqref="BR11:CQ11">
    <cfRule type="expression" dxfId="6551" priority="66">
      <formula>$Q$4=""</formula>
    </cfRule>
  </conditionalFormatting>
  <conditionalFormatting sqref="BR11:CQ11">
    <cfRule type="expression" dxfId="6550" priority="65">
      <formula>$R$4=""</formula>
    </cfRule>
  </conditionalFormatting>
  <conditionalFormatting sqref="BR11:CQ11">
    <cfRule type="expression" dxfId="6549" priority="64">
      <formula>$S$4=""</formula>
    </cfRule>
  </conditionalFormatting>
  <conditionalFormatting sqref="BR11:CQ11">
    <cfRule type="expression" dxfId="6548" priority="63">
      <formula>$T$4=""</formula>
    </cfRule>
  </conditionalFormatting>
  <conditionalFormatting sqref="BR11:CQ11">
    <cfRule type="expression" dxfId="6547" priority="62">
      <formula>$U$4=""</formula>
    </cfRule>
  </conditionalFormatting>
  <conditionalFormatting sqref="BR11:CQ11">
    <cfRule type="expression" dxfId="6546" priority="61">
      <formula>$V$4=""</formula>
    </cfRule>
  </conditionalFormatting>
  <conditionalFormatting sqref="BR11:CQ11">
    <cfRule type="expression" dxfId="6545" priority="60">
      <formula>$W$4=""</formula>
    </cfRule>
  </conditionalFormatting>
  <conditionalFormatting sqref="BR11:CQ11">
    <cfRule type="expression" dxfId="6544" priority="59">
      <formula>$X$4=""</formula>
    </cfRule>
  </conditionalFormatting>
  <conditionalFormatting sqref="BR11:CQ11">
    <cfRule type="expression" dxfId="6543" priority="58">
      <formula>$Y$4=""</formula>
    </cfRule>
  </conditionalFormatting>
  <conditionalFormatting sqref="BR11:CQ11">
    <cfRule type="expression" dxfId="6542" priority="57">
      <formula>$Z$4=""</formula>
    </cfRule>
  </conditionalFormatting>
  <conditionalFormatting sqref="BR11:CQ11">
    <cfRule type="expression" dxfId="6541" priority="56">
      <formula>$AA$4=""</formula>
    </cfRule>
  </conditionalFormatting>
  <conditionalFormatting sqref="BR11:CQ11">
    <cfRule type="expression" dxfId="6540" priority="32">
      <formula>$AY$4=""</formula>
    </cfRule>
  </conditionalFormatting>
  <conditionalFormatting sqref="BR11:CQ11">
    <cfRule type="expression" dxfId="6539" priority="33">
      <formula>$AX$4=""</formula>
    </cfRule>
  </conditionalFormatting>
  <conditionalFormatting sqref="BR11:CQ11">
    <cfRule type="expression" dxfId="6538" priority="34">
      <formula>$AW$4=""</formula>
    </cfRule>
  </conditionalFormatting>
  <conditionalFormatting sqref="BR11:CQ11">
    <cfRule type="expression" dxfId="6537" priority="35">
      <formula>$AV$4=""</formula>
    </cfRule>
  </conditionalFormatting>
  <conditionalFormatting sqref="BR11:CQ11">
    <cfRule type="expression" dxfId="6536" priority="36">
      <formula>$AU$4=""</formula>
    </cfRule>
  </conditionalFormatting>
  <conditionalFormatting sqref="BR11:CQ11">
    <cfRule type="expression" dxfId="6535" priority="37">
      <formula>$AT$4=""</formula>
    </cfRule>
  </conditionalFormatting>
  <conditionalFormatting sqref="BR11:CQ11">
    <cfRule type="expression" dxfId="6534" priority="38">
      <formula>$AS$4=""</formula>
    </cfRule>
  </conditionalFormatting>
  <conditionalFormatting sqref="BR11:CQ11">
    <cfRule type="expression" dxfId="6533" priority="39">
      <formula>$AR$4=""</formula>
    </cfRule>
  </conditionalFormatting>
  <conditionalFormatting sqref="BR11:CQ11">
    <cfRule type="expression" dxfId="6532" priority="40">
      <formula>$AQ$4=""</formula>
    </cfRule>
  </conditionalFormatting>
  <conditionalFormatting sqref="BR11:CQ11">
    <cfRule type="expression" dxfId="6531" priority="41">
      <formula>$AP$4=""</formula>
    </cfRule>
  </conditionalFormatting>
  <conditionalFormatting sqref="BR11:CQ11">
    <cfRule type="expression" dxfId="6530" priority="42">
      <formula>$AO$4=""</formula>
    </cfRule>
  </conditionalFormatting>
  <conditionalFormatting sqref="BR11:CQ11">
    <cfRule type="expression" dxfId="6529" priority="43">
      <formula>$AN$4=""</formula>
    </cfRule>
  </conditionalFormatting>
  <conditionalFormatting sqref="BR11:CQ11">
    <cfRule type="expression" dxfId="6528" priority="44">
      <formula>$AM$4=""</formula>
    </cfRule>
  </conditionalFormatting>
  <conditionalFormatting sqref="BR11:CQ11">
    <cfRule type="expression" dxfId="6527" priority="45">
      <formula>$AL$4=""</formula>
    </cfRule>
  </conditionalFormatting>
  <conditionalFormatting sqref="BR11:CQ11">
    <cfRule type="expression" dxfId="6526" priority="46">
      <formula>$AK$4=""</formula>
    </cfRule>
  </conditionalFormatting>
  <conditionalFormatting sqref="BR11:CQ11">
    <cfRule type="expression" dxfId="6525" priority="47">
      <formula>$AJ$4=""</formula>
    </cfRule>
  </conditionalFormatting>
  <conditionalFormatting sqref="BR11:CQ11">
    <cfRule type="expression" dxfId="6524" priority="48">
      <formula>$AI$4=""</formula>
    </cfRule>
  </conditionalFormatting>
  <conditionalFormatting sqref="BR11:CQ11">
    <cfRule type="expression" dxfId="6523" priority="49">
      <formula>$AH$4=""</formula>
    </cfRule>
  </conditionalFormatting>
  <conditionalFormatting sqref="BR11:CQ11">
    <cfRule type="expression" dxfId="6522" priority="50">
      <formula>$AG$4=""</formula>
    </cfRule>
  </conditionalFormatting>
  <conditionalFormatting sqref="BR11:CQ11">
    <cfRule type="expression" dxfId="6521" priority="51">
      <formula>$AF$4=""</formula>
    </cfRule>
  </conditionalFormatting>
  <conditionalFormatting sqref="BR11:CQ11">
    <cfRule type="expression" dxfId="6520" priority="52">
      <formula>$AE$4=""</formula>
    </cfRule>
  </conditionalFormatting>
  <conditionalFormatting sqref="BR11:CQ11">
    <cfRule type="expression" dxfId="6519" priority="53">
      <formula>$AD$4=""</formula>
    </cfRule>
  </conditionalFormatting>
  <conditionalFormatting sqref="BR11:CQ11">
    <cfRule type="expression" dxfId="6518" priority="54">
      <formula>$AC$4=""</formula>
    </cfRule>
  </conditionalFormatting>
  <conditionalFormatting sqref="BR11:CQ11">
    <cfRule type="expression" dxfId="6517" priority="55">
      <formula>$AB$4=""</formula>
    </cfRule>
  </conditionalFormatting>
  <conditionalFormatting sqref="BR11:CQ11">
    <cfRule type="expression" dxfId="6516" priority="30">
      <formula>$BA$4=""</formula>
    </cfRule>
  </conditionalFormatting>
  <conditionalFormatting sqref="BR11:CQ11">
    <cfRule type="expression" dxfId="6515" priority="16">
      <formula>$BO$4=""</formula>
    </cfRule>
  </conditionalFormatting>
  <conditionalFormatting sqref="BR11:CQ11">
    <cfRule type="expression" dxfId="6514" priority="17">
      <formula>$BN$4=""</formula>
    </cfRule>
  </conditionalFormatting>
  <conditionalFormatting sqref="BR11:CQ11">
    <cfRule type="expression" dxfId="6513" priority="18">
      <formula>$BM$4=""</formula>
    </cfRule>
  </conditionalFormatting>
  <conditionalFormatting sqref="BR11:CQ11">
    <cfRule type="expression" dxfId="6512" priority="19">
      <formula>$BL$4=""</formula>
    </cfRule>
  </conditionalFormatting>
  <conditionalFormatting sqref="BR11:CQ11">
    <cfRule type="expression" dxfId="6511" priority="20">
      <formula>$BK$4=""</formula>
    </cfRule>
  </conditionalFormatting>
  <conditionalFormatting sqref="BR11:CQ11">
    <cfRule type="expression" dxfId="6510" priority="21">
      <formula>$BJ$4=""</formula>
    </cfRule>
  </conditionalFormatting>
  <conditionalFormatting sqref="BR11:CQ11">
    <cfRule type="expression" dxfId="6509" priority="22">
      <formula>$BI$4=""</formula>
    </cfRule>
  </conditionalFormatting>
  <conditionalFormatting sqref="BR11:CQ11">
    <cfRule type="expression" dxfId="6508" priority="23">
      <formula>$BH$4=""</formula>
    </cfRule>
  </conditionalFormatting>
  <conditionalFormatting sqref="BR11:CQ11">
    <cfRule type="expression" dxfId="6507" priority="24">
      <formula>$BG$4=""</formula>
    </cfRule>
  </conditionalFormatting>
  <conditionalFormatting sqref="BR11:CQ11">
    <cfRule type="expression" dxfId="6506" priority="25">
      <formula>$BF$4=""</formula>
    </cfRule>
  </conditionalFormatting>
  <conditionalFormatting sqref="BR11:CQ11">
    <cfRule type="expression" dxfId="6505" priority="26">
      <formula>$BE$4=""</formula>
    </cfRule>
  </conditionalFormatting>
  <conditionalFormatting sqref="BR11:CQ11">
    <cfRule type="expression" dxfId="6504" priority="27">
      <formula>$BD$4=""</formula>
    </cfRule>
  </conditionalFormatting>
  <conditionalFormatting sqref="BR11:CQ11">
    <cfRule type="expression" dxfId="6503" priority="29">
      <formula>$BB$4=""</formula>
    </cfRule>
  </conditionalFormatting>
  <conditionalFormatting sqref="BR11:CQ11">
    <cfRule type="expression" dxfId="6502" priority="31">
      <formula>$AZ$4=""</formula>
    </cfRule>
  </conditionalFormatting>
  <conditionalFormatting sqref="CD11:CQ11">
    <cfRule type="expression" dxfId="6501" priority="1">
      <formula>$CD$4=""</formula>
    </cfRule>
  </conditionalFormatting>
  <conditionalFormatting sqref="BR11:CQ11">
    <cfRule type="expression" dxfId="6500" priority="15">
      <formula>$BP$4=""</formula>
    </cfRule>
  </conditionalFormatting>
  <conditionalFormatting sqref="BR11:CQ11">
    <cfRule type="expression" dxfId="6499" priority="14">
      <formula>$BQ$4=""</formula>
    </cfRule>
  </conditionalFormatting>
  <conditionalFormatting sqref="BR11:CQ11">
    <cfRule type="expression" dxfId="6498" priority="13">
      <formula>$BR$4=""</formula>
    </cfRule>
  </conditionalFormatting>
  <conditionalFormatting sqref="BS11:CQ11">
    <cfRule type="expression" dxfId="6497" priority="12">
      <formula>$BS$4=""</formula>
    </cfRule>
  </conditionalFormatting>
  <conditionalFormatting sqref="BT11:CQ11">
    <cfRule type="expression" dxfId="6496" priority="11">
      <formula>$BT$4=""</formula>
    </cfRule>
  </conditionalFormatting>
  <conditionalFormatting sqref="BU11:CQ11">
    <cfRule type="expression" dxfId="6495" priority="10">
      <formula>$BU$4=""</formula>
    </cfRule>
  </conditionalFormatting>
  <conditionalFormatting sqref="BV11:CQ11">
    <cfRule type="expression" dxfId="6494" priority="9">
      <formula>$BV$4=""</formula>
    </cfRule>
  </conditionalFormatting>
  <conditionalFormatting sqref="BW11:CQ11">
    <cfRule type="expression" dxfId="6493" priority="8">
      <formula>$BW$4=""</formula>
    </cfRule>
  </conditionalFormatting>
  <conditionalFormatting sqref="BX11:CQ11">
    <cfRule type="expression" dxfId="6492" priority="7">
      <formula>$BX$4=""</formula>
    </cfRule>
  </conditionalFormatting>
  <conditionalFormatting sqref="BY11:CQ11">
    <cfRule type="expression" dxfId="6491" priority="6">
      <formula>$BY$4=""</formula>
    </cfRule>
  </conditionalFormatting>
  <conditionalFormatting sqref="BZ11:CQ11">
    <cfRule type="expression" dxfId="6490" priority="5">
      <formula>$BZ$4=""</formula>
    </cfRule>
  </conditionalFormatting>
  <conditionalFormatting sqref="CA11:CQ11">
    <cfRule type="expression" dxfId="6489" priority="4">
      <formula>$CA$4=""</formula>
    </cfRule>
  </conditionalFormatting>
  <conditionalFormatting sqref="CB11:CQ11">
    <cfRule type="expression" dxfId="6488" priority="3">
      <formula>$CB$4=""</formula>
    </cfRule>
  </conditionalFormatting>
  <conditionalFormatting sqref="CC11:CQ11">
    <cfRule type="expression" dxfId="6487" priority="2">
      <formula>$CC$4=""</formula>
    </cfRule>
  </conditionalFormatting>
  <conditionalFormatting sqref="BR11:CQ11">
    <cfRule type="expression" dxfId="6486" priority="28">
      <formula>$BC$4=""</formula>
    </cfRule>
  </conditionalFormatting>
  <pageMargins left="0.75" right="0.75" top="0.5" bottom="0.5" header="0" footer="0.25"/>
  <pageSetup scale="45" fitToWidth="2" fitToHeight="2" orientation="landscape" r:id="rId1"/>
  <headerFooter alignWithMargins="0">
    <oddFooter>&amp;C&amp;10Page &amp;P&amp;R&amp;10&amp;Z&amp;F</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Witness_x0020_Testimony xmlns="65bfb563-8fe2-4d34-a09f-38a217d8feea">Malloy, John</Witness_x0020_Testimony>
    <Review_x0020_Case_x0020_Doc_x0020_Types xmlns="65bfb563-8fe2-4d34-a09f-38a217d8feea">02 - Data Requests</Review_x0020_Case_x0020_Doc_x0020_Types>
    <Data_x0020_Request_x0020_Party xmlns="f789fa03-9022-4931-acb2-79f11ac92edf">Public Service Commission</Data_x0020_Request_x0020_Party>
    <Filed_x0020_Documents_x0020__x0028_Internal_x0020_Use_x0020_Only_x0029_ xmlns="1a9b7c5a-b146-42d5-9d48-a34ecc97d3fe" xsi:nil="true"/>
    <Data_x0020_Request_x0020_Question_x0020_No_x002e_ xmlns="1a9b7c5a-b146-42d5-9d48-a34ecc97d3fe">012</Data_x0020_Request_x0020_Question_x0020_No_x002e_>
    <Data_x0020_Request_x0020_Round xmlns="1a9b7c5a-b146-42d5-9d48-a34ecc97d3fe">DR01 Attachments</Data_x0020_Request_x0020_Round>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0CFC0831329644F9577B63BBBF7DA16" ma:contentTypeVersion="25" ma:contentTypeDescription="Create a new document." ma:contentTypeScope="" ma:versionID="6d70b559005cb362e5f857ad0f6852ad">
  <xsd:schema xmlns:xsd="http://www.w3.org/2001/XMLSchema" xmlns:xs="http://www.w3.org/2001/XMLSchema" xmlns:p="http://schemas.microsoft.com/office/2006/metadata/properties" xmlns:ns2="65bfb563-8fe2-4d34-a09f-38a217d8feea" xmlns:ns3="f789fa03-9022-4931-acb2-79f11ac92edf" xmlns:ns4="1a9b7c5a-b146-42d5-9d48-a34ecc97d3fe" targetNamespace="http://schemas.microsoft.com/office/2006/metadata/properties" ma:root="true" ma:fieldsID="58a4e6e8226959be56b9f6d51822d62c" ns2:_="" ns3:_="" ns4:_="">
    <xsd:import namespace="65bfb563-8fe2-4d34-a09f-38a217d8feea"/>
    <xsd:import namespace="f789fa03-9022-4931-acb2-79f11ac92edf"/>
    <xsd:import namespace="1a9b7c5a-b146-42d5-9d48-a34ecc97d3fe"/>
    <xsd:element name="properties">
      <xsd:complexType>
        <xsd:sequence>
          <xsd:element name="documentManagement">
            <xsd:complexType>
              <xsd:all>
                <xsd:element ref="ns2:Review_x0020_Case_x0020_Doc_x0020_Types"/>
                <xsd:element ref="ns2:Witness_x0020_Testimony" minOccurs="0"/>
                <xsd:element ref="ns3:Data_x0020_Request_x0020_Party" minOccurs="0"/>
                <xsd:element ref="ns4:Data_x0020_Request_x0020_Question_x0020_No_x002e_" minOccurs="0"/>
                <xsd:element ref="ns4:Data_x0020_Request_x0020_Round" minOccurs="0"/>
                <xsd:element ref="ns4:Filed_x0020_Documents_x0020__x0028_Internal_x0020_Use_x0020_Only_x0029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5bfb563-8fe2-4d34-a09f-38a217d8feea" elementFormDefault="qualified">
    <xsd:import namespace="http://schemas.microsoft.com/office/2006/documentManagement/types"/>
    <xsd:import namespace="http://schemas.microsoft.com/office/infopath/2007/PartnerControls"/>
    <xsd:element name="Review_x0020_Case_x0020_Doc_x0020_Types" ma:index="2" ma:displayName="Document Types" ma:format="Dropdown" ma:internalName="Review_x0020_Case_x0020_Doc_x0020_Types">
      <xsd:simpleType>
        <xsd:restriction base="dms:Choice">
          <xsd:enumeration value="00 - Orders and Correspondence"/>
          <xsd:enumeration value="01 - Application, Testimony, and Notices"/>
          <xsd:enumeration value="02 - Data Requests"/>
          <xsd:enumeration value="03 - 2nd Data Request"/>
          <xsd:enumeration value="04 - 3rd Data Request"/>
          <xsd:enumeration value="05 - Rebuttal"/>
          <xsd:enumeration value="06 - Briefs"/>
          <xsd:enumeration value="07 - Post Hearing Data Request"/>
          <xsd:enumeration value="08 - Informal Conference/Hearing"/>
          <xsd:enumeration value="09 - Settlement"/>
          <xsd:enumeration value="10 - Support Documents - Not Filed"/>
          <xsd:enumeration value="11 - Regulatory Agency Reports"/>
          <xsd:enumeration value="13 - Intervenor Testimony and Data Requests"/>
          <xsd:enumeration value="14 - LGE 2019 Gas Line Tracker Plan Filing"/>
          <xsd:enumeration value="99 - eFiled Documents"/>
        </xsd:restriction>
      </xsd:simpleType>
    </xsd:element>
    <xsd:element name="Witness_x0020_Testimony" ma:index="3" nillable="true" ma:displayName="Witness" ma:format="Dropdown" ma:internalName="Witness_x0020_Testimony">
      <xsd:simpleType>
        <xsd:restriction base="dms:Choice">
          <xsd:enumeration value="Lovekamp, Rick"/>
          <xsd:enumeration value="Conroy, Robert"/>
          <xsd:enumeration value="Malloy, John"/>
          <xsd:enumeration value="Multiple"/>
        </xsd:restriction>
      </xsd:simpleType>
    </xsd:element>
  </xsd:schema>
  <xsd:schema xmlns:xsd="http://www.w3.org/2001/XMLSchema" xmlns:xs="http://www.w3.org/2001/XMLSchema" xmlns:dms="http://schemas.microsoft.com/office/2006/documentManagement/types" xmlns:pc="http://schemas.microsoft.com/office/infopath/2007/PartnerControls" targetNamespace="f789fa03-9022-4931-acb2-79f11ac92edf" elementFormDefault="qualified">
    <xsd:import namespace="http://schemas.microsoft.com/office/2006/documentManagement/types"/>
    <xsd:import namespace="http://schemas.microsoft.com/office/infopath/2007/PartnerControls"/>
    <xsd:element name="Data_x0020_Request_x0020_Party" ma:index="4" nillable="true" ma:displayName="Data Request Party" ma:format="Dropdown" ma:internalName="Data_x0020_Request_x0020_Party">
      <xsd:simpleType>
        <xsd:restriction base="dms:Choice">
          <xsd:enumeration value="Public Service Commission"/>
          <xsd:enumeration value="Attorney General"/>
          <xsd:enumeration value="Ky. Industrial Utility Cust."/>
          <xsd:enumeration value="Assoc. of Community Ministries"/>
          <xsd:enumeration value="Lex.-Fay. Urban Co. Gov’t."/>
          <xsd:enumeration value="Comm. Act. Council for Lex.-Fay., Bourb., Harr., &amp; Nich. Cos."/>
          <xsd:enumeration value="Kroger"/>
          <xsd:enumeration value="Ky. Cable Telecomm. Assoc."/>
          <xsd:enumeration value="Sierra Club"/>
          <xsd:enumeration value="Walmart"/>
          <xsd:enumeration value="Ky. School Boards Assoc."/>
          <xsd:enumeration value="U.S. Dept. of Defense"/>
          <xsd:enumeration value="Metro. Housing Coalition"/>
        </xsd:restriction>
      </xsd:simpleType>
    </xsd:element>
  </xsd:schema>
  <xsd:schema xmlns:xsd="http://www.w3.org/2001/XMLSchema" xmlns:xs="http://www.w3.org/2001/XMLSchema" xmlns:dms="http://schemas.microsoft.com/office/2006/documentManagement/types" xmlns:pc="http://schemas.microsoft.com/office/infopath/2007/PartnerControls" targetNamespace="1a9b7c5a-b146-42d5-9d48-a34ecc97d3fe" elementFormDefault="qualified">
    <xsd:import namespace="http://schemas.microsoft.com/office/2006/documentManagement/types"/>
    <xsd:import namespace="http://schemas.microsoft.com/office/infopath/2007/PartnerControls"/>
    <xsd:element name="Data_x0020_Request_x0020_Question_x0020_No_x002e_" ma:index="11" nillable="true" ma:displayName="Data Request Question No." ma:default="001" ma:format="Dropdown" ma:internalName="Data_x0020_Request_x0020_Question_x0020_No_x002e_">
      <xsd:simpleType>
        <xsd:restriction base="dms:Choice">
          <xsd:enumeration value="001"/>
          <xsd:enumeration value="002"/>
          <xsd:enumeration value="003"/>
          <xsd:enumeration value="004"/>
          <xsd:enumeration value="005"/>
          <xsd:enumeration value="006"/>
          <xsd:enumeration value="007"/>
          <xsd:enumeration value="008"/>
          <xsd:enumeration value="009"/>
          <xsd:enumeration value="010"/>
          <xsd:enumeration value="011"/>
          <xsd:enumeration value="012"/>
          <xsd:enumeration value="013"/>
          <xsd:enumeration value="014"/>
          <xsd:enumeration value="015"/>
          <xsd:enumeration value="016"/>
          <xsd:enumeration value="017"/>
          <xsd:enumeration value="018"/>
          <xsd:enumeration value="019"/>
          <xsd:enumeration value="020"/>
          <xsd:enumeration value="021"/>
          <xsd:enumeration value="022"/>
          <xsd:enumeration value="023"/>
          <xsd:enumeration value="024"/>
          <xsd:enumeration value="025"/>
          <xsd:enumeration value="026"/>
          <xsd:enumeration value="027"/>
          <xsd:enumeration value="028"/>
          <xsd:enumeration value="029"/>
          <xsd:enumeration value="030"/>
          <xsd:enumeration value="031"/>
          <xsd:enumeration value="032"/>
          <xsd:enumeration value="033"/>
          <xsd:enumeration value="034"/>
          <xsd:enumeration value="035"/>
          <xsd:enumeration value="036"/>
          <xsd:enumeration value="037"/>
          <xsd:enumeration value="038"/>
          <xsd:enumeration value="039"/>
          <xsd:enumeration value="040"/>
          <xsd:enumeration value="041"/>
          <xsd:enumeration value="042"/>
          <xsd:enumeration value="043"/>
          <xsd:enumeration value="044"/>
          <xsd:enumeration value="045"/>
          <xsd:enumeration value="046"/>
          <xsd:enumeration value="047"/>
          <xsd:enumeration value="048"/>
          <xsd:enumeration value="049"/>
          <xsd:enumeration value="050"/>
          <xsd:enumeration value="051"/>
          <xsd:enumeration value="052"/>
          <xsd:enumeration value="053"/>
          <xsd:enumeration value="054"/>
          <xsd:enumeration value="055"/>
          <xsd:enumeration value="056"/>
          <xsd:enumeration value="057"/>
          <xsd:enumeration value="058"/>
          <xsd:enumeration value="059"/>
          <xsd:enumeration value="060"/>
          <xsd:enumeration value="061"/>
          <xsd:enumeration value="062"/>
          <xsd:enumeration value="063"/>
          <xsd:enumeration value="064"/>
          <xsd:enumeration value="065"/>
          <xsd:enumeration value="066"/>
          <xsd:enumeration value="067"/>
          <xsd:enumeration value="068"/>
          <xsd:enumeration value="069"/>
          <xsd:enumeration value="070"/>
          <xsd:enumeration value="071"/>
          <xsd:enumeration value="072"/>
          <xsd:enumeration value="073"/>
          <xsd:enumeration value="074"/>
          <xsd:enumeration value="075"/>
          <xsd:enumeration value="076"/>
          <xsd:enumeration value="077"/>
          <xsd:enumeration value="078"/>
          <xsd:enumeration value="079"/>
          <xsd:enumeration value="080"/>
          <xsd:enumeration value="081"/>
          <xsd:enumeration value="082"/>
          <xsd:enumeration value="083"/>
          <xsd:enumeration value="084"/>
          <xsd:enumeration value="085"/>
          <xsd:enumeration value="086"/>
          <xsd:enumeration value="087"/>
          <xsd:enumeration value="088"/>
          <xsd:enumeration value="089"/>
          <xsd:enumeration value="090"/>
          <xsd:enumeration value="091"/>
          <xsd:enumeration value="092"/>
          <xsd:enumeration value="093"/>
          <xsd:enumeration value="094"/>
          <xsd:enumeration value="095"/>
          <xsd:enumeration value="096"/>
          <xsd:enumeration value="097"/>
          <xsd:enumeration value="098"/>
          <xsd:enumeration value="099"/>
          <xsd:enumeration value="100"/>
          <xsd:enumeration value="101"/>
          <xsd:enumeration value="102"/>
          <xsd:enumeration value="103"/>
          <xsd:enumeration value="104"/>
          <xsd:enumeration value="105"/>
          <xsd:enumeration value="106"/>
          <xsd:enumeration value="107"/>
          <xsd:enumeration value="108"/>
          <xsd:enumeration value="109"/>
          <xsd:enumeration value="110"/>
          <xsd:enumeration value="111"/>
          <xsd:enumeration value="112"/>
          <xsd:enumeration value="113"/>
          <xsd:enumeration value="114"/>
          <xsd:enumeration value="115"/>
          <xsd:enumeration value="116"/>
          <xsd:enumeration value="117"/>
          <xsd:enumeration value="118"/>
          <xsd:enumeration value="119"/>
          <xsd:enumeration value="120"/>
          <xsd:enumeration value="121"/>
          <xsd:enumeration value="122"/>
          <xsd:enumeration value="123"/>
          <xsd:enumeration value="124"/>
          <xsd:enumeration value="125"/>
          <xsd:enumeration value="126"/>
          <xsd:enumeration value="127"/>
          <xsd:enumeration value="128"/>
          <xsd:enumeration value="129"/>
          <xsd:enumeration value="130"/>
          <xsd:enumeration value="131"/>
          <xsd:enumeration value="132"/>
          <xsd:enumeration value="133"/>
          <xsd:enumeration value="134"/>
          <xsd:enumeration value="135"/>
          <xsd:enumeration value="136"/>
          <xsd:enumeration value="137"/>
          <xsd:enumeration value="138"/>
          <xsd:enumeration value="139"/>
          <xsd:enumeration value="140"/>
          <xsd:enumeration value="141"/>
          <xsd:enumeration value="142"/>
          <xsd:enumeration value="143"/>
          <xsd:enumeration value="144"/>
          <xsd:enumeration value="145"/>
          <xsd:enumeration value="146"/>
          <xsd:enumeration value="147"/>
          <xsd:enumeration value="148"/>
          <xsd:enumeration value="149"/>
          <xsd:enumeration value="150"/>
          <xsd:enumeration value="151"/>
          <xsd:enumeration value="152"/>
          <xsd:enumeration value="153"/>
          <xsd:enumeration value="154"/>
          <xsd:enumeration value="155"/>
          <xsd:enumeration value="156"/>
          <xsd:enumeration value="157"/>
          <xsd:enumeration value="158"/>
          <xsd:enumeration value="159"/>
          <xsd:enumeration value="160"/>
          <xsd:enumeration value="161"/>
          <xsd:enumeration value="162"/>
          <xsd:enumeration value="163"/>
          <xsd:enumeration value="164"/>
          <xsd:enumeration value="165"/>
          <xsd:enumeration value="166"/>
          <xsd:enumeration value="167"/>
          <xsd:enumeration value="168"/>
          <xsd:enumeration value="169"/>
          <xsd:enumeration value="170"/>
          <xsd:enumeration value="171"/>
          <xsd:enumeration value="172"/>
          <xsd:enumeration value="173"/>
          <xsd:enumeration value="174"/>
          <xsd:enumeration value="175"/>
          <xsd:enumeration value="176"/>
          <xsd:enumeration value="177"/>
          <xsd:enumeration value="178"/>
          <xsd:enumeration value="179"/>
          <xsd:enumeration value="180"/>
          <xsd:enumeration value="181"/>
          <xsd:enumeration value="182"/>
          <xsd:enumeration value="183"/>
          <xsd:enumeration value="184"/>
          <xsd:enumeration value="185"/>
          <xsd:enumeration value="186"/>
          <xsd:enumeration value="187"/>
          <xsd:enumeration value="188"/>
          <xsd:enumeration value="189"/>
          <xsd:enumeration value="190"/>
          <xsd:enumeration value="191"/>
          <xsd:enumeration value="192"/>
          <xsd:enumeration value="193"/>
          <xsd:enumeration value="194"/>
          <xsd:enumeration value="195"/>
        </xsd:restriction>
      </xsd:simpleType>
    </xsd:element>
    <xsd:element name="Data_x0020_Request_x0020_Round" ma:index="12" nillable="true" ma:displayName="Data Request Round" ma:default="DR01" ma:format="Dropdown" ma:internalName="Data_x0020_Request_x0020_Round">
      <xsd:simpleType>
        <xsd:restriction base="dms:Choice">
          <xsd:enumeration value="DR01"/>
          <xsd:enumeration value="DR01 Attachments"/>
          <xsd:enumeration value="DR01 eFiled/Filed"/>
          <xsd:enumeration value="DR02"/>
          <xsd:enumeration value="DR02 Attachments"/>
          <xsd:enumeration value="DR02 eFiled/Filed"/>
          <xsd:enumeration value="DR03"/>
          <xsd:enumeration value="DR03 Attachments"/>
          <xsd:enumeration value="DR03 eFiled/Filed"/>
          <xsd:enumeration value="DR04"/>
          <xsd:enumeration value="DR04 Attachments"/>
          <xsd:enumeration value="DR04 eFiled/Filed"/>
          <xsd:enumeration value="DR05"/>
          <xsd:enumeration value="DR05 Attachments"/>
          <xsd:enumeration value="DR05 eFiled/Filed"/>
          <xsd:enumeration value="DR06"/>
          <xsd:enumeration value="DR06 Attachments"/>
          <xsd:enumeration value="DR06 eFiled/Filed"/>
          <xsd:enumeration value="DR07"/>
          <xsd:enumeration value="DR07 Attachments"/>
          <xsd:enumeration value="DR07 eFiled/Filed"/>
          <xsd:enumeration value="DR08"/>
          <xsd:enumeration value="DR08 Attachments"/>
          <xsd:enumeration value="DR08 eFiled/Filed"/>
          <xsd:enumeration value="DR09"/>
          <xsd:enumeration value="DR09 Attachments"/>
          <xsd:enumeration value="DR09 eFiled/Filed"/>
          <xsd:enumeration value="DR10"/>
          <xsd:enumeration value="DR10 Attachments"/>
          <xsd:enumeration value="DR10 eFiled/Filed"/>
          <xsd:enumeration value="DR11"/>
          <xsd:enumeration value="DR11 Attachments"/>
          <xsd:enumeration value="DR11 eFiled/Filed"/>
          <xsd:enumeration value="DR12"/>
          <xsd:enumeration value="DR12 Attachments"/>
          <xsd:enumeration value="DR12 eFiled/Filed"/>
          <xsd:enumeration value="DR13"/>
          <xsd:enumeration value="DR13 Attachments"/>
          <xsd:enumeration value="DR13 eFiled/Filed"/>
          <xsd:enumeration value="Post Hearing DR01"/>
          <xsd:enumeration value="Post Hearing DR01 Attachments"/>
          <xsd:enumeration value="Post Hearing DR01 eFiled/Filed"/>
          <xsd:enumeration value="Post Hearing DR02"/>
          <xsd:enumeration value="Post Hearing DR02 Attachments"/>
          <xsd:enumeration value="Post Hearing DR02 eFiled/Filed"/>
          <xsd:enumeration value="PSC DR02/Intervenors DR01"/>
          <xsd:enumeration value="PSC DR03/Intervenors DR02"/>
          <xsd:enumeration value="PSC DR04"/>
          <xsd:enumeration value="PSC DR05/Intervenors DR03"/>
          <xsd:enumeration value="PSC DR06"/>
        </xsd:restriction>
      </xsd:simpleType>
    </xsd:element>
    <xsd:element name="Filed_x0020_Documents_x0020__x0028_Internal_x0020_Use_x0020_Only_x0029_" ma:index="13" nillable="true" ma:displayName="Filed Documents (Internal Use Only)" ma:default="PSC DR 01" ma:format="Dropdown" ma:internalName="Filed_x0020_Documents_x0020__x0028_Internal_x0020_Use_x0020_Only_x0029_">
      <xsd:simpleType>
        <xsd:restriction base="dms:Choice">
          <xsd:enumeration value="PSC DR 01"/>
          <xsd:enumeration value="PSC DR 02"/>
          <xsd:enumeration value="PSC DR 03"/>
          <xsd:enumeration value="PSC DR 04"/>
          <xsd:enumeration value="PSC DR 05"/>
          <xsd:enumeration value="PSC DR 06"/>
          <xsd:enumeration value="PSC Post Hearing DR01"/>
          <xsd:enumeration value="PSC Post Hearing DR02"/>
          <xsd:enumeration value="Intervenor DR 01"/>
          <xsd:enumeration value="Intervenor DR 02"/>
          <xsd:enumeration value="Rebuttal Testimony"/>
          <xsd:enumeration value="Settlement Agreement"/>
          <xsd:enumeration value="Stipulation Testimony"/>
          <xsd:enumeration value="Post Hearing Briefs"/>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2B56CFF-F89F-4A70-B71A-264DF534DE16}">
  <ds:schemaRefs>
    <ds:schemaRef ds:uri="http://purl.org/dc/terms/"/>
    <ds:schemaRef ds:uri="http://www.w3.org/XML/1998/namespace"/>
    <ds:schemaRef ds:uri="http://purl.org/dc/elements/1.1/"/>
    <ds:schemaRef ds:uri="http://schemas.microsoft.com/office/infopath/2007/PartnerControls"/>
    <ds:schemaRef ds:uri="http://schemas.microsoft.com/office/2006/metadata/properties"/>
    <ds:schemaRef ds:uri="http://purl.org/dc/dcmitype/"/>
    <ds:schemaRef ds:uri="http://schemas.microsoft.com/office/2006/documentManagement/types"/>
    <ds:schemaRef ds:uri="http://schemas.openxmlformats.org/package/2006/metadata/core-properties"/>
    <ds:schemaRef ds:uri="http://schemas.microsoft.com/sharepoint/v3"/>
    <ds:schemaRef ds:uri="65bfb563-8fe2-4d34-a09f-38a217d8feea"/>
    <ds:schemaRef ds:uri="f789fa03-9022-4931-acb2-79f11ac92edf"/>
    <ds:schemaRef ds:uri="1a9b7c5a-b146-42d5-9d48-a34ecc97d3fe"/>
  </ds:schemaRefs>
</ds:datastoreItem>
</file>

<file path=customXml/itemProps2.xml><?xml version="1.0" encoding="utf-8"?>
<ds:datastoreItem xmlns:ds="http://schemas.openxmlformats.org/officeDocument/2006/customXml" ds:itemID="{FE13E5DC-1931-4BBE-93E3-2A4F91A140CA}">
  <ds:schemaRefs>
    <ds:schemaRef ds:uri="http://schemas.microsoft.com/sharepoint/v3/contenttype/forms"/>
  </ds:schemaRefs>
</ds:datastoreItem>
</file>

<file path=customXml/itemProps3.xml><?xml version="1.0" encoding="utf-8"?>
<ds:datastoreItem xmlns:ds="http://schemas.openxmlformats.org/officeDocument/2006/customXml" ds:itemID="{8FEE4E30-8092-45B8-BB4E-E2923767BCE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5bfb563-8fe2-4d34-a09f-38a217d8feea"/>
    <ds:schemaRef ds:uri="f789fa03-9022-4931-acb2-79f11ac92edf"/>
    <ds:schemaRef ds:uri="1a9b7c5a-b146-42d5-9d48-a34ecc97d3f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60</vt:i4>
      </vt:variant>
    </vt:vector>
  </HeadingPairs>
  <TitlesOfParts>
    <vt:vector size="67" baseType="lpstr">
      <vt:lpstr>Inputs</vt:lpstr>
      <vt:lpstr>Summary</vt:lpstr>
      <vt:lpstr>Outputs (for FP&amp;A use)==&gt;</vt:lpstr>
      <vt:lpstr>Outputs - Recommendation</vt:lpstr>
      <vt:lpstr>Outputs - Alt #1</vt:lpstr>
      <vt:lpstr>Outputs - Alt #2</vt:lpstr>
      <vt:lpstr>Outputs - Alt #3</vt:lpstr>
      <vt:lpstr>Company</vt:lpstr>
      <vt:lpstr>DEBT</vt:lpstr>
      <vt:lpstr>DEBT_INT_RATE</vt:lpstr>
      <vt:lpstr>DepretiationCategory</vt:lpstr>
      <vt:lpstr>EQUITY</vt:lpstr>
      <vt:lpstr>FederalIncomeTax</vt:lpstr>
      <vt:lpstr>FirstYear</vt:lpstr>
      <vt:lpstr>FirstYearAlt1</vt:lpstr>
      <vt:lpstr>FirstYearAlt2</vt:lpstr>
      <vt:lpstr>FirstYearAlt3</vt:lpstr>
      <vt:lpstr>GenAssets</vt:lpstr>
      <vt:lpstr>Input_Dates</vt:lpstr>
      <vt:lpstr>Inputs_capandbenefits</vt:lpstr>
      <vt:lpstr>Inputs_costs</vt:lpstr>
      <vt:lpstr>Inservice</vt:lpstr>
      <vt:lpstr>InServiceAlt1</vt:lpstr>
      <vt:lpstr>InServiceAlt2</vt:lpstr>
      <vt:lpstr>InServiceAlt3</vt:lpstr>
      <vt:lpstr>LineOfBusiness</vt:lpstr>
      <vt:lpstr>Inputs!Print_Area</vt:lpstr>
      <vt:lpstr>'LookUp Ranges'!Print_Area</vt:lpstr>
      <vt:lpstr>'Outputs - Alt #1'!Print_Area</vt:lpstr>
      <vt:lpstr>'Outputs - Alt #2'!Print_Area</vt:lpstr>
      <vt:lpstr>'Outputs - Alt #3'!Print_Area</vt:lpstr>
      <vt:lpstr>'Outputs - Recommendation'!Print_Area</vt:lpstr>
      <vt:lpstr>Summary!Print_Area</vt:lpstr>
      <vt:lpstr>'Outputs - Alt #1'!Print_Titles</vt:lpstr>
      <vt:lpstr>'Outputs - Alt #2'!Print_Titles</vt:lpstr>
      <vt:lpstr>'Outputs - Alt #3'!Print_Titles</vt:lpstr>
      <vt:lpstr>'Outputs - Recommendation'!Print_Titles</vt:lpstr>
      <vt:lpstr>Project_number</vt:lpstr>
      <vt:lpstr>Project_ROE</vt:lpstr>
      <vt:lpstr>Project_Title</vt:lpstr>
      <vt:lpstr>PropertyTaxRate</vt:lpstr>
      <vt:lpstr>'Outputs - Alt #1'!Rate_Case</vt:lpstr>
      <vt:lpstr>'Outputs - Alt #2'!Rate_Case</vt:lpstr>
      <vt:lpstr>'Outputs - Alt #3'!Rate_Case</vt:lpstr>
      <vt:lpstr>Rate_Case</vt:lpstr>
      <vt:lpstr>'Outputs - Alt #1'!Rate_Case_Dates2</vt:lpstr>
      <vt:lpstr>'Outputs - Alt #2'!Rate_Case_Dates2</vt:lpstr>
      <vt:lpstr>'Outputs - Alt #3'!Rate_Case_Dates2</vt:lpstr>
      <vt:lpstr>Rate_Case_Dates2</vt:lpstr>
      <vt:lpstr>'Outputs - Alt #1'!Rate_Case_Schedule2</vt:lpstr>
      <vt:lpstr>'Outputs - Alt #2'!Rate_Case_Schedule2</vt:lpstr>
      <vt:lpstr>'Outputs - Alt #3'!Rate_Case_Schedule2</vt:lpstr>
      <vt:lpstr>Rate_Case_Schedule2</vt:lpstr>
      <vt:lpstr>RetireValue</vt:lpstr>
      <vt:lpstr>RetireValueAlt1</vt:lpstr>
      <vt:lpstr>RetireValueAlt2</vt:lpstr>
      <vt:lpstr>RetireValueAlt3</vt:lpstr>
      <vt:lpstr>ROE_DSM</vt:lpstr>
      <vt:lpstr>ROE_ECR</vt:lpstr>
      <vt:lpstr>ROE_GLT</vt:lpstr>
      <vt:lpstr>ROE_Other</vt:lpstr>
      <vt:lpstr>StateIncomeTax</vt:lpstr>
      <vt:lpstr>Summary!Summary</vt:lpstr>
      <vt:lpstr>Summary!Summary_Report</vt:lpstr>
      <vt:lpstr>TaxDepretTable</vt:lpstr>
      <vt:lpstr>Units</vt:lpstr>
      <vt:lpstr>WACC</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This is empty IRR Model file</dc:title>
  <dc:creator>Blake, Thomas</dc:creator>
  <cp:keywords>CEM</cp:keywords>
  <cp:lastModifiedBy>Knoy, Jason</cp:lastModifiedBy>
  <cp:lastPrinted>2014-06-04T13:56:52Z</cp:lastPrinted>
  <dcterms:created xsi:type="dcterms:W3CDTF">1999-06-30T20:43:09Z</dcterms:created>
  <dcterms:modified xsi:type="dcterms:W3CDTF">2019-10-31T16:22:43Z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how calculations">
    <vt:bool>true</vt:bool>
  </property>
  <property fmtid="{D5CDD505-2E9C-101B-9397-08002B2CF9AE}" pid="3" name="Title">
    <vt:lpwstr>This is empty IRR Model file</vt:lpwstr>
  </property>
  <property fmtid="{D5CDD505-2E9C-101B-9397-08002B2CF9AE}" pid="4" name="Description">
    <vt:lpwstr/>
  </property>
  <property fmtid="{D5CDD505-2E9C-101B-9397-08002B2CF9AE}" pid="5" name="Project Number">
    <vt:lpwstr/>
  </property>
  <property fmtid="{D5CDD505-2E9C-101B-9397-08002B2CF9AE}" pid="6" name="Company">
    <vt:lpwstr/>
  </property>
  <property fmtid="{D5CDD505-2E9C-101B-9397-08002B2CF9AE}" pid="7" name="Unit">
    <vt:lpwstr/>
  </property>
  <property fmtid="{D5CDD505-2E9C-101B-9397-08002B2CF9AE}" pid="8" name="Line of Business">
    <vt:lpwstr/>
  </property>
  <property fmtid="{D5CDD505-2E9C-101B-9397-08002B2CF9AE}" pid="9" name="Department">
    <vt:lpwstr/>
  </property>
  <property fmtid="{D5CDD505-2E9C-101B-9397-08002B2CF9AE}" pid="10" name="First Year">
    <vt:lpwstr/>
  </property>
  <property fmtid="{D5CDD505-2E9C-101B-9397-08002B2CF9AE}" pid="11" name="In Service Year">
    <vt:lpwstr/>
  </property>
  <property fmtid="{D5CDD505-2E9C-101B-9397-08002B2CF9AE}" pid="12" name="Period">
    <vt:lpwstr>20</vt:lpwstr>
  </property>
  <property fmtid="{D5CDD505-2E9C-101B-9397-08002B2CF9AE}" pid="13" name="Depretiation Category">
    <vt:lpwstr/>
  </property>
  <property fmtid="{D5CDD505-2E9C-101B-9397-08002B2CF9AE}" pid="14" name="Budgeted">
    <vt:bool>false</vt:bool>
  </property>
  <property fmtid="{D5CDD505-2E9C-101B-9397-08002B2CF9AE}" pid="15" name="Has retire value">
    <vt:bool>false</vt:bool>
  </property>
  <property fmtid="{D5CDD505-2E9C-101B-9397-08002B2CF9AE}" pid="16" name="Retire value">
    <vt:lpwstr/>
  </property>
  <property fmtid="{D5CDD505-2E9C-101B-9397-08002B2CF9AE}" pid="17" name="IT Project">
    <vt:bool>false</vt:bool>
  </property>
  <property fmtid="{D5CDD505-2E9C-101B-9397-08002B2CF9AE}" pid="18" name="R&amp;D project">
    <vt:bool>false</vt:bool>
  </property>
  <property fmtid="{D5CDD505-2E9C-101B-9397-08002B2CF9AE}" pid="19" name="ContentTypeId">
    <vt:lpwstr>0x01010020CFC0831329644F9577B63BBBF7DA16</vt:lpwstr>
  </property>
  <property fmtid="{D5CDD505-2E9C-101B-9397-08002B2CF9AE}" pid="20" name="Order">
    <vt:r8>9900</vt:r8>
  </property>
  <property fmtid="{D5CDD505-2E9C-101B-9397-08002B2CF9AE}" pid="21" name="xd_ProgID">
    <vt:lpwstr/>
  </property>
  <property fmtid="{D5CDD505-2E9C-101B-9397-08002B2CF9AE}" pid="22" name="TemplateUrl">
    <vt:lpwstr/>
  </property>
</Properties>
</file>