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omments6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drawings/drawing35.xml" ContentType="application/vnd.openxmlformats-officedocument.drawing+xml"/>
  <Override PartName="/xl/charts/chart67.xml" ContentType="application/vnd.openxmlformats-officedocument.drawingml.chart+xml"/>
  <Override PartName="/xl/drawings/drawing36.xml" ContentType="application/vnd.openxmlformats-officedocument.drawing+xml"/>
  <Override PartName="/xl/charts/chart68.xml" ContentType="application/vnd.openxmlformats-officedocument.drawingml.chart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drawings/drawing38.xml" ContentType="application/vnd.openxmlformats-officedocument.drawing+xml"/>
  <Override PartName="/xl/comments7.xml" ContentType="application/vnd.openxmlformats-officedocument.spreadsheetml.comments+xml"/>
  <Override PartName="/xl/charts/chart70.xml" ContentType="application/vnd.openxmlformats-officedocument.drawingml.chart+xml"/>
  <Override PartName="/xl/drawings/drawing39.xml" ContentType="application/vnd.openxmlformats-officedocument.drawing+xml"/>
  <Override PartName="/xl/charts/chart71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drawings/drawing41.xml" ContentType="application/vnd.openxmlformats-officedocument.drawing+xml"/>
  <Override PartName="/xl/charts/chart73.xml" ContentType="application/vnd.openxmlformats-officedocument.drawingml.chart+xml"/>
  <Override PartName="/xl/drawings/drawing42.xml" ContentType="application/vnd.openxmlformats-officedocument.drawing+xml"/>
  <Override PartName="/xl/charts/chart74.xml" ContentType="application/vnd.openxmlformats-officedocument.drawingml.chart+xml"/>
  <Override PartName="/xl/drawings/drawing43.xml" ContentType="application/vnd.openxmlformats-officedocument.drawing+xml"/>
  <Override PartName="/xl/charts/chart75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RBOld/Library/Mobile Documents/com~apple~CloudDocs/Duke Energy KY 2019 Rate Case/Baudino Testimony and Work Papers/EEI Material/"/>
    </mc:Choice>
  </mc:AlternateContent>
  <xr:revisionPtr revIDLastSave="0" documentId="8_{22F9B7B2-B835-B545-A47A-04AF61315EDE}" xr6:coauthVersionLast="45" xr6:coauthVersionMax="45" xr10:uidLastSave="{00000000-0000-0000-0000-000000000000}"/>
  <bookViews>
    <workbookView xWindow="0" yWindow="460" windowWidth="29040" windowHeight="15840" tabRatio="873" activeTab="5" xr2:uid="{00000000-000D-0000-FFFF-FFFF00000000}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19Q3" sheetId="79" r:id="rId6"/>
    <sheet name="Credit_2019Q2" sheetId="76" r:id="rId7"/>
    <sheet name="Credit_2019Q1" sheetId="78" r:id="rId8"/>
    <sheet name="Credit_2018Q4" sheetId="75" r:id="rId9"/>
    <sheet name="Credit_2018Q3" sheetId="74" r:id="rId10"/>
    <sheet name="Credit_2018Q2" sheetId="73" r:id="rId11"/>
    <sheet name="Credit_2018Q1" sheetId="71" r:id="rId12"/>
    <sheet name="Credit_2017Q4" sheetId="70" r:id="rId13"/>
    <sheet name="Credit_2017Q3" sheetId="69" r:id="rId14"/>
    <sheet name="Credit_2017Q2" sheetId="68" r:id="rId15"/>
    <sheet name="Credit_2017Q1" sheetId="66" r:id="rId16"/>
    <sheet name="Credit_2016Q4" sheetId="65" r:id="rId17"/>
    <sheet name="Credit_2016Q3" sheetId="64" r:id="rId18"/>
    <sheet name="Credit_2016Q2" sheetId="63" r:id="rId19"/>
    <sheet name="Credit_2016Q1" sheetId="61" r:id="rId20"/>
    <sheet name="Credit_2015Q4" sheetId="60" r:id="rId21"/>
    <sheet name="Credit_2015Q3" sheetId="58" r:id="rId22"/>
    <sheet name="Credit_2015Q2" sheetId="57" r:id="rId23"/>
    <sheet name="Credit_2015Q1" sheetId="56" r:id="rId24"/>
    <sheet name="Credit_2014Q4" sheetId="55" r:id="rId25"/>
    <sheet name="Credit_2014Q3" sheetId="54" r:id="rId26"/>
    <sheet name="Credit_2014Q2" sheetId="52" r:id="rId27"/>
    <sheet name="Credit_2014Q1" sheetId="51" r:id="rId28"/>
    <sheet name="Credit_2013Q4" sheetId="50" r:id="rId29"/>
    <sheet name="Credit_2013Q3" sheetId="49" r:id="rId30"/>
    <sheet name="Credit_2013Q2" sheetId="43" r:id="rId31"/>
    <sheet name="Credit_2013Q1" sheetId="40" r:id="rId32"/>
    <sheet name="Credit_2012Q4" sheetId="34" r:id="rId33"/>
    <sheet name="Credit_2012Q3" sheetId="45" r:id="rId34"/>
    <sheet name="Credit_2012Q2" sheetId="46" r:id="rId35"/>
    <sheet name="Credit_2012Q1" sheetId="47" r:id="rId36"/>
    <sheet name="Credit_2011Q4" sheetId="28" r:id="rId37"/>
    <sheet name="Credit_2011Q3" sheetId="27" r:id="rId38"/>
    <sheet name="Credit_2011Q2" sheetId="26" r:id="rId39"/>
    <sheet name="Credit_2011Q1" sheetId="25" r:id="rId40"/>
    <sheet name="Credit_2010Q4" sheetId="24" r:id="rId41"/>
    <sheet name="Credit_2009Q4" sheetId="20" r:id="rId42"/>
    <sheet name="Credit_2008Q4" sheetId="16" r:id="rId43"/>
    <sheet name="Credit_2007Q4" sheetId="17" r:id="rId44"/>
    <sheet name="Credit_2006Q4" sheetId="11" r:id="rId45"/>
    <sheet name="Credit_2001Q4" sheetId="8" r:id="rId46"/>
    <sheet name="Reg_Percent_2018" sheetId="77" r:id="rId47"/>
    <sheet name="Reg_Percent_2017" sheetId="72" r:id="rId48"/>
    <sheet name="Reg_Percent_2016" sheetId="67" r:id="rId49"/>
    <sheet name="Reg_Percent_2015" sheetId="62" r:id="rId50"/>
    <sheet name="Reg_Percent_2014" sheetId="59" r:id="rId51"/>
    <sheet name="Reg_Percent_2013" sheetId="53" r:id="rId52"/>
    <sheet name="Reg_Percent_2012" sheetId="44" r:id="rId53"/>
    <sheet name="Reg_Percent_2011" sheetId="38" r:id="rId54"/>
    <sheet name="Reg_Percent_2010" sheetId="48" r:id="rId55"/>
    <sheet name="Scale" sheetId="41" r:id="rId56"/>
  </sheets>
  <externalReferences>
    <externalReference r:id="rId57"/>
    <externalReference r:id="rId58"/>
    <externalReference r:id="rId59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8" i="79" l="1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K4" i="79"/>
  <c r="AK2" i="79" s="1"/>
  <c r="AJ4" i="79"/>
  <c r="AJ2" i="79" s="1"/>
  <c r="G3" i="79"/>
  <c r="AL2" i="79"/>
  <c r="E2" i="79"/>
  <c r="E3" i="79" s="1"/>
  <c r="A1" i="79"/>
  <c r="AJ13" i="79"/>
  <c r="E6" i="79"/>
  <c r="AW31" i="79" l="1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X27" i="79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F61" i="78"/>
  <c r="AV60" i="78"/>
  <c r="AH60" i="78"/>
  <c r="AG60" i="78"/>
  <c r="AF60" i="78"/>
  <c r="G60" i="78"/>
  <c r="E60" i="78" s="1"/>
  <c r="AV59" i="78"/>
  <c r="AH59" i="78"/>
  <c r="AG59" i="78"/>
  <c r="AF59" i="78"/>
  <c r="G59" i="78"/>
  <c r="E59" i="78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AW10" i="78" s="1"/>
  <c r="AX10" i="78" s="1"/>
  <c r="L10" i="78"/>
  <c r="AV9" i="78"/>
  <c r="L9" i="78"/>
  <c r="AV8" i="78"/>
  <c r="AW9" i="78" s="1"/>
  <c r="L8" i="78"/>
  <c r="BC7" i="78"/>
  <c r="BC8" i="78" s="1"/>
  <c r="AW7" i="78"/>
  <c r="AX7" i="78" s="1"/>
  <c r="AV7" i="78"/>
  <c r="AW14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E3" i="78"/>
  <c r="AJ2" i="78"/>
  <c r="E2" i="78"/>
  <c r="A1" i="78"/>
  <c r="AK13" i="79"/>
  <c r="G8" i="79"/>
  <c r="AJ12" i="79"/>
  <c r="AJ45" i="79"/>
  <c r="G41" i="79"/>
  <c r="AJ24" i="79"/>
  <c r="G11" i="79"/>
  <c r="G17" i="79"/>
  <c r="AJ32" i="79"/>
  <c r="G9" i="79"/>
  <c r="G31" i="79"/>
  <c r="AJ15" i="79"/>
  <c r="AJ42" i="79"/>
  <c r="AJ34" i="79"/>
  <c r="G44" i="79"/>
  <c r="AJ64" i="79"/>
  <c r="G15" i="79"/>
  <c r="AJ11" i="78"/>
  <c r="G21" i="79"/>
  <c r="G7" i="79"/>
  <c r="G30" i="79"/>
  <c r="G47" i="79"/>
  <c r="AJ54" i="79"/>
  <c r="G26" i="79"/>
  <c r="AJ16" i="79"/>
  <c r="G38" i="79"/>
  <c r="G25" i="79"/>
  <c r="AJ9" i="79"/>
  <c r="G46" i="79"/>
  <c r="AJ29" i="79"/>
  <c r="AJ35" i="79"/>
  <c r="G27" i="79"/>
  <c r="G40" i="79"/>
  <c r="AJ43" i="79"/>
  <c r="AJ10" i="79"/>
  <c r="AJ21" i="79"/>
  <c r="G42" i="79"/>
  <c r="AJ55" i="79"/>
  <c r="G61" i="79"/>
  <c r="AJ50" i="79"/>
  <c r="G34" i="79"/>
  <c r="AJ20" i="79"/>
  <c r="AJ63" i="79"/>
  <c r="G48" i="79"/>
  <c r="AJ30" i="79"/>
  <c r="AJ47" i="79"/>
  <c r="G20" i="79"/>
  <c r="G39" i="79"/>
  <c r="AJ7" i="78"/>
  <c r="AL13" i="79"/>
  <c r="G10" i="79"/>
  <c r="AJ25" i="79"/>
  <c r="AJ67" i="79"/>
  <c r="AJ56" i="79"/>
  <c r="AJ49" i="79"/>
  <c r="AJ17" i="79"/>
  <c r="AJ65" i="79"/>
  <c r="G28" i="79"/>
  <c r="AJ18" i="79"/>
  <c r="AJ51" i="79"/>
  <c r="G14" i="79"/>
  <c r="AJ62" i="79"/>
  <c r="AJ39" i="79"/>
  <c r="E6" i="78"/>
  <c r="AJ15" i="78"/>
  <c r="G33" i="79"/>
  <c r="AJ22" i="79"/>
  <c r="G13" i="79"/>
  <c r="AJ7" i="79"/>
  <c r="AJ36" i="79"/>
  <c r="G24" i="79"/>
  <c r="AJ66" i="79"/>
  <c r="AJ26" i="79"/>
  <c r="AJ28" i="79"/>
  <c r="AJ52" i="79"/>
  <c r="G35" i="79"/>
  <c r="AJ58" i="79"/>
  <c r="G45" i="79"/>
  <c r="AJ27" i="79"/>
  <c r="G32" i="79"/>
  <c r="AJ33" i="79"/>
  <c r="AJ59" i="79"/>
  <c r="G50" i="79"/>
  <c r="AJ31" i="79"/>
  <c r="G18" i="79"/>
  <c r="AJ8" i="79"/>
  <c r="AJ37" i="79"/>
  <c r="AJ48" i="79"/>
  <c r="AJ11" i="79"/>
  <c r="G23" i="79"/>
  <c r="G19" i="79"/>
  <c r="AJ60" i="79"/>
  <c r="AJ44" i="79"/>
  <c r="G43" i="79"/>
  <c r="AJ46" i="79"/>
  <c r="AJ53" i="79"/>
  <c r="G36" i="79"/>
  <c r="AJ23" i="79"/>
  <c r="G12" i="79"/>
  <c r="G22" i="79"/>
  <c r="AJ57" i="79"/>
  <c r="AJ41" i="79"/>
  <c r="AJ40" i="79"/>
  <c r="G49" i="79"/>
  <c r="AJ14" i="79"/>
  <c r="AJ61" i="79"/>
  <c r="G29" i="79"/>
  <c r="AJ38" i="79"/>
  <c r="AJ19" i="79"/>
  <c r="G37" i="79"/>
  <c r="G16" i="79"/>
  <c r="BC9" i="78" l="1"/>
  <c r="AX9" i="78"/>
  <c r="L14" i="78"/>
  <c r="M10" i="78" s="1"/>
  <c r="AW8" i="78"/>
  <c r="AX14" i="78"/>
  <c r="C77" i="78"/>
  <c r="AW11" i="78"/>
  <c r="M13" i="78"/>
  <c r="AW13" i="78"/>
  <c r="AW12" i="78"/>
  <c r="AX12" i="78" s="1"/>
  <c r="AX8" i="78"/>
  <c r="AW61" i="78"/>
  <c r="AX61" i="78" s="1"/>
  <c r="AW62" i="78"/>
  <c r="AW59" i="78"/>
  <c r="AW51" i="78"/>
  <c r="AW49" i="78"/>
  <c r="AX49" i="78" s="1"/>
  <c r="AW29" i="78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X11" i="78"/>
  <c r="AX13" i="78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X29" i="78"/>
  <c r="AW17" i="78"/>
  <c r="AX17" i="78" s="1"/>
  <c r="AW21" i="78"/>
  <c r="AX21" i="78" s="1"/>
  <c r="AY21" i="78" s="1"/>
  <c r="AW30" i="78"/>
  <c r="AX30" i="78" s="1"/>
  <c r="AX45" i="78"/>
  <c r="AW28" i="78"/>
  <c r="AX28" i="78" s="1"/>
  <c r="AW33" i="78"/>
  <c r="AX33" i="78" s="1"/>
  <c r="AY33" i="78" s="1"/>
  <c r="AX37" i="78"/>
  <c r="AW37" i="78"/>
  <c r="AW41" i="78"/>
  <c r="AX41" i="78" s="1"/>
  <c r="AX50" i="78"/>
  <c r="AW50" i="78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W46" i="78"/>
  <c r="AW48" i="78"/>
  <c r="AX55" i="78"/>
  <c r="AX44" i="78"/>
  <c r="AX46" i="78"/>
  <c r="AX48" i="78"/>
  <c r="AX51" i="78"/>
  <c r="AW52" i="78"/>
  <c r="AX52" i="78" s="1"/>
  <c r="AW56" i="78"/>
  <c r="AX56" i="78" s="1"/>
  <c r="AX59" i="78"/>
  <c r="AX62" i="78"/>
  <c r="AW63" i="78"/>
  <c r="AX63" i="78" s="1"/>
  <c r="AW53" i="78"/>
  <c r="AX53" i="78" s="1"/>
  <c r="AW55" i="78"/>
  <c r="AW57" i="78"/>
  <c r="AX57" i="78" s="1"/>
  <c r="AW60" i="78"/>
  <c r="M11" i="79"/>
  <c r="C77" i="79"/>
  <c r="AY63" i="79"/>
  <c r="AY23" i="79"/>
  <c r="M13" i="79"/>
  <c r="AK58" i="79"/>
  <c r="AM58" i="79" s="1"/>
  <c r="AL58" i="79"/>
  <c r="AK57" i="79"/>
  <c r="AM57" i="79" s="1"/>
  <c r="AL57" i="79"/>
  <c r="AK52" i="79"/>
  <c r="AM52" i="79" s="1"/>
  <c r="AL52" i="79"/>
  <c r="AL63" i="79"/>
  <c r="AK63" i="79"/>
  <c r="AM63" i="79" s="1"/>
  <c r="AL64" i="79"/>
  <c r="AK64" i="79"/>
  <c r="AM64" i="79" s="1"/>
  <c r="AL51" i="79"/>
  <c r="AK51" i="79"/>
  <c r="AM51" i="79" s="1"/>
  <c r="AK60" i="79"/>
  <c r="AM60" i="79" s="1"/>
  <c r="AL60" i="79"/>
  <c r="AK54" i="79"/>
  <c r="AM54" i="79" s="1"/>
  <c r="AL54" i="79"/>
  <c r="AK56" i="79"/>
  <c r="AM56" i="79" s="1"/>
  <c r="AL56" i="79"/>
  <c r="AL67" i="79"/>
  <c r="AK67" i="79"/>
  <c r="AM67" i="79" s="1"/>
  <c r="AL59" i="79"/>
  <c r="AK59" i="79"/>
  <c r="AM59" i="79" s="1"/>
  <c r="AL65" i="79"/>
  <c r="AK65" i="79"/>
  <c r="AM65" i="79" s="1"/>
  <c r="AL62" i="79"/>
  <c r="AK62" i="79"/>
  <c r="AM62" i="79" s="1"/>
  <c r="AH13" i="79"/>
  <c r="AG13" i="79"/>
  <c r="AK53" i="79"/>
  <c r="AM53" i="79" s="1"/>
  <c r="AL53" i="79"/>
  <c r="AK55" i="79"/>
  <c r="AM55" i="79" s="1"/>
  <c r="AL55" i="79"/>
  <c r="AL66" i="79"/>
  <c r="AK66" i="79"/>
  <c r="AM66" i="79" s="1"/>
  <c r="A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BX31" i="7"/>
  <c r="BX21" i="7"/>
  <c r="BX11" i="7"/>
  <c r="BX7" i="7"/>
  <c r="G43" i="78"/>
  <c r="G44" i="78"/>
  <c r="G22" i="78"/>
  <c r="AJ47" i="78"/>
  <c r="AJ31" i="78"/>
  <c r="AJ34" i="78"/>
  <c r="AJ9" i="78"/>
  <c r="E15" i="79"/>
  <c r="AK61" i="79"/>
  <c r="AL42" i="79"/>
  <c r="AK19" i="79"/>
  <c r="E48" i="79"/>
  <c r="AK42" i="79"/>
  <c r="AK33" i="79"/>
  <c r="E45" i="79"/>
  <c r="E50" i="79"/>
  <c r="E39" i="79"/>
  <c r="G47" i="78"/>
  <c r="G38" i="78"/>
  <c r="G10" i="78"/>
  <c r="AJ53" i="78"/>
  <c r="AJ43" i="78"/>
  <c r="AJ29" i="78"/>
  <c r="AJ14" i="78"/>
  <c r="AK29" i="79"/>
  <c r="G49" i="78"/>
  <c r="G34" i="78"/>
  <c r="G9" i="78"/>
  <c r="AJ64" i="78"/>
  <c r="AJ39" i="78"/>
  <c r="AJ25" i="78"/>
  <c r="G15" i="78"/>
  <c r="E20" i="79"/>
  <c r="AK41" i="79"/>
  <c r="E21" i="79"/>
  <c r="E41" i="79"/>
  <c r="E8" i="79"/>
  <c r="AL41" i="79"/>
  <c r="AL7" i="79"/>
  <c r="E14" i="79"/>
  <c r="E12" i="79"/>
  <c r="AK45" i="79"/>
  <c r="AL21" i="79"/>
  <c r="AL30" i="79"/>
  <c r="AJ13" i="78"/>
  <c r="G23" i="78"/>
  <c r="G12" i="78"/>
  <c r="AJ57" i="78"/>
  <c r="AJ49" i="78"/>
  <c r="AJ23" i="78"/>
  <c r="AJ22" i="78"/>
  <c r="E27" i="79"/>
  <c r="E19" i="79"/>
  <c r="AK21" i="79"/>
  <c r="E22" i="79"/>
  <c r="E36" i="79"/>
  <c r="AL25" i="79"/>
  <c r="AK15" i="78"/>
  <c r="G48" i="78"/>
  <c r="G29" i="78"/>
  <c r="G26" i="78"/>
  <c r="AJ56" i="78"/>
  <c r="AJ48" i="78"/>
  <c r="AJ20" i="78"/>
  <c r="AK14" i="79"/>
  <c r="AL37" i="79"/>
  <c r="E11" i="79"/>
  <c r="AK11" i="79"/>
  <c r="AL45" i="79"/>
  <c r="AL15" i="79"/>
  <c r="AL11" i="79"/>
  <c r="E9" i="79"/>
  <c r="BD7" i="7"/>
  <c r="AK18" i="79"/>
  <c r="E7" i="79"/>
  <c r="G39" i="78"/>
  <c r="G41" i="78"/>
  <c r="G21" i="78"/>
  <c r="AJ65" i="78"/>
  <c r="AJ40" i="78"/>
  <c r="AJ19" i="78"/>
  <c r="AL40" i="79"/>
  <c r="AL39" i="79"/>
  <c r="G35" i="78"/>
  <c r="G37" i="78"/>
  <c r="G17" i="78"/>
  <c r="AJ63" i="78"/>
  <c r="AJ36" i="78"/>
  <c r="AJ26" i="78"/>
  <c r="E17" i="79"/>
  <c r="AK26" i="79"/>
  <c r="E40" i="79"/>
  <c r="AL35" i="79"/>
  <c r="AL23" i="79"/>
  <c r="AL31" i="79"/>
  <c r="AK35" i="79"/>
  <c r="AL50" i="79"/>
  <c r="AK37" i="79"/>
  <c r="AL9" i="79"/>
  <c r="AK38" i="79"/>
  <c r="E18" i="79"/>
  <c r="E44" i="79"/>
  <c r="G50" i="78"/>
  <c r="G28" i="78"/>
  <c r="G8" i="78"/>
  <c r="AJ61" i="78"/>
  <c r="AJ35" i="78"/>
  <c r="AJ46" i="78"/>
  <c r="AJ12" i="78"/>
  <c r="AK24" i="79"/>
  <c r="AK30" i="79"/>
  <c r="AL12" i="79"/>
  <c r="AK36" i="79"/>
  <c r="AL38" i="79"/>
  <c r="E10" i="79"/>
  <c r="AK43" i="79"/>
  <c r="AL33" i="79"/>
  <c r="AK23" i="79"/>
  <c r="AK50" i="79"/>
  <c r="AK44" i="79"/>
  <c r="AL14" i="79"/>
  <c r="AL46" i="79"/>
  <c r="AL7" i="78"/>
  <c r="G36" i="78"/>
  <c r="G16" i="78"/>
  <c r="AJ8" i="78"/>
  <c r="AJ62" i="78"/>
  <c r="AJ33" i="78"/>
  <c r="AJ17" i="78"/>
  <c r="E49" i="79"/>
  <c r="E38" i="79"/>
  <c r="AK28" i="79"/>
  <c r="AK20" i="79"/>
  <c r="AL8" i="79"/>
  <c r="E47" i="79"/>
  <c r="AL29" i="79"/>
  <c r="AK12" i="79"/>
  <c r="AL20" i="79"/>
  <c r="E30" i="79"/>
  <c r="AL15" i="78"/>
  <c r="G46" i="78"/>
  <c r="G25" i="78"/>
  <c r="G24" i="78"/>
  <c r="AJ54" i="78"/>
  <c r="AJ45" i="78"/>
  <c r="AJ16" i="78"/>
  <c r="AL47" i="79"/>
  <c r="E29" i="79"/>
  <c r="G45" i="78"/>
  <c r="G19" i="78"/>
  <c r="G18" i="78"/>
  <c r="AJ52" i="78"/>
  <c r="AJ41" i="78"/>
  <c r="AJ42" i="78"/>
  <c r="E16" i="79"/>
  <c r="AK47" i="79"/>
  <c r="AL48" i="79"/>
  <c r="E37" i="79"/>
  <c r="E35" i="79"/>
  <c r="AK39" i="79"/>
  <c r="E43" i="79"/>
  <c r="E46" i="79"/>
  <c r="E42" i="79"/>
  <c r="AK15" i="79"/>
  <c r="E23" i="79"/>
  <c r="E34" i="79"/>
  <c r="E28" i="79"/>
  <c r="G31" i="78"/>
  <c r="G33" i="78"/>
  <c r="G30" i="78"/>
  <c r="AJ58" i="78"/>
  <c r="AJ32" i="78"/>
  <c r="AJ24" i="78"/>
  <c r="AJ10" i="78"/>
  <c r="E31" i="79"/>
  <c r="AL44" i="79"/>
  <c r="AK9" i="79"/>
  <c r="AK7" i="79"/>
  <c r="E24" i="79"/>
  <c r="AL17" i="79"/>
  <c r="AL32" i="79"/>
  <c r="AK10" i="79"/>
  <c r="AK49" i="79"/>
  <c r="E13" i="79"/>
  <c r="AL61" i="79"/>
  <c r="AK31" i="79"/>
  <c r="G61" i="78"/>
  <c r="G42" i="78"/>
  <c r="G11" i="78"/>
  <c r="AJ55" i="78"/>
  <c r="AJ44" i="78"/>
  <c r="AJ28" i="78"/>
  <c r="AJ18" i="78"/>
  <c r="AL36" i="79"/>
  <c r="AK34" i="79"/>
  <c r="AK32" i="79"/>
  <c r="AL43" i="79"/>
  <c r="AL27" i="79"/>
  <c r="AK17" i="79"/>
  <c r="E25" i="79"/>
  <c r="AK27" i="79"/>
  <c r="AK8" i="79"/>
  <c r="AL26" i="79"/>
  <c r="AK7" i="78"/>
  <c r="G32" i="78"/>
  <c r="G14" i="78"/>
  <c r="AJ67" i="78"/>
  <c r="AJ59" i="78"/>
  <c r="AJ30" i="78"/>
  <c r="AJ50" i="78"/>
  <c r="E26" i="79"/>
  <c r="AK11" i="78"/>
  <c r="G27" i="78"/>
  <c r="G13" i="78"/>
  <c r="AJ60" i="78"/>
  <c r="AJ51" i="78"/>
  <c r="AJ27" i="78"/>
  <c r="AJ38" i="78"/>
  <c r="AL18" i="79"/>
  <c r="AL10" i="79"/>
  <c r="E32" i="79"/>
  <c r="AL24" i="79"/>
  <c r="AL22" i="79"/>
  <c r="AK40" i="79"/>
  <c r="AK48" i="79"/>
  <c r="AK22" i="79"/>
  <c r="E33" i="79"/>
  <c r="AL19" i="79"/>
  <c r="AL34" i="79"/>
  <c r="AL49" i="79"/>
  <c r="AL11" i="78"/>
  <c r="G40" i="78"/>
  <c r="G20" i="78"/>
  <c r="G7" i="78"/>
  <c r="AJ66" i="78"/>
  <c r="AJ37" i="78"/>
  <c r="AJ21" i="78"/>
  <c r="AK16" i="79"/>
  <c r="AL28" i="79"/>
  <c r="AL16" i="79"/>
  <c r="AK46" i="79"/>
  <c r="E61" i="79"/>
  <c r="AK25" i="79"/>
  <c r="AL66" i="78" l="1"/>
  <c r="AK66" i="78"/>
  <c r="AM66" i="78" s="1"/>
  <c r="AL58" i="78"/>
  <c r="AK58" i="78"/>
  <c r="AM58" i="78" s="1"/>
  <c r="AL57" i="78"/>
  <c r="AK57" i="78"/>
  <c r="AM57" i="78" s="1"/>
  <c r="AH11" i="78"/>
  <c r="AG11" i="78"/>
  <c r="AL51" i="78"/>
  <c r="AK51" i="78"/>
  <c r="AM51" i="78" s="1"/>
  <c r="AL52" i="78"/>
  <c r="AK52" i="78"/>
  <c r="AM52" i="78" s="1"/>
  <c r="AL63" i="78"/>
  <c r="AK63" i="78"/>
  <c r="AM63" i="78" s="1"/>
  <c r="AK64" i="78"/>
  <c r="AM64" i="78" s="1"/>
  <c r="AL64" i="78"/>
  <c r="AL60" i="78"/>
  <c r="AK60" i="78"/>
  <c r="AM60" i="78" s="1"/>
  <c r="AM11" i="78"/>
  <c r="AL59" i="78"/>
  <c r="AK59" i="78"/>
  <c r="AM59" i="78" s="1"/>
  <c r="AL54" i="78"/>
  <c r="AK54" i="78"/>
  <c r="AM54" i="78" s="1"/>
  <c r="AL65" i="78"/>
  <c r="AK65" i="78"/>
  <c r="AM65" i="78" s="1"/>
  <c r="AL53" i="78"/>
  <c r="AK53" i="78"/>
  <c r="AM53" i="78" s="1"/>
  <c r="AL67" i="78"/>
  <c r="AK67" i="78"/>
  <c r="AM67" i="78" s="1"/>
  <c r="AM7" i="78"/>
  <c r="AH15" i="78"/>
  <c r="AG15" i="78"/>
  <c r="AL62" i="78"/>
  <c r="AK62" i="78"/>
  <c r="AM62" i="78" s="1"/>
  <c r="AL56" i="78"/>
  <c r="AK56" i="78"/>
  <c r="AM56" i="78" s="1"/>
  <c r="AL55" i="78"/>
  <c r="AK55" i="78"/>
  <c r="AM55" i="78" s="1"/>
  <c r="AH7" i="78"/>
  <c r="AG7" i="78"/>
  <c r="AM15" i="78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AG61" i="79"/>
  <c r="AH61" i="79"/>
  <c r="AH34" i="79"/>
  <c r="AG34" i="79"/>
  <c r="AM37" i="79"/>
  <c r="AM49" i="79"/>
  <c r="AM27" i="79"/>
  <c r="AM38" i="79"/>
  <c r="AM22" i="79"/>
  <c r="R16" i="79" a="1"/>
  <c r="R16" i="79" s="1"/>
  <c r="U16" i="79" a="1"/>
  <c r="U16" i="79" s="1"/>
  <c r="O13" i="79"/>
  <c r="O16" i="79" a="1"/>
  <c r="O16" i="79" s="1"/>
  <c r="R12" i="79"/>
  <c r="U10" i="79"/>
  <c r="V10" i="79" s="1"/>
  <c r="O9" i="79"/>
  <c r="O8" i="79"/>
  <c r="U13" i="79"/>
  <c r="V13" i="79" s="1"/>
  <c r="O12" i="79"/>
  <c r="U11" i="79"/>
  <c r="V11" i="79" s="1"/>
  <c r="R9" i="79"/>
  <c r="R8" i="79"/>
  <c r="O10" i="79"/>
  <c r="R13" i="79"/>
  <c r="S13" i="79" s="1"/>
  <c r="R11" i="79"/>
  <c r="S11" i="79" s="1"/>
  <c r="R10" i="79"/>
  <c r="U12" i="79"/>
  <c r="V12" i="79" s="1"/>
  <c r="O11" i="79"/>
  <c r="U9" i="79"/>
  <c r="V9" i="79" s="1"/>
  <c r="U8" i="79"/>
  <c r="AM12" i="79"/>
  <c r="AH17" i="79"/>
  <c r="AG17" i="79"/>
  <c r="AM45" i="79"/>
  <c r="AH50" i="79"/>
  <c r="AG50" i="79"/>
  <c r="AM23" i="79"/>
  <c r="AM33" i="79"/>
  <c r="AH19" i="79"/>
  <c r="AG19" i="79"/>
  <c r="AG7" i="79"/>
  <c r="AH7" i="79"/>
  <c r="AM48" i="79"/>
  <c r="AH39" i="79"/>
  <c r="AG39" i="79"/>
  <c r="AG29" i="79"/>
  <c r="AH29" i="79"/>
  <c r="AM15" i="79"/>
  <c r="AH11" i="79"/>
  <c r="AG11" i="79"/>
  <c r="AH46" i="79"/>
  <c r="AG46" i="79"/>
  <c r="AM35" i="79"/>
  <c r="AM25" i="79"/>
  <c r="AM42" i="79"/>
  <c r="AG9" i="79"/>
  <c r="AH9" i="79"/>
  <c r="AG41" i="79"/>
  <c r="AH41" i="79"/>
  <c r="AH30" i="79"/>
  <c r="AG30" i="79"/>
  <c r="AM17" i="79"/>
  <c r="AM40" i="79"/>
  <c r="AH26" i="79"/>
  <c r="AG26" i="79"/>
  <c r="AM39" i="79"/>
  <c r="AM29" i="79"/>
  <c r="AH15" i="79"/>
  <c r="AG15" i="79"/>
  <c r="AH31" i="79"/>
  <c r="AG31" i="79"/>
  <c r="AG14" i="79"/>
  <c r="AH14" i="79"/>
  <c r="AG49" i="79"/>
  <c r="AH49" i="79"/>
  <c r="AH27" i="79"/>
  <c r="AG27" i="79"/>
  <c r="AG38" i="79"/>
  <c r="AH38" i="79"/>
  <c r="AG22" i="79"/>
  <c r="AH22" i="79"/>
  <c r="AM10" i="79"/>
  <c r="AG8" i="79"/>
  <c r="AH8" i="79"/>
  <c r="AG45" i="79"/>
  <c r="AH45" i="79"/>
  <c r="AM50" i="79"/>
  <c r="AH23" i="79"/>
  <c r="AG23" i="79"/>
  <c r="AG33" i="79"/>
  <c r="AH33" i="79"/>
  <c r="AM19" i="79"/>
  <c r="AM7" i="79"/>
  <c r="AH43" i="79"/>
  <c r="AG43" i="79"/>
  <c r="AM36" i="79"/>
  <c r="AH24" i="79"/>
  <c r="AG24" i="79"/>
  <c r="AM18" i="79"/>
  <c r="AM20" i="79"/>
  <c r="AM11" i="79"/>
  <c r="AM46" i="79"/>
  <c r="AH35" i="79"/>
  <c r="AG35" i="79"/>
  <c r="AG25" i="79"/>
  <c r="AH25" i="79"/>
  <c r="AH42" i="79"/>
  <c r="AG42" i="79"/>
  <c r="AM9" i="79"/>
  <c r="AM44" i="79"/>
  <c r="AM32" i="79"/>
  <c r="AH12" i="79"/>
  <c r="AG12" i="79"/>
  <c r="AG47" i="79"/>
  <c r="AH47" i="79"/>
  <c r="AM28" i="79"/>
  <c r="AM21" i="79"/>
  <c r="AH48" i="79"/>
  <c r="AG48" i="79"/>
  <c r="AG16" i="79"/>
  <c r="AH16" i="79"/>
  <c r="AM61" i="79"/>
  <c r="AH44" i="79"/>
  <c r="AG44" i="79"/>
  <c r="AM41" i="79"/>
  <c r="AH32" i="79"/>
  <c r="AG32" i="79"/>
  <c r="AM34" i="79"/>
  <c r="AM30" i="79"/>
  <c r="AH10" i="79"/>
  <c r="AG10" i="79"/>
  <c r="AM8" i="79"/>
  <c r="AM47" i="79"/>
  <c r="AH40" i="79"/>
  <c r="AG40" i="79"/>
  <c r="AH37" i="79"/>
  <c r="AG37" i="79"/>
  <c r="AH28" i="79"/>
  <c r="AG28" i="79"/>
  <c r="AM26" i="79"/>
  <c r="AG21" i="79"/>
  <c r="AH21" i="79"/>
  <c r="AM43" i="79"/>
  <c r="AH36" i="79"/>
  <c r="AG36" i="79"/>
  <c r="AM24" i="79"/>
  <c r="AH18" i="79"/>
  <c r="AG18" i="79"/>
  <c r="AG20" i="79"/>
  <c r="AH20" i="79"/>
  <c r="AM31" i="79"/>
  <c r="AM14" i="79"/>
  <c r="AM16" i="79"/>
  <c r="BI7" i="79"/>
  <c r="BH7" i="79"/>
  <c r="BF7" i="79"/>
  <c r="BG7" i="79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X58" i="5" s="1"/>
  <c r="BW56" i="5"/>
  <c r="BW58" i="5" s="1"/>
  <c r="BV56" i="5"/>
  <c r="BV58" i="5" s="1"/>
  <c r="BY47" i="5"/>
  <c r="BX47" i="5"/>
  <c r="BW47" i="5"/>
  <c r="BV47" i="5"/>
  <c r="BY46" i="5"/>
  <c r="BY52" i="5" s="1"/>
  <c r="U13" i="9" s="1"/>
  <c r="BX46" i="5"/>
  <c r="BX52" i="5" s="1"/>
  <c r="BW46" i="5"/>
  <c r="BW52" i="5" s="1"/>
  <c r="BV46" i="5"/>
  <c r="BV52" i="5" s="1"/>
  <c r="BY45" i="5"/>
  <c r="BX45" i="5"/>
  <c r="BW45" i="5"/>
  <c r="BV45" i="5"/>
  <c r="BY44" i="5"/>
  <c r="BY51" i="5" s="1"/>
  <c r="U12" i="9" s="1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AK24" i="78"/>
  <c r="E8" i="78"/>
  <c r="AL25" i="78"/>
  <c r="E19" i="78"/>
  <c r="AL29" i="78"/>
  <c r="E25" i="78"/>
  <c r="AK28" i="78"/>
  <c r="E29" i="78"/>
  <c r="AL24" i="78"/>
  <c r="E12" i="78"/>
  <c r="AK42" i="78"/>
  <c r="E17" i="78"/>
  <c r="AL16" i="78"/>
  <c r="E21" i="78"/>
  <c r="AL20" i="78"/>
  <c r="E22" i="78"/>
  <c r="AL21" i="78"/>
  <c r="AK61" i="78"/>
  <c r="AL13" i="78"/>
  <c r="AK36" i="78"/>
  <c r="AL50" i="78"/>
  <c r="E10" i="78"/>
  <c r="AL17" i="78"/>
  <c r="AL47" i="78"/>
  <c r="E61" i="78"/>
  <c r="AK37" i="78"/>
  <c r="E33" i="78"/>
  <c r="AK27" i="78"/>
  <c r="AK50" i="78"/>
  <c r="E14" i="78"/>
  <c r="AK34" i="78"/>
  <c r="AK8" i="78"/>
  <c r="AL23" i="78"/>
  <c r="AL41" i="78"/>
  <c r="E45" i="78"/>
  <c r="AL45" i="78"/>
  <c r="E46" i="78"/>
  <c r="E48" i="78"/>
  <c r="E23" i="78"/>
  <c r="AK29" i="78"/>
  <c r="E41" i="78"/>
  <c r="E44" i="78"/>
  <c r="AL38" i="78"/>
  <c r="E9" i="78"/>
  <c r="E38" i="78"/>
  <c r="AL12" i="78"/>
  <c r="AK35" i="78"/>
  <c r="AL36" i="78"/>
  <c r="AK19" i="78"/>
  <c r="AK33" i="78"/>
  <c r="E16" i="78"/>
  <c r="AL49" i="78"/>
  <c r="AK16" i="78"/>
  <c r="E26" i="78"/>
  <c r="AK14" i="78"/>
  <c r="AK12" i="78"/>
  <c r="AL27" i="78"/>
  <c r="AK9" i="78"/>
  <c r="E30" i="78"/>
  <c r="AK47" i="78"/>
  <c r="E28" i="78"/>
  <c r="AK48" i="78"/>
  <c r="AK23" i="78"/>
  <c r="AK25" i="78"/>
  <c r="E37" i="78"/>
  <c r="AL28" i="78"/>
  <c r="AK46" i="78"/>
  <c r="E7" i="78"/>
  <c r="AL19" i="78"/>
  <c r="AL34" i="78"/>
  <c r="AL8" i="78"/>
  <c r="E31" i="78"/>
  <c r="E32" i="78"/>
  <c r="AL22" i="78"/>
  <c r="E24" i="78"/>
  <c r="AK49" i="78"/>
  <c r="AK43" i="78"/>
  <c r="AL35" i="78"/>
  <c r="AK40" i="78"/>
  <c r="AL31" i="78"/>
  <c r="AL26" i="78"/>
  <c r="AL40" i="78"/>
  <c r="AK10" i="78"/>
  <c r="AK32" i="78"/>
  <c r="E50" i="78"/>
  <c r="AL39" i="78"/>
  <c r="AL14" i="78"/>
  <c r="AL43" i="78"/>
  <c r="AL18" i="78"/>
  <c r="AK44" i="78"/>
  <c r="AL10" i="78"/>
  <c r="AL32" i="78"/>
  <c r="AK13" i="78"/>
  <c r="AK41" i="78"/>
  <c r="E35" i="78"/>
  <c r="AK45" i="78"/>
  <c r="E39" i="78"/>
  <c r="AL48" i="78"/>
  <c r="E43" i="78"/>
  <c r="AL37" i="78"/>
  <c r="E20" i="78"/>
  <c r="AK26" i="78"/>
  <c r="E34" i="78"/>
  <c r="AL30" i="78"/>
  <c r="E47" i="78"/>
  <c r="AL33" i="78"/>
  <c r="E11" i="78"/>
  <c r="AK21" i="78"/>
  <c r="AL61" i="78"/>
  <c r="AK38" i="78"/>
  <c r="E13" i="78"/>
  <c r="AK30" i="78"/>
  <c r="AL9" i="78"/>
  <c r="AK31" i="78"/>
  <c r="E36" i="78"/>
  <c r="AL42" i="78"/>
  <c r="AK20" i="78"/>
  <c r="AK22" i="78"/>
  <c r="E15" i="78"/>
  <c r="AL44" i="78"/>
  <c r="E49" i="78"/>
  <c r="AL46" i="78"/>
  <c r="E27" i="78"/>
  <c r="E18" i="78"/>
  <c r="AK39" i="78"/>
  <c r="AK18" i="78"/>
  <c r="E40" i="78"/>
  <c r="E42" i="78"/>
  <c r="AK17" i="78"/>
  <c r="AM8" i="78" l="1"/>
  <c r="AM47" i="78"/>
  <c r="AM31" i="78"/>
  <c r="AM33" i="78"/>
  <c r="AM34" i="78"/>
  <c r="AM17" i="78"/>
  <c r="AH9" i="78"/>
  <c r="AG9" i="78"/>
  <c r="AG40" i="78"/>
  <c r="AH40" i="78"/>
  <c r="AM30" i="78"/>
  <c r="AM19" i="78"/>
  <c r="AM50" i="78"/>
  <c r="AG36" i="78"/>
  <c r="AH36" i="78"/>
  <c r="AM27" i="78"/>
  <c r="AH26" i="78"/>
  <c r="AG26" i="78"/>
  <c r="AM38" i="78"/>
  <c r="AH61" i="78"/>
  <c r="AG61" i="78"/>
  <c r="AM35" i="78"/>
  <c r="AM37" i="78"/>
  <c r="AH46" i="78"/>
  <c r="AG46" i="78"/>
  <c r="AM21" i="78"/>
  <c r="AH12" i="78"/>
  <c r="AG12" i="78"/>
  <c r="AH8" i="78"/>
  <c r="AG8" i="78"/>
  <c r="AG47" i="78"/>
  <c r="AH47" i="78"/>
  <c r="AH31" i="78"/>
  <c r="AG31" i="78"/>
  <c r="AG33" i="78"/>
  <c r="AH33" i="78"/>
  <c r="AH34" i="78"/>
  <c r="AG34" i="78"/>
  <c r="AG17" i="78"/>
  <c r="AH17" i="78"/>
  <c r="AM9" i="78"/>
  <c r="AM40" i="78"/>
  <c r="AH30" i="78"/>
  <c r="AG30" i="78"/>
  <c r="AH19" i="78"/>
  <c r="AG19" i="78"/>
  <c r="AH50" i="78"/>
  <c r="AG50" i="78"/>
  <c r="AM36" i="78"/>
  <c r="AH27" i="78"/>
  <c r="AG27" i="78"/>
  <c r="AM26" i="78"/>
  <c r="AH38" i="78"/>
  <c r="AG38" i="78"/>
  <c r="AH13" i="78"/>
  <c r="AG13" i="78"/>
  <c r="R16" i="78" a="1"/>
  <c r="R16" i="78" s="1"/>
  <c r="U16" i="78" a="1"/>
  <c r="U16" i="78" s="1"/>
  <c r="O13" i="78"/>
  <c r="U12" i="78"/>
  <c r="V12" i="78" s="1"/>
  <c r="U10" i="78"/>
  <c r="V10" i="78" s="1"/>
  <c r="O9" i="78"/>
  <c r="R8" i="78"/>
  <c r="U9" i="78"/>
  <c r="V9" i="78" s="1"/>
  <c r="O10" i="78"/>
  <c r="O16" i="78" a="1"/>
  <c r="O16" i="78" s="1"/>
  <c r="R12" i="78"/>
  <c r="R11" i="78"/>
  <c r="S11" i="78" s="1"/>
  <c r="O8" i="78"/>
  <c r="U11" i="78"/>
  <c r="V11" i="78" s="1"/>
  <c r="U13" i="78"/>
  <c r="V13" i="78" s="1"/>
  <c r="O12" i="78"/>
  <c r="O11" i="78"/>
  <c r="R10" i="78"/>
  <c r="U8" i="78"/>
  <c r="R9" i="78"/>
  <c r="R13" i="78"/>
  <c r="S13" i="78" s="1"/>
  <c r="AM61" i="78"/>
  <c r="AH35" i="78"/>
  <c r="AG35" i="78"/>
  <c r="AG37" i="78"/>
  <c r="AH37" i="78"/>
  <c r="AM46" i="78"/>
  <c r="AG21" i="78"/>
  <c r="AH21" i="78"/>
  <c r="AM12" i="78"/>
  <c r="AH44" i="78"/>
  <c r="AG44" i="78"/>
  <c r="AH48" i="78"/>
  <c r="AG48" i="78"/>
  <c r="AH28" i="78"/>
  <c r="AG28" i="78"/>
  <c r="AH20" i="78"/>
  <c r="AG20" i="78"/>
  <c r="AM18" i="78"/>
  <c r="AM43" i="78"/>
  <c r="AM45" i="78"/>
  <c r="AM29" i="78"/>
  <c r="AH16" i="78"/>
  <c r="AG16" i="78"/>
  <c r="AM14" i="78"/>
  <c r="AM39" i="78"/>
  <c r="AM41" i="78"/>
  <c r="AM25" i="78"/>
  <c r="AM42" i="78"/>
  <c r="AM13" i="78"/>
  <c r="AM49" i="78"/>
  <c r="AG32" i="78"/>
  <c r="AH32" i="78"/>
  <c r="AM23" i="78"/>
  <c r="AH24" i="78"/>
  <c r="AG24" i="78"/>
  <c r="AM22" i="78"/>
  <c r="AH10" i="78"/>
  <c r="AG10" i="78"/>
  <c r="AM44" i="78"/>
  <c r="AM48" i="78"/>
  <c r="AM28" i="78"/>
  <c r="AM20" i="78"/>
  <c r="AH18" i="78"/>
  <c r="AG18" i="78"/>
  <c r="AH43" i="78"/>
  <c r="AG43" i="78"/>
  <c r="AG45" i="78"/>
  <c r="AH45" i="78"/>
  <c r="AG29" i="78"/>
  <c r="AH29" i="78"/>
  <c r="AM16" i="78"/>
  <c r="AG14" i="78"/>
  <c r="AH14" i="78"/>
  <c r="AH39" i="78"/>
  <c r="AG39" i="78"/>
  <c r="AG41" i="78"/>
  <c r="AH41" i="78"/>
  <c r="AG25" i="78"/>
  <c r="AH25" i="78"/>
  <c r="AH42" i="78"/>
  <c r="AG42" i="78"/>
  <c r="AG49" i="78"/>
  <c r="AH49" i="78"/>
  <c r="AM32" i="78"/>
  <c r="AG23" i="78"/>
  <c r="AH23" i="78"/>
  <c r="AM24" i="78"/>
  <c r="AH22" i="78"/>
  <c r="AG22" i="78"/>
  <c r="AM10" i="78"/>
  <c r="BD8" i="78"/>
  <c r="BD7" i="78"/>
  <c r="BD9" i="78"/>
  <c r="BD10" i="78"/>
  <c r="BC11" i="78"/>
  <c r="BD10" i="79"/>
  <c r="BC11" i="79"/>
  <c r="AA10" i="79"/>
  <c r="AA12" i="79"/>
  <c r="BI8" i="79"/>
  <c r="BH8" i="79"/>
  <c r="BF8" i="79"/>
  <c r="BG8" i="79"/>
  <c r="AA11" i="79"/>
  <c r="AA9" i="79"/>
  <c r="BI9" i="79"/>
  <c r="BH9" i="79"/>
  <c r="BG9" i="79"/>
  <c r="BF9" i="79"/>
  <c r="U14" i="79"/>
  <c r="V8" i="79"/>
  <c r="R14" i="79"/>
  <c r="S8" i="79" s="1"/>
  <c r="AA13" i="79"/>
  <c r="O14" i="79"/>
  <c r="P10" i="79" s="1"/>
  <c r="AA8" i="79"/>
  <c r="BY62" i="5"/>
  <c r="U12" i="10" s="1"/>
  <c r="BY53" i="5"/>
  <c r="U14" i="9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6" i="76"/>
  <c r="AJ8" i="76"/>
  <c r="BD11" i="78" l="1"/>
  <c r="BC12" i="78"/>
  <c r="BG8" i="78"/>
  <c r="BI8" i="78"/>
  <c r="BH8" i="78"/>
  <c r="BF8" i="78"/>
  <c r="AA12" i="78"/>
  <c r="S10" i="79"/>
  <c r="BG7" i="78"/>
  <c r="BI7" i="78"/>
  <c r="BH7" i="78"/>
  <c r="BF7" i="78"/>
  <c r="AA8" i="78"/>
  <c r="O14" i="78"/>
  <c r="P8" i="78" s="1"/>
  <c r="S12" i="79"/>
  <c r="BG10" i="78"/>
  <c r="BF10" i="78"/>
  <c r="BH10" i="78"/>
  <c r="BI10" i="78"/>
  <c r="V8" i="78"/>
  <c r="U14" i="78"/>
  <c r="R14" i="78"/>
  <c r="S9" i="78" s="1"/>
  <c r="AA13" i="78"/>
  <c r="BG9" i="78"/>
  <c r="BH9" i="78"/>
  <c r="BF9" i="78"/>
  <c r="BI9" i="78"/>
  <c r="P9" i="78"/>
  <c r="AA9" i="78"/>
  <c r="S9" i="79"/>
  <c r="P11" i="78"/>
  <c r="AA11" i="78"/>
  <c r="P10" i="78"/>
  <c r="AA10" i="78"/>
  <c r="V14" i="79"/>
  <c r="U5" i="79"/>
  <c r="P11" i="79"/>
  <c r="P14" i="79"/>
  <c r="O5" i="79"/>
  <c r="P8" i="79"/>
  <c r="S14" i="79"/>
  <c r="R5" i="79"/>
  <c r="P9" i="79"/>
  <c r="BD11" i="79"/>
  <c r="BC12" i="79"/>
  <c r="AA14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5" i="76"/>
  <c r="AJ57" i="76"/>
  <c r="G15" i="76"/>
  <c r="G21" i="76"/>
  <c r="AJ32" i="76"/>
  <c r="AJ22" i="76"/>
  <c r="AJ21" i="76"/>
  <c r="AJ62" i="76"/>
  <c r="AJ33" i="76"/>
  <c r="G23" i="76"/>
  <c r="G25" i="76"/>
  <c r="G40" i="76"/>
  <c r="AJ37" i="76"/>
  <c r="G19" i="76"/>
  <c r="G13" i="76"/>
  <c r="AJ46" i="76"/>
  <c r="AJ34" i="76"/>
  <c r="AJ29" i="76"/>
  <c r="AJ7" i="76"/>
  <c r="G17" i="76"/>
  <c r="AJ19" i="76"/>
  <c r="E6" i="75"/>
  <c r="G43" i="76"/>
  <c r="G50" i="76"/>
  <c r="AJ18" i="75"/>
  <c r="AJ16" i="76"/>
  <c r="AJ28" i="76"/>
  <c r="AJ23" i="76"/>
  <c r="AJ17" i="76"/>
  <c r="G24" i="76"/>
  <c r="AJ54" i="76"/>
  <c r="AJ20" i="76"/>
  <c r="G10" i="76"/>
  <c r="G7" i="76"/>
  <c r="AJ14" i="76"/>
  <c r="G29" i="76"/>
  <c r="AJ26" i="76"/>
  <c r="AJ65" i="76"/>
  <c r="G31" i="76"/>
  <c r="AJ25" i="76"/>
  <c r="G26" i="76"/>
  <c r="G34" i="76"/>
  <c r="AJ38" i="76"/>
  <c r="G27" i="76"/>
  <c r="G36" i="76"/>
  <c r="AJ56" i="76"/>
  <c r="G30" i="76"/>
  <c r="AJ55" i="76"/>
  <c r="G12" i="76"/>
  <c r="AJ41" i="76"/>
  <c r="AJ31" i="76"/>
  <c r="G45" i="76"/>
  <c r="G33" i="76"/>
  <c r="AJ10" i="76"/>
  <c r="AJ13" i="76"/>
  <c r="AJ40" i="76"/>
  <c r="AJ43" i="76"/>
  <c r="G28" i="76"/>
  <c r="AJ50" i="76"/>
  <c r="G49" i="76"/>
  <c r="AJ61" i="76"/>
  <c r="AJ51" i="76"/>
  <c r="AL8" i="76"/>
  <c r="AJ30" i="76"/>
  <c r="AJ35" i="76"/>
  <c r="G18" i="76"/>
  <c r="AJ15" i="76"/>
  <c r="AJ36" i="76"/>
  <c r="G35" i="76"/>
  <c r="AJ39" i="76"/>
  <c r="AJ11" i="76"/>
  <c r="G37" i="76"/>
  <c r="AJ24" i="76"/>
  <c r="AJ18" i="76"/>
  <c r="G11" i="76"/>
  <c r="AJ47" i="76"/>
  <c r="AJ63" i="76"/>
  <c r="AJ12" i="76"/>
  <c r="G14" i="76"/>
  <c r="AJ48" i="76"/>
  <c r="G8" i="76"/>
  <c r="AJ60" i="76"/>
  <c r="AJ52" i="76"/>
  <c r="G16" i="76"/>
  <c r="G22" i="76"/>
  <c r="G44" i="76"/>
  <c r="AJ58" i="76"/>
  <c r="AJ27" i="76"/>
  <c r="G38" i="76"/>
  <c r="G39" i="76"/>
  <c r="AJ44" i="76"/>
  <c r="G32" i="76"/>
  <c r="AJ53" i="76"/>
  <c r="AJ66" i="76"/>
  <c r="AJ64" i="76"/>
  <c r="G20" i="76"/>
  <c r="AJ42" i="76"/>
  <c r="G61" i="76"/>
  <c r="G15" i="75"/>
  <c r="AJ59" i="76"/>
  <c r="AJ9" i="76"/>
  <c r="G47" i="76"/>
  <c r="AJ67" i="76"/>
  <c r="AJ49" i="76"/>
  <c r="G9" i="76"/>
  <c r="G48" i="76"/>
  <c r="G41" i="76"/>
  <c r="G46" i="76"/>
  <c r="AK8" i="76"/>
  <c r="G42" i="76"/>
  <c r="AJ20" i="75"/>
  <c r="AJ13" i="75"/>
  <c r="P13" i="78" l="1"/>
  <c r="P12" i="78"/>
  <c r="S8" i="78"/>
  <c r="S14" i="78"/>
  <c r="R5" i="78"/>
  <c r="BD12" i="78"/>
  <c r="BC13" i="78"/>
  <c r="S12" i="78"/>
  <c r="P14" i="78"/>
  <c r="O5" i="78"/>
  <c r="BG11" i="78"/>
  <c r="BI11" i="78"/>
  <c r="BH11" i="78"/>
  <c r="BF11" i="78"/>
  <c r="V14" i="78"/>
  <c r="U5" i="78"/>
  <c r="AA14" i="78"/>
  <c r="S10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K4" i="74"/>
  <c r="AK2" i="74" s="1"/>
  <c r="AJ4" i="74"/>
  <c r="AJ2" i="74" s="1"/>
  <c r="G3" i="74"/>
  <c r="AL2" i="74"/>
  <c r="E2" i="74"/>
  <c r="E3" i="74" s="1"/>
  <c r="A1" i="74"/>
  <c r="AL51" i="76"/>
  <c r="AL52" i="76"/>
  <c r="AK51" i="76"/>
  <c r="AK52" i="76"/>
  <c r="AJ19" i="75"/>
  <c r="AJ65" i="75"/>
  <c r="G17" i="75"/>
  <c r="AJ49" i="75"/>
  <c r="G30" i="75"/>
  <c r="AJ41" i="75"/>
  <c r="G52" i="75"/>
  <c r="E21" i="76"/>
  <c r="AL50" i="76"/>
  <c r="E8" i="76"/>
  <c r="AK29" i="76"/>
  <c r="AL25" i="76"/>
  <c r="AL21" i="76"/>
  <c r="E47" i="76"/>
  <c r="AK20" i="76"/>
  <c r="G49" i="75"/>
  <c r="AJ59" i="75"/>
  <c r="G19" i="75"/>
  <c r="G43" i="75"/>
  <c r="AL13" i="76"/>
  <c r="AK9" i="76"/>
  <c r="AJ28" i="75"/>
  <c r="AJ34" i="75"/>
  <c r="AJ46" i="75"/>
  <c r="G9" i="75"/>
  <c r="AK27" i="76"/>
  <c r="E43" i="76"/>
  <c r="AK44" i="76"/>
  <c r="G25" i="75"/>
  <c r="G32" i="75"/>
  <c r="AL20" i="75"/>
  <c r="G42" i="75"/>
  <c r="AJ60" i="75"/>
  <c r="G10" i="75"/>
  <c r="G23" i="75"/>
  <c r="AK46" i="76"/>
  <c r="AK16" i="76"/>
  <c r="E16" i="76"/>
  <c r="E37" i="76"/>
  <c r="AL27" i="76"/>
  <c r="AL35" i="76"/>
  <c r="AK22" i="76"/>
  <c r="AK14" i="76"/>
  <c r="AK7" i="76"/>
  <c r="E23" i="76"/>
  <c r="E49" i="76"/>
  <c r="G7" i="75"/>
  <c r="AJ51" i="75"/>
  <c r="G51" i="75"/>
  <c r="G33" i="75"/>
  <c r="AJ47" i="75"/>
  <c r="G11" i="75"/>
  <c r="G35" i="75"/>
  <c r="AK18" i="76"/>
  <c r="AK39" i="76"/>
  <c r="AL24" i="76"/>
  <c r="AL15" i="76"/>
  <c r="AL17" i="76"/>
  <c r="AL37" i="76"/>
  <c r="AK19" i="76"/>
  <c r="E41" i="76"/>
  <c r="E12" i="76"/>
  <c r="AJ50" i="75"/>
  <c r="AJ12" i="75"/>
  <c r="G39" i="75"/>
  <c r="E24" i="76"/>
  <c r="AL42" i="76"/>
  <c r="E45" i="76"/>
  <c r="AJ29" i="75"/>
  <c r="AJ17" i="75"/>
  <c r="AJ43" i="75"/>
  <c r="AJ9" i="75"/>
  <c r="AL9" i="76"/>
  <c r="E46" i="76"/>
  <c r="G40" i="75"/>
  <c r="G13" i="75"/>
  <c r="AJ48" i="75"/>
  <c r="AJ30" i="75"/>
  <c r="AJ27" i="75"/>
  <c r="AJ67" i="75"/>
  <c r="AJ33" i="75"/>
  <c r="AK36" i="76"/>
  <c r="E27" i="76"/>
  <c r="AL11" i="76"/>
  <c r="E7" i="76"/>
  <c r="E30" i="76"/>
  <c r="AK42" i="76"/>
  <c r="AL14" i="76"/>
  <c r="E34" i="76"/>
  <c r="AL34" i="76"/>
  <c r="E28" i="76"/>
  <c r="E31" i="76"/>
  <c r="AL32" i="76"/>
  <c r="AL20" i="76"/>
  <c r="AL45" i="76"/>
  <c r="AJ15" i="75"/>
  <c r="G34" i="75"/>
  <c r="AJ42" i="75"/>
  <c r="AJ22" i="75"/>
  <c r="AJ24" i="75"/>
  <c r="AJ26" i="75"/>
  <c r="G24" i="75"/>
  <c r="AK35" i="76"/>
  <c r="AJ7" i="75"/>
  <c r="G28" i="75"/>
  <c r="AJ36" i="75"/>
  <c r="G20" i="75"/>
  <c r="AJ45" i="75"/>
  <c r="E6" i="74"/>
  <c r="AJ53" i="75"/>
  <c r="AK38" i="76"/>
  <c r="E48" i="76"/>
  <c r="AK23" i="76"/>
  <c r="AL30" i="76"/>
  <c r="AL12" i="76"/>
  <c r="E20" i="76"/>
  <c r="AK28" i="76"/>
  <c r="E35" i="76"/>
  <c r="AK45" i="76"/>
  <c r="G22" i="75"/>
  <c r="AK18" i="75"/>
  <c r="G46" i="75"/>
  <c r="AK17" i="76"/>
  <c r="E39" i="76"/>
  <c r="E32" i="76"/>
  <c r="AJ25" i="75"/>
  <c r="G37" i="75"/>
  <c r="E15" i="75"/>
  <c r="AJ64" i="75"/>
  <c r="AL40" i="76"/>
  <c r="AK33" i="76"/>
  <c r="G31" i="75"/>
  <c r="G61" i="75"/>
  <c r="AJ62" i="75"/>
  <c r="AJ37" i="75"/>
  <c r="G38" i="75"/>
  <c r="AJ57" i="75"/>
  <c r="AJ11" i="75"/>
  <c r="AK30" i="76"/>
  <c r="E9" i="76"/>
  <c r="AL43" i="76"/>
  <c r="AL23" i="76"/>
  <c r="AL38" i="76"/>
  <c r="AL28" i="76"/>
  <c r="AK48" i="76"/>
  <c r="AL18" i="76"/>
  <c r="E25" i="76"/>
  <c r="E18" i="76"/>
  <c r="AK32" i="76"/>
  <c r="AL44" i="76"/>
  <c r="AL46" i="76"/>
  <c r="E11" i="76"/>
  <c r="AJ58" i="75"/>
  <c r="G26" i="75"/>
  <c r="G47" i="75"/>
  <c r="AJ10" i="75"/>
  <c r="G27" i="75"/>
  <c r="AJ31" i="75"/>
  <c r="G45" i="75"/>
  <c r="AK15" i="76"/>
  <c r="AK11" i="76"/>
  <c r="E33" i="76"/>
  <c r="E19" i="76"/>
  <c r="AK10" i="76"/>
  <c r="G7" i="74"/>
  <c r="AK40" i="76"/>
  <c r="AL13" i="75"/>
  <c r="G29" i="75"/>
  <c r="G16" i="75"/>
  <c r="AL22" i="76"/>
  <c r="AL31" i="76"/>
  <c r="E22" i="76"/>
  <c r="E13" i="76"/>
  <c r="AL7" i="76"/>
  <c r="AJ61" i="75"/>
  <c r="AJ52" i="75"/>
  <c r="G41" i="75"/>
  <c r="AJ8" i="75"/>
  <c r="AJ21" i="75"/>
  <c r="G8" i="75"/>
  <c r="AJ39" i="75"/>
  <c r="AL29" i="76"/>
  <c r="AK37" i="76"/>
  <c r="AL39" i="76"/>
  <c r="AL19" i="76"/>
  <c r="E17" i="76"/>
  <c r="AK26" i="76"/>
  <c r="AK31" i="76"/>
  <c r="AL47" i="76"/>
  <c r="G48" i="75"/>
  <c r="AJ66" i="75"/>
  <c r="AK13" i="75"/>
  <c r="AJ63" i="75"/>
  <c r="AK47" i="76"/>
  <c r="AK13" i="76"/>
  <c r="E29" i="76"/>
  <c r="AK20" i="75"/>
  <c r="AJ54" i="75"/>
  <c r="G44" i="75"/>
  <c r="AL33" i="76"/>
  <c r="AK43" i="76"/>
  <c r="E42" i="76"/>
  <c r="G12" i="75"/>
  <c r="AJ40" i="75"/>
  <c r="AJ38" i="75"/>
  <c r="AJ14" i="75"/>
  <c r="AJ23" i="75"/>
  <c r="AL18" i="75"/>
  <c r="AJ55" i="75"/>
  <c r="AL16" i="76"/>
  <c r="AK34" i="76"/>
  <c r="AL49" i="76"/>
  <c r="AL10" i="76"/>
  <c r="AK24" i="76"/>
  <c r="E40" i="76"/>
  <c r="E26" i="76"/>
  <c r="E14" i="76"/>
  <c r="E15" i="76"/>
  <c r="AK25" i="76"/>
  <c r="AK21" i="76"/>
  <c r="AL36" i="76"/>
  <c r="AK61" i="76"/>
  <c r="AL41" i="76"/>
  <c r="G21" i="75"/>
  <c r="AJ44" i="75"/>
  <c r="AJ32" i="75"/>
  <c r="AJ16" i="75"/>
  <c r="G36" i="75"/>
  <c r="G18" i="75"/>
  <c r="G14" i="75"/>
  <c r="AK12" i="76"/>
  <c r="E38" i="76"/>
  <c r="AK49" i="76"/>
  <c r="AL26" i="76"/>
  <c r="AK50" i="76"/>
  <c r="E50" i="76"/>
  <c r="AK41" i="76"/>
  <c r="AJ56" i="75"/>
  <c r="G50" i="75"/>
  <c r="AJ35" i="75"/>
  <c r="E44" i="76"/>
  <c r="E10" i="76"/>
  <c r="AL61" i="76"/>
  <c r="AL48" i="76"/>
  <c r="E36" i="76"/>
  <c r="E61" i="76"/>
  <c r="BG12" i="78" l="1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M13" i="75"/>
  <c r="AK62" i="75"/>
  <c r="AM62" i="75" s="1"/>
  <c r="AL62" i="75"/>
  <c r="AL57" i="75"/>
  <c r="AK57" i="75"/>
  <c r="AM57" i="75" s="1"/>
  <c r="AL58" i="75"/>
  <c r="AK58" i="75"/>
  <c r="AM58" i="75" s="1"/>
  <c r="AM18" i="75"/>
  <c r="AH13" i="75"/>
  <c r="AG13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W57" i="74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W33" i="74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X57" i="74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X33" i="74"/>
  <c r="AX35" i="74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X60" i="74"/>
  <c r="AW51" i="74"/>
  <c r="AX51" i="74" s="1"/>
  <c r="AW50" i="74"/>
  <c r="AX50" i="74" s="1"/>
  <c r="AW59" i="74"/>
  <c r="AX59" i="74" s="1"/>
  <c r="AW62" i="74"/>
  <c r="AX62" i="74" s="1"/>
  <c r="BV7" i="7"/>
  <c r="BV31" i="7"/>
  <c r="BV21" i="7"/>
  <c r="BV11" i="7"/>
  <c r="AJ16" i="74"/>
  <c r="AJ30" i="74"/>
  <c r="AJ38" i="74"/>
  <c r="AJ61" i="74"/>
  <c r="E28" i="75"/>
  <c r="E9" i="75"/>
  <c r="AJ48" i="74"/>
  <c r="AK14" i="75"/>
  <c r="AJ52" i="74"/>
  <c r="AJ31" i="74"/>
  <c r="E42" i="75"/>
  <c r="AJ23" i="74"/>
  <c r="AL29" i="75"/>
  <c r="AJ55" i="74"/>
  <c r="AJ57" i="74"/>
  <c r="E46" i="75"/>
  <c r="E32" i="75"/>
  <c r="G28" i="74"/>
  <c r="AK9" i="75"/>
  <c r="AJ24" i="74"/>
  <c r="AL45" i="75"/>
  <c r="G38" i="74"/>
  <c r="AK15" i="75"/>
  <c r="AK22" i="75"/>
  <c r="AL17" i="75"/>
  <c r="AL30" i="75"/>
  <c r="AL16" i="75"/>
  <c r="E7" i="74"/>
  <c r="E37" i="75"/>
  <c r="E33" i="75"/>
  <c r="AJ64" i="74"/>
  <c r="AL7" i="75"/>
  <c r="AJ37" i="74"/>
  <c r="AK51" i="75"/>
  <c r="AK32" i="75"/>
  <c r="E18" i="75"/>
  <c r="AK33" i="75"/>
  <c r="AJ62" i="74"/>
  <c r="G50" i="74"/>
  <c r="AL43" i="75"/>
  <c r="G17" i="74"/>
  <c r="AK61" i="75"/>
  <c r="AK52" i="75"/>
  <c r="G25" i="74"/>
  <c r="AL33" i="75"/>
  <c r="AK25" i="75"/>
  <c r="AL22" i="75"/>
  <c r="BD11" i="7"/>
  <c r="AL50" i="75"/>
  <c r="AK16" i="75"/>
  <c r="E35" i="75"/>
  <c r="AJ44" i="74"/>
  <c r="AJ28" i="74"/>
  <c r="AL10" i="75"/>
  <c r="G9" i="74"/>
  <c r="AK43" i="75"/>
  <c r="AK17" i="75"/>
  <c r="AJ65" i="74"/>
  <c r="E38" i="75"/>
  <c r="AK36" i="75"/>
  <c r="G27" i="74"/>
  <c r="AJ25" i="74"/>
  <c r="G12" i="74"/>
  <c r="G20" i="74"/>
  <c r="AJ9" i="74"/>
  <c r="E14" i="75"/>
  <c r="AJ22" i="74"/>
  <c r="AJ32" i="74"/>
  <c r="AK28" i="75"/>
  <c r="AL36" i="75"/>
  <c r="G19" i="74"/>
  <c r="AJ47" i="74"/>
  <c r="AK50" i="75"/>
  <c r="AJ39" i="74"/>
  <c r="AL21" i="75"/>
  <c r="E23" i="75"/>
  <c r="AL25" i="75"/>
  <c r="E7" i="75"/>
  <c r="AJ12" i="74"/>
  <c r="AL51" i="75"/>
  <c r="AJ42" i="74"/>
  <c r="AK24" i="75"/>
  <c r="AK19" i="75"/>
  <c r="AJ60" i="74"/>
  <c r="AJ11" i="74"/>
  <c r="AJ14" i="74"/>
  <c r="G44" i="74"/>
  <c r="AJ8" i="74"/>
  <c r="G16" i="74"/>
  <c r="AJ27" i="74"/>
  <c r="G22" i="74"/>
  <c r="G43" i="74"/>
  <c r="AL39" i="75"/>
  <c r="AK39" i="75"/>
  <c r="AL12" i="75"/>
  <c r="AK11" i="75"/>
  <c r="AJ29" i="74"/>
  <c r="AL35" i="75"/>
  <c r="AK23" i="75"/>
  <c r="AL28" i="75"/>
  <c r="G11" i="74"/>
  <c r="E61" i="75"/>
  <c r="E43" i="75"/>
  <c r="G33" i="74"/>
  <c r="AL23" i="75"/>
  <c r="E48" i="75"/>
  <c r="G26" i="74"/>
  <c r="AL31" i="75"/>
  <c r="AK31" i="75"/>
  <c r="AK12" i="75"/>
  <c r="G36" i="74"/>
  <c r="E26" i="75"/>
  <c r="AJ10" i="74"/>
  <c r="E52" i="75"/>
  <c r="AL14" i="75"/>
  <c r="AK42" i="75"/>
  <c r="G61" i="74"/>
  <c r="G10" i="74"/>
  <c r="G48" i="74"/>
  <c r="AJ49" i="74"/>
  <c r="G13" i="74"/>
  <c r="AJ58" i="74"/>
  <c r="G37" i="74"/>
  <c r="AJ46" i="74"/>
  <c r="AK49" i="75"/>
  <c r="E27" i="75"/>
  <c r="AJ59" i="74"/>
  <c r="AL11" i="75"/>
  <c r="AJ66" i="74"/>
  <c r="AK30" i="75"/>
  <c r="AK40" i="75"/>
  <c r="G41" i="74"/>
  <c r="AK8" i="75"/>
  <c r="AJ67" i="74"/>
  <c r="E17" i="75"/>
  <c r="E50" i="75"/>
  <c r="E19" i="75"/>
  <c r="AJ54" i="74"/>
  <c r="AK7" i="75"/>
  <c r="G31" i="74"/>
  <c r="E8" i="75"/>
  <c r="G35" i="74"/>
  <c r="AJ36" i="74"/>
  <c r="AJ26" i="74"/>
  <c r="E31" i="75"/>
  <c r="BA7" i="7"/>
  <c r="G47" i="74"/>
  <c r="G30" i="74"/>
  <c r="E24" i="75"/>
  <c r="AK46" i="75"/>
  <c r="AL37" i="75"/>
  <c r="AJ63" i="74"/>
  <c r="G39" i="74"/>
  <c r="E16" i="75"/>
  <c r="AL26" i="75"/>
  <c r="AK41" i="75"/>
  <c r="AL32" i="75"/>
  <c r="G29" i="74"/>
  <c r="AJ43" i="74"/>
  <c r="AL19" i="75"/>
  <c r="E29" i="75"/>
  <c r="E51" i="75"/>
  <c r="AL9" i="75"/>
  <c r="AK44" i="75"/>
  <c r="AJ19" i="74"/>
  <c r="G23" i="74"/>
  <c r="AK27" i="75"/>
  <c r="AJ50" i="74"/>
  <c r="AK26" i="75"/>
  <c r="AJ45" i="74"/>
  <c r="E36" i="75"/>
  <c r="AK45" i="75"/>
  <c r="E13" i="75"/>
  <c r="AL8" i="75"/>
  <c r="AJ40" i="74"/>
  <c r="E39" i="75"/>
  <c r="E25" i="75"/>
  <c r="G15" i="74"/>
  <c r="AL24" i="75"/>
  <c r="AL44" i="75"/>
  <c r="G34" i="74"/>
  <c r="E11" i="75"/>
  <c r="G46" i="74"/>
  <c r="E45" i="75"/>
  <c r="E34" i="75"/>
  <c r="G18" i="74"/>
  <c r="AJ53" i="74"/>
  <c r="E12" i="75"/>
  <c r="AJ21" i="74"/>
  <c r="AJ41" i="74"/>
  <c r="E21" i="75"/>
  <c r="AJ7" i="74"/>
  <c r="E44" i="75"/>
  <c r="AL61" i="75"/>
  <c r="AK37" i="75"/>
  <c r="G21" i="74"/>
  <c r="E30" i="75"/>
  <c r="G51" i="74"/>
  <c r="G49" i="74"/>
  <c r="AL41" i="75"/>
  <c r="AL46" i="75"/>
  <c r="AJ35" i="74"/>
  <c r="AK29" i="75"/>
  <c r="AL47" i="75"/>
  <c r="G52" i="74"/>
  <c r="AK47" i="75"/>
  <c r="AL52" i="75"/>
  <c r="AL48" i="75"/>
  <c r="AJ13" i="74"/>
  <c r="AJ33" i="74"/>
  <c r="AK10" i="75"/>
  <c r="AJ17" i="74"/>
  <c r="AJ18" i="74"/>
  <c r="E40" i="75"/>
  <c r="AL27" i="75"/>
  <c r="AL40" i="75"/>
  <c r="E49" i="75"/>
  <c r="AK48" i="75"/>
  <c r="E10" i="75"/>
  <c r="G24" i="74"/>
  <c r="AL38" i="75"/>
  <c r="E47" i="75"/>
  <c r="AJ15" i="74"/>
  <c r="G32" i="74"/>
  <c r="E22" i="75"/>
  <c r="G45" i="74"/>
  <c r="AJ20" i="74"/>
  <c r="E41" i="75"/>
  <c r="AJ56" i="74"/>
  <c r="AL49" i="75"/>
  <c r="G42" i="74"/>
  <c r="AJ51" i="74"/>
  <c r="AJ34" i="74"/>
  <c r="AL34" i="75"/>
  <c r="G14" i="74"/>
  <c r="AK35" i="75"/>
  <c r="AK34" i="75"/>
  <c r="AK38" i="75"/>
  <c r="G40" i="74"/>
  <c r="AL42" i="75"/>
  <c r="G8" i="74"/>
  <c r="AL15" i="75"/>
  <c r="AK21" i="75"/>
  <c r="E20" i="75"/>
  <c r="AH28" i="75" l="1"/>
  <c r="AG28" i="75"/>
  <c r="AM28" i="75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AM7" i="75"/>
  <c r="AM10" i="75"/>
  <c r="AG12" i="75"/>
  <c r="AH12" i="75"/>
  <c r="AG14" i="75"/>
  <c r="AH14" i="75"/>
  <c r="AM9" i="75"/>
  <c r="AH7" i="75"/>
  <c r="AG7" i="75"/>
  <c r="AM8" i="75"/>
  <c r="AM16" i="75"/>
  <c r="AH9" i="75"/>
  <c r="AG9" i="75"/>
  <c r="AM15" i="75"/>
  <c r="AH8" i="75"/>
  <c r="AG8" i="75"/>
  <c r="AH16" i="75"/>
  <c r="AG16" i="75"/>
  <c r="AH11" i="75"/>
  <c r="AG11" i="75"/>
  <c r="AH15" i="75"/>
  <c r="AG15" i="75"/>
  <c r="AH10" i="75"/>
  <c r="AG10" i="75"/>
  <c r="AM12" i="75"/>
  <c r="AM14" i="75"/>
  <c r="AM11" i="75"/>
  <c r="BD9" i="75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AM29" i="75"/>
  <c r="AM17" i="75"/>
  <c r="AM47" i="75"/>
  <c r="AM19" i="75"/>
  <c r="AH51" i="75"/>
  <c r="AG51" i="75"/>
  <c r="AH25" i="75"/>
  <c r="AG25" i="75"/>
  <c r="AG23" i="75"/>
  <c r="AH23" i="75"/>
  <c r="AM21" i="75"/>
  <c r="AH30" i="75"/>
  <c r="AG30" i="75"/>
  <c r="AH33" i="75"/>
  <c r="AG33" i="75"/>
  <c r="AM22" i="75"/>
  <c r="AH44" i="75"/>
  <c r="AG44" i="75"/>
  <c r="AM34" i="75"/>
  <c r="AH26" i="75"/>
  <c r="AG26" i="75"/>
  <c r="AM49" i="75"/>
  <c r="AH61" i="75"/>
  <c r="AG61" i="75"/>
  <c r="AM46" i="75"/>
  <c r="AH29" i="75"/>
  <c r="AG29" i="75"/>
  <c r="AG27" i="75"/>
  <c r="AH27" i="75"/>
  <c r="AG17" i="75"/>
  <c r="AH17" i="75"/>
  <c r="AH47" i="75"/>
  <c r="AG47" i="75"/>
  <c r="AG19" i="75"/>
  <c r="AH19" i="75"/>
  <c r="AM38" i="75"/>
  <c r="AM41" i="75"/>
  <c r="AM32" i="75"/>
  <c r="AH21" i="75"/>
  <c r="AG21" i="75"/>
  <c r="AM52" i="75"/>
  <c r="AM50" i="75"/>
  <c r="AH35" i="75"/>
  <c r="AG35" i="75"/>
  <c r="AM40" i="75"/>
  <c r="AH34" i="75"/>
  <c r="AG34" i="75"/>
  <c r="AM26" i="75"/>
  <c r="AG49" i="75"/>
  <c r="AH49" i="75"/>
  <c r="AM61" i="75"/>
  <c r="AH46" i="75"/>
  <c r="AG46" i="75"/>
  <c r="AM27" i="75"/>
  <c r="AM45" i="75"/>
  <c r="AG43" i="75"/>
  <c r="AH43" i="75"/>
  <c r="AH48" i="75"/>
  <c r="AG48" i="75"/>
  <c r="AH42" i="75"/>
  <c r="AG42" i="75"/>
  <c r="AH31" i="75"/>
  <c r="AG31" i="75"/>
  <c r="AM36" i="75"/>
  <c r="U12" i="75"/>
  <c r="V12" i="75" s="1"/>
  <c r="O8" i="75"/>
  <c r="U11" i="75"/>
  <c r="V11" i="75" s="1"/>
  <c r="U16" i="75" a="1"/>
  <c r="U16" i="75" s="1"/>
  <c r="R13" i="75"/>
  <c r="S13" i="75" s="1"/>
  <c r="O11" i="75"/>
  <c r="O16" i="75" a="1"/>
  <c r="O16" i="75" s="1"/>
  <c r="O10" i="75"/>
  <c r="R12" i="75"/>
  <c r="R11" i="75"/>
  <c r="U13" i="75"/>
  <c r="V13" i="75" s="1"/>
  <c r="U8" i="75"/>
  <c r="R16" i="75" a="1"/>
  <c r="R16" i="75" s="1"/>
  <c r="U10" i="75"/>
  <c r="V10" i="75" s="1"/>
  <c r="O13" i="75"/>
  <c r="O9" i="75"/>
  <c r="R10" i="75"/>
  <c r="R9" i="75"/>
  <c r="U9" i="75"/>
  <c r="V9" i="75" s="1"/>
  <c r="O12" i="75"/>
  <c r="R8" i="75"/>
  <c r="AM24" i="75"/>
  <c r="AH39" i="75"/>
  <c r="AG39" i="75"/>
  <c r="AH38" i="75"/>
  <c r="AG38" i="75"/>
  <c r="AH41" i="75"/>
  <c r="AG41" i="75"/>
  <c r="AG32" i="75"/>
  <c r="AH32" i="75"/>
  <c r="AH52" i="75"/>
  <c r="AG52" i="75"/>
  <c r="AG50" i="75"/>
  <c r="AH50" i="75"/>
  <c r="AM35" i="75"/>
  <c r="AG40" i="75"/>
  <c r="AH40" i="75"/>
  <c r="AM37" i="75"/>
  <c r="AM48" i="75"/>
  <c r="AM42" i="75"/>
  <c r="AM31" i="75"/>
  <c r="AG36" i="75"/>
  <c r="AH36" i="75"/>
  <c r="AH24" i="75"/>
  <c r="AG24" i="75"/>
  <c r="AM39" i="75"/>
  <c r="AH45" i="75"/>
  <c r="AG45" i="75"/>
  <c r="AM51" i="75"/>
  <c r="AM43" i="75"/>
  <c r="AM25" i="75"/>
  <c r="AM23" i="75"/>
  <c r="AM30" i="75"/>
  <c r="AM33" i="75"/>
  <c r="AH22" i="75"/>
  <c r="AG22" i="75"/>
  <c r="AM44" i="75"/>
  <c r="AH37" i="75"/>
  <c r="AG37" i="75"/>
  <c r="BD10" i="75"/>
  <c r="BC11" i="75"/>
  <c r="BG9" i="75"/>
  <c r="BF9" i="75"/>
  <c r="BI9" i="75"/>
  <c r="BH9" i="75"/>
  <c r="BD7" i="75"/>
  <c r="BD8" i="75"/>
  <c r="AY50" i="74"/>
  <c r="AY34" i="74"/>
  <c r="AL55" i="74"/>
  <c r="AK55" i="74"/>
  <c r="AM55" i="74" s="1"/>
  <c r="AL66" i="74"/>
  <c r="AK66" i="74"/>
  <c r="AM66" i="74" s="1"/>
  <c r="AK58" i="74"/>
  <c r="AM58" i="74" s="1"/>
  <c r="AL58" i="74"/>
  <c r="AL57" i="74"/>
  <c r="AK57" i="74"/>
  <c r="AM57" i="74" s="1"/>
  <c r="AK63" i="74"/>
  <c r="AM63" i="74" s="1"/>
  <c r="AL63" i="74"/>
  <c r="AL60" i="74"/>
  <c r="AK60" i="74"/>
  <c r="AM60" i="74" s="1"/>
  <c r="AL59" i="74"/>
  <c r="AK59" i="74"/>
  <c r="AM59" i="74" s="1"/>
  <c r="AK54" i="74"/>
  <c r="AM54" i="74" s="1"/>
  <c r="AL54" i="74"/>
  <c r="AK65" i="74"/>
  <c r="AM65" i="74" s="1"/>
  <c r="AL65" i="74"/>
  <c r="AL64" i="74"/>
  <c r="AK64" i="74"/>
  <c r="AM64" i="74" s="1"/>
  <c r="AL53" i="74"/>
  <c r="AK53" i="74"/>
  <c r="AM53" i="74" s="1"/>
  <c r="AL67" i="74"/>
  <c r="AK67" i="74"/>
  <c r="AM67" i="74" s="1"/>
  <c r="AL62" i="74"/>
  <c r="AK62" i="74"/>
  <c r="AM62" i="74" s="1"/>
  <c r="AK56" i="74"/>
  <c r="AM56" i="74" s="1"/>
  <c r="AL56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P58" i="5" s="1"/>
  <c r="BO56" i="5"/>
  <c r="BO58" i="5" s="1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35" i="74"/>
  <c r="AL8" i="74"/>
  <c r="AL40" i="74"/>
  <c r="AK21" i="74"/>
  <c r="AK13" i="74"/>
  <c r="AK26" i="74"/>
  <c r="AL42" i="74"/>
  <c r="AL32" i="74"/>
  <c r="E42" i="74"/>
  <c r="E32" i="74"/>
  <c r="AL19" i="74"/>
  <c r="E22" i="74"/>
  <c r="AL21" i="74"/>
  <c r="AL20" i="74"/>
  <c r="AK50" i="74"/>
  <c r="AK12" i="74"/>
  <c r="AL16" i="74"/>
  <c r="AK11" i="74"/>
  <c r="AK52" i="74"/>
  <c r="E34" i="74"/>
  <c r="E9" i="74"/>
  <c r="E50" i="74"/>
  <c r="E11" i="74"/>
  <c r="AL26" i="74"/>
  <c r="AK36" i="74"/>
  <c r="AL12" i="74"/>
  <c r="AK10" i="74"/>
  <c r="E23" i="74"/>
  <c r="AL30" i="74"/>
  <c r="AK15" i="74"/>
  <c r="E31" i="74"/>
  <c r="AL23" i="74"/>
  <c r="E51" i="74"/>
  <c r="AK42" i="74"/>
  <c r="E49" i="74"/>
  <c r="E24" i="74"/>
  <c r="AK51" i="74"/>
  <c r="AL61" i="74"/>
  <c r="AL45" i="74"/>
  <c r="AK30" i="74"/>
  <c r="AK47" i="74"/>
  <c r="E16" i="74"/>
  <c r="AK23" i="74"/>
  <c r="AK9" i="74"/>
  <c r="AL7" i="74"/>
  <c r="E46" i="74"/>
  <c r="AK43" i="74"/>
  <c r="AL48" i="74"/>
  <c r="AK61" i="74"/>
  <c r="AL18" i="74"/>
  <c r="AL25" i="74"/>
  <c r="AK32" i="74"/>
  <c r="AL9" i="74"/>
  <c r="AL46" i="74"/>
  <c r="AK19" i="74"/>
  <c r="E8" i="74"/>
  <c r="E28" i="74"/>
  <c r="E30" i="74"/>
  <c r="E26" i="74"/>
  <c r="E40" i="74"/>
  <c r="AL24" i="74"/>
  <c r="AK20" i="74"/>
  <c r="AK17" i="74"/>
  <c r="E35" i="74"/>
  <c r="E48" i="74"/>
  <c r="E17" i="74"/>
  <c r="AK24" i="74"/>
  <c r="AL17" i="74"/>
  <c r="E12" i="74"/>
  <c r="AL39" i="74"/>
  <c r="AL14" i="74"/>
  <c r="AL11" i="74"/>
  <c r="AL47" i="74"/>
  <c r="AK46" i="74"/>
  <c r="AK27" i="74"/>
  <c r="E38" i="74"/>
  <c r="BA11" i="7"/>
  <c r="AK37" i="74"/>
  <c r="AK49" i="74"/>
  <c r="AL13" i="74"/>
  <c r="E20" i="74"/>
  <c r="AK25" i="74"/>
  <c r="AK45" i="74"/>
  <c r="E13" i="74"/>
  <c r="AL34" i="74"/>
  <c r="AL52" i="74"/>
  <c r="AK35" i="74"/>
  <c r="E61" i="74"/>
  <c r="AK8" i="74"/>
  <c r="E52" i="74"/>
  <c r="AK16" i="74"/>
  <c r="AL38" i="74"/>
  <c r="AL41" i="74"/>
  <c r="E45" i="74"/>
  <c r="E25" i="74"/>
  <c r="AL28" i="74"/>
  <c r="E21" i="74"/>
  <c r="E10" i="74"/>
  <c r="AK40" i="74"/>
  <c r="AK31" i="74"/>
  <c r="AK34" i="74"/>
  <c r="AK18" i="74"/>
  <c r="AK22" i="74"/>
  <c r="AL22" i="74"/>
  <c r="E37" i="74"/>
  <c r="AK38" i="74"/>
  <c r="E27" i="74"/>
  <c r="AL27" i="74"/>
  <c r="E18" i="74"/>
  <c r="AL29" i="74"/>
  <c r="AK7" i="74"/>
  <c r="AK39" i="74"/>
  <c r="AL31" i="74"/>
  <c r="AK28" i="74"/>
  <c r="E39" i="74"/>
  <c r="AL50" i="74"/>
  <c r="AL51" i="74"/>
  <c r="E43" i="74"/>
  <c r="E15" i="74"/>
  <c r="AL10" i="74"/>
  <c r="AK14" i="74"/>
  <c r="E33" i="74"/>
  <c r="E29" i="74"/>
  <c r="E44" i="74"/>
  <c r="AK44" i="74"/>
  <c r="E19" i="74"/>
  <c r="E14" i="74"/>
  <c r="AL36" i="74"/>
  <c r="AL44" i="74"/>
  <c r="AL43" i="74"/>
  <c r="AK41" i="74"/>
  <c r="E36" i="74"/>
  <c r="AK33" i="74"/>
  <c r="AL37" i="74"/>
  <c r="AL33" i="74"/>
  <c r="AL49" i="74"/>
  <c r="AK48" i="74"/>
  <c r="AL15" i="74"/>
  <c r="AK29" i="74"/>
  <c r="E47" i="74"/>
  <c r="E41" i="74"/>
  <c r="BC16" i="78" l="1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P13" i="75"/>
  <c r="AA13" i="75"/>
  <c r="BG10" i="75"/>
  <c r="BF10" i="75"/>
  <c r="BI10" i="75"/>
  <c r="BH10" i="75"/>
  <c r="AA12" i="75"/>
  <c r="AA9" i="75"/>
  <c r="V8" i="75"/>
  <c r="U14" i="75"/>
  <c r="AA10" i="75"/>
  <c r="BG7" i="75"/>
  <c r="BF7" i="75"/>
  <c r="BI7" i="75"/>
  <c r="BH7" i="75"/>
  <c r="AA11" i="75"/>
  <c r="O14" i="75"/>
  <c r="AA8" i="75"/>
  <c r="BC12" i="75"/>
  <c r="BD11" i="75"/>
  <c r="R14" i="75"/>
  <c r="S9" i="75" s="1"/>
  <c r="BD8" i="74"/>
  <c r="AM47" i="74"/>
  <c r="AM27" i="74"/>
  <c r="AH34" i="74"/>
  <c r="AG34" i="74"/>
  <c r="AM21" i="74"/>
  <c r="AH18" i="74"/>
  <c r="AG18" i="74"/>
  <c r="AH7" i="74"/>
  <c r="AG7" i="74"/>
  <c r="AM43" i="74"/>
  <c r="AM23" i="74"/>
  <c r="AH32" i="74"/>
  <c r="AG32" i="74"/>
  <c r="AM17" i="74"/>
  <c r="AH16" i="74"/>
  <c r="AG16" i="74"/>
  <c r="AM49" i="74"/>
  <c r="AM39" i="74"/>
  <c r="AM19" i="74"/>
  <c r="AH30" i="74"/>
  <c r="AG30" i="74"/>
  <c r="AM26" i="74"/>
  <c r="AM50" i="74"/>
  <c r="AH12" i="74"/>
  <c r="AG12" i="74"/>
  <c r="AM51" i="74"/>
  <c r="AM33" i="74"/>
  <c r="AH36" i="74"/>
  <c r="AG36" i="74"/>
  <c r="AM25" i="74"/>
  <c r="AM22" i="74"/>
  <c r="AH10" i="74"/>
  <c r="AG10" i="74"/>
  <c r="AG47" i="74"/>
  <c r="AH47" i="74"/>
  <c r="AH27" i="74"/>
  <c r="AG27" i="74"/>
  <c r="AM34" i="74"/>
  <c r="AG21" i="74"/>
  <c r="AH21" i="74"/>
  <c r="AM18" i="74"/>
  <c r="AM7" i="74"/>
  <c r="AG43" i="74"/>
  <c r="AH43" i="74"/>
  <c r="AH23" i="74"/>
  <c r="AG23" i="74"/>
  <c r="AM32" i="74"/>
  <c r="AG17" i="74"/>
  <c r="AH17" i="74"/>
  <c r="AM16" i="74"/>
  <c r="AG49" i="74"/>
  <c r="AH49" i="74"/>
  <c r="AG39" i="74"/>
  <c r="AH39" i="74"/>
  <c r="AG19" i="74"/>
  <c r="AH19" i="74"/>
  <c r="AM30" i="74"/>
  <c r="AH26" i="74"/>
  <c r="AG26" i="74"/>
  <c r="AH50" i="74"/>
  <c r="AG50" i="74"/>
  <c r="AM12" i="74"/>
  <c r="AH51" i="74"/>
  <c r="AG51" i="74"/>
  <c r="AG33" i="74"/>
  <c r="AH33" i="74"/>
  <c r="AM36" i="74"/>
  <c r="AG25" i="74"/>
  <c r="AH25" i="74"/>
  <c r="AH22" i="74"/>
  <c r="AG22" i="74"/>
  <c r="AM10" i="74"/>
  <c r="AM31" i="74"/>
  <c r="AH42" i="74"/>
  <c r="AG42" i="74"/>
  <c r="AH24" i="74"/>
  <c r="AG24" i="74"/>
  <c r="AH15" i="74"/>
  <c r="AG15" i="74"/>
  <c r="AH9" i="74"/>
  <c r="AG9" i="74"/>
  <c r="R16" i="74" a="1"/>
  <c r="R16" i="74" s="1"/>
  <c r="U13" i="74"/>
  <c r="V13" i="74" s="1"/>
  <c r="U11" i="74"/>
  <c r="V11" i="74" s="1"/>
  <c r="U9" i="74"/>
  <c r="V9" i="74" s="1"/>
  <c r="R10" i="74"/>
  <c r="R12" i="74"/>
  <c r="O12" i="74"/>
  <c r="U8" i="74"/>
  <c r="O8" i="74"/>
  <c r="U16" i="74" a="1"/>
  <c r="U16" i="74" s="1"/>
  <c r="O13" i="74"/>
  <c r="O11" i="74"/>
  <c r="O9" i="74"/>
  <c r="R8" i="74"/>
  <c r="O10" i="74"/>
  <c r="R13" i="74"/>
  <c r="S13" i="74" s="1"/>
  <c r="U12" i="74"/>
  <c r="V12" i="74" s="1"/>
  <c r="U10" i="74"/>
  <c r="V10" i="74" s="1"/>
  <c r="R9" i="74"/>
  <c r="R11" i="74"/>
  <c r="O16" i="74" a="1"/>
  <c r="O16" i="74" s="1"/>
  <c r="AM41" i="74"/>
  <c r="AH40" i="74"/>
  <c r="AG40" i="74"/>
  <c r="AH20" i="74"/>
  <c r="AG20" i="74"/>
  <c r="AH13" i="74"/>
  <c r="AG13" i="74"/>
  <c r="AM61" i="74"/>
  <c r="AH52" i="74"/>
  <c r="AG52" i="74"/>
  <c r="AM37" i="74"/>
  <c r="AH38" i="74"/>
  <c r="AG38" i="74"/>
  <c r="AM29" i="74"/>
  <c r="AH48" i="74"/>
  <c r="AG48" i="74"/>
  <c r="AH8" i="74"/>
  <c r="AG8" i="74"/>
  <c r="AG45" i="74"/>
  <c r="AH45" i="74"/>
  <c r="AM35" i="74"/>
  <c r="AH46" i="74"/>
  <c r="AG46" i="74"/>
  <c r="AH28" i="74"/>
  <c r="AG28" i="74"/>
  <c r="AM14" i="74"/>
  <c r="AH44" i="74"/>
  <c r="AG44" i="74"/>
  <c r="AH11" i="74"/>
  <c r="AG11" i="74"/>
  <c r="AG31" i="74"/>
  <c r="AH31" i="74"/>
  <c r="AM42" i="74"/>
  <c r="AM24" i="74"/>
  <c r="AM15" i="74"/>
  <c r="AM9" i="74"/>
  <c r="AG41" i="74"/>
  <c r="AH41" i="74"/>
  <c r="AM40" i="74"/>
  <c r="AM20" i="74"/>
  <c r="AM13" i="74"/>
  <c r="AH61" i="74"/>
  <c r="AG61" i="74"/>
  <c r="AM52" i="74"/>
  <c r="AG37" i="74"/>
  <c r="AH37" i="74"/>
  <c r="AM38" i="74"/>
  <c r="AG29" i="74"/>
  <c r="AH29" i="74"/>
  <c r="AM48" i="74"/>
  <c r="AM8" i="74"/>
  <c r="AM45" i="74"/>
  <c r="AG35" i="74"/>
  <c r="AH35" i="74"/>
  <c r="AM46" i="74"/>
  <c r="AM28" i="74"/>
  <c r="AH14" i="74"/>
  <c r="AG14" i="74"/>
  <c r="AM44" i="74"/>
  <c r="AM11" i="74"/>
  <c r="BI8" i="74"/>
  <c r="BG8" i="74"/>
  <c r="BF8" i="74"/>
  <c r="BH8" i="74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K4" i="73"/>
  <c r="AK2" i="73" s="1"/>
  <c r="AJ4" i="73"/>
  <c r="AJ2" i="73" s="1"/>
  <c r="G3" i="73"/>
  <c r="AL2" i="73"/>
  <c r="E2" i="73"/>
  <c r="E3" i="73" s="1"/>
  <c r="A1" i="73"/>
  <c r="G26" i="73"/>
  <c r="G51" i="73"/>
  <c r="G41" i="73"/>
  <c r="G7" i="73"/>
  <c r="G30" i="73"/>
  <c r="E6" i="73"/>
  <c r="G34" i="73"/>
  <c r="BG15" i="78" l="1"/>
  <c r="BI15" i="78"/>
  <c r="BH15" i="78"/>
  <c r="BF15" i="78"/>
  <c r="BD16" i="78"/>
  <c r="BC17" i="78"/>
  <c r="BD16" i="79"/>
  <c r="BC17" i="79"/>
  <c r="BI15" i="79"/>
  <c r="BG15" i="79"/>
  <c r="BH15" i="79"/>
  <c r="BF15" i="79"/>
  <c r="S8" i="75"/>
  <c r="S12" i="75"/>
  <c r="S10" i="75"/>
  <c r="S11" i="75"/>
  <c r="BC14" i="76"/>
  <c r="BD13" i="76"/>
  <c r="BI12" i="76"/>
  <c r="BH12" i="76"/>
  <c r="BF12" i="76"/>
  <c r="BG12" i="76"/>
  <c r="P14" i="75"/>
  <c r="O5" i="75"/>
  <c r="V14" i="75"/>
  <c r="U5" i="75"/>
  <c r="BG11" i="75"/>
  <c r="BF11" i="75"/>
  <c r="BI11" i="75"/>
  <c r="BH11" i="75"/>
  <c r="P8" i="75"/>
  <c r="P12" i="75"/>
  <c r="BD12" i="75"/>
  <c r="BC13" i="75"/>
  <c r="S14" i="75"/>
  <c r="R5" i="75"/>
  <c r="AA14" i="75"/>
  <c r="P11" i="75"/>
  <c r="P10" i="75"/>
  <c r="P9" i="75"/>
  <c r="BI9" i="74"/>
  <c r="BG9" i="74"/>
  <c r="BF9" i="74"/>
  <c r="BH9" i="74"/>
  <c r="AA10" i="74"/>
  <c r="AA12" i="74"/>
  <c r="R14" i="74"/>
  <c r="S12" i="74" s="1"/>
  <c r="AA13" i="74"/>
  <c r="P13" i="74"/>
  <c r="BI7" i="74"/>
  <c r="BG7" i="74"/>
  <c r="BH7" i="74"/>
  <c r="BF7" i="74"/>
  <c r="AA9" i="74"/>
  <c r="O14" i="74"/>
  <c r="P12" i="74" s="1"/>
  <c r="AA8" i="74"/>
  <c r="S10" i="74"/>
  <c r="BD10" i="74"/>
  <c r="BC11" i="74"/>
  <c r="AA11" i="74"/>
  <c r="V8" i="74"/>
  <c r="U14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K4" i="71"/>
  <c r="AK2" i="71" s="1"/>
  <c r="AJ4" i="71"/>
  <c r="AJ2" i="71" s="1"/>
  <c r="G3" i="71"/>
  <c r="AL2" i="71"/>
  <c r="E2" i="71"/>
  <c r="E3" i="71" s="1"/>
  <c r="A1" i="71"/>
  <c r="G53" i="73"/>
  <c r="AJ20" i="73"/>
  <c r="G32" i="73"/>
  <c r="AJ55" i="73"/>
  <c r="E30" i="73"/>
  <c r="AJ48" i="73"/>
  <c r="G24" i="73"/>
  <c r="AJ52" i="73"/>
  <c r="G47" i="73"/>
  <c r="AJ17" i="73"/>
  <c r="AJ62" i="73"/>
  <c r="AJ42" i="73"/>
  <c r="AJ39" i="73"/>
  <c r="G10" i="71"/>
  <c r="G12" i="73"/>
  <c r="G9" i="71"/>
  <c r="G61" i="73"/>
  <c r="AJ23" i="73"/>
  <c r="AJ40" i="73"/>
  <c r="G52" i="73"/>
  <c r="G25" i="73"/>
  <c r="AJ56" i="73"/>
  <c r="AJ60" i="73"/>
  <c r="AJ67" i="73"/>
  <c r="AJ13" i="73"/>
  <c r="AJ24" i="73"/>
  <c r="AJ8" i="73"/>
  <c r="G31" i="73"/>
  <c r="AJ27" i="73"/>
  <c r="G8" i="71"/>
  <c r="E6" i="71"/>
  <c r="G10" i="73"/>
  <c r="G20" i="73"/>
  <c r="G13" i="73"/>
  <c r="AJ29" i="73"/>
  <c r="AJ33" i="73"/>
  <c r="AJ16" i="73"/>
  <c r="G45" i="73"/>
  <c r="AJ11" i="73"/>
  <c r="AJ32" i="73"/>
  <c r="G23" i="73"/>
  <c r="AJ31" i="73"/>
  <c r="AJ19" i="73"/>
  <c r="AJ18" i="73"/>
  <c r="G36" i="73"/>
  <c r="G49" i="73"/>
  <c r="G27" i="73"/>
  <c r="AJ58" i="73"/>
  <c r="AJ57" i="73"/>
  <c r="AJ45" i="73"/>
  <c r="AJ12" i="73"/>
  <c r="AJ7" i="73"/>
  <c r="AJ37" i="73"/>
  <c r="G40" i="73"/>
  <c r="AJ59" i="73"/>
  <c r="AJ25" i="73"/>
  <c r="G41" i="71"/>
  <c r="E7" i="73"/>
  <c r="G15" i="73"/>
  <c r="G19" i="73"/>
  <c r="AJ22" i="73"/>
  <c r="AJ46" i="73"/>
  <c r="AJ54" i="73"/>
  <c r="G17" i="73"/>
  <c r="AJ43" i="73"/>
  <c r="G46" i="73"/>
  <c r="G48" i="73"/>
  <c r="G11" i="71"/>
  <c r="AJ65" i="73"/>
  <c r="E41" i="73"/>
  <c r="G35" i="73"/>
  <c r="G16" i="73"/>
  <c r="G18" i="73"/>
  <c r="AJ49" i="73"/>
  <c r="AJ28" i="73"/>
  <c r="AJ41" i="73"/>
  <c r="G50" i="73"/>
  <c r="AJ50" i="73"/>
  <c r="G37" i="73"/>
  <c r="AJ10" i="73"/>
  <c r="G11" i="73"/>
  <c r="E51" i="73"/>
  <c r="AJ15" i="73"/>
  <c r="AJ14" i="73"/>
  <c r="G14" i="73"/>
  <c r="G14" i="71"/>
  <c r="G22" i="73"/>
  <c r="AJ36" i="73"/>
  <c r="AJ66" i="73"/>
  <c r="AJ51" i="73"/>
  <c r="G21" i="73"/>
  <c r="G38" i="73"/>
  <c r="G39" i="73"/>
  <c r="G33" i="73"/>
  <c r="E26" i="73"/>
  <c r="AJ61" i="73"/>
  <c r="G29" i="73"/>
  <c r="AJ47" i="73"/>
  <c r="AJ26" i="73"/>
  <c r="AJ21" i="73"/>
  <c r="G28" i="73"/>
  <c r="G8" i="73"/>
  <c r="AJ44" i="73"/>
  <c r="G9" i="73"/>
  <c r="G42" i="73"/>
  <c r="G44" i="73"/>
  <c r="AJ9" i="73"/>
  <c r="AJ53" i="73"/>
  <c r="AJ63" i="73"/>
  <c r="AJ35" i="73"/>
  <c r="AJ64" i="73"/>
  <c r="AJ34" i="73"/>
  <c r="G43" i="73"/>
  <c r="AJ30" i="73"/>
  <c r="AJ38" i="73"/>
  <c r="E34" i="73"/>
  <c r="BI16" i="78" l="1"/>
  <c r="BH16" i="78"/>
  <c r="BG16" i="78"/>
  <c r="BF16" i="78"/>
  <c r="S9" i="74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S11" i="74"/>
  <c r="P11" i="74"/>
  <c r="U5" i="74"/>
  <c r="V14" i="74"/>
  <c r="AA14" i="74"/>
  <c r="P9" i="74"/>
  <c r="BD11" i="74"/>
  <c r="BC12" i="74"/>
  <c r="P14" i="74"/>
  <c r="O5" i="74"/>
  <c r="S14" i="74"/>
  <c r="R5" i="74"/>
  <c r="BI10" i="74"/>
  <c r="BG10" i="74"/>
  <c r="BF10" i="74"/>
  <c r="BH10" i="74"/>
  <c r="P8" i="74"/>
  <c r="S8" i="74"/>
  <c r="P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AK32" i="73"/>
  <c r="G28" i="71"/>
  <c r="AJ41" i="71"/>
  <c r="AJ57" i="71"/>
  <c r="AJ35" i="71"/>
  <c r="AJ28" i="71"/>
  <c r="AL30" i="73"/>
  <c r="E8" i="73"/>
  <c r="AL7" i="73"/>
  <c r="E9" i="73"/>
  <c r="AJ54" i="71"/>
  <c r="AL33" i="73"/>
  <c r="E29" i="73"/>
  <c r="E10" i="71"/>
  <c r="G40" i="71"/>
  <c r="AK49" i="73"/>
  <c r="AK38" i="73"/>
  <c r="G13" i="71"/>
  <c r="E14" i="71"/>
  <c r="AJ52" i="71"/>
  <c r="AJ18" i="71"/>
  <c r="AK39" i="73"/>
  <c r="AJ49" i="71"/>
  <c r="G34" i="71"/>
  <c r="E25" i="73"/>
  <c r="G49" i="71"/>
  <c r="AK31" i="73"/>
  <c r="AJ36" i="71"/>
  <c r="E8" i="71"/>
  <c r="AL20" i="73"/>
  <c r="AK51" i="73"/>
  <c r="G50" i="71"/>
  <c r="E35" i="73"/>
  <c r="AL26" i="73"/>
  <c r="G18" i="71"/>
  <c r="G25" i="71"/>
  <c r="G38" i="71"/>
  <c r="AL22" i="73"/>
  <c r="E31" i="73"/>
  <c r="AL49" i="73"/>
  <c r="G37" i="71"/>
  <c r="G19" i="71"/>
  <c r="E33" i="73"/>
  <c r="AJ27" i="71"/>
  <c r="AJ48" i="71"/>
  <c r="G48" i="71"/>
  <c r="E45" i="73"/>
  <c r="E24" i="73"/>
  <c r="AJ56" i="71"/>
  <c r="AJ46" i="71"/>
  <c r="E10" i="73"/>
  <c r="AK10" i="73"/>
  <c r="E41" i="71"/>
  <c r="AJ31" i="71"/>
  <c r="AJ21" i="71"/>
  <c r="AK19" i="73"/>
  <c r="AJ64" i="71"/>
  <c r="AK40" i="73"/>
  <c r="G42" i="71"/>
  <c r="E15" i="73"/>
  <c r="AJ47" i="71"/>
  <c r="E20" i="73"/>
  <c r="AK43" i="73"/>
  <c r="AK42" i="73"/>
  <c r="AJ14" i="71"/>
  <c r="E11" i="73"/>
  <c r="AL9" i="73"/>
  <c r="G12" i="71"/>
  <c r="AJ29" i="71"/>
  <c r="AL14" i="73"/>
  <c r="E52" i="73"/>
  <c r="E19" i="73"/>
  <c r="E27" i="73"/>
  <c r="AL11" i="73"/>
  <c r="G61" i="71"/>
  <c r="G26" i="71"/>
  <c r="AJ22" i="71"/>
  <c r="E23" i="73"/>
  <c r="AK45" i="73"/>
  <c r="AK24" i="73"/>
  <c r="AK36" i="73"/>
  <c r="G15" i="71"/>
  <c r="AJ53" i="71"/>
  <c r="G20" i="71"/>
  <c r="AL50" i="73"/>
  <c r="AK18" i="73"/>
  <c r="G51" i="71"/>
  <c r="AK33" i="73"/>
  <c r="E39" i="73"/>
  <c r="AK13" i="73"/>
  <c r="AJ11" i="71"/>
  <c r="AJ10" i="71"/>
  <c r="AL37" i="73"/>
  <c r="E36" i="73"/>
  <c r="E13" i="73"/>
  <c r="AK61" i="73"/>
  <c r="E61" i="73"/>
  <c r="AK16" i="73"/>
  <c r="AJ17" i="71"/>
  <c r="AJ23" i="71"/>
  <c r="E42" i="73"/>
  <c r="AL13" i="73"/>
  <c r="G46" i="71"/>
  <c r="AL38" i="73"/>
  <c r="E14" i="73"/>
  <c r="AJ43" i="71"/>
  <c r="AK37" i="73"/>
  <c r="AJ55" i="71"/>
  <c r="AJ15" i="71"/>
  <c r="E50" i="73"/>
  <c r="AJ58" i="71"/>
  <c r="AL41" i="73"/>
  <c r="AL44" i="73"/>
  <c r="AL48" i="73"/>
  <c r="AJ12" i="71"/>
  <c r="AJ19" i="71"/>
  <c r="G36" i="71"/>
  <c r="AJ61" i="71"/>
  <c r="G24" i="71"/>
  <c r="G32" i="71"/>
  <c r="AL10" i="73"/>
  <c r="AK35" i="73"/>
  <c r="G16" i="71"/>
  <c r="AJ45" i="71"/>
  <c r="AJ38" i="71"/>
  <c r="AK26" i="73"/>
  <c r="E37" i="73"/>
  <c r="AJ62" i="71"/>
  <c r="AK47" i="73"/>
  <c r="E12" i="73"/>
  <c r="AL32" i="73"/>
  <c r="AK12" i="73"/>
  <c r="AK11" i="73"/>
  <c r="AJ60" i="71"/>
  <c r="AJ32" i="71"/>
  <c r="E49" i="73"/>
  <c r="AL51" i="73"/>
  <c r="AK15" i="73"/>
  <c r="AK48" i="73"/>
  <c r="G53" i="71"/>
  <c r="AL47" i="73"/>
  <c r="AJ26" i="71"/>
  <c r="E48" i="73"/>
  <c r="AK50" i="73"/>
  <c r="AK34" i="73"/>
  <c r="G21" i="71"/>
  <c r="AL43" i="73"/>
  <c r="AL29" i="73"/>
  <c r="AL8" i="73"/>
  <c r="AK46" i="73"/>
  <c r="AJ67" i="71"/>
  <c r="AK17" i="73"/>
  <c r="AL36" i="73"/>
  <c r="AJ30" i="71"/>
  <c r="AJ37" i="71"/>
  <c r="G27" i="71"/>
  <c r="AJ40" i="71"/>
  <c r="AJ25" i="71"/>
  <c r="AK22" i="73"/>
  <c r="AK29" i="73"/>
  <c r="G45" i="71"/>
  <c r="E17" i="73"/>
  <c r="AJ42" i="71"/>
  <c r="G35" i="71"/>
  <c r="AK8" i="73"/>
  <c r="AK41" i="73"/>
  <c r="AL52" i="73"/>
  <c r="E38" i="73"/>
  <c r="AJ66" i="71"/>
  <c r="E47" i="73"/>
  <c r="G29" i="71"/>
  <c r="AL28" i="73"/>
  <c r="G44" i="71"/>
  <c r="AL35" i="73"/>
  <c r="AL15" i="73"/>
  <c r="G47" i="71"/>
  <c r="AK25" i="73"/>
  <c r="AK28" i="73"/>
  <c r="AJ16" i="71"/>
  <c r="AJ7" i="71"/>
  <c r="AK30" i="73"/>
  <c r="G23" i="71"/>
  <c r="G31" i="71"/>
  <c r="E22" i="73"/>
  <c r="AK7" i="73"/>
  <c r="AJ33" i="71"/>
  <c r="AJ39" i="71"/>
  <c r="AK52" i="73"/>
  <c r="AJ44" i="71"/>
  <c r="AJ63" i="71"/>
  <c r="E43" i="73"/>
  <c r="AK44" i="73"/>
  <c r="E28" i="73"/>
  <c r="AL25" i="73"/>
  <c r="AL27" i="73"/>
  <c r="AK20" i="73"/>
  <c r="AJ8" i="71"/>
  <c r="AJ59" i="71"/>
  <c r="AL18" i="73"/>
  <c r="AK14" i="73"/>
  <c r="E18" i="73"/>
  <c r="AL42" i="73"/>
  <c r="AL34" i="73"/>
  <c r="G52" i="71"/>
  <c r="AL39" i="73"/>
  <c r="AK9" i="73"/>
  <c r="G30" i="71"/>
  <c r="AL19" i="73"/>
  <c r="AJ51" i="71"/>
  <c r="AL17" i="73"/>
  <c r="E21" i="73"/>
  <c r="AL24" i="73"/>
  <c r="AL23" i="73"/>
  <c r="AL45" i="73"/>
  <c r="AL40" i="73"/>
  <c r="AJ65" i="71"/>
  <c r="G33" i="71"/>
  <c r="AK27" i="73"/>
  <c r="AL46" i="73"/>
  <c r="G17" i="71"/>
  <c r="AL16" i="73"/>
  <c r="AL12" i="73"/>
  <c r="G7" i="71"/>
  <c r="AJ50" i="71"/>
  <c r="E44" i="73"/>
  <c r="AL31" i="73"/>
  <c r="AJ34" i="71"/>
  <c r="E16" i="73"/>
  <c r="AJ13" i="71"/>
  <c r="AJ24" i="71"/>
  <c r="AL61" i="73"/>
  <c r="E11" i="71"/>
  <c r="AL21" i="73"/>
  <c r="AK21" i="73"/>
  <c r="G39" i="71"/>
  <c r="E40" i="73"/>
  <c r="AJ9" i="71"/>
  <c r="E46" i="73"/>
  <c r="AJ20" i="71"/>
  <c r="E32" i="73"/>
  <c r="AK23" i="73"/>
  <c r="G22" i="71"/>
  <c r="E9" i="71"/>
  <c r="G43" i="71"/>
  <c r="BC19" i="78" l="1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AM37" i="73"/>
  <c r="AM36" i="73"/>
  <c r="AM26" i="73"/>
  <c r="AM23" i="73"/>
  <c r="AM18" i="73"/>
  <c r="AM31" i="73"/>
  <c r="AH19" i="73"/>
  <c r="AG19" i="73"/>
  <c r="AM53" i="73"/>
  <c r="AM48" i="73"/>
  <c r="AM33" i="73"/>
  <c r="AM44" i="73"/>
  <c r="AH41" i="73"/>
  <c r="AG41" i="73"/>
  <c r="AG40" i="73"/>
  <c r="AH40" i="73"/>
  <c r="AH34" i="73"/>
  <c r="AG34" i="73"/>
  <c r="AH61" i="73"/>
  <c r="AG61" i="73"/>
  <c r="AG51" i="73"/>
  <c r="AH51" i="73"/>
  <c r="AH37" i="73"/>
  <c r="AG37" i="73"/>
  <c r="AG36" i="73"/>
  <c r="AH36" i="73"/>
  <c r="AG26" i="73"/>
  <c r="AH26" i="73"/>
  <c r="AH23" i="73"/>
  <c r="AG23" i="73"/>
  <c r="AH28" i="73"/>
  <c r="AG28" i="73"/>
  <c r="AG18" i="73"/>
  <c r="AH18" i="73"/>
  <c r="AH31" i="73"/>
  <c r="AG31" i="73"/>
  <c r="AM30" i="73"/>
  <c r="AH10" i="73"/>
  <c r="AG10" i="73"/>
  <c r="AH47" i="73"/>
  <c r="AG47" i="73"/>
  <c r="AH53" i="73"/>
  <c r="AG53" i="73"/>
  <c r="AG48" i="73"/>
  <c r="AH48" i="73"/>
  <c r="AH32" i="73"/>
  <c r="AG32" i="73"/>
  <c r="AG33" i="73"/>
  <c r="AH33" i="73"/>
  <c r="AG22" i="73"/>
  <c r="AH22" i="73"/>
  <c r="AG44" i="73"/>
  <c r="AH44" i="73"/>
  <c r="U16" i="73" a="1"/>
  <c r="U16" i="73" s="1"/>
  <c r="U9" i="73"/>
  <c r="V9" i="73" s="1"/>
  <c r="R13" i="73"/>
  <c r="S13" i="73" s="1"/>
  <c r="R16" i="73" a="1"/>
  <c r="R16" i="73" s="1"/>
  <c r="O16" i="73" a="1"/>
  <c r="O16" i="73" s="1"/>
  <c r="U10" i="73"/>
  <c r="V10" i="73" s="1"/>
  <c r="U13" i="73"/>
  <c r="V13" i="73" s="1"/>
  <c r="O9" i="73"/>
  <c r="U11" i="73"/>
  <c r="V11" i="73" s="1"/>
  <c r="U12" i="73"/>
  <c r="V12" i="73" s="1"/>
  <c r="R8" i="73"/>
  <c r="R11" i="73"/>
  <c r="R10" i="73"/>
  <c r="O12" i="73"/>
  <c r="U8" i="73"/>
  <c r="O10" i="73"/>
  <c r="O11" i="73"/>
  <c r="O13" i="73"/>
  <c r="O8" i="73"/>
  <c r="R9" i="73"/>
  <c r="R12" i="73"/>
  <c r="AH11" i="73"/>
  <c r="AG11" i="73"/>
  <c r="AM52" i="73"/>
  <c r="AH43" i="73"/>
  <c r="AG43" i="73"/>
  <c r="AM24" i="73"/>
  <c r="AG25" i="73"/>
  <c r="AH25" i="73"/>
  <c r="AM9" i="73"/>
  <c r="AM61" i="73"/>
  <c r="AM51" i="73"/>
  <c r="AM28" i="73"/>
  <c r="AH27" i="73"/>
  <c r="AG27" i="73"/>
  <c r="AM32" i="73"/>
  <c r="AM22" i="73"/>
  <c r="AM11" i="73"/>
  <c r="AG46" i="73"/>
  <c r="AH46" i="73"/>
  <c r="AH15" i="73"/>
  <c r="AG15" i="73"/>
  <c r="AM42" i="73"/>
  <c r="AH39" i="73"/>
  <c r="AG39" i="73"/>
  <c r="AM20" i="73"/>
  <c r="AG21" i="73"/>
  <c r="AH21" i="73"/>
  <c r="AM13" i="73"/>
  <c r="AM8" i="73"/>
  <c r="AH45" i="73"/>
  <c r="AG45" i="73"/>
  <c r="AG29" i="73"/>
  <c r="AH29" i="73"/>
  <c r="AH12" i="73"/>
  <c r="AG12" i="73"/>
  <c r="AG30" i="73"/>
  <c r="AH30" i="73"/>
  <c r="AM10" i="73"/>
  <c r="AM47" i="73"/>
  <c r="AM38" i="73"/>
  <c r="AH35" i="73"/>
  <c r="AG35" i="73"/>
  <c r="AM16" i="73"/>
  <c r="AG17" i="73"/>
  <c r="AH17" i="73"/>
  <c r="AM14" i="73"/>
  <c r="AM7" i="73"/>
  <c r="AH50" i="73"/>
  <c r="AG50" i="73"/>
  <c r="AM49" i="73"/>
  <c r="AH52" i="73"/>
  <c r="AG52" i="73"/>
  <c r="AM43" i="73"/>
  <c r="AH24" i="73"/>
  <c r="AG24" i="73"/>
  <c r="AM25" i="73"/>
  <c r="AG9" i="73"/>
  <c r="AH9" i="73"/>
  <c r="AH42" i="73"/>
  <c r="AG42" i="73"/>
  <c r="AM39" i="73"/>
  <c r="AH20" i="73"/>
  <c r="AG20" i="73"/>
  <c r="AM21" i="73"/>
  <c r="AH13" i="73"/>
  <c r="AG13" i="73"/>
  <c r="AG8" i="73"/>
  <c r="AH8" i="73"/>
  <c r="AM45" i="73"/>
  <c r="AM29" i="73"/>
  <c r="AM12" i="73"/>
  <c r="AM19" i="73"/>
  <c r="AM27" i="73"/>
  <c r="AH38" i="73"/>
  <c r="AG38" i="73"/>
  <c r="AM35" i="73"/>
  <c r="AH16" i="73"/>
  <c r="AG16" i="73"/>
  <c r="AM17" i="73"/>
  <c r="AG14" i="73"/>
  <c r="AH14" i="73"/>
  <c r="AG7" i="73"/>
  <c r="AH7" i="73"/>
  <c r="AM50" i="73"/>
  <c r="AH49" i="73"/>
  <c r="AG49" i="73"/>
  <c r="AM46" i="73"/>
  <c r="AM41" i="73"/>
  <c r="AM40" i="73"/>
  <c r="AM15" i="73"/>
  <c r="AM34" i="73"/>
  <c r="BG9" i="73"/>
  <c r="BF9" i="73"/>
  <c r="BI9" i="73"/>
  <c r="BH9" i="73"/>
  <c r="BD8" i="73"/>
  <c r="BD7" i="73"/>
  <c r="BC11" i="73"/>
  <c r="BD10" i="73"/>
  <c r="AY37" i="71"/>
  <c r="AL64" i="71"/>
  <c r="AK64" i="71"/>
  <c r="AM64" i="71" s="1"/>
  <c r="AL57" i="71"/>
  <c r="AK57" i="71"/>
  <c r="AM57" i="71" s="1"/>
  <c r="AL63" i="71"/>
  <c r="AK63" i="71"/>
  <c r="AM63" i="71" s="1"/>
  <c r="AL60" i="71"/>
  <c r="AK60" i="71"/>
  <c r="AM60" i="71" s="1"/>
  <c r="AK59" i="71"/>
  <c r="AM59" i="71" s="1"/>
  <c r="AL59" i="71"/>
  <c r="AL65" i="71"/>
  <c r="AK65" i="71"/>
  <c r="AM65" i="71" s="1"/>
  <c r="AL67" i="71"/>
  <c r="AK67" i="71"/>
  <c r="AM67" i="71" s="1"/>
  <c r="AK62" i="71"/>
  <c r="AM62" i="71" s="1"/>
  <c r="AL62" i="71"/>
  <c r="AL56" i="71"/>
  <c r="AK56" i="71"/>
  <c r="AM56" i="71" s="1"/>
  <c r="AL55" i="71"/>
  <c r="AK55" i="71"/>
  <c r="AM55" i="71" s="1"/>
  <c r="AK66" i="71"/>
  <c r="AM66" i="71" s="1"/>
  <c r="AL66" i="71"/>
  <c r="AL58" i="71"/>
  <c r="AK58" i="71"/>
  <c r="AM58" i="71" s="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4" i="71"/>
  <c r="AL38" i="71"/>
  <c r="AK54" i="71"/>
  <c r="AK38" i="71"/>
  <c r="AL39" i="71"/>
  <c r="AL53" i="71"/>
  <c r="AL49" i="71"/>
  <c r="AK7" i="71"/>
  <c r="E22" i="71"/>
  <c r="AK43" i="71"/>
  <c r="AL50" i="71"/>
  <c r="AL17" i="71"/>
  <c r="AK22" i="71"/>
  <c r="AK52" i="71"/>
  <c r="AL14" i="71"/>
  <c r="E7" i="71"/>
  <c r="E25" i="71"/>
  <c r="AL11" i="71"/>
  <c r="AL40" i="71"/>
  <c r="AK10" i="71"/>
  <c r="E48" i="71"/>
  <c r="E27" i="71"/>
  <c r="AK13" i="71"/>
  <c r="AL26" i="71"/>
  <c r="AL45" i="71"/>
  <c r="E31" i="71"/>
  <c r="AL22" i="71"/>
  <c r="AK9" i="71"/>
  <c r="E12" i="71"/>
  <c r="E17" i="71"/>
  <c r="AL29" i="71"/>
  <c r="AL61" i="71"/>
  <c r="AL13" i="71"/>
  <c r="AK44" i="71"/>
  <c r="AL31" i="71"/>
  <c r="AL32" i="71"/>
  <c r="AK29" i="71"/>
  <c r="AL12" i="71"/>
  <c r="E50" i="71"/>
  <c r="E47" i="71"/>
  <c r="AL9" i="71"/>
  <c r="AL24" i="71"/>
  <c r="AK26" i="71"/>
  <c r="AK51" i="71"/>
  <c r="E49" i="71"/>
  <c r="AL30" i="71"/>
  <c r="E30" i="71"/>
  <c r="AL18" i="71"/>
  <c r="E61" i="71"/>
  <c r="AK61" i="71"/>
  <c r="AL10" i="71"/>
  <c r="AL15" i="71"/>
  <c r="AK8" i="71"/>
  <c r="AK35" i="71"/>
  <c r="AK28" i="71"/>
  <c r="AL8" i="71"/>
  <c r="AL20" i="71"/>
  <c r="AK30" i="71"/>
  <c r="AK46" i="71"/>
  <c r="AK15" i="71"/>
  <c r="E33" i="71"/>
  <c r="AL48" i="71"/>
  <c r="AL36" i="71"/>
  <c r="AL33" i="71"/>
  <c r="AL16" i="71"/>
  <c r="AK40" i="71"/>
  <c r="E44" i="71"/>
  <c r="AK23" i="71"/>
  <c r="AL37" i="71"/>
  <c r="AK12" i="71"/>
  <c r="AL23" i="71"/>
  <c r="AK16" i="71"/>
  <c r="E37" i="71"/>
  <c r="AK50" i="71"/>
  <c r="E24" i="71"/>
  <c r="AK41" i="71"/>
  <c r="E20" i="71"/>
  <c r="E19" i="71"/>
  <c r="E53" i="71"/>
  <c r="E39" i="71"/>
  <c r="E13" i="71"/>
  <c r="AK17" i="71"/>
  <c r="AK25" i="71"/>
  <c r="AL47" i="71"/>
  <c r="AK19" i="71"/>
  <c r="AK39" i="71"/>
  <c r="AL35" i="71"/>
  <c r="AK49" i="71"/>
  <c r="E6" i="70"/>
  <c r="E52" i="71"/>
  <c r="AL44" i="71"/>
  <c r="AL41" i="71"/>
  <c r="AL51" i="71"/>
  <c r="AK14" i="71"/>
  <c r="AL19" i="71"/>
  <c r="E23" i="71"/>
  <c r="AK42" i="71"/>
  <c r="AL21" i="71"/>
  <c r="E35" i="71"/>
  <c r="AL42" i="71"/>
  <c r="AK34" i="71"/>
  <c r="AL52" i="71"/>
  <c r="E40" i="71"/>
  <c r="AL7" i="71"/>
  <c r="E32" i="71"/>
  <c r="AK21" i="71"/>
  <c r="E46" i="71"/>
  <c r="E51" i="71"/>
  <c r="E45" i="71"/>
  <c r="E36" i="71"/>
  <c r="G23" i="70"/>
  <c r="AK27" i="71"/>
  <c r="E29" i="71"/>
  <c r="AK37" i="71"/>
  <c r="AK32" i="71"/>
  <c r="AL43" i="71"/>
  <c r="E38" i="71"/>
  <c r="AL27" i="71"/>
  <c r="AL28" i="71"/>
  <c r="AK48" i="71"/>
  <c r="E16" i="71"/>
  <c r="E26" i="71"/>
  <c r="AL46" i="71"/>
  <c r="E15" i="71"/>
  <c r="AK18" i="71"/>
  <c r="E18" i="71"/>
  <c r="AK45" i="71"/>
  <c r="AK47" i="71"/>
  <c r="E21" i="71"/>
  <c r="E28" i="71"/>
  <c r="AK31" i="71"/>
  <c r="E43" i="71"/>
  <c r="AK33" i="71"/>
  <c r="AL34" i="71"/>
  <c r="AL25" i="71"/>
  <c r="AK11" i="71"/>
  <c r="AK24" i="71"/>
  <c r="E42" i="71"/>
  <c r="AK53" i="71"/>
  <c r="E34" i="71"/>
  <c r="AK36" i="71"/>
  <c r="AK20" i="71"/>
  <c r="BG18" i="78" l="1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AA11" i="73"/>
  <c r="BD11" i="73"/>
  <c r="BC12" i="73"/>
  <c r="O14" i="73"/>
  <c r="P12" i="73" s="1"/>
  <c r="AA8" i="73"/>
  <c r="U14" i="73"/>
  <c r="V8" i="73"/>
  <c r="R14" i="73"/>
  <c r="S8" i="73" s="1"/>
  <c r="BF7" i="73"/>
  <c r="BI7" i="73"/>
  <c r="BH7" i="73"/>
  <c r="BG7" i="73"/>
  <c r="P13" i="73"/>
  <c r="AA13" i="73"/>
  <c r="AA12" i="73"/>
  <c r="BF8" i="73"/>
  <c r="BI8" i="73"/>
  <c r="BH8" i="73"/>
  <c r="BG8" i="73"/>
  <c r="BG10" i="73"/>
  <c r="BH10" i="73"/>
  <c r="BI10" i="73"/>
  <c r="BF10" i="73"/>
  <c r="AA10" i="73"/>
  <c r="AA9" i="73"/>
  <c r="AW8" i="70"/>
  <c r="AX8" i="70" s="1"/>
  <c r="AM50" i="71"/>
  <c r="AM44" i="71"/>
  <c r="AG45" i="71"/>
  <c r="AH45" i="71"/>
  <c r="AM26" i="71"/>
  <c r="AG8" i="71"/>
  <c r="AH8" i="71"/>
  <c r="AG11" i="71"/>
  <c r="AH11" i="71"/>
  <c r="AH32" i="71"/>
  <c r="AG32" i="71"/>
  <c r="AM42" i="71"/>
  <c r="AM40" i="71"/>
  <c r="AM41" i="71"/>
  <c r="AM48" i="71"/>
  <c r="AM9" i="71"/>
  <c r="AM24" i="71"/>
  <c r="AM53" i="71"/>
  <c r="AM38" i="71"/>
  <c r="AM36" i="71"/>
  <c r="AM34" i="71"/>
  <c r="AM28" i="71"/>
  <c r="AH20" i="71"/>
  <c r="AG20" i="71"/>
  <c r="AH22" i="71"/>
  <c r="AG22" i="71"/>
  <c r="AM54" i="71"/>
  <c r="AH61" i="71"/>
  <c r="AG61" i="71"/>
  <c r="AM35" i="71"/>
  <c r="AM30" i="71"/>
  <c r="AG33" i="71"/>
  <c r="AH33" i="71"/>
  <c r="AG12" i="71"/>
  <c r="AH12" i="71"/>
  <c r="AG7" i="71"/>
  <c r="AH7" i="71"/>
  <c r="AM52" i="71"/>
  <c r="AM29" i="71"/>
  <c r="AM27" i="71"/>
  <c r="AH16" i="71"/>
  <c r="AG16" i="71"/>
  <c r="AH46" i="71"/>
  <c r="AG46" i="71"/>
  <c r="AH42" i="71"/>
  <c r="AG42" i="71"/>
  <c r="AG40" i="71"/>
  <c r="AH40" i="71"/>
  <c r="AH41" i="71"/>
  <c r="AG41" i="71"/>
  <c r="AH48" i="71"/>
  <c r="AG48" i="71"/>
  <c r="AG9" i="71"/>
  <c r="AH9" i="71"/>
  <c r="AH24" i="71"/>
  <c r="AG24" i="71"/>
  <c r="AH53" i="71"/>
  <c r="AG53" i="71"/>
  <c r="AH38" i="71"/>
  <c r="AG38" i="71"/>
  <c r="AG36" i="71"/>
  <c r="AH36" i="71"/>
  <c r="AH34" i="71"/>
  <c r="AG34" i="71"/>
  <c r="AH28" i="71"/>
  <c r="AG28" i="71"/>
  <c r="AM20" i="71"/>
  <c r="AM22" i="71"/>
  <c r="AM49" i="71"/>
  <c r="AM37" i="71"/>
  <c r="AM31" i="71"/>
  <c r="AH18" i="71"/>
  <c r="AG18" i="71"/>
  <c r="AM17" i="71"/>
  <c r="AH52" i="71"/>
  <c r="AG52" i="71"/>
  <c r="AH29" i="71"/>
  <c r="AG29" i="71"/>
  <c r="AG27" i="71"/>
  <c r="AH27" i="71"/>
  <c r="AM16" i="71"/>
  <c r="AM46" i="71"/>
  <c r="AM51" i="71"/>
  <c r="AH43" i="71"/>
  <c r="AG43" i="71"/>
  <c r="AM25" i="71"/>
  <c r="AM23" i="71"/>
  <c r="AH14" i="71"/>
  <c r="AG14" i="71"/>
  <c r="AM13" i="71"/>
  <c r="O13" i="71"/>
  <c r="O11" i="71"/>
  <c r="O9" i="71"/>
  <c r="U16" i="71" a="1"/>
  <c r="U16" i="71" s="1"/>
  <c r="R9" i="71"/>
  <c r="R16" i="71" a="1"/>
  <c r="R16" i="71" s="1"/>
  <c r="U12" i="71"/>
  <c r="V12" i="71" s="1"/>
  <c r="U10" i="71"/>
  <c r="V10" i="71" s="1"/>
  <c r="U8" i="71"/>
  <c r="R13" i="71"/>
  <c r="R10" i="71"/>
  <c r="O16" i="71" a="1"/>
  <c r="O16" i="71" s="1"/>
  <c r="O12" i="71"/>
  <c r="O10" i="71"/>
  <c r="O8" i="71"/>
  <c r="R12" i="71"/>
  <c r="U13" i="71"/>
  <c r="V13" i="71" s="1"/>
  <c r="U11" i="71"/>
  <c r="V11" i="71" s="1"/>
  <c r="U9" i="71"/>
  <c r="V9" i="71" s="1"/>
  <c r="R8" i="71"/>
  <c r="R11" i="71"/>
  <c r="AM47" i="71"/>
  <c r="AH39" i="71"/>
  <c r="AG39" i="71"/>
  <c r="AM21" i="71"/>
  <c r="AM19" i="71"/>
  <c r="AM15" i="71"/>
  <c r="AM10" i="71"/>
  <c r="AH49" i="71"/>
  <c r="AG49" i="71"/>
  <c r="AH37" i="71"/>
  <c r="AG37" i="71"/>
  <c r="AG31" i="71"/>
  <c r="AH31" i="71"/>
  <c r="AM18" i="71"/>
  <c r="AG17" i="71"/>
  <c r="AH17" i="71"/>
  <c r="AH50" i="71"/>
  <c r="AG50" i="71"/>
  <c r="AH44" i="71"/>
  <c r="AG44" i="71"/>
  <c r="AM45" i="71"/>
  <c r="AH26" i="71"/>
  <c r="AG26" i="71"/>
  <c r="AM8" i="71"/>
  <c r="AM11" i="71"/>
  <c r="AM32" i="71"/>
  <c r="AG51" i="71"/>
  <c r="AH51" i="71"/>
  <c r="AM43" i="71"/>
  <c r="AH25" i="71"/>
  <c r="AG25" i="71"/>
  <c r="AG23" i="71"/>
  <c r="AH23" i="71"/>
  <c r="AM14" i="71"/>
  <c r="AG13" i="71"/>
  <c r="AH13" i="71"/>
  <c r="AG47" i="71"/>
  <c r="AH47" i="71"/>
  <c r="AM39" i="71"/>
  <c r="AG21" i="71"/>
  <c r="AH21" i="71"/>
  <c r="AG19" i="71"/>
  <c r="AH19" i="71"/>
  <c r="AG15" i="71"/>
  <c r="AH15" i="71"/>
  <c r="AG10" i="71"/>
  <c r="AH10" i="71"/>
  <c r="AH54" i="71"/>
  <c r="AG54" i="71"/>
  <c r="AM61" i="71"/>
  <c r="AH35" i="71"/>
  <c r="AG35" i="71"/>
  <c r="AH30" i="71"/>
  <c r="AG30" i="71"/>
  <c r="AM33" i="71"/>
  <c r="AM12" i="71"/>
  <c r="AM7" i="71"/>
  <c r="BD7" i="71"/>
  <c r="BD8" i="71"/>
  <c r="BD9" i="71"/>
  <c r="BC10" i="71"/>
  <c r="L14" i="70"/>
  <c r="M14" i="70" s="1"/>
  <c r="AW19" i="70"/>
  <c r="AX19" i="70" s="1"/>
  <c r="AW56" i="70"/>
  <c r="Y14" i="70"/>
  <c r="M8" i="70"/>
  <c r="M11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AJ38" i="70"/>
  <c r="AJ44" i="70"/>
  <c r="AJ41" i="70"/>
  <c r="G15" i="70"/>
  <c r="G29" i="70"/>
  <c r="G16" i="70"/>
  <c r="AJ55" i="70"/>
  <c r="AJ29" i="70"/>
  <c r="AJ11" i="70"/>
  <c r="AJ61" i="70"/>
  <c r="AJ24" i="70"/>
  <c r="AJ22" i="70"/>
  <c r="AJ58" i="70"/>
  <c r="G33" i="70"/>
  <c r="AJ67" i="70"/>
  <c r="G37" i="70"/>
  <c r="AJ46" i="70"/>
  <c r="AJ36" i="70"/>
  <c r="AJ39" i="70"/>
  <c r="AJ49" i="70"/>
  <c r="G15" i="69"/>
  <c r="AJ62" i="70"/>
  <c r="AJ31" i="70"/>
  <c r="AJ40" i="70"/>
  <c r="AJ27" i="70"/>
  <c r="AJ30" i="70"/>
  <c r="G44" i="70"/>
  <c r="AJ8" i="70"/>
  <c r="G27" i="69"/>
  <c r="G34" i="70"/>
  <c r="G45" i="70"/>
  <c r="G19" i="70"/>
  <c r="G47" i="70"/>
  <c r="AJ53" i="70"/>
  <c r="G24" i="70"/>
  <c r="AJ43" i="70"/>
  <c r="E6" i="69"/>
  <c r="G48" i="70"/>
  <c r="G32" i="70"/>
  <c r="E23" i="70"/>
  <c r="AJ18" i="70"/>
  <c r="G25" i="70"/>
  <c r="AJ63" i="70"/>
  <c r="AJ45" i="70"/>
  <c r="G14" i="70"/>
  <c r="AJ7" i="70"/>
  <c r="AJ60" i="70"/>
  <c r="AJ64" i="70"/>
  <c r="G61" i="70"/>
  <c r="AJ37" i="70"/>
  <c r="G41" i="70"/>
  <c r="AJ9" i="70"/>
  <c r="G20" i="70"/>
  <c r="G40" i="70"/>
  <c r="G10" i="70"/>
  <c r="G52" i="70"/>
  <c r="G53" i="70"/>
  <c r="AJ32" i="70"/>
  <c r="G11" i="70"/>
  <c r="AJ59" i="70"/>
  <c r="AJ21" i="70"/>
  <c r="AJ28" i="70"/>
  <c r="AJ16" i="70"/>
  <c r="AJ56" i="70"/>
  <c r="AJ26" i="70"/>
  <c r="AJ15" i="70"/>
  <c r="AJ65" i="70"/>
  <c r="AJ51" i="70"/>
  <c r="G43" i="70"/>
  <c r="G49" i="70"/>
  <c r="G21" i="70"/>
  <c r="AJ57" i="70"/>
  <c r="G30" i="70"/>
  <c r="G38" i="70"/>
  <c r="G23" i="69"/>
  <c r="G42" i="70"/>
  <c r="AJ34" i="70"/>
  <c r="AJ66" i="70"/>
  <c r="AJ47" i="70"/>
  <c r="AJ35" i="70"/>
  <c r="G28" i="70"/>
  <c r="G9" i="70"/>
  <c r="G36" i="70"/>
  <c r="G54" i="70"/>
  <c r="G7" i="70"/>
  <c r="AJ23" i="70"/>
  <c r="G46" i="70"/>
  <c r="AJ12" i="70"/>
  <c r="G18" i="70"/>
  <c r="AJ20" i="70"/>
  <c r="AJ13" i="70"/>
  <c r="AJ10" i="70"/>
  <c r="AJ19" i="70"/>
  <c r="G13" i="70"/>
  <c r="G31" i="70"/>
  <c r="AJ50" i="70"/>
  <c r="G50" i="70"/>
  <c r="AJ54" i="70"/>
  <c r="AJ52" i="70"/>
  <c r="G22" i="70"/>
  <c r="AJ14" i="70"/>
  <c r="G27" i="70"/>
  <c r="G17" i="70"/>
  <c r="G38" i="69"/>
  <c r="G51" i="70"/>
  <c r="AJ48" i="70"/>
  <c r="AJ33" i="70"/>
  <c r="AJ25" i="70"/>
  <c r="G26" i="69"/>
  <c r="AJ17" i="70"/>
  <c r="AJ7" i="69"/>
  <c r="G8" i="70"/>
  <c r="AJ42" i="70"/>
  <c r="G12" i="70"/>
  <c r="G39" i="70"/>
  <c r="G26" i="70"/>
  <c r="G35" i="70"/>
  <c r="M10" i="70" l="1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S9" i="73"/>
  <c r="S12" i="73"/>
  <c r="S11" i="73"/>
  <c r="S10" i="73"/>
  <c r="P9" i="73"/>
  <c r="P10" i="73"/>
  <c r="P8" i="73"/>
  <c r="BC13" i="73"/>
  <c r="BD12" i="73"/>
  <c r="BG11" i="73"/>
  <c r="BI11" i="73"/>
  <c r="BF11" i="73"/>
  <c r="BH11" i="73"/>
  <c r="S14" i="73"/>
  <c r="R5" i="73"/>
  <c r="AA14" i="73"/>
  <c r="V14" i="73"/>
  <c r="U5" i="73"/>
  <c r="P14" i="73"/>
  <c r="O5" i="73"/>
  <c r="P11" i="73"/>
  <c r="AL58" i="70"/>
  <c r="AK58" i="70"/>
  <c r="AM58" i="70" s="1"/>
  <c r="AA11" i="71"/>
  <c r="BF9" i="71"/>
  <c r="BI9" i="71"/>
  <c r="BG9" i="71"/>
  <c r="BH9" i="71"/>
  <c r="AA12" i="71"/>
  <c r="U14" i="71"/>
  <c r="V8" i="71"/>
  <c r="AA13" i="71"/>
  <c r="AA10" i="71"/>
  <c r="BF8" i="71"/>
  <c r="BI8" i="71"/>
  <c r="BH8" i="71"/>
  <c r="BG8" i="71"/>
  <c r="R14" i="71"/>
  <c r="S9" i="71" s="1"/>
  <c r="BD10" i="71"/>
  <c r="BC11" i="71"/>
  <c r="BF7" i="71"/>
  <c r="BI7" i="71"/>
  <c r="BH7" i="71"/>
  <c r="BG7" i="71"/>
  <c r="O14" i="71"/>
  <c r="P12" i="71" s="1"/>
  <c r="AA8" i="71"/>
  <c r="AA9" i="71"/>
  <c r="M12" i="70"/>
  <c r="L5" i="70"/>
  <c r="AY49" i="70"/>
  <c r="AY10" i="70"/>
  <c r="AW8" i="69"/>
  <c r="AK60" i="70"/>
  <c r="AM60" i="70" s="1"/>
  <c r="AL60" i="70"/>
  <c r="AL56" i="70"/>
  <c r="AK56" i="70"/>
  <c r="AM56" i="70" s="1"/>
  <c r="AK67" i="70"/>
  <c r="AM67" i="70" s="1"/>
  <c r="AL67" i="70"/>
  <c r="AL64" i="70"/>
  <c r="AK64" i="70"/>
  <c r="AM64" i="70" s="1"/>
  <c r="AL65" i="70"/>
  <c r="AK65" i="70"/>
  <c r="AM65" i="70" s="1"/>
  <c r="AK57" i="70"/>
  <c r="AM57" i="70" s="1"/>
  <c r="AL57" i="70"/>
  <c r="AL66" i="70"/>
  <c r="AK66" i="70"/>
  <c r="AM66" i="70" s="1"/>
  <c r="AL59" i="70"/>
  <c r="AK59" i="70"/>
  <c r="AM59" i="70" s="1"/>
  <c r="AL63" i="70"/>
  <c r="AK63" i="70"/>
  <c r="AM63" i="70" s="1"/>
  <c r="AK55" i="70"/>
  <c r="AM55" i="70" s="1"/>
  <c r="AL55" i="70"/>
  <c r="AK62" i="70"/>
  <c r="AM62" i="70" s="1"/>
  <c r="AL62" i="70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W47" i="69"/>
  <c r="AX47" i="69" s="1"/>
  <c r="AW63" i="69"/>
  <c r="AX63" i="69" s="1"/>
  <c r="AW53" i="69"/>
  <c r="AW45" i="69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X55" i="69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45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K4" i="68"/>
  <c r="AK2" i="68" s="1"/>
  <c r="AJ4" i="68"/>
  <c r="AJ2" i="68" s="1"/>
  <c r="G3" i="68"/>
  <c r="AL2" i="68"/>
  <c r="E2" i="68"/>
  <c r="E3" i="68" s="1"/>
  <c r="A1" i="68"/>
  <c r="AK8" i="70"/>
  <c r="G31" i="69"/>
  <c r="AJ10" i="69"/>
  <c r="AK10" i="70"/>
  <c r="AL8" i="70"/>
  <c r="AK12" i="70"/>
  <c r="AL30" i="70"/>
  <c r="AL12" i="70"/>
  <c r="AK30" i="70"/>
  <c r="AL10" i="70"/>
  <c r="BC22" i="78" l="1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AG8" i="70"/>
  <c r="AH8" i="70"/>
  <c r="AH12" i="70"/>
  <c r="AG12" i="70"/>
  <c r="AM8" i="70"/>
  <c r="AM12" i="70"/>
  <c r="AM10" i="70"/>
  <c r="AM30" i="70"/>
  <c r="AH10" i="70"/>
  <c r="AG10" i="70"/>
  <c r="AH30" i="70"/>
  <c r="AG30" i="70"/>
  <c r="S10" i="71"/>
  <c r="P8" i="71"/>
  <c r="P13" i="71"/>
  <c r="P9" i="71"/>
  <c r="AA14" i="71"/>
  <c r="S12" i="71"/>
  <c r="S8" i="71"/>
  <c r="P14" i="71"/>
  <c r="O5" i="71"/>
  <c r="S14" i="71"/>
  <c r="R5" i="71"/>
  <c r="P10" i="71"/>
  <c r="S11" i="71"/>
  <c r="BD11" i="71"/>
  <c r="BC12" i="71"/>
  <c r="V14" i="71"/>
  <c r="U5" i="71"/>
  <c r="BF10" i="71"/>
  <c r="BG10" i="71"/>
  <c r="BI10" i="71"/>
  <c r="BH10" i="71"/>
  <c r="S13" i="71"/>
  <c r="P11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X16" i="68"/>
  <c r="AW16" i="68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M58" i="5" s="1"/>
  <c r="BL56" i="5"/>
  <c r="BK56" i="5"/>
  <c r="BK58" i="5" s="1"/>
  <c r="BJ56" i="5"/>
  <c r="BM47" i="5"/>
  <c r="BL47" i="5"/>
  <c r="BK47" i="5"/>
  <c r="BJ47" i="5"/>
  <c r="BM46" i="5"/>
  <c r="BM52" i="5" s="1"/>
  <c r="R13" i="9" s="1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M50" i="5" s="1"/>
  <c r="R11" i="9" s="1"/>
  <c r="BL42" i="5"/>
  <c r="BL50" i="5" s="1"/>
  <c r="BK42" i="5"/>
  <c r="BK50" i="5" s="1"/>
  <c r="BJ42" i="5"/>
  <c r="BJ50" i="5" s="1"/>
  <c r="BM40" i="5"/>
  <c r="BL40" i="5"/>
  <c r="BK40" i="5"/>
  <c r="BJ40" i="5"/>
  <c r="BR31" i="7"/>
  <c r="BR21" i="7"/>
  <c r="BR11" i="7"/>
  <c r="BR7" i="7"/>
  <c r="BM51" i="5" l="1"/>
  <c r="R12" i="9" s="1"/>
  <c r="R14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F9" i="69"/>
  <c r="BI9" i="69"/>
  <c r="BH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R12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AL46" i="70"/>
  <c r="AJ23" i="69"/>
  <c r="G21" i="69"/>
  <c r="G12" i="68"/>
  <c r="AJ22" i="68"/>
  <c r="E17" i="70"/>
  <c r="AJ65" i="69"/>
  <c r="AJ54" i="69"/>
  <c r="AJ31" i="69"/>
  <c r="G11" i="68"/>
  <c r="AK21" i="70"/>
  <c r="E43" i="70"/>
  <c r="AJ9" i="68"/>
  <c r="AJ18" i="68"/>
  <c r="AL48" i="70"/>
  <c r="G14" i="69"/>
  <c r="AJ57" i="68"/>
  <c r="AJ49" i="69"/>
  <c r="AL23" i="70"/>
  <c r="AL20" i="70"/>
  <c r="E28" i="70"/>
  <c r="E19" i="70"/>
  <c r="AL51" i="70"/>
  <c r="AJ66" i="68"/>
  <c r="G50" i="69"/>
  <c r="E52" i="70"/>
  <c r="AL16" i="70"/>
  <c r="G40" i="68"/>
  <c r="AL21" i="70"/>
  <c r="AL45" i="70"/>
  <c r="AJ43" i="69"/>
  <c r="G34" i="69"/>
  <c r="G21" i="68"/>
  <c r="AJ62" i="69"/>
  <c r="AJ31" i="68"/>
  <c r="G46" i="69"/>
  <c r="E24" i="70"/>
  <c r="AL10" i="69"/>
  <c r="E54" i="70"/>
  <c r="G29" i="68"/>
  <c r="G30" i="68"/>
  <c r="AJ51" i="68"/>
  <c r="G35" i="68"/>
  <c r="AJ11" i="69"/>
  <c r="E29" i="70"/>
  <c r="AL32" i="70"/>
  <c r="G7" i="69"/>
  <c r="AK24" i="70"/>
  <c r="AK17" i="70"/>
  <c r="E47" i="70"/>
  <c r="G33" i="69"/>
  <c r="AK41" i="70"/>
  <c r="G36" i="68"/>
  <c r="AJ24" i="68"/>
  <c r="AL43" i="70"/>
  <c r="G42" i="69"/>
  <c r="G31" i="68"/>
  <c r="AL18" i="70"/>
  <c r="E39" i="70"/>
  <c r="AL7" i="70"/>
  <c r="AJ48" i="68"/>
  <c r="G10" i="68"/>
  <c r="E41" i="70"/>
  <c r="AK61" i="70"/>
  <c r="AK33" i="70"/>
  <c r="E16" i="70"/>
  <c r="AJ37" i="69"/>
  <c r="AJ36" i="69"/>
  <c r="AJ17" i="68"/>
  <c r="AJ17" i="69"/>
  <c r="E27" i="70"/>
  <c r="AL11" i="70"/>
  <c r="AJ45" i="69"/>
  <c r="G48" i="69"/>
  <c r="G17" i="69"/>
  <c r="G19" i="69"/>
  <c r="AJ15" i="69"/>
  <c r="AJ32" i="69"/>
  <c r="AJ34" i="68"/>
  <c r="E9" i="70"/>
  <c r="E22" i="70"/>
  <c r="AJ66" i="69"/>
  <c r="AK18" i="70"/>
  <c r="G54" i="69"/>
  <c r="E6" i="68"/>
  <c r="AJ14" i="69"/>
  <c r="G32" i="68"/>
  <c r="G34" i="68"/>
  <c r="AL28" i="70"/>
  <c r="AJ13" i="69"/>
  <c r="AJ35" i="68"/>
  <c r="G37" i="68"/>
  <c r="AK29" i="70"/>
  <c r="AK7" i="70"/>
  <c r="AJ55" i="68"/>
  <c r="E61" i="70"/>
  <c r="G51" i="69"/>
  <c r="AJ11" i="68"/>
  <c r="E25" i="70"/>
  <c r="AK14" i="70"/>
  <c r="AL54" i="70"/>
  <c r="AK26" i="70"/>
  <c r="AK25" i="70"/>
  <c r="AJ53" i="68"/>
  <c r="AL47" i="70"/>
  <c r="E12" i="70"/>
  <c r="AJ61" i="68"/>
  <c r="AL22" i="70"/>
  <c r="AJ53" i="69"/>
  <c r="G43" i="69"/>
  <c r="AL19" i="70"/>
  <c r="AJ52" i="68"/>
  <c r="AK38" i="70"/>
  <c r="AJ10" i="68"/>
  <c r="AJ51" i="69"/>
  <c r="AK15" i="70"/>
  <c r="G20" i="69"/>
  <c r="AK47" i="70"/>
  <c r="E23" i="69"/>
  <c r="AJ52" i="69"/>
  <c r="AJ12" i="68"/>
  <c r="AK34" i="70"/>
  <c r="AK37" i="70"/>
  <c r="G53" i="69"/>
  <c r="AJ20" i="69"/>
  <c r="AJ19" i="68"/>
  <c r="G43" i="68"/>
  <c r="G37" i="69"/>
  <c r="G14" i="68"/>
  <c r="AK36" i="70"/>
  <c r="G17" i="68"/>
  <c r="AJ44" i="68"/>
  <c r="AL38" i="70"/>
  <c r="E45" i="70"/>
  <c r="G61" i="69"/>
  <c r="E32" i="70"/>
  <c r="AJ18" i="69"/>
  <c r="G28" i="69"/>
  <c r="AJ27" i="68"/>
  <c r="AK48" i="70"/>
  <c r="AJ15" i="68"/>
  <c r="AJ67" i="69"/>
  <c r="AJ60" i="68"/>
  <c r="G22" i="69"/>
  <c r="G24" i="69"/>
  <c r="G52" i="68"/>
  <c r="AJ40" i="69"/>
  <c r="AK42" i="70"/>
  <c r="AJ19" i="69"/>
  <c r="AK40" i="70"/>
  <c r="AL26" i="70"/>
  <c r="AJ27" i="69"/>
  <c r="AJ38" i="69"/>
  <c r="E7" i="70"/>
  <c r="AJ44" i="69"/>
  <c r="AK10" i="69"/>
  <c r="AJ48" i="69"/>
  <c r="G28" i="68"/>
  <c r="G40" i="69"/>
  <c r="AJ37" i="68"/>
  <c r="AL29" i="70"/>
  <c r="G11" i="69"/>
  <c r="E51" i="70"/>
  <c r="AJ40" i="66"/>
  <c r="AL24" i="70"/>
  <c r="AL61" i="70"/>
  <c r="AK46" i="70"/>
  <c r="AJ39" i="69"/>
  <c r="G61" i="68"/>
  <c r="AJ25" i="68"/>
  <c r="G33" i="68"/>
  <c r="E40" i="70"/>
  <c r="AL53" i="70"/>
  <c r="E38" i="70"/>
  <c r="AJ30" i="69"/>
  <c r="AJ21" i="68"/>
  <c r="AJ40" i="68"/>
  <c r="AK20" i="70"/>
  <c r="E42" i="70"/>
  <c r="AJ56" i="68"/>
  <c r="AJ16" i="68"/>
  <c r="G41" i="69"/>
  <c r="AJ49" i="68"/>
  <c r="G48" i="68"/>
  <c r="E15" i="70"/>
  <c r="AL34" i="70"/>
  <c r="AJ28" i="68"/>
  <c r="AJ45" i="68"/>
  <c r="G32" i="69"/>
  <c r="E26" i="70"/>
  <c r="AK31" i="70"/>
  <c r="G45" i="69"/>
  <c r="AK49" i="70"/>
  <c r="AL27" i="70"/>
  <c r="E33" i="70"/>
  <c r="E27" i="69"/>
  <c r="E21" i="70"/>
  <c r="G27" i="68"/>
  <c r="E14" i="70"/>
  <c r="AK19" i="70"/>
  <c r="AJ42" i="68"/>
  <c r="AL36" i="70"/>
  <c r="AK22" i="70"/>
  <c r="AJ63" i="68"/>
  <c r="E26" i="69"/>
  <c r="G30" i="69"/>
  <c r="G8" i="68"/>
  <c r="E44" i="70"/>
  <c r="G18" i="69"/>
  <c r="G24" i="68"/>
  <c r="G12" i="69"/>
  <c r="AL13" i="70"/>
  <c r="AL44" i="70"/>
  <c r="AK44" i="70"/>
  <c r="E18" i="70"/>
  <c r="G25" i="69"/>
  <c r="G29" i="69"/>
  <c r="AJ46" i="68"/>
  <c r="E37" i="70"/>
  <c r="AJ64" i="69"/>
  <c r="AL40" i="70"/>
  <c r="AK43" i="70"/>
  <c r="AJ25" i="69"/>
  <c r="AJ63" i="69"/>
  <c r="AK9" i="70"/>
  <c r="AK32" i="70"/>
  <c r="E38" i="69"/>
  <c r="AL52" i="70"/>
  <c r="AK52" i="70"/>
  <c r="AJ34" i="69"/>
  <c r="AJ60" i="69"/>
  <c r="AJ61" i="69"/>
  <c r="G41" i="68"/>
  <c r="AK27" i="70"/>
  <c r="AJ8" i="69"/>
  <c r="AJ67" i="68"/>
  <c r="G15" i="68"/>
  <c r="G8" i="69"/>
  <c r="G49" i="69"/>
  <c r="AJ56" i="69"/>
  <c r="AJ23" i="68"/>
  <c r="AJ46" i="69"/>
  <c r="AJ59" i="69"/>
  <c r="G39" i="68"/>
  <c r="G52" i="69"/>
  <c r="AK7" i="69"/>
  <c r="AJ55" i="69"/>
  <c r="AJ50" i="68"/>
  <c r="AK16" i="70"/>
  <c r="E13" i="70"/>
  <c r="G46" i="68"/>
  <c r="AJ35" i="69"/>
  <c r="AK54" i="70"/>
  <c r="AL49" i="70"/>
  <c r="E34" i="70"/>
  <c r="AJ58" i="68"/>
  <c r="AL50" i="70"/>
  <c r="E35" i="70"/>
  <c r="E46" i="70"/>
  <c r="AL25" i="70"/>
  <c r="G42" i="68"/>
  <c r="AL7" i="69"/>
  <c r="G53" i="68"/>
  <c r="AL17" i="70"/>
  <c r="AJ16" i="69"/>
  <c r="AK35" i="70"/>
  <c r="G22" i="68"/>
  <c r="AU7" i="7"/>
  <c r="G44" i="69"/>
  <c r="G7" i="68"/>
  <c r="E50" i="70"/>
  <c r="G44" i="68"/>
  <c r="G22" i="66"/>
  <c r="E49" i="70"/>
  <c r="AK45" i="70"/>
  <c r="AJ26" i="69"/>
  <c r="AL41" i="70"/>
  <c r="E11" i="70"/>
  <c r="AJ62" i="68"/>
  <c r="E31" i="69"/>
  <c r="G9" i="68"/>
  <c r="AJ20" i="68"/>
  <c r="G35" i="69"/>
  <c r="G47" i="69"/>
  <c r="AJ65" i="68"/>
  <c r="G38" i="68"/>
  <c r="AL42" i="70"/>
  <c r="AK13" i="70"/>
  <c r="AJ36" i="68"/>
  <c r="AJ43" i="68"/>
  <c r="G16" i="68"/>
  <c r="E20" i="70"/>
  <c r="AL33" i="70"/>
  <c r="AJ28" i="69"/>
  <c r="E30" i="70"/>
  <c r="G51" i="68"/>
  <c r="AJ7" i="68"/>
  <c r="AJ22" i="69"/>
  <c r="G9" i="69"/>
  <c r="AJ42" i="69"/>
  <c r="G13" i="69"/>
  <c r="AK53" i="70"/>
  <c r="G10" i="69"/>
  <c r="E36" i="70"/>
  <c r="AL39" i="70"/>
  <c r="AJ21" i="69"/>
  <c r="AL9" i="70"/>
  <c r="E10" i="70"/>
  <c r="AJ41" i="69"/>
  <c r="G36" i="69"/>
  <c r="AJ13" i="68"/>
  <c r="AJ47" i="69"/>
  <c r="G13" i="68"/>
  <c r="G39" i="69"/>
  <c r="AJ54" i="68"/>
  <c r="G18" i="68"/>
  <c r="AJ41" i="68"/>
  <c r="E6" i="66"/>
  <c r="AJ26" i="68"/>
  <c r="AJ29" i="69"/>
  <c r="AJ38" i="68"/>
  <c r="E8" i="70"/>
  <c r="AJ50" i="69"/>
  <c r="AJ58" i="69"/>
  <c r="E48" i="70"/>
  <c r="E15" i="69"/>
  <c r="AK51" i="70"/>
  <c r="AK23" i="70"/>
  <c r="G19" i="68"/>
  <c r="G25" i="68"/>
  <c r="AJ9" i="69"/>
  <c r="AJ64" i="68"/>
  <c r="AJ8" i="68"/>
  <c r="E31" i="70"/>
  <c r="AJ33" i="68"/>
  <c r="AJ14" i="68"/>
  <c r="AJ30" i="68"/>
  <c r="G49" i="68"/>
  <c r="AL15" i="70"/>
  <c r="G16" i="69"/>
  <c r="AJ57" i="69"/>
  <c r="G20" i="68"/>
  <c r="AJ47" i="68"/>
  <c r="G54" i="68"/>
  <c r="AJ29" i="68"/>
  <c r="AJ32" i="68"/>
  <c r="AK11" i="70"/>
  <c r="AK39" i="70"/>
  <c r="E53" i="70"/>
  <c r="AL37" i="70"/>
  <c r="AJ24" i="69"/>
  <c r="AJ33" i="69"/>
  <c r="G47" i="68"/>
  <c r="AJ39" i="68"/>
  <c r="G50" i="68"/>
  <c r="AL35" i="70"/>
  <c r="G45" i="68"/>
  <c r="AK50" i="70"/>
  <c r="AJ59" i="68"/>
  <c r="G23" i="68"/>
  <c r="G26" i="68"/>
  <c r="AJ12" i="69"/>
  <c r="AL31" i="70"/>
  <c r="AK28" i="70"/>
  <c r="AL14" i="70"/>
  <c r="BG22" i="78" l="1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AM40" i="70"/>
  <c r="AM32" i="70"/>
  <c r="AM45" i="70"/>
  <c r="AH17" i="70"/>
  <c r="AG17" i="70"/>
  <c r="AM10" i="69"/>
  <c r="AM29" i="70"/>
  <c r="AH29" i="70"/>
  <c r="AG29" i="70"/>
  <c r="AH21" i="70"/>
  <c r="AG21" i="70"/>
  <c r="AH13" i="70"/>
  <c r="AG13" i="70"/>
  <c r="AH27" i="70"/>
  <c r="AG27" i="70"/>
  <c r="AM52" i="70"/>
  <c r="AM20" i="70"/>
  <c r="AM18" i="70"/>
  <c r="AG9" i="70"/>
  <c r="AH9" i="70"/>
  <c r="AM11" i="70"/>
  <c r="AG40" i="70"/>
  <c r="AH40" i="70"/>
  <c r="AK64" i="68"/>
  <c r="AM64" i="68" s="1"/>
  <c r="AL64" i="68"/>
  <c r="AL63" i="68"/>
  <c r="AK63" i="68"/>
  <c r="AM63" i="68" s="1"/>
  <c r="AM43" i="70"/>
  <c r="AH61" i="70"/>
  <c r="AG61" i="70"/>
  <c r="AM22" i="70"/>
  <c r="AK58" i="68"/>
  <c r="AM58" i="68" s="1"/>
  <c r="AL58" i="68"/>
  <c r="AL58" i="69"/>
  <c r="AK58" i="69"/>
  <c r="AM58" i="69" s="1"/>
  <c r="AM24" i="70"/>
  <c r="AM35" i="70"/>
  <c r="AG20" i="70"/>
  <c r="AH20" i="70"/>
  <c r="AH31" i="70"/>
  <c r="AG31" i="70"/>
  <c r="AM7" i="70"/>
  <c r="AG19" i="70"/>
  <c r="AH19" i="70"/>
  <c r="AM38" i="70"/>
  <c r="AM31" i="70"/>
  <c r="AH48" i="70"/>
  <c r="AG48" i="70"/>
  <c r="AG14" i="70"/>
  <c r="AH14" i="70"/>
  <c r="AL56" i="68"/>
  <c r="AK56" i="68"/>
  <c r="AM56" i="68" s="1"/>
  <c r="AK67" i="69"/>
  <c r="AM67" i="69" s="1"/>
  <c r="AL67" i="69"/>
  <c r="AM27" i="70"/>
  <c r="AH33" i="70"/>
  <c r="AG33" i="70"/>
  <c r="AG24" i="70"/>
  <c r="AH24" i="70"/>
  <c r="AK60" i="69"/>
  <c r="AM60" i="69" s="1"/>
  <c r="AL60" i="69"/>
  <c r="AH42" i="70"/>
  <c r="AG42" i="70"/>
  <c r="AH52" i="70"/>
  <c r="AG52" i="70"/>
  <c r="AH10" i="69"/>
  <c r="AG10" i="69"/>
  <c r="AL59" i="69"/>
  <c r="AK59" i="69"/>
  <c r="AM59" i="69" s="1"/>
  <c r="AM46" i="70"/>
  <c r="AG51" i="70"/>
  <c r="AH51" i="70"/>
  <c r="AM51" i="70"/>
  <c r="AM48" i="70"/>
  <c r="AH50" i="70"/>
  <c r="AG50" i="70"/>
  <c r="AM25" i="70"/>
  <c r="AM41" i="70"/>
  <c r="AH25" i="70"/>
  <c r="AG25" i="70"/>
  <c r="AM9" i="70"/>
  <c r="AM26" i="70"/>
  <c r="AK57" i="68"/>
  <c r="AM57" i="68" s="1"/>
  <c r="AL57" i="68"/>
  <c r="AM42" i="70"/>
  <c r="AM28" i="70"/>
  <c r="AK60" i="68"/>
  <c r="AM60" i="68" s="1"/>
  <c r="AL60" i="68"/>
  <c r="AL62" i="68"/>
  <c r="AK62" i="68"/>
  <c r="AM62" i="68" s="1"/>
  <c r="AM17" i="70"/>
  <c r="AH7" i="70"/>
  <c r="AG7" i="70"/>
  <c r="AG15" i="70"/>
  <c r="AH15" i="70"/>
  <c r="AM54" i="70"/>
  <c r="AM7" i="69"/>
  <c r="AM50" i="70"/>
  <c r="AL66" i="69"/>
  <c r="AK66" i="69"/>
  <c r="AM66" i="69" s="1"/>
  <c r="AG45" i="70"/>
  <c r="AH45" i="70"/>
  <c r="AM15" i="70"/>
  <c r="AM36" i="70"/>
  <c r="AG43" i="70"/>
  <c r="AH43" i="70"/>
  <c r="AH54" i="70"/>
  <c r="AG54" i="70"/>
  <c r="AG18" i="70"/>
  <c r="AH18" i="70"/>
  <c r="AM21" i="70"/>
  <c r="AL67" i="68"/>
  <c r="AK67" i="68"/>
  <c r="AM67" i="68" s="1"/>
  <c r="AH32" i="70"/>
  <c r="AG32" i="70"/>
  <c r="AM14" i="70"/>
  <c r="AK66" i="68"/>
  <c r="AM66" i="68" s="1"/>
  <c r="AL66" i="68"/>
  <c r="AM39" i="70"/>
  <c r="AM33" i="70"/>
  <c r="AK65" i="68"/>
  <c r="AM65" i="68" s="1"/>
  <c r="AL65" i="68"/>
  <c r="AG39" i="70"/>
  <c r="AH39" i="70"/>
  <c r="AG28" i="70"/>
  <c r="AH28" i="70"/>
  <c r="AG46" i="70"/>
  <c r="AH46" i="70"/>
  <c r="AG53" i="70"/>
  <c r="AH53" i="70"/>
  <c r="AK57" i="69"/>
  <c r="AM57" i="69" s="1"/>
  <c r="AL57" i="69"/>
  <c r="AH16" i="70"/>
  <c r="AG16" i="70"/>
  <c r="AH7" i="69"/>
  <c r="AG7" i="69"/>
  <c r="AH44" i="70"/>
  <c r="AG44" i="70"/>
  <c r="AG47" i="70"/>
  <c r="AH47" i="70"/>
  <c r="AH35" i="70"/>
  <c r="AG35" i="70"/>
  <c r="AG36" i="70"/>
  <c r="AH36" i="70"/>
  <c r="AM23" i="70"/>
  <c r="AH41" i="70"/>
  <c r="AG41" i="70"/>
  <c r="AH38" i="70"/>
  <c r="AG38" i="70"/>
  <c r="U16" i="70" a="1"/>
  <c r="U16" i="70" s="1"/>
  <c r="U11" i="70"/>
  <c r="V11" i="70" s="1"/>
  <c r="R10" i="70"/>
  <c r="O11" i="70"/>
  <c r="R12" i="70"/>
  <c r="O10" i="70"/>
  <c r="O12" i="70"/>
  <c r="O16" i="70" a="1"/>
  <c r="O16" i="70" s="1"/>
  <c r="U9" i="70"/>
  <c r="V9" i="70" s="1"/>
  <c r="U10" i="70"/>
  <c r="V10" i="70" s="1"/>
  <c r="O9" i="70"/>
  <c r="R13" i="70"/>
  <c r="U13" i="70"/>
  <c r="V13" i="70" s="1"/>
  <c r="U12" i="70"/>
  <c r="R11" i="70"/>
  <c r="R16" i="70" a="1"/>
  <c r="R16" i="70" s="1"/>
  <c r="O13" i="70"/>
  <c r="P13" i="70" s="1"/>
  <c r="R9" i="70"/>
  <c r="O8" i="70"/>
  <c r="U8" i="70"/>
  <c r="V8" i="70" s="1"/>
  <c r="R8" i="70"/>
  <c r="AK55" i="69"/>
  <c r="AM55" i="69" s="1"/>
  <c r="AL55" i="69"/>
  <c r="AM61" i="70"/>
  <c r="AH26" i="70"/>
  <c r="AG26" i="70"/>
  <c r="AM16" i="70"/>
  <c r="AM37" i="70"/>
  <c r="AM13" i="70"/>
  <c r="AL59" i="68"/>
  <c r="AK59" i="68"/>
  <c r="AM59" i="68" s="1"/>
  <c r="AH11" i="70"/>
  <c r="AG11" i="70"/>
  <c r="AM34" i="70"/>
  <c r="AK62" i="69"/>
  <c r="AM62" i="69" s="1"/>
  <c r="AL62" i="69"/>
  <c r="AH34" i="70"/>
  <c r="AG34" i="70"/>
  <c r="AG37" i="70"/>
  <c r="AH37" i="70"/>
  <c r="AM49" i="70"/>
  <c r="AK65" i="69"/>
  <c r="AM65" i="69" s="1"/>
  <c r="AL65" i="69"/>
  <c r="AK64" i="69"/>
  <c r="AM64" i="69" s="1"/>
  <c r="AL64" i="69"/>
  <c r="AM47" i="70"/>
  <c r="AG22" i="70"/>
  <c r="AH22" i="70"/>
  <c r="AG23" i="70"/>
  <c r="AH23" i="70"/>
  <c r="AL55" i="68"/>
  <c r="AK55" i="68"/>
  <c r="AM55" i="68" s="1"/>
  <c r="AL63" i="69"/>
  <c r="AK63" i="69"/>
  <c r="AM63" i="69" s="1"/>
  <c r="AM19" i="70"/>
  <c r="AK56" i="69"/>
  <c r="AM56" i="69" s="1"/>
  <c r="AL56" i="69"/>
  <c r="AH49" i="70"/>
  <c r="AG49" i="70"/>
  <c r="AM53" i="70"/>
  <c r="AM44" i="70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H23" i="78" l="1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AA11" i="70"/>
  <c r="AA8" i="70"/>
  <c r="R14" i="70"/>
  <c r="S14" i="70" s="1"/>
  <c r="S12" i="70"/>
  <c r="R5" i="70"/>
  <c r="S13" i="70"/>
  <c r="S10" i="70"/>
  <c r="S8" i="70"/>
  <c r="S11" i="70"/>
  <c r="S9" i="70"/>
  <c r="AA9" i="70"/>
  <c r="V12" i="70"/>
  <c r="AA12" i="70"/>
  <c r="O14" i="70"/>
  <c r="P10" i="70" s="1"/>
  <c r="AA10" i="70"/>
  <c r="U14" i="70"/>
  <c r="V14" i="70" s="1"/>
  <c r="AA13" i="70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U5" i="70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W34" i="65"/>
  <c r="AX34" i="65" s="1"/>
  <c r="AW14" i="65"/>
  <c r="AX14" i="65" s="1"/>
  <c r="AW20" i="65"/>
  <c r="AX20" i="65" s="1"/>
  <c r="AX25" i="65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K4" i="64"/>
  <c r="AJ4" i="64"/>
  <c r="AJ2" i="64" s="1"/>
  <c r="G3" i="64"/>
  <c r="AL2" i="64"/>
  <c r="AK2" i="64"/>
  <c r="E2" i="64"/>
  <c r="E3" i="64" s="1"/>
  <c r="A1" i="64"/>
  <c r="AK12" i="68"/>
  <c r="AK13" i="69"/>
  <c r="AL39" i="69"/>
  <c r="G45" i="66"/>
  <c r="E41" i="69"/>
  <c r="E53" i="69"/>
  <c r="AK20" i="69"/>
  <c r="AJ16" i="66"/>
  <c r="AJ14" i="66"/>
  <c r="AL34" i="68"/>
  <c r="AK35" i="68"/>
  <c r="AL40" i="66"/>
  <c r="AK9" i="69"/>
  <c r="AK27" i="68"/>
  <c r="G15" i="66"/>
  <c r="AK18" i="69"/>
  <c r="AK50" i="68"/>
  <c r="AJ18" i="66"/>
  <c r="AK31" i="68"/>
  <c r="AL19" i="68"/>
  <c r="AL27" i="68"/>
  <c r="AK44" i="68"/>
  <c r="E13" i="69"/>
  <c r="E61" i="69"/>
  <c r="AK22" i="69"/>
  <c r="AL33" i="68"/>
  <c r="AK53" i="69"/>
  <c r="AJ37" i="66"/>
  <c r="AL27" i="69"/>
  <c r="AL45" i="68"/>
  <c r="E11" i="69"/>
  <c r="AL43" i="69"/>
  <c r="AL26" i="68"/>
  <c r="AK48" i="69"/>
  <c r="E42" i="68"/>
  <c r="AL36" i="68"/>
  <c r="AJ17" i="66"/>
  <c r="E48" i="69"/>
  <c r="E21" i="69"/>
  <c r="AJ57" i="66"/>
  <c r="G52" i="66"/>
  <c r="AK26" i="68"/>
  <c r="AK33" i="68"/>
  <c r="G25" i="66"/>
  <c r="AL17" i="68"/>
  <c r="AJ29" i="66"/>
  <c r="AL48" i="69"/>
  <c r="AL25" i="68"/>
  <c r="AL31" i="68"/>
  <c r="AL37" i="69"/>
  <c r="AL51" i="68"/>
  <c r="G23" i="66"/>
  <c r="AJ63" i="66"/>
  <c r="E35" i="68"/>
  <c r="AJ31" i="66"/>
  <c r="E10" i="68"/>
  <c r="E33" i="68"/>
  <c r="AL18" i="68"/>
  <c r="AK45" i="68"/>
  <c r="AJ35" i="66"/>
  <c r="AK12" i="69"/>
  <c r="E12" i="68"/>
  <c r="E39" i="69"/>
  <c r="AJ24" i="66"/>
  <c r="G41" i="66"/>
  <c r="AK49" i="68"/>
  <c r="AL24" i="69"/>
  <c r="AL9" i="69"/>
  <c r="AL52" i="68"/>
  <c r="AK25" i="68"/>
  <c r="AL13" i="69"/>
  <c r="E35" i="69"/>
  <c r="AK34" i="68"/>
  <c r="G13" i="66"/>
  <c r="AK51" i="68"/>
  <c r="AK43" i="69"/>
  <c r="AJ56" i="66"/>
  <c r="G28" i="66"/>
  <c r="E45" i="69"/>
  <c r="AJ23" i="66"/>
  <c r="AK17" i="69"/>
  <c r="E20" i="68"/>
  <c r="AK52" i="69"/>
  <c r="E16" i="69"/>
  <c r="AJ33" i="66"/>
  <c r="E25" i="68"/>
  <c r="E22" i="69"/>
  <c r="AK35" i="69"/>
  <c r="E49" i="68"/>
  <c r="AJ64" i="66"/>
  <c r="AL19" i="69"/>
  <c r="AK18" i="68"/>
  <c r="AK36" i="68"/>
  <c r="AK37" i="68"/>
  <c r="E19" i="69"/>
  <c r="G42" i="66"/>
  <c r="E52" i="69"/>
  <c r="AK46" i="68"/>
  <c r="E54" i="69"/>
  <c r="AK10" i="68"/>
  <c r="AK15" i="68"/>
  <c r="E28" i="69"/>
  <c r="AK27" i="69"/>
  <c r="E31" i="68"/>
  <c r="AL35" i="69"/>
  <c r="AL29" i="68"/>
  <c r="AK16" i="68"/>
  <c r="E37" i="68"/>
  <c r="G31" i="66"/>
  <c r="G46" i="66"/>
  <c r="AL8" i="69"/>
  <c r="E24" i="69"/>
  <c r="E43" i="68"/>
  <c r="AK50" i="69"/>
  <c r="E27" i="68"/>
  <c r="AK32" i="68"/>
  <c r="AJ28" i="66"/>
  <c r="AK34" i="69"/>
  <c r="AJ13" i="66"/>
  <c r="AL61" i="69"/>
  <c r="E25" i="69"/>
  <c r="E22" i="66"/>
  <c r="G17" i="66"/>
  <c r="AL13" i="68"/>
  <c r="AJ20" i="66"/>
  <c r="E24" i="68"/>
  <c r="AL45" i="69"/>
  <c r="E33" i="69"/>
  <c r="E40" i="69"/>
  <c r="AL36" i="69"/>
  <c r="AJ7" i="66"/>
  <c r="E46" i="68"/>
  <c r="G27" i="66"/>
  <c r="E34" i="69"/>
  <c r="AL32" i="68"/>
  <c r="AJ25" i="66"/>
  <c r="AK15" i="69"/>
  <c r="AL52" i="69"/>
  <c r="E29" i="69"/>
  <c r="AJ58" i="66"/>
  <c r="E7" i="68"/>
  <c r="E13" i="68"/>
  <c r="AK22" i="68"/>
  <c r="AJ61" i="66"/>
  <c r="AL14" i="69"/>
  <c r="G7" i="66"/>
  <c r="AK26" i="69"/>
  <c r="G32" i="66"/>
  <c r="AJ66" i="66"/>
  <c r="AL11" i="69"/>
  <c r="AL50" i="68"/>
  <c r="AK23" i="69"/>
  <c r="AK7" i="68"/>
  <c r="AK39" i="69"/>
  <c r="AK45" i="69"/>
  <c r="AL41" i="68"/>
  <c r="AJ38" i="66"/>
  <c r="AK14" i="69"/>
  <c r="E30" i="69"/>
  <c r="AL25" i="69"/>
  <c r="AK30" i="69"/>
  <c r="G19" i="66"/>
  <c r="AL21" i="68"/>
  <c r="G48" i="66"/>
  <c r="AK46" i="69"/>
  <c r="AK52" i="68"/>
  <c r="E51" i="69"/>
  <c r="E14" i="68"/>
  <c r="E38" i="68"/>
  <c r="E46" i="69"/>
  <c r="E42" i="69"/>
  <c r="G12" i="66"/>
  <c r="AL48" i="68"/>
  <c r="E17" i="69"/>
  <c r="AK61" i="69"/>
  <c r="AK19" i="68"/>
  <c r="AK21" i="68"/>
  <c r="E7" i="69"/>
  <c r="AK54" i="68"/>
  <c r="AL29" i="69"/>
  <c r="AL47" i="68"/>
  <c r="AL24" i="68"/>
  <c r="E43" i="69"/>
  <c r="AL21" i="69"/>
  <c r="AL34" i="69"/>
  <c r="E49" i="69"/>
  <c r="AL15" i="69"/>
  <c r="E8" i="69"/>
  <c r="E54" i="68"/>
  <c r="AK28" i="69"/>
  <c r="AL39" i="68"/>
  <c r="AL53" i="68"/>
  <c r="E10" i="69"/>
  <c r="AL31" i="69"/>
  <c r="AL38" i="68"/>
  <c r="AK8" i="68"/>
  <c r="AL9" i="68"/>
  <c r="E18" i="69"/>
  <c r="AL22" i="69"/>
  <c r="AL42" i="69"/>
  <c r="G14" i="66"/>
  <c r="AL38" i="69"/>
  <c r="AJ47" i="66"/>
  <c r="AK48" i="68"/>
  <c r="E19" i="68"/>
  <c r="G47" i="66"/>
  <c r="G51" i="66"/>
  <c r="AK9" i="68"/>
  <c r="AJ10" i="66"/>
  <c r="G29" i="66"/>
  <c r="G61" i="66"/>
  <c r="AL40" i="68"/>
  <c r="AK32" i="69"/>
  <c r="AK39" i="68"/>
  <c r="G44" i="66"/>
  <c r="AK24" i="69"/>
  <c r="AK40" i="68"/>
  <c r="AL44" i="68"/>
  <c r="AK33" i="69"/>
  <c r="G50" i="66"/>
  <c r="AK8" i="69"/>
  <c r="G10" i="66"/>
  <c r="E23" i="68"/>
  <c r="E47" i="68"/>
  <c r="AK25" i="69"/>
  <c r="AJ53" i="66"/>
  <c r="AL42" i="68"/>
  <c r="G35" i="66"/>
  <c r="AJ46" i="66"/>
  <c r="E26" i="68"/>
  <c r="G40" i="66"/>
  <c r="E47" i="69"/>
  <c r="E61" i="68"/>
  <c r="AK20" i="68"/>
  <c r="AL43" i="68"/>
  <c r="E20" i="69"/>
  <c r="E11" i="68"/>
  <c r="AJ65" i="66"/>
  <c r="G18" i="66"/>
  <c r="AL14" i="68"/>
  <c r="AJ48" i="66"/>
  <c r="AL46" i="69"/>
  <c r="AL54" i="68"/>
  <c r="G24" i="66"/>
  <c r="AL44" i="69"/>
  <c r="G20" i="66"/>
  <c r="G54" i="66"/>
  <c r="AL51" i="69"/>
  <c r="AL54" i="69"/>
  <c r="E44" i="69"/>
  <c r="AL20" i="68"/>
  <c r="AL46" i="68"/>
  <c r="AL28" i="69"/>
  <c r="E9" i="69"/>
  <c r="AL26" i="69"/>
  <c r="AL37" i="68"/>
  <c r="G49" i="66"/>
  <c r="AK29" i="68"/>
  <c r="AL61" i="68"/>
  <c r="AJ27" i="66"/>
  <c r="AL20" i="69"/>
  <c r="E36" i="68"/>
  <c r="AJ11" i="66"/>
  <c r="AK42" i="69"/>
  <c r="AL53" i="69"/>
  <c r="AJ54" i="66"/>
  <c r="AK37" i="69"/>
  <c r="AJ44" i="66"/>
  <c r="AL11" i="68"/>
  <c r="AJ8" i="66"/>
  <c r="G9" i="66"/>
  <c r="AK14" i="68"/>
  <c r="AK28" i="68"/>
  <c r="E34" i="68"/>
  <c r="E29" i="68"/>
  <c r="AL28" i="68"/>
  <c r="AJ67" i="66"/>
  <c r="AL49" i="69"/>
  <c r="AJ21" i="66"/>
  <c r="E37" i="69"/>
  <c r="AJ22" i="66"/>
  <c r="AJ41" i="66"/>
  <c r="E51" i="68"/>
  <c r="AJ43" i="66"/>
  <c r="E41" i="68"/>
  <c r="AJ36" i="66"/>
  <c r="G33" i="66"/>
  <c r="AK38" i="69"/>
  <c r="AK21" i="69"/>
  <c r="E48" i="68"/>
  <c r="AK23" i="68"/>
  <c r="AK11" i="69"/>
  <c r="G43" i="66"/>
  <c r="AK44" i="69"/>
  <c r="AL35" i="68"/>
  <c r="AL12" i="69"/>
  <c r="AK53" i="68"/>
  <c r="E28" i="68"/>
  <c r="AL22" i="68"/>
  <c r="AK49" i="69"/>
  <c r="E45" i="68"/>
  <c r="G30" i="66"/>
  <c r="AJ24" i="65"/>
  <c r="AK42" i="68"/>
  <c r="AJ50" i="66"/>
  <c r="G26" i="66"/>
  <c r="G37" i="66"/>
  <c r="AJ39" i="66"/>
  <c r="AL30" i="69"/>
  <c r="E50" i="69"/>
  <c r="E32" i="69"/>
  <c r="AK13" i="68"/>
  <c r="AK16" i="69"/>
  <c r="AL18" i="69"/>
  <c r="AJ26" i="66"/>
  <c r="AK41" i="69"/>
  <c r="E18" i="68"/>
  <c r="AK51" i="69"/>
  <c r="AJ55" i="66"/>
  <c r="E12" i="69"/>
  <c r="AL7" i="68"/>
  <c r="AL10" i="68"/>
  <c r="E22" i="68"/>
  <c r="AK38" i="68"/>
  <c r="G53" i="66"/>
  <c r="E17" i="68"/>
  <c r="E14" i="69"/>
  <c r="AL30" i="68"/>
  <c r="AK29" i="69"/>
  <c r="E44" i="68"/>
  <c r="AL32" i="69"/>
  <c r="AK11" i="68"/>
  <c r="AK31" i="69"/>
  <c r="AJ52" i="66"/>
  <c r="AL12" i="68"/>
  <c r="E39" i="68"/>
  <c r="AL15" i="68"/>
  <c r="E32" i="68"/>
  <c r="E40" i="68"/>
  <c r="E8" i="68"/>
  <c r="E53" i="68"/>
  <c r="AL16" i="69"/>
  <c r="AK54" i="69"/>
  <c r="AJ59" i="66"/>
  <c r="E52" i="68"/>
  <c r="AK19" i="69"/>
  <c r="G36" i="66"/>
  <c r="AJ60" i="66"/>
  <c r="AL23" i="68"/>
  <c r="E50" i="68"/>
  <c r="E30" i="68"/>
  <c r="AL16" i="68"/>
  <c r="AK40" i="69"/>
  <c r="AJ49" i="66"/>
  <c r="AK47" i="69"/>
  <c r="G11" i="66"/>
  <c r="AL40" i="69"/>
  <c r="AJ12" i="66"/>
  <c r="E15" i="68"/>
  <c r="AJ32" i="66"/>
  <c r="AJ51" i="66"/>
  <c r="AJ34" i="66"/>
  <c r="AJ15" i="66"/>
  <c r="AK36" i="69"/>
  <c r="AK41" i="68"/>
  <c r="G34" i="66"/>
  <c r="E6" i="65"/>
  <c r="E16" i="68"/>
  <c r="AK17" i="68"/>
  <c r="G16" i="66"/>
  <c r="AJ45" i="66"/>
  <c r="G39" i="66"/>
  <c r="G38" i="66"/>
  <c r="E36" i="69"/>
  <c r="AK40" i="66"/>
  <c r="AL17" i="69"/>
  <c r="AL49" i="68"/>
  <c r="AL41" i="69"/>
  <c r="AJ30" i="66"/>
  <c r="AJ19" i="66"/>
  <c r="G8" i="66"/>
  <c r="AK61" i="68"/>
  <c r="AK30" i="68"/>
  <c r="AL23" i="69"/>
  <c r="AL8" i="68"/>
  <c r="AJ42" i="66"/>
  <c r="AK47" i="68"/>
  <c r="AJ41" i="65"/>
  <c r="AL47" i="69"/>
  <c r="G21" i="66"/>
  <c r="AK24" i="68"/>
  <c r="E21" i="68"/>
  <c r="AL33" i="69"/>
  <c r="AL50" i="69"/>
  <c r="AJ62" i="66"/>
  <c r="AK43" i="68"/>
  <c r="AJ9" i="66"/>
  <c r="E9" i="68"/>
  <c r="AJ17" i="65"/>
  <c r="AJ22" i="65"/>
  <c r="AJ20" i="65"/>
  <c r="AM43" i="68" l="1"/>
  <c r="AH50" i="69"/>
  <c r="AG50" i="69"/>
  <c r="AG33" i="69"/>
  <c r="AH33" i="69"/>
  <c r="AM24" i="68"/>
  <c r="AG47" i="69"/>
  <c r="AH47" i="69"/>
  <c r="AM47" i="68"/>
  <c r="AH8" i="68"/>
  <c r="AG8" i="68"/>
  <c r="AH23" i="69"/>
  <c r="AG23" i="69"/>
  <c r="AM30" i="68"/>
  <c r="AM61" i="68"/>
  <c r="AH41" i="69"/>
  <c r="AG41" i="69"/>
  <c r="AH49" i="68"/>
  <c r="AG49" i="68"/>
  <c r="AH17" i="69"/>
  <c r="AG17" i="69"/>
  <c r="AM40" i="66"/>
  <c r="AM17" i="68"/>
  <c r="AM41" i="68"/>
  <c r="AM36" i="69"/>
  <c r="AH40" i="69"/>
  <c r="AG40" i="69"/>
  <c r="AM47" i="69"/>
  <c r="AM40" i="69"/>
  <c r="AH16" i="68"/>
  <c r="AG16" i="68"/>
  <c r="AG23" i="68"/>
  <c r="AH23" i="68"/>
  <c r="AK60" i="66"/>
  <c r="AM60" i="66" s="1"/>
  <c r="AL60" i="66"/>
  <c r="AM19" i="69"/>
  <c r="AK59" i="66"/>
  <c r="AM59" i="66" s="1"/>
  <c r="AL59" i="66"/>
  <c r="AM54" i="69"/>
  <c r="AG16" i="69"/>
  <c r="AH16" i="69"/>
  <c r="AH15" i="68"/>
  <c r="AG15" i="68"/>
  <c r="AG12" i="68"/>
  <c r="AH12" i="68"/>
  <c r="AM31" i="69"/>
  <c r="AM11" i="68"/>
  <c r="AG32" i="69"/>
  <c r="AH32" i="69"/>
  <c r="AM29" i="69"/>
  <c r="AH30" i="68"/>
  <c r="AG30" i="68"/>
  <c r="AM38" i="68"/>
  <c r="AG10" i="68"/>
  <c r="AH10" i="68"/>
  <c r="AH7" i="68"/>
  <c r="AG7" i="68"/>
  <c r="AL55" i="66"/>
  <c r="AK55" i="66"/>
  <c r="AM51" i="69"/>
  <c r="AM41" i="69"/>
  <c r="AH18" i="69"/>
  <c r="AG18" i="69"/>
  <c r="AM16" i="69"/>
  <c r="AM13" i="68"/>
  <c r="AG30" i="69"/>
  <c r="AH30" i="69"/>
  <c r="AM42" i="68"/>
  <c r="AM49" i="69"/>
  <c r="AG22" i="68"/>
  <c r="AH22" i="68"/>
  <c r="AM53" i="68"/>
  <c r="AH12" i="69"/>
  <c r="AG12" i="69"/>
  <c r="AH35" i="68"/>
  <c r="AG35" i="68"/>
  <c r="AM44" i="69"/>
  <c r="AM11" i="69"/>
  <c r="AM23" i="68"/>
  <c r="AM21" i="69"/>
  <c r="AM38" i="69"/>
  <c r="AG49" i="69"/>
  <c r="AH49" i="69"/>
  <c r="AL67" i="66"/>
  <c r="AK67" i="66"/>
  <c r="AM67" i="66" s="1"/>
  <c r="AG28" i="68"/>
  <c r="AH28" i="68"/>
  <c r="AM28" i="68"/>
  <c r="AM14" i="68"/>
  <c r="AH11" i="68"/>
  <c r="AG11" i="68"/>
  <c r="AM37" i="69"/>
  <c r="AG53" i="69"/>
  <c r="AH53" i="69"/>
  <c r="AM42" i="69"/>
  <c r="AG20" i="69"/>
  <c r="AH20" i="69"/>
  <c r="AH61" i="68"/>
  <c r="AG61" i="68"/>
  <c r="AM29" i="68"/>
  <c r="AH37" i="68"/>
  <c r="AG37" i="68"/>
  <c r="AH26" i="69"/>
  <c r="AG26" i="69"/>
  <c r="AG28" i="69"/>
  <c r="AH28" i="69"/>
  <c r="AG46" i="68"/>
  <c r="AH46" i="68"/>
  <c r="AH20" i="68"/>
  <c r="AG20" i="68"/>
  <c r="AH54" i="69"/>
  <c r="AG54" i="69"/>
  <c r="AG51" i="69"/>
  <c r="AH51" i="69"/>
  <c r="AH44" i="69"/>
  <c r="AG44" i="69"/>
  <c r="AH54" i="68"/>
  <c r="AG54" i="68"/>
  <c r="AG46" i="69"/>
  <c r="AH46" i="69"/>
  <c r="AG14" i="68"/>
  <c r="AH14" i="68"/>
  <c r="AK65" i="66"/>
  <c r="AM65" i="66" s="1"/>
  <c r="AL65" i="66"/>
  <c r="AG43" i="68"/>
  <c r="AH43" i="68"/>
  <c r="AM20" i="68"/>
  <c r="AG42" i="68"/>
  <c r="AH42" i="68"/>
  <c r="AM25" i="69"/>
  <c r="AM8" i="69"/>
  <c r="AM33" i="69"/>
  <c r="AH44" i="68"/>
  <c r="AG44" i="68"/>
  <c r="AM40" i="68"/>
  <c r="AM24" i="69"/>
  <c r="AM39" i="68"/>
  <c r="AM32" i="69"/>
  <c r="AG40" i="68"/>
  <c r="AH40" i="68"/>
  <c r="AM9" i="68"/>
  <c r="AM48" i="68"/>
  <c r="AH38" i="69"/>
  <c r="AG38" i="69"/>
  <c r="AH42" i="69"/>
  <c r="AG42" i="69"/>
  <c r="AG22" i="69"/>
  <c r="AH22" i="69"/>
  <c r="AG9" i="68"/>
  <c r="AH9" i="68"/>
  <c r="AM8" i="68"/>
  <c r="AG38" i="68"/>
  <c r="AH38" i="68"/>
  <c r="AG31" i="69"/>
  <c r="AH31" i="69"/>
  <c r="AH53" i="68"/>
  <c r="AG53" i="68"/>
  <c r="AH39" i="68"/>
  <c r="AG39" i="68"/>
  <c r="AM28" i="69"/>
  <c r="AG15" i="69"/>
  <c r="AH15" i="69"/>
  <c r="AG34" i="69"/>
  <c r="AH34" i="69"/>
  <c r="AG21" i="69"/>
  <c r="AH21" i="69"/>
  <c r="AG24" i="68"/>
  <c r="AH24" i="68"/>
  <c r="AH47" i="68"/>
  <c r="AG47" i="68"/>
  <c r="AH29" i="69"/>
  <c r="AG29" i="69"/>
  <c r="AM54" i="68"/>
  <c r="U10" i="69"/>
  <c r="V10" i="69" s="1"/>
  <c r="R8" i="69"/>
  <c r="O11" i="69"/>
  <c r="U11" i="69"/>
  <c r="V11" i="69" s="1"/>
  <c r="R16" i="69" a="1"/>
  <c r="R16" i="69" s="1"/>
  <c r="U16" i="69" a="1"/>
  <c r="U16" i="69" s="1"/>
  <c r="O16" i="69" a="1"/>
  <c r="O16" i="69" s="1"/>
  <c r="R9" i="69"/>
  <c r="O12" i="69"/>
  <c r="O10" i="69"/>
  <c r="O9" i="69"/>
  <c r="R13" i="69"/>
  <c r="R10" i="69"/>
  <c r="U8" i="69"/>
  <c r="V8" i="69" s="1"/>
  <c r="U13" i="69"/>
  <c r="V13" i="69" s="1"/>
  <c r="U12" i="69"/>
  <c r="V12" i="69" s="1"/>
  <c r="R12" i="69"/>
  <c r="O13" i="69"/>
  <c r="P13" i="69" s="1"/>
  <c r="O8" i="69"/>
  <c r="R11" i="69"/>
  <c r="U9" i="69"/>
  <c r="V9" i="69" s="1"/>
  <c r="AM21" i="68"/>
  <c r="AM19" i="68"/>
  <c r="AM61" i="69"/>
  <c r="AH48" i="68"/>
  <c r="AG48" i="68"/>
  <c r="AM52" i="68"/>
  <c r="AM46" i="69"/>
  <c r="AG21" i="68"/>
  <c r="AH21" i="68"/>
  <c r="AM30" i="69"/>
  <c r="AH25" i="69"/>
  <c r="AG25" i="69"/>
  <c r="AM14" i="69"/>
  <c r="AH41" i="68"/>
  <c r="AG41" i="68"/>
  <c r="AM45" i="69"/>
  <c r="AM39" i="69"/>
  <c r="AM7" i="68"/>
  <c r="AM23" i="69"/>
  <c r="AG50" i="68"/>
  <c r="AH50" i="68"/>
  <c r="AH11" i="69"/>
  <c r="AG11" i="69"/>
  <c r="AL66" i="66"/>
  <c r="AK66" i="66"/>
  <c r="AM66" i="66" s="1"/>
  <c r="AM26" i="69"/>
  <c r="AH14" i="69"/>
  <c r="AG14" i="69"/>
  <c r="AM22" i="68"/>
  <c r="U9" i="68"/>
  <c r="V9" i="68" s="1"/>
  <c r="U13" i="68"/>
  <c r="V13" i="68" s="1"/>
  <c r="U10" i="68"/>
  <c r="V10" i="68" s="1"/>
  <c r="R9" i="68"/>
  <c r="R10" i="68"/>
  <c r="O11" i="68"/>
  <c r="O8" i="68"/>
  <c r="R11" i="68"/>
  <c r="O9" i="68"/>
  <c r="AA9" i="68" s="1"/>
  <c r="O10" i="68"/>
  <c r="R16" i="68" a="1"/>
  <c r="R16" i="68" s="1"/>
  <c r="R13" i="68"/>
  <c r="U16" i="68" a="1"/>
  <c r="U16" i="68" s="1"/>
  <c r="R12" i="68"/>
  <c r="U12" i="68"/>
  <c r="V12" i="68" s="1"/>
  <c r="O13" i="68"/>
  <c r="P13" i="68" s="1"/>
  <c r="R8" i="68"/>
  <c r="R14" i="68" s="1"/>
  <c r="O12" i="68"/>
  <c r="U11" i="68"/>
  <c r="V11" i="68" s="1"/>
  <c r="O16" i="68" a="1"/>
  <c r="O16" i="68" s="1"/>
  <c r="U8" i="68"/>
  <c r="V8" i="68" s="1"/>
  <c r="AK58" i="66"/>
  <c r="AM58" i="66" s="1"/>
  <c r="AL58" i="66"/>
  <c r="AH52" i="69"/>
  <c r="AG52" i="69"/>
  <c r="AM15" i="69"/>
  <c r="AH32" i="68"/>
  <c r="AG32" i="68"/>
  <c r="AH36" i="69"/>
  <c r="AG36" i="69"/>
  <c r="AG45" i="69"/>
  <c r="AH45" i="69"/>
  <c r="AH13" i="68"/>
  <c r="AG13" i="68"/>
  <c r="AH61" i="69"/>
  <c r="AG61" i="69"/>
  <c r="AM34" i="69"/>
  <c r="AM32" i="68"/>
  <c r="AM50" i="69"/>
  <c r="AH8" i="69"/>
  <c r="AG8" i="69"/>
  <c r="AM16" i="68"/>
  <c r="AH29" i="68"/>
  <c r="AG29" i="68"/>
  <c r="AG35" i="69"/>
  <c r="AH35" i="69"/>
  <c r="AM27" i="69"/>
  <c r="AM15" i="68"/>
  <c r="AM10" i="68"/>
  <c r="AM46" i="68"/>
  <c r="AM37" i="68"/>
  <c r="AM36" i="68"/>
  <c r="AM18" i="68"/>
  <c r="AH19" i="69"/>
  <c r="AG19" i="69"/>
  <c r="AL64" i="66"/>
  <c r="AK64" i="66"/>
  <c r="AM64" i="66" s="1"/>
  <c r="AM35" i="69"/>
  <c r="AM52" i="69"/>
  <c r="AM17" i="69"/>
  <c r="AL56" i="66"/>
  <c r="AK56" i="66"/>
  <c r="AM56" i="66" s="1"/>
  <c r="AM43" i="69"/>
  <c r="AM51" i="68"/>
  <c r="AM34" i="68"/>
  <c r="AH13" i="69"/>
  <c r="AG13" i="69"/>
  <c r="AM25" i="68"/>
  <c r="AG52" i="68"/>
  <c r="AH52" i="68"/>
  <c r="AG9" i="69"/>
  <c r="AH9" i="69"/>
  <c r="AH24" i="69"/>
  <c r="AG24" i="69"/>
  <c r="AM49" i="68"/>
  <c r="AM12" i="69"/>
  <c r="AM45" i="68"/>
  <c r="AG18" i="68"/>
  <c r="AH18" i="68"/>
  <c r="AL63" i="66"/>
  <c r="AK63" i="66"/>
  <c r="AM63" i="66" s="1"/>
  <c r="AH51" i="68"/>
  <c r="AG51" i="68"/>
  <c r="AH37" i="69"/>
  <c r="AG37" i="69"/>
  <c r="AH31" i="68"/>
  <c r="AG31" i="68"/>
  <c r="AH25" i="68"/>
  <c r="AG25" i="68"/>
  <c r="AH48" i="69"/>
  <c r="AG48" i="69"/>
  <c r="AH17" i="68"/>
  <c r="AG17" i="68"/>
  <c r="AM33" i="68"/>
  <c r="AM26" i="68"/>
  <c r="AL57" i="66"/>
  <c r="AK57" i="66"/>
  <c r="AM57" i="66" s="1"/>
  <c r="AH36" i="68"/>
  <c r="AG36" i="68"/>
  <c r="AM48" i="69"/>
  <c r="AH26" i="68"/>
  <c r="AG26" i="68"/>
  <c r="AG43" i="69"/>
  <c r="AH43" i="69"/>
  <c r="AH45" i="68"/>
  <c r="AG45" i="68"/>
  <c r="AG27" i="69"/>
  <c r="AH27" i="69"/>
  <c r="AM53" i="69"/>
  <c r="AH33" i="68"/>
  <c r="AG33" i="68"/>
  <c r="AM22" i="69"/>
  <c r="AM44" i="68"/>
  <c r="AH27" i="68"/>
  <c r="AG27" i="68"/>
  <c r="AG19" i="68"/>
  <c r="AH19" i="68"/>
  <c r="AM31" i="68"/>
  <c r="AM50" i="68"/>
  <c r="AM18" i="69"/>
  <c r="AM27" i="68"/>
  <c r="AM9" i="69"/>
  <c r="AH40" i="66"/>
  <c r="AG40" i="66"/>
  <c r="AM35" i="68"/>
  <c r="AG34" i="68"/>
  <c r="AH34" i="68"/>
  <c r="AM20" i="69"/>
  <c r="AH39" i="69"/>
  <c r="AG39" i="69"/>
  <c r="AM13" i="69"/>
  <c r="AM12" i="68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AA12" i="68"/>
  <c r="O14" i="68"/>
  <c r="P11" i="68" s="1"/>
  <c r="AA13" i="69"/>
  <c r="AA8" i="68"/>
  <c r="AA11" i="68"/>
  <c r="AA13" i="68"/>
  <c r="O14" i="69"/>
  <c r="P12" i="69" s="1"/>
  <c r="AA10" i="69"/>
  <c r="AA12" i="69"/>
  <c r="U14" i="69"/>
  <c r="V14" i="69" s="1"/>
  <c r="AA9" i="69"/>
  <c r="U5" i="69"/>
  <c r="AA8" i="69"/>
  <c r="AA14" i="70"/>
  <c r="R14" i="69"/>
  <c r="P11" i="70"/>
  <c r="P12" i="70"/>
  <c r="P9" i="70"/>
  <c r="P8" i="70"/>
  <c r="P14" i="70"/>
  <c r="O5" i="70"/>
  <c r="BH16" i="73"/>
  <c r="BG16" i="73"/>
  <c r="BI16" i="73"/>
  <c r="BF16" i="73"/>
  <c r="BD17" i="73"/>
  <c r="BC18" i="73"/>
  <c r="P8" i="69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M55" i="66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AK62" i="66"/>
  <c r="AL62" i="66"/>
  <c r="E26" i="66"/>
  <c r="AK54" i="66"/>
  <c r="E18" i="66"/>
  <c r="E7" i="66"/>
  <c r="E28" i="66"/>
  <c r="E24" i="66"/>
  <c r="E8" i="66"/>
  <c r="E9" i="66"/>
  <c r="AL54" i="66"/>
  <c r="E54" i="66"/>
  <c r="E32" i="66"/>
  <c r="AH54" i="66" l="1"/>
  <c r="AG54" i="66"/>
  <c r="AM54" i="66"/>
  <c r="S8" i="68"/>
  <c r="S9" i="68"/>
  <c r="S14" i="68"/>
  <c r="R5" i="68"/>
  <c r="S11" i="68"/>
  <c r="S12" i="68"/>
  <c r="U14" i="68"/>
  <c r="AA11" i="69"/>
  <c r="AA10" i="68"/>
  <c r="S10" i="68"/>
  <c r="P14" i="69"/>
  <c r="BF25" i="78"/>
  <c r="BH25" i="78"/>
  <c r="BI25" i="78"/>
  <c r="BG25" i="78"/>
  <c r="S13" i="68"/>
  <c r="O5" i="69"/>
  <c r="P10" i="69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P9" i="69"/>
  <c r="P11" i="69"/>
  <c r="BH19" i="74"/>
  <c r="BG19" i="74"/>
  <c r="BF19" i="74"/>
  <c r="BI19" i="74"/>
  <c r="BD20" i="74"/>
  <c r="BC21" i="74"/>
  <c r="O5" i="68"/>
  <c r="P9" i="68"/>
  <c r="P12" i="68"/>
  <c r="P10" i="68"/>
  <c r="P14" i="68"/>
  <c r="P8" i="68"/>
  <c r="AA14" i="68"/>
  <c r="AA14" i="69"/>
  <c r="S9" i="69"/>
  <c r="S13" i="69"/>
  <c r="S10" i="69"/>
  <c r="S12" i="69"/>
  <c r="S8" i="69"/>
  <c r="S11" i="69"/>
  <c r="S14" i="69"/>
  <c r="R5" i="69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AM62" i="66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U5" i="68" l="1"/>
  <c r="V14" i="68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N7" i="7"/>
  <c r="BN11" i="7"/>
  <c r="BN21" i="7"/>
  <c r="BN31" i="7"/>
  <c r="BH27" i="78" l="1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I52" i="5" s="1"/>
  <c r="Q13" i="9" s="1"/>
  <c r="BH46" i="5"/>
  <c r="BH52" i="5" s="1"/>
  <c r="BG46" i="5"/>
  <c r="BG52" i="5" s="1"/>
  <c r="BF46" i="5"/>
  <c r="BF52" i="5" s="1"/>
  <c r="BI45" i="5"/>
  <c r="BH45" i="5"/>
  <c r="BG45" i="5"/>
  <c r="BF45" i="5"/>
  <c r="BI44" i="5"/>
  <c r="BI51" i="5" s="1"/>
  <c r="Q12" i="9" s="1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I50" i="5" s="1"/>
  <c r="Q11" i="9" s="1"/>
  <c r="Q14" i="9" s="1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BD29" i="78" l="1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BC31" i="78" l="1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J4" i="58"/>
  <c r="AJ2" i="58" s="1"/>
  <c r="G3" i="58"/>
  <c r="AL2" i="58"/>
  <c r="AK2" i="58"/>
  <c r="E2" i="58"/>
  <c r="E3" i="58" s="1"/>
  <c r="A1" i="58"/>
  <c r="G57" i="60"/>
  <c r="BG30" i="78" l="1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E58" i="5" s="1"/>
  <c r="BD56" i="5"/>
  <c r="BD58" i="5" s="1"/>
  <c r="BC56" i="5"/>
  <c r="BC58" i="5" s="1"/>
  <c r="BB56" i="5"/>
  <c r="BE47" i="5"/>
  <c r="BD47" i="5"/>
  <c r="BC47" i="5"/>
  <c r="BB47" i="5"/>
  <c r="BE46" i="5"/>
  <c r="BE52" i="5" s="1"/>
  <c r="P13" i="9" s="1"/>
  <c r="BD46" i="5"/>
  <c r="BD52" i="5" s="1"/>
  <c r="BC46" i="5"/>
  <c r="BC52" i="5" s="1"/>
  <c r="BB46" i="5"/>
  <c r="BB52" i="5" s="1"/>
  <c r="BE45" i="5"/>
  <c r="BD45" i="5"/>
  <c r="BC45" i="5"/>
  <c r="BB45" i="5"/>
  <c r="BE44" i="5"/>
  <c r="BE51" i="5" s="1"/>
  <c r="P12" i="9" s="1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E50" i="5" s="1"/>
  <c r="P11" i="9" s="1"/>
  <c r="BD42" i="5"/>
  <c r="BD50" i="5" s="1"/>
  <c r="BC42" i="5"/>
  <c r="BC50" i="5" s="1"/>
  <c r="BB42" i="5"/>
  <c r="BB50" i="5" s="1"/>
  <c r="BE40" i="5"/>
  <c r="BD40" i="5"/>
  <c r="BC40" i="5"/>
  <c r="BB40" i="5"/>
  <c r="BT31" i="7"/>
  <c r="BT21" i="7"/>
  <c r="BT11" i="7"/>
  <c r="BT7" i="7"/>
  <c r="AJ46" i="61"/>
  <c r="AJ16" i="60"/>
  <c r="G19" i="61"/>
  <c r="AJ47" i="63"/>
  <c r="AJ19" i="63"/>
  <c r="AJ16" i="61"/>
  <c r="AJ17" i="61"/>
  <c r="AL20" i="66"/>
  <c r="G7" i="61"/>
  <c r="G53" i="64"/>
  <c r="AL21" i="66"/>
  <c r="G31" i="63"/>
  <c r="G28" i="61"/>
  <c r="AJ56" i="60"/>
  <c r="AJ46" i="65"/>
  <c r="AJ24" i="63"/>
  <c r="G54" i="61"/>
  <c r="AL53" i="66"/>
  <c r="AJ12" i="61"/>
  <c r="E14" i="66"/>
  <c r="AK13" i="66"/>
  <c r="AJ36" i="64"/>
  <c r="AJ8" i="58"/>
  <c r="AJ56" i="63"/>
  <c r="G12" i="60"/>
  <c r="AL39" i="66"/>
  <c r="G47" i="63"/>
  <c r="G28" i="60"/>
  <c r="E19" i="66"/>
  <c r="G50" i="64"/>
  <c r="AJ52" i="60"/>
  <c r="E31" i="66"/>
  <c r="AJ33" i="60"/>
  <c r="AL11" i="66"/>
  <c r="AJ17" i="63"/>
  <c r="AJ10" i="58"/>
  <c r="G38" i="58"/>
  <c r="AJ10" i="63"/>
  <c r="E16" i="66"/>
  <c r="G17" i="61"/>
  <c r="AJ54" i="65"/>
  <c r="AJ9" i="64"/>
  <c r="G28" i="65"/>
  <c r="AK32" i="66"/>
  <c r="G36" i="61"/>
  <c r="AJ53" i="63"/>
  <c r="AJ64" i="65"/>
  <c r="AJ38" i="60"/>
  <c r="G62" i="65"/>
  <c r="AJ67" i="60"/>
  <c r="G11" i="61"/>
  <c r="G45" i="64"/>
  <c r="AL7" i="66"/>
  <c r="G32" i="63"/>
  <c r="G8" i="61"/>
  <c r="AJ14" i="63"/>
  <c r="AJ21" i="65"/>
  <c r="G16" i="63"/>
  <c r="AJ48" i="60"/>
  <c r="G8" i="65"/>
  <c r="AJ48" i="61"/>
  <c r="G37" i="64"/>
  <c r="AJ27" i="65"/>
  <c r="E48" i="66"/>
  <c r="AJ10" i="60"/>
  <c r="AJ21" i="60"/>
  <c r="AJ43" i="64"/>
  <c r="G40" i="60"/>
  <c r="G52" i="61"/>
  <c r="AJ37" i="63"/>
  <c r="G33" i="63"/>
  <c r="G52" i="65"/>
  <c r="G45" i="60"/>
  <c r="G50" i="65"/>
  <c r="AJ7" i="61"/>
  <c r="G51" i="65"/>
  <c r="AL17" i="66"/>
  <c r="AJ22" i="61"/>
  <c r="G32" i="60"/>
  <c r="AJ47" i="61"/>
  <c r="AJ29" i="65"/>
  <c r="AJ33" i="61"/>
  <c r="AJ63" i="64"/>
  <c r="G43" i="63"/>
  <c r="AL49" i="66"/>
  <c r="G39" i="64"/>
  <c r="AJ50" i="65"/>
  <c r="AJ15" i="63"/>
  <c r="AK18" i="66"/>
  <c r="AJ9" i="60"/>
  <c r="G42" i="65"/>
  <c r="AL19" i="66"/>
  <c r="G10" i="61"/>
  <c r="E23" i="66"/>
  <c r="AJ47" i="65"/>
  <c r="G61" i="61"/>
  <c r="AK41" i="66"/>
  <c r="AJ14" i="61"/>
  <c r="AK17" i="65"/>
  <c r="G21" i="64"/>
  <c r="G53" i="60"/>
  <c r="AJ51" i="64"/>
  <c r="AJ11" i="63"/>
  <c r="AJ8" i="61"/>
  <c r="AL20" i="65"/>
  <c r="G15" i="60"/>
  <c r="G41" i="61"/>
  <c r="AJ30" i="61"/>
  <c r="AK26" i="66"/>
  <c r="AJ29" i="61"/>
  <c r="G20" i="63"/>
  <c r="G12" i="61"/>
  <c r="G23" i="64"/>
  <c r="AJ45" i="65"/>
  <c r="AK38" i="66"/>
  <c r="AJ57" i="61"/>
  <c r="AJ63" i="61"/>
  <c r="AJ20" i="64"/>
  <c r="AJ57" i="63"/>
  <c r="AJ63" i="65"/>
  <c r="AK41" i="65"/>
  <c r="E6" i="60"/>
  <c r="G8" i="60"/>
  <c r="E46" i="66"/>
  <c r="AK35" i="66"/>
  <c r="E11" i="66"/>
  <c r="G24" i="65"/>
  <c r="G32" i="64"/>
  <c r="G20" i="60"/>
  <c r="AJ45" i="60"/>
  <c r="AJ41" i="64"/>
  <c r="AK16" i="66"/>
  <c r="G37" i="61"/>
  <c r="AL13" i="66"/>
  <c r="AJ54" i="64"/>
  <c r="G36" i="63"/>
  <c r="AL45" i="66"/>
  <c r="AL35" i="66"/>
  <c r="AJ36" i="61"/>
  <c r="AJ22" i="60"/>
  <c r="G55" i="63"/>
  <c r="AJ34" i="61"/>
  <c r="E21" i="66"/>
  <c r="AJ40" i="60"/>
  <c r="AJ7" i="58"/>
  <c r="AJ10" i="61"/>
  <c r="AJ44" i="63"/>
  <c r="AJ48" i="64"/>
  <c r="AJ62" i="61"/>
  <c r="E6" i="64"/>
  <c r="AK24" i="66"/>
  <c r="G15" i="63"/>
  <c r="G18" i="60"/>
  <c r="G26" i="65"/>
  <c r="G46" i="64"/>
  <c r="E51" i="66"/>
  <c r="AJ18" i="65"/>
  <c r="AJ45" i="61"/>
  <c r="AJ24" i="60"/>
  <c r="E25" i="66"/>
  <c r="G48" i="65"/>
  <c r="G44" i="65"/>
  <c r="G52" i="64"/>
  <c r="E38" i="66"/>
  <c r="G62" i="64"/>
  <c r="AJ35" i="65"/>
  <c r="AK61" i="66"/>
  <c r="AJ66" i="65"/>
  <c r="AJ62" i="64"/>
  <c r="AJ64" i="61"/>
  <c r="AJ53" i="64"/>
  <c r="G11" i="64"/>
  <c r="G49" i="65"/>
  <c r="G43" i="61"/>
  <c r="G39" i="63"/>
  <c r="AJ64" i="60"/>
  <c r="AJ42" i="65"/>
  <c r="AJ11" i="64"/>
  <c r="G50" i="63"/>
  <c r="G14" i="63"/>
  <c r="AJ27" i="61"/>
  <c r="AJ40" i="61"/>
  <c r="AJ23" i="60"/>
  <c r="G10" i="63"/>
  <c r="G41" i="60"/>
  <c r="G19" i="60"/>
  <c r="AK43" i="66"/>
  <c r="G29" i="60"/>
  <c r="AJ8" i="60"/>
  <c r="AJ35" i="60"/>
  <c r="G46" i="65"/>
  <c r="AJ56" i="65"/>
  <c r="AK52" i="66"/>
  <c r="AJ8" i="64"/>
  <c r="G15" i="65"/>
  <c r="G43" i="65"/>
  <c r="AJ49" i="65"/>
  <c r="AJ14" i="65"/>
  <c r="G18" i="64"/>
  <c r="AJ25" i="63"/>
  <c r="G24" i="63"/>
  <c r="AL31" i="66"/>
  <c r="E34" i="66"/>
  <c r="G53" i="65"/>
  <c r="G12" i="64"/>
  <c r="G20" i="64"/>
  <c r="G14" i="65"/>
  <c r="G23" i="63"/>
  <c r="AJ34" i="65"/>
  <c r="G27" i="63"/>
  <c r="G51" i="61"/>
  <c r="AK48" i="66"/>
  <c r="AJ43" i="60"/>
  <c r="AJ24" i="64"/>
  <c r="AJ25" i="61"/>
  <c r="AJ9" i="63"/>
  <c r="AJ19" i="64"/>
  <c r="AJ62" i="63"/>
  <c r="AJ18" i="60"/>
  <c r="G41" i="63"/>
  <c r="AJ12" i="60"/>
  <c r="AJ48" i="63"/>
  <c r="AJ52" i="63"/>
  <c r="G20" i="61"/>
  <c r="G42" i="63"/>
  <c r="G35" i="61"/>
  <c r="AJ59" i="65"/>
  <c r="AJ19" i="61"/>
  <c r="G13" i="60"/>
  <c r="AJ50" i="63"/>
  <c r="AJ58" i="61"/>
  <c r="AJ58" i="64"/>
  <c r="G46" i="60"/>
  <c r="AJ42" i="60"/>
  <c r="AJ44" i="64"/>
  <c r="G42" i="64"/>
  <c r="AJ13" i="65"/>
  <c r="G45" i="63"/>
  <c r="AJ46" i="64"/>
  <c r="AK28" i="66"/>
  <c r="G9" i="61"/>
  <c r="E53" i="66"/>
  <c r="G34" i="63"/>
  <c r="G9" i="60"/>
  <c r="G8" i="63"/>
  <c r="G27" i="61"/>
  <c r="G39" i="60"/>
  <c r="G14" i="64"/>
  <c r="AJ42" i="64"/>
  <c r="G30" i="65"/>
  <c r="G36" i="65"/>
  <c r="G30" i="60"/>
  <c r="AJ31" i="61"/>
  <c r="G45" i="65"/>
  <c r="AJ38" i="65"/>
  <c r="E27" i="66"/>
  <c r="AJ55" i="63"/>
  <c r="G29" i="64"/>
  <c r="G47" i="60"/>
  <c r="AJ31" i="63"/>
  <c r="G18" i="65"/>
  <c r="G29" i="63"/>
  <c r="AL29" i="66"/>
  <c r="G35" i="65"/>
  <c r="AJ38" i="61"/>
  <c r="AJ27" i="63"/>
  <c r="G17" i="63"/>
  <c r="AK23" i="66"/>
  <c r="G31" i="60"/>
  <c r="G52" i="60"/>
  <c r="AJ39" i="65"/>
  <c r="G39" i="65"/>
  <c r="E44" i="66"/>
  <c r="G11" i="58"/>
  <c r="AJ36" i="63"/>
  <c r="AJ67" i="65"/>
  <c r="G38" i="65"/>
  <c r="G17" i="60"/>
  <c r="AJ50" i="61"/>
  <c r="G7" i="58"/>
  <c r="AJ41" i="63"/>
  <c r="E20" i="66"/>
  <c r="AK34" i="66"/>
  <c r="AL43" i="66"/>
  <c r="E50" i="66"/>
  <c r="AJ33" i="65"/>
  <c r="AK19" i="66"/>
  <c r="AJ41" i="60"/>
  <c r="AJ14" i="64"/>
  <c r="G26" i="64"/>
  <c r="AK17" i="66"/>
  <c r="G55" i="65"/>
  <c r="G30" i="64"/>
  <c r="G41" i="64"/>
  <c r="AJ40" i="65"/>
  <c r="G28" i="63"/>
  <c r="AJ26" i="63"/>
  <c r="AJ59" i="60"/>
  <c r="AJ37" i="61"/>
  <c r="AJ54" i="61"/>
  <c r="AL34" i="66"/>
  <c r="G32" i="65"/>
  <c r="AJ63" i="63"/>
  <c r="AJ31" i="60"/>
  <c r="AJ17" i="60"/>
  <c r="AJ43" i="63"/>
  <c r="G42" i="60"/>
  <c r="G25" i="64"/>
  <c r="G16" i="60"/>
  <c r="G51" i="63"/>
  <c r="AJ42" i="63"/>
  <c r="AJ65" i="65"/>
  <c r="AK31" i="66"/>
  <c r="G26" i="61"/>
  <c r="AJ26" i="64"/>
  <c r="E40" i="66"/>
  <c r="G17" i="64"/>
  <c r="G38" i="61"/>
  <c r="AL50" i="66"/>
  <c r="E12" i="66"/>
  <c r="AJ30" i="64"/>
  <c r="AL27" i="66"/>
  <c r="AJ29" i="60"/>
  <c r="G55" i="61"/>
  <c r="G54" i="60"/>
  <c r="G22" i="64"/>
  <c r="AJ56" i="64"/>
  <c r="AJ66" i="63"/>
  <c r="G40" i="64"/>
  <c r="AJ31" i="64"/>
  <c r="AK20" i="65"/>
  <c r="AK51" i="66"/>
  <c r="AJ17" i="64"/>
  <c r="G30" i="61"/>
  <c r="AJ25" i="65"/>
  <c r="G7" i="60"/>
  <c r="AL14" i="66"/>
  <c r="AJ11" i="61"/>
  <c r="AJ13" i="64"/>
  <c r="G50" i="60"/>
  <c r="AJ28" i="63"/>
  <c r="G36" i="60"/>
  <c r="G22" i="63"/>
  <c r="E36" i="66"/>
  <c r="G39" i="61"/>
  <c r="AJ19" i="65"/>
  <c r="G41" i="65"/>
  <c r="AJ35" i="63"/>
  <c r="AL26" i="66"/>
  <c r="E37" i="66"/>
  <c r="AJ61" i="60"/>
  <c r="AL41" i="66"/>
  <c r="G34" i="60"/>
  <c r="AJ65" i="61"/>
  <c r="AJ61" i="65"/>
  <c r="AK36" i="66"/>
  <c r="G49" i="61"/>
  <c r="AJ25" i="60"/>
  <c r="E49" i="66"/>
  <c r="G47" i="65"/>
  <c r="AJ26" i="60"/>
  <c r="G9" i="63"/>
  <c r="G19" i="63"/>
  <c r="AK15" i="66"/>
  <c r="AJ30" i="60"/>
  <c r="AJ49" i="60"/>
  <c r="G35" i="63"/>
  <c r="AJ66" i="60"/>
  <c r="E35" i="66"/>
  <c r="AJ61" i="63"/>
  <c r="G29" i="65"/>
  <c r="G47" i="64"/>
  <c r="G7" i="65"/>
  <c r="G62" i="60"/>
  <c r="AJ60" i="64"/>
  <c r="AJ34" i="63"/>
  <c r="G32" i="61"/>
  <c r="AK47" i="66"/>
  <c r="AJ61" i="64"/>
  <c r="AK49" i="66"/>
  <c r="G44" i="60"/>
  <c r="G35" i="60"/>
  <c r="AJ28" i="65"/>
  <c r="G46" i="63"/>
  <c r="G51" i="60"/>
  <c r="AJ22" i="63"/>
  <c r="G20" i="65"/>
  <c r="AJ42" i="61"/>
  <c r="G54" i="63"/>
  <c r="E6" i="63"/>
  <c r="AJ23" i="63"/>
  <c r="AL12" i="66"/>
  <c r="G53" i="61"/>
  <c r="AJ38" i="63"/>
  <c r="AK22" i="66"/>
  <c r="AJ25" i="64"/>
  <c r="G38" i="64"/>
  <c r="E17" i="66"/>
  <c r="G34" i="65"/>
  <c r="AJ9" i="58"/>
  <c r="AK44" i="66"/>
  <c r="AJ34" i="60"/>
  <c r="AK12" i="66"/>
  <c r="E41" i="66"/>
  <c r="AK24" i="65"/>
  <c r="G9" i="64"/>
  <c r="AJ57" i="64"/>
  <c r="AJ30" i="63"/>
  <c r="G15" i="61"/>
  <c r="E30" i="66"/>
  <c r="G33" i="61"/>
  <c r="AJ12" i="63"/>
  <c r="AJ51" i="60"/>
  <c r="G25" i="65"/>
  <c r="G21" i="63"/>
  <c r="AJ55" i="60"/>
  <c r="AK42" i="66"/>
  <c r="G50" i="61"/>
  <c r="AJ35" i="61"/>
  <c r="AJ12" i="65"/>
  <c r="G37" i="65"/>
  <c r="E29" i="66"/>
  <c r="G14" i="60"/>
  <c r="AJ59" i="64"/>
  <c r="AJ67" i="63"/>
  <c r="AJ13" i="61"/>
  <c r="AK29" i="66"/>
  <c r="AL23" i="66"/>
  <c r="G10" i="60"/>
  <c r="AJ22" i="64"/>
  <c r="AJ14" i="60"/>
  <c r="G35" i="64"/>
  <c r="AJ31" i="65"/>
  <c r="G22" i="60"/>
  <c r="AJ58" i="65"/>
  <c r="AJ7" i="65"/>
  <c r="AL47" i="66"/>
  <c r="G38" i="63"/>
  <c r="G56" i="60"/>
  <c r="G46" i="61"/>
  <c r="AJ55" i="64"/>
  <c r="AJ52" i="64"/>
  <c r="G34" i="61"/>
  <c r="AJ67" i="64"/>
  <c r="AL41" i="65"/>
  <c r="AJ55" i="65"/>
  <c r="G16" i="65"/>
  <c r="AL44" i="66"/>
  <c r="G27" i="60"/>
  <c r="G33" i="60"/>
  <c r="E43" i="66"/>
  <c r="AJ7" i="63"/>
  <c r="AJ21" i="61"/>
  <c r="E61" i="66"/>
  <c r="AJ44" i="60"/>
  <c r="G10" i="64"/>
  <c r="G31" i="61"/>
  <c r="G24" i="60"/>
  <c r="G25" i="60"/>
  <c r="AJ9" i="65"/>
  <c r="G18" i="61"/>
  <c r="AK27" i="66"/>
  <c r="AJ44" i="61"/>
  <c r="AJ11" i="65"/>
  <c r="AL42" i="66"/>
  <c r="G38" i="60"/>
  <c r="AJ8" i="63"/>
  <c r="G48" i="61"/>
  <c r="AJ38" i="64"/>
  <c r="AJ65" i="64"/>
  <c r="AJ66" i="64"/>
  <c r="G61" i="64"/>
  <c r="AJ49" i="63"/>
  <c r="AJ51" i="63"/>
  <c r="AJ53" i="61"/>
  <c r="AJ47" i="64"/>
  <c r="AJ40" i="64"/>
  <c r="AL9" i="66"/>
  <c r="AJ60" i="65"/>
  <c r="G24" i="64"/>
  <c r="AJ67" i="61"/>
  <c r="G24" i="61"/>
  <c r="G29" i="61"/>
  <c r="G7" i="63"/>
  <c r="G10" i="65"/>
  <c r="AJ19" i="60"/>
  <c r="G13" i="64"/>
  <c r="G13" i="63"/>
  <c r="G37" i="60"/>
  <c r="AL22" i="65"/>
  <c r="AJ24" i="61"/>
  <c r="G7" i="64"/>
  <c r="AJ37" i="64"/>
  <c r="AJ62" i="60"/>
  <c r="AJ9" i="61"/>
  <c r="G30" i="63"/>
  <c r="AJ18" i="61"/>
  <c r="G31" i="64"/>
  <c r="AK11" i="66"/>
  <c r="G12" i="65"/>
  <c r="G49" i="63"/>
  <c r="AJ32" i="64"/>
  <c r="AJ29" i="64"/>
  <c r="AJ10" i="64"/>
  <c r="AO7" i="7"/>
  <c r="E47" i="66"/>
  <c r="AK30" i="66"/>
  <c r="AJ7" i="60"/>
  <c r="AJ58" i="63"/>
  <c r="AJ28" i="61"/>
  <c r="G61" i="60"/>
  <c r="G61" i="65"/>
  <c r="AL37" i="66"/>
  <c r="AJ29" i="63"/>
  <c r="AJ59" i="63"/>
  <c r="AK14" i="66"/>
  <c r="G13" i="61"/>
  <c r="AJ65" i="60"/>
  <c r="G8" i="64"/>
  <c r="AL28" i="66"/>
  <c r="AJ36" i="60"/>
  <c r="AJ32" i="63"/>
  <c r="AJ18" i="58"/>
  <c r="G9" i="65"/>
  <c r="AJ16" i="63"/>
  <c r="AL32" i="66"/>
  <c r="AJ60" i="60"/>
  <c r="G12" i="63"/>
  <c r="G27" i="65"/>
  <c r="G19" i="64"/>
  <c r="AJ28" i="60"/>
  <c r="G44" i="64"/>
  <c r="AJ53" i="65"/>
  <c r="AJ20" i="60"/>
  <c r="AJ43" i="65"/>
  <c r="G21" i="65"/>
  <c r="AJ65" i="63"/>
  <c r="AJ52" i="61"/>
  <c r="G55" i="64"/>
  <c r="G18" i="63"/>
  <c r="E15" i="66"/>
  <c r="AJ52" i="65"/>
  <c r="AK25" i="66"/>
  <c r="AK9" i="66"/>
  <c r="AJ32" i="60"/>
  <c r="E39" i="66"/>
  <c r="AJ57" i="60"/>
  <c r="AL17" i="65"/>
  <c r="G43" i="60"/>
  <c r="AJ53" i="60"/>
  <c r="AJ46" i="63"/>
  <c r="AJ54" i="60"/>
  <c r="G11" i="63"/>
  <c r="E13" i="66"/>
  <c r="AJ27" i="64"/>
  <c r="G40" i="65"/>
  <c r="AJ44" i="65"/>
  <c r="AJ57" i="65"/>
  <c r="AJ16" i="64"/>
  <c r="AL30" i="66"/>
  <c r="G49" i="60"/>
  <c r="E45" i="66"/>
  <c r="AJ23" i="65"/>
  <c r="AJ15" i="60"/>
  <c r="AL52" i="66"/>
  <c r="AJ30" i="65"/>
  <c r="G14" i="61"/>
  <c r="AJ10" i="65"/>
  <c r="AJ55" i="61"/>
  <c r="AJ37" i="60"/>
  <c r="G52" i="63"/>
  <c r="AJ11" i="60"/>
  <c r="G40" i="61"/>
  <c r="AJ40" i="63"/>
  <c r="G23" i="65"/>
  <c r="AK7" i="66"/>
  <c r="AK39" i="66"/>
  <c r="AJ36" i="65"/>
  <c r="AL8" i="66"/>
  <c r="AJ43" i="61"/>
  <c r="AJ18" i="64"/>
  <c r="G16" i="64"/>
  <c r="AL51" i="66"/>
  <c r="AJ60" i="61"/>
  <c r="AJ15" i="61"/>
  <c r="AJ61" i="61"/>
  <c r="G62" i="61"/>
  <c r="AJ51" i="65"/>
  <c r="G44" i="63"/>
  <c r="G28" i="64"/>
  <c r="AJ27" i="60"/>
  <c r="AJ23" i="64"/>
  <c r="G11" i="65"/>
  <c r="G17" i="65"/>
  <c r="AJ58" i="60"/>
  <c r="G26" i="63"/>
  <c r="G34" i="64"/>
  <c r="G11" i="60"/>
  <c r="AK46" i="66"/>
  <c r="AJ60" i="63"/>
  <c r="AJ63" i="60"/>
  <c r="AJ54" i="63"/>
  <c r="G22" i="61"/>
  <c r="G21" i="61"/>
  <c r="AJ20" i="61"/>
  <c r="E6" i="61"/>
  <c r="AJ26" i="61"/>
  <c r="AL61" i="66"/>
  <c r="AJ28" i="64"/>
  <c r="G40" i="63"/>
  <c r="AJ35" i="64"/>
  <c r="G53" i="63"/>
  <c r="AL36" i="66"/>
  <c r="G44" i="61"/>
  <c r="E10" i="66"/>
  <c r="AJ44" i="58"/>
  <c r="AJ13" i="60"/>
  <c r="G13" i="65"/>
  <c r="AL48" i="66"/>
  <c r="AJ33" i="63"/>
  <c r="G19" i="65"/>
  <c r="AJ34" i="64"/>
  <c r="G25" i="63"/>
  <c r="AJ56" i="61"/>
  <c r="G48" i="60"/>
  <c r="AK50" i="66"/>
  <c r="G27" i="64"/>
  <c r="AJ16" i="65"/>
  <c r="G51" i="64"/>
  <c r="AK21" i="66"/>
  <c r="G23" i="61"/>
  <c r="AL10" i="66"/>
  <c r="AL15" i="66"/>
  <c r="AJ7" i="64"/>
  <c r="G31" i="65"/>
  <c r="AJ21" i="64"/>
  <c r="G62" i="63"/>
  <c r="AJ45" i="64"/>
  <c r="AJ46" i="60"/>
  <c r="G47" i="61"/>
  <c r="AJ8" i="65"/>
  <c r="AL24" i="66"/>
  <c r="AJ15" i="65"/>
  <c r="AL38" i="66"/>
  <c r="AL16" i="66"/>
  <c r="G43" i="64"/>
  <c r="G36" i="64"/>
  <c r="G16" i="61"/>
  <c r="AL24" i="65"/>
  <c r="AJ66" i="61"/>
  <c r="AJ64" i="63"/>
  <c r="AJ49" i="61"/>
  <c r="AJ32" i="65"/>
  <c r="AK22" i="65"/>
  <c r="AJ59" i="61"/>
  <c r="AJ12" i="64"/>
  <c r="AJ48" i="65"/>
  <c r="AJ41" i="61"/>
  <c r="AJ26" i="65"/>
  <c r="G45" i="61"/>
  <c r="AJ49" i="64"/>
  <c r="G55" i="60"/>
  <c r="G51" i="58"/>
  <c r="E33" i="66"/>
  <c r="AK10" i="66"/>
  <c r="AJ21" i="63"/>
  <c r="AJ33" i="64"/>
  <c r="G54" i="64"/>
  <c r="AJ64" i="64"/>
  <c r="AJ32" i="61"/>
  <c r="AJ50" i="64"/>
  <c r="G54" i="65"/>
  <c r="G9" i="58"/>
  <c r="AK37" i="66"/>
  <c r="AJ39" i="60"/>
  <c r="AL18" i="66"/>
  <c r="AJ23" i="61"/>
  <c r="AJ51" i="61"/>
  <c r="G49" i="64"/>
  <c r="AJ15" i="64"/>
  <c r="G25" i="61"/>
  <c r="AJ13" i="63"/>
  <c r="G23" i="60"/>
  <c r="G15" i="58"/>
  <c r="G21" i="60"/>
  <c r="AJ45" i="63"/>
  <c r="AJ37" i="65"/>
  <c r="AK45" i="66"/>
  <c r="G22" i="65"/>
  <c r="AJ67" i="58"/>
  <c r="AK20" i="66"/>
  <c r="AL25" i="66"/>
  <c r="G10" i="58"/>
  <c r="AJ39" i="64"/>
  <c r="AJ18" i="63"/>
  <c r="AK53" i="66"/>
  <c r="AJ39" i="61"/>
  <c r="G37" i="63"/>
  <c r="AL22" i="66"/>
  <c r="AJ62" i="65"/>
  <c r="G33" i="65"/>
  <c r="AJ39" i="63"/>
  <c r="E42" i="66"/>
  <c r="AJ20" i="63"/>
  <c r="AK8" i="66"/>
  <c r="G26" i="60"/>
  <c r="AJ50" i="60"/>
  <c r="G15" i="64"/>
  <c r="G48" i="64"/>
  <c r="AJ47" i="60"/>
  <c r="E52" i="66"/>
  <c r="G61" i="63"/>
  <c r="E6" i="58"/>
  <c r="G48" i="63"/>
  <c r="G33" i="64"/>
  <c r="AL46" i="66"/>
  <c r="G42" i="61"/>
  <c r="AJ34" i="58"/>
  <c r="G8" i="58"/>
  <c r="AX7" i="7"/>
  <c r="AJ30" i="58"/>
  <c r="AX11" i="7"/>
  <c r="AH46" i="66" l="1"/>
  <c r="AG46" i="66"/>
  <c r="AM8" i="66"/>
  <c r="AG22" i="66"/>
  <c r="AH22" i="66"/>
  <c r="AM53" i="66"/>
  <c r="AG25" i="66"/>
  <c r="AH25" i="66"/>
  <c r="AM20" i="66"/>
  <c r="AK67" i="58"/>
  <c r="AM67" i="58" s="1"/>
  <c r="AL67" i="58"/>
  <c r="AM45" i="66"/>
  <c r="AH18" i="66"/>
  <c r="AG18" i="66"/>
  <c r="AM37" i="66"/>
  <c r="AK64" i="64"/>
  <c r="AM64" i="64" s="1"/>
  <c r="AL64" i="64"/>
  <c r="AM10" i="66"/>
  <c r="AK59" i="61"/>
  <c r="AM59" i="61" s="1"/>
  <c r="AL59" i="61"/>
  <c r="AM22" i="65"/>
  <c r="AK64" i="63"/>
  <c r="AM64" i="63" s="1"/>
  <c r="AL64" i="63"/>
  <c r="AL66" i="61"/>
  <c r="AK66" i="61"/>
  <c r="AM66" i="61" s="1"/>
  <c r="AH24" i="65"/>
  <c r="AG24" i="65"/>
  <c r="AG16" i="66"/>
  <c r="AH16" i="66"/>
  <c r="AH38" i="66"/>
  <c r="AG38" i="66"/>
  <c r="AG24" i="66"/>
  <c r="AH24" i="66"/>
  <c r="AH15" i="66"/>
  <c r="AG15" i="66"/>
  <c r="AH10" i="66"/>
  <c r="AG10" i="66"/>
  <c r="AM21" i="66"/>
  <c r="AM50" i="66"/>
  <c r="AL56" i="61"/>
  <c r="AK56" i="61"/>
  <c r="AM56" i="61" s="1"/>
  <c r="AG48" i="66"/>
  <c r="AH48" i="66"/>
  <c r="R13" i="66"/>
  <c r="R8" i="66"/>
  <c r="O10" i="66"/>
  <c r="R12" i="66"/>
  <c r="O11" i="66"/>
  <c r="O13" i="66"/>
  <c r="O9" i="66"/>
  <c r="R16" i="66" a="1"/>
  <c r="R16" i="66" s="1"/>
  <c r="U11" i="66"/>
  <c r="V11" i="66" s="1"/>
  <c r="O16" i="66" a="1"/>
  <c r="O16" i="66" s="1"/>
  <c r="O8" i="66"/>
  <c r="U8" i="66"/>
  <c r="V8" i="66" s="1"/>
  <c r="O12" i="66"/>
  <c r="R10" i="66"/>
  <c r="U9" i="66"/>
  <c r="V9" i="66" s="1"/>
  <c r="U16" i="66" a="1"/>
  <c r="U16" i="66" s="1"/>
  <c r="U12" i="66"/>
  <c r="V12" i="66" s="1"/>
  <c r="R11" i="66"/>
  <c r="R9" i="66"/>
  <c r="U13" i="66"/>
  <c r="V13" i="66" s="1"/>
  <c r="U10" i="66"/>
  <c r="V10" i="66" s="1"/>
  <c r="AH36" i="66"/>
  <c r="AG36" i="66"/>
  <c r="AG61" i="66"/>
  <c r="AH61" i="66"/>
  <c r="AL63" i="60"/>
  <c r="AK63" i="60"/>
  <c r="AM63" i="60" s="1"/>
  <c r="AL60" i="63"/>
  <c r="AK60" i="63"/>
  <c r="AM60" i="63" s="1"/>
  <c r="AM46" i="66"/>
  <c r="AL58" i="60"/>
  <c r="AK58" i="60"/>
  <c r="AM58" i="60" s="1"/>
  <c r="AK60" i="61"/>
  <c r="AM60" i="61" s="1"/>
  <c r="AL60" i="61"/>
  <c r="AH51" i="66"/>
  <c r="AG51" i="66"/>
  <c r="AH8" i="66"/>
  <c r="AG8" i="66"/>
  <c r="AM39" i="66"/>
  <c r="AM7" i="66"/>
  <c r="AG52" i="66"/>
  <c r="AH52" i="66"/>
  <c r="AH30" i="66"/>
  <c r="AG30" i="66"/>
  <c r="AL57" i="65"/>
  <c r="AK57" i="65"/>
  <c r="AM57" i="65" s="1"/>
  <c r="AH17" i="65"/>
  <c r="AG17" i="65"/>
  <c r="AK57" i="60"/>
  <c r="AL57" i="60"/>
  <c r="AM9" i="66"/>
  <c r="AM25" i="66"/>
  <c r="AK65" i="63"/>
  <c r="AM65" i="63" s="1"/>
  <c r="AL65" i="63"/>
  <c r="AK60" i="60"/>
  <c r="AM60" i="60" s="1"/>
  <c r="AL60" i="60"/>
  <c r="AH32" i="66"/>
  <c r="AG32" i="66"/>
  <c r="AG28" i="66"/>
  <c r="AH28" i="66"/>
  <c r="AL65" i="60"/>
  <c r="AK65" i="60"/>
  <c r="AM65" i="60" s="1"/>
  <c r="AM14" i="66"/>
  <c r="AK59" i="63"/>
  <c r="AM59" i="63" s="1"/>
  <c r="AL59" i="63"/>
  <c r="AG37" i="66"/>
  <c r="AH37" i="66"/>
  <c r="AL58" i="63"/>
  <c r="AK58" i="63"/>
  <c r="AM58" i="63" s="1"/>
  <c r="AM30" i="66"/>
  <c r="AM11" i="66"/>
  <c r="AG22" i="65"/>
  <c r="AH22" i="65"/>
  <c r="AL67" i="61"/>
  <c r="AK67" i="61"/>
  <c r="AM67" i="61" s="1"/>
  <c r="AK60" i="65"/>
  <c r="AM60" i="65" s="1"/>
  <c r="AL60" i="65"/>
  <c r="AH9" i="66"/>
  <c r="AG9" i="66"/>
  <c r="AL66" i="64"/>
  <c r="AK66" i="64"/>
  <c r="AM66" i="64" s="1"/>
  <c r="AK65" i="64"/>
  <c r="AM65" i="64" s="1"/>
  <c r="AL65" i="64"/>
  <c r="AH42" i="66"/>
  <c r="AG42" i="66"/>
  <c r="AM27" i="66"/>
  <c r="AG44" i="66"/>
  <c r="AH44" i="66"/>
  <c r="AH41" i="65"/>
  <c r="AG41" i="65"/>
  <c r="AK67" i="64"/>
  <c r="AM67" i="64" s="1"/>
  <c r="AL67" i="64"/>
  <c r="AG47" i="66"/>
  <c r="AH47" i="66"/>
  <c r="AK58" i="65"/>
  <c r="AM58" i="65" s="1"/>
  <c r="AL58" i="65"/>
  <c r="AH23" i="66"/>
  <c r="AG23" i="66"/>
  <c r="AM29" i="66"/>
  <c r="AK67" i="63"/>
  <c r="AM67" i="63" s="1"/>
  <c r="AL67" i="63"/>
  <c r="AL59" i="64"/>
  <c r="AK59" i="64"/>
  <c r="AM59" i="64" s="1"/>
  <c r="AM42" i="66"/>
  <c r="AL57" i="64"/>
  <c r="AK57" i="64"/>
  <c r="AM57" i="64" s="1"/>
  <c r="AM24" i="65"/>
  <c r="AM12" i="66"/>
  <c r="AM44" i="66"/>
  <c r="AM22" i="66"/>
  <c r="AH12" i="66"/>
  <c r="AG12" i="66"/>
  <c r="AM49" i="66"/>
  <c r="AM47" i="66"/>
  <c r="AK60" i="64"/>
  <c r="AM60" i="64" s="1"/>
  <c r="AL60" i="64"/>
  <c r="AL66" i="60"/>
  <c r="AK66" i="60"/>
  <c r="AM66" i="60" s="1"/>
  <c r="AM15" i="66"/>
  <c r="AM36" i="66"/>
  <c r="AK65" i="61"/>
  <c r="AM65" i="61" s="1"/>
  <c r="AL65" i="61"/>
  <c r="AH41" i="66"/>
  <c r="AG41" i="66"/>
  <c r="AG26" i="66"/>
  <c r="AH26" i="66"/>
  <c r="AG14" i="66"/>
  <c r="AH14" i="66"/>
  <c r="AM51" i="66"/>
  <c r="AM20" i="65"/>
  <c r="AK66" i="63"/>
  <c r="AM66" i="63" s="1"/>
  <c r="AL66" i="63"/>
  <c r="AK56" i="64"/>
  <c r="AM56" i="64" s="1"/>
  <c r="AL56" i="64"/>
  <c r="AG27" i="66"/>
  <c r="AH27" i="66"/>
  <c r="AH50" i="66"/>
  <c r="AG50" i="66"/>
  <c r="AM31" i="66"/>
  <c r="AL65" i="65"/>
  <c r="AK65" i="65"/>
  <c r="AM65" i="65" s="1"/>
  <c r="AK63" i="63"/>
  <c r="AM63" i="63" s="1"/>
  <c r="AL63" i="63"/>
  <c r="AH34" i="66"/>
  <c r="AG34" i="66"/>
  <c r="AL59" i="60"/>
  <c r="AK59" i="60"/>
  <c r="AM59" i="60" s="1"/>
  <c r="AM17" i="66"/>
  <c r="AM19" i="66"/>
  <c r="AG43" i="66"/>
  <c r="AH43" i="66"/>
  <c r="AM34" i="66"/>
  <c r="AL67" i="65"/>
  <c r="AK67" i="65"/>
  <c r="AM67" i="65" s="1"/>
  <c r="AM23" i="66"/>
  <c r="AG29" i="66"/>
  <c r="AH29" i="66"/>
  <c r="AM28" i="66"/>
  <c r="AL58" i="64"/>
  <c r="AK58" i="64"/>
  <c r="AM58" i="64" s="1"/>
  <c r="AK58" i="61"/>
  <c r="AM58" i="61" s="1"/>
  <c r="AL58" i="61"/>
  <c r="AL59" i="65"/>
  <c r="AK59" i="65"/>
  <c r="AM59" i="65" s="1"/>
  <c r="AM48" i="66"/>
  <c r="AG31" i="66"/>
  <c r="AH31" i="66"/>
  <c r="AM52" i="66"/>
  <c r="AL56" i="65"/>
  <c r="AK56" i="65"/>
  <c r="AM56" i="65" s="1"/>
  <c r="AM43" i="66"/>
  <c r="AK64" i="60"/>
  <c r="AM64" i="60" s="1"/>
  <c r="AL64" i="60"/>
  <c r="AL64" i="61"/>
  <c r="AK64" i="61"/>
  <c r="AM64" i="61" s="1"/>
  <c r="AK66" i="65"/>
  <c r="AM66" i="65" s="1"/>
  <c r="AL66" i="65"/>
  <c r="AM61" i="66"/>
  <c r="AM24" i="66"/>
  <c r="AG35" i="66"/>
  <c r="AH35" i="66"/>
  <c r="AH45" i="66"/>
  <c r="AG45" i="66"/>
  <c r="AH13" i="66"/>
  <c r="AG13" i="66"/>
  <c r="AM16" i="66"/>
  <c r="AM35" i="66"/>
  <c r="AM41" i="65"/>
  <c r="AK63" i="65"/>
  <c r="AM63" i="65" s="1"/>
  <c r="AL63" i="65"/>
  <c r="AL57" i="63"/>
  <c r="AK57" i="63"/>
  <c r="AM57" i="63" s="1"/>
  <c r="AK63" i="61"/>
  <c r="AM63" i="61" s="1"/>
  <c r="AL63" i="61"/>
  <c r="AK57" i="61"/>
  <c r="AM57" i="61" s="1"/>
  <c r="AL57" i="61"/>
  <c r="AM38" i="66"/>
  <c r="AM26" i="66"/>
  <c r="AG20" i="65"/>
  <c r="AH20" i="65"/>
  <c r="AM17" i="65"/>
  <c r="AM41" i="66"/>
  <c r="AH19" i="66"/>
  <c r="AG19" i="66"/>
  <c r="AM18" i="66"/>
  <c r="AH49" i="66"/>
  <c r="AG49" i="66"/>
  <c r="AL63" i="64"/>
  <c r="AK63" i="64"/>
  <c r="AM63" i="64" s="1"/>
  <c r="AH17" i="66"/>
  <c r="AG17" i="66"/>
  <c r="AH7" i="66"/>
  <c r="AG7" i="66"/>
  <c r="AL67" i="60"/>
  <c r="AK67" i="60"/>
  <c r="AM67" i="60" s="1"/>
  <c r="AL64" i="65"/>
  <c r="AK64" i="65"/>
  <c r="AM64" i="65" s="1"/>
  <c r="AM32" i="66"/>
  <c r="AG11" i="66"/>
  <c r="AH11" i="66"/>
  <c r="AH39" i="66"/>
  <c r="AG39" i="66"/>
  <c r="AL56" i="63"/>
  <c r="AK56" i="63"/>
  <c r="AM56" i="63" s="1"/>
  <c r="AM13" i="66"/>
  <c r="AH53" i="66"/>
  <c r="AG53" i="66"/>
  <c r="AG21" i="66"/>
  <c r="AH21" i="66"/>
  <c r="AH20" i="66"/>
  <c r="AG20" i="66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AA8" i="66"/>
  <c r="R14" i="66"/>
  <c r="S13" i="66" s="1"/>
  <c r="O14" i="66"/>
  <c r="P10" i="66" s="1"/>
  <c r="M8" i="58"/>
  <c r="BG19" i="70"/>
  <c r="BF19" i="70"/>
  <c r="BI19" i="70"/>
  <c r="BH19" i="70"/>
  <c r="BC21" i="70"/>
  <c r="BD20" i="70"/>
  <c r="P11" i="66"/>
  <c r="AA10" i="66"/>
  <c r="AA12" i="66"/>
  <c r="AA13" i="66"/>
  <c r="AA11" i="66"/>
  <c r="AA9" i="66"/>
  <c r="BF18" i="69"/>
  <c r="BI18" i="69"/>
  <c r="BG18" i="69"/>
  <c r="BH18" i="69"/>
  <c r="BC20" i="69"/>
  <c r="BD19" i="69"/>
  <c r="U14" i="66"/>
  <c r="P13" i="66"/>
  <c r="O5" i="66"/>
  <c r="P14" i="66"/>
  <c r="S8" i="66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P14" i="9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M57" i="60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E61" i="63"/>
  <c r="AK20" i="63"/>
  <c r="E33" i="65"/>
  <c r="AL18" i="63"/>
  <c r="E22" i="65"/>
  <c r="AK45" i="63"/>
  <c r="AK15" i="64"/>
  <c r="AL23" i="61"/>
  <c r="E54" i="65"/>
  <c r="AL21" i="63"/>
  <c r="AL49" i="64"/>
  <c r="AL48" i="65"/>
  <c r="AL15" i="65"/>
  <c r="AL8" i="65"/>
  <c r="E62" i="63"/>
  <c r="AL7" i="64"/>
  <c r="AL16" i="65"/>
  <c r="AK34" i="64"/>
  <c r="AL35" i="64"/>
  <c r="AL23" i="64"/>
  <c r="AL51" i="65"/>
  <c r="E16" i="64"/>
  <c r="E52" i="63"/>
  <c r="AL30" i="65"/>
  <c r="AK23" i="65"/>
  <c r="AK16" i="64"/>
  <c r="AK44" i="65"/>
  <c r="E11" i="63"/>
  <c r="E55" i="64"/>
  <c r="AK43" i="65"/>
  <c r="E44" i="64"/>
  <c r="AL16" i="63"/>
  <c r="AL32" i="63"/>
  <c r="AK29" i="64"/>
  <c r="E12" i="65"/>
  <c r="AL9" i="61"/>
  <c r="E7" i="64"/>
  <c r="E13" i="64"/>
  <c r="AK47" i="64"/>
  <c r="AL51" i="63"/>
  <c r="E61" i="64"/>
  <c r="AL8" i="63"/>
  <c r="AK11" i="65"/>
  <c r="AK9" i="65"/>
  <c r="AK21" i="61"/>
  <c r="AK52" i="64"/>
  <c r="E38" i="63"/>
  <c r="AK7" i="65"/>
  <c r="AL31" i="65"/>
  <c r="E10" i="60"/>
  <c r="E37" i="65"/>
  <c r="E21" i="63"/>
  <c r="AK30" i="63"/>
  <c r="E9" i="64"/>
  <c r="E34" i="65"/>
  <c r="E20" i="65"/>
  <c r="AK28" i="65"/>
  <c r="AK61" i="64"/>
  <c r="AL34" i="63"/>
  <c r="E47" i="64"/>
  <c r="E19" i="63"/>
  <c r="AK61" i="65"/>
  <c r="AK35" i="63"/>
  <c r="AK19" i="65"/>
  <c r="AL13" i="64"/>
  <c r="AL25" i="65"/>
  <c r="E40" i="64"/>
  <c r="AL30" i="64"/>
  <c r="E17" i="64"/>
  <c r="E51" i="63"/>
  <c r="AK43" i="63"/>
  <c r="AK26" i="63"/>
  <c r="AK40" i="65"/>
  <c r="E38" i="65"/>
  <c r="AL36" i="63"/>
  <c r="E35" i="65"/>
  <c r="E18" i="65"/>
  <c r="AK55" i="63"/>
  <c r="E45" i="65"/>
  <c r="AK42" i="64"/>
  <c r="E34" i="63"/>
  <c r="E45" i="63"/>
  <c r="AK44" i="64"/>
  <c r="AL19" i="61"/>
  <c r="E42" i="63"/>
  <c r="AK48" i="63"/>
  <c r="AK62" i="63"/>
  <c r="AK9" i="63"/>
  <c r="AL24" i="64"/>
  <c r="AK34" i="65"/>
  <c r="E20" i="64"/>
  <c r="E18" i="64"/>
  <c r="AL49" i="65"/>
  <c r="AL8" i="64"/>
  <c r="E46" i="65"/>
  <c r="AK8" i="60"/>
  <c r="AK27" i="61"/>
  <c r="AK11" i="64"/>
  <c r="E11" i="64"/>
  <c r="E62" i="64"/>
  <c r="AK18" i="65"/>
  <c r="E15" i="63"/>
  <c r="AK44" i="63"/>
  <c r="E55" i="63"/>
  <c r="AL41" i="64"/>
  <c r="E8" i="60"/>
  <c r="E20" i="63"/>
  <c r="AK51" i="64"/>
  <c r="AL47" i="65"/>
  <c r="E42" i="65"/>
  <c r="AK50" i="65"/>
  <c r="AL29" i="65"/>
  <c r="E51" i="65"/>
  <c r="AK37" i="63"/>
  <c r="AK10" i="60"/>
  <c r="E37" i="64"/>
  <c r="AK21" i="65"/>
  <c r="AL53" i="63"/>
  <c r="AL9" i="64"/>
  <c r="AK10" i="63"/>
  <c r="AK36" i="64"/>
  <c r="AK46" i="65"/>
  <c r="E53" i="64"/>
  <c r="AL17" i="61"/>
  <c r="AK47" i="63"/>
  <c r="E48" i="64"/>
  <c r="AL20" i="63"/>
  <c r="AL62" i="65"/>
  <c r="E37" i="63"/>
  <c r="AK39" i="64"/>
  <c r="AL45" i="63"/>
  <c r="AL15" i="64"/>
  <c r="AL50" i="64"/>
  <c r="E54" i="64"/>
  <c r="AK21" i="63"/>
  <c r="AL26" i="65"/>
  <c r="AL12" i="64"/>
  <c r="AK15" i="65"/>
  <c r="AK8" i="65"/>
  <c r="AK21" i="64"/>
  <c r="AK7" i="64"/>
  <c r="AK16" i="65"/>
  <c r="E19" i="65"/>
  <c r="E40" i="63"/>
  <c r="E11" i="60"/>
  <c r="AK23" i="64"/>
  <c r="AK51" i="65"/>
  <c r="AK18" i="64"/>
  <c r="AL36" i="65"/>
  <c r="E23" i="65"/>
  <c r="AL10" i="65"/>
  <c r="E40" i="65"/>
  <c r="AL46" i="63"/>
  <c r="AK52" i="65"/>
  <c r="AL43" i="65"/>
  <c r="E19" i="64"/>
  <c r="AK16" i="63"/>
  <c r="AL29" i="63"/>
  <c r="E61" i="65"/>
  <c r="AK10" i="64"/>
  <c r="AK32" i="64"/>
  <c r="AK9" i="61"/>
  <c r="E10" i="65"/>
  <c r="E24" i="64"/>
  <c r="AL47" i="64"/>
  <c r="AK51" i="63"/>
  <c r="AK38" i="64"/>
  <c r="AK44" i="61"/>
  <c r="AL9" i="65"/>
  <c r="AK7" i="63"/>
  <c r="E16" i="65"/>
  <c r="AL52" i="64"/>
  <c r="E35" i="64"/>
  <c r="AK12" i="65"/>
  <c r="E25" i="65"/>
  <c r="AL30" i="63"/>
  <c r="E38" i="64"/>
  <c r="AL38" i="63"/>
  <c r="AL23" i="63"/>
  <c r="AK22" i="63"/>
  <c r="AL28" i="65"/>
  <c r="AL61" i="64"/>
  <c r="E29" i="65"/>
  <c r="E9" i="63"/>
  <c r="AL61" i="65"/>
  <c r="AL35" i="63"/>
  <c r="E22" i="63"/>
  <c r="AK13" i="64"/>
  <c r="AK25" i="65"/>
  <c r="E22" i="64"/>
  <c r="AK30" i="64"/>
  <c r="AK26" i="64"/>
  <c r="E16" i="60"/>
  <c r="AL26" i="63"/>
  <c r="E41" i="64"/>
  <c r="E26" i="64"/>
  <c r="AK33" i="65"/>
  <c r="E39" i="65"/>
  <c r="E17" i="63"/>
  <c r="AL31" i="63"/>
  <c r="AL55" i="63"/>
  <c r="E36" i="65"/>
  <c r="E14" i="64"/>
  <c r="AK13" i="65"/>
  <c r="AL44" i="64"/>
  <c r="AK19" i="61"/>
  <c r="AL52" i="63"/>
  <c r="AL12" i="60"/>
  <c r="AL62" i="63"/>
  <c r="AL9" i="63"/>
  <c r="AK24" i="64"/>
  <c r="AL34" i="65"/>
  <c r="E12" i="64"/>
  <c r="E24" i="63"/>
  <c r="AK14" i="65"/>
  <c r="E43" i="65"/>
  <c r="AL35" i="60"/>
  <c r="AL27" i="61"/>
  <c r="AL11" i="64"/>
  <c r="AL53" i="64"/>
  <c r="AL62" i="64"/>
  <c r="E52" i="64"/>
  <c r="AL18" i="65"/>
  <c r="AL44" i="63"/>
  <c r="E36" i="63"/>
  <c r="E32" i="64"/>
  <c r="AK45" i="65"/>
  <c r="AL11" i="63"/>
  <c r="E21" i="64"/>
  <c r="AK47" i="65"/>
  <c r="AL50" i="65"/>
  <c r="E43" i="63"/>
  <c r="AK29" i="65"/>
  <c r="E50" i="65"/>
  <c r="AL37" i="63"/>
  <c r="AL10" i="60"/>
  <c r="E8" i="65"/>
  <c r="AL14" i="63"/>
  <c r="E62" i="65"/>
  <c r="AK53" i="63"/>
  <c r="AK9" i="64"/>
  <c r="AL10" i="63"/>
  <c r="AL36" i="64"/>
  <c r="AK24" i="63"/>
  <c r="E31" i="63"/>
  <c r="AL19" i="63"/>
  <c r="E33" i="64"/>
  <c r="E15" i="64"/>
  <c r="AL39" i="63"/>
  <c r="AK62" i="65"/>
  <c r="AL39" i="64"/>
  <c r="AK37" i="65"/>
  <c r="AK13" i="63"/>
  <c r="E49" i="64"/>
  <c r="AK50" i="64"/>
  <c r="AL33" i="64"/>
  <c r="AK26" i="65"/>
  <c r="AK12" i="64"/>
  <c r="AK32" i="65"/>
  <c r="E36" i="64"/>
  <c r="AK45" i="64"/>
  <c r="AL21" i="64"/>
  <c r="E27" i="64"/>
  <c r="E25" i="63"/>
  <c r="AL33" i="63"/>
  <c r="E13" i="65"/>
  <c r="E53" i="63"/>
  <c r="AL28" i="64"/>
  <c r="AL54" i="63"/>
  <c r="E34" i="64"/>
  <c r="E17" i="65"/>
  <c r="E28" i="64"/>
  <c r="AL15" i="61"/>
  <c r="AL18" i="64"/>
  <c r="AK36" i="65"/>
  <c r="AL40" i="63"/>
  <c r="AK10" i="65"/>
  <c r="AL27" i="64"/>
  <c r="AK46" i="63"/>
  <c r="AL52" i="65"/>
  <c r="AL53" i="65"/>
  <c r="E27" i="65"/>
  <c r="E9" i="65"/>
  <c r="AK29" i="63"/>
  <c r="AL10" i="64"/>
  <c r="AL32" i="64"/>
  <c r="E31" i="64"/>
  <c r="AL37" i="64"/>
  <c r="E7" i="63"/>
  <c r="AK40" i="64"/>
  <c r="AK53" i="61"/>
  <c r="AL49" i="63"/>
  <c r="AL38" i="64"/>
  <c r="AL44" i="61"/>
  <c r="E10" i="64"/>
  <c r="AL7" i="63"/>
  <c r="AL55" i="65"/>
  <c r="AK55" i="64"/>
  <c r="AK22" i="64"/>
  <c r="AL12" i="65"/>
  <c r="AK12" i="63"/>
  <c r="AK25" i="64"/>
  <c r="AK38" i="63"/>
  <c r="AK23" i="63"/>
  <c r="AL22" i="63"/>
  <c r="E35" i="60"/>
  <c r="AL61" i="63"/>
  <c r="E35" i="63"/>
  <c r="E47" i="65"/>
  <c r="E41" i="65"/>
  <c r="AK28" i="63"/>
  <c r="AK17" i="64"/>
  <c r="AK31" i="64"/>
  <c r="AL26" i="64"/>
  <c r="AL42" i="63"/>
  <c r="E25" i="64"/>
  <c r="E28" i="63"/>
  <c r="E30" i="64"/>
  <c r="AL14" i="64"/>
  <c r="AL33" i="65"/>
  <c r="AK41" i="63"/>
  <c r="AL39" i="65"/>
  <c r="AL27" i="63"/>
  <c r="AK31" i="63"/>
  <c r="AL38" i="65"/>
  <c r="E30" i="65"/>
  <c r="E8" i="63"/>
  <c r="AK46" i="64"/>
  <c r="AL13" i="65"/>
  <c r="AK50" i="63"/>
  <c r="AK52" i="63"/>
  <c r="AK12" i="60"/>
  <c r="AL19" i="64"/>
  <c r="AK25" i="61"/>
  <c r="E23" i="63"/>
  <c r="E53" i="65"/>
  <c r="AL25" i="63"/>
  <c r="AL14" i="65"/>
  <c r="E15" i="65"/>
  <c r="AK35" i="60"/>
  <c r="E41" i="60"/>
  <c r="E14" i="63"/>
  <c r="AK42" i="65"/>
  <c r="E39" i="63"/>
  <c r="AK53" i="64"/>
  <c r="AK62" i="64"/>
  <c r="AK35" i="65"/>
  <c r="E44" i="65"/>
  <c r="E46" i="64"/>
  <c r="AK48" i="64"/>
  <c r="AK10" i="61"/>
  <c r="AK54" i="64"/>
  <c r="E24" i="65"/>
  <c r="AK20" i="64"/>
  <c r="AL45" i="65"/>
  <c r="E15" i="60"/>
  <c r="AK11" i="63"/>
  <c r="AK15" i="63"/>
  <c r="E39" i="64"/>
  <c r="E52" i="65"/>
  <c r="AL43" i="64"/>
  <c r="AK27" i="65"/>
  <c r="E16" i="63"/>
  <c r="AK14" i="63"/>
  <c r="E45" i="64"/>
  <c r="AL54" i="65"/>
  <c r="AK17" i="63"/>
  <c r="E50" i="64"/>
  <c r="AL24" i="63"/>
  <c r="AK19" i="63"/>
  <c r="E48" i="63"/>
  <c r="AK39" i="63"/>
  <c r="AK18" i="63"/>
  <c r="AL37" i="65"/>
  <c r="AL13" i="63"/>
  <c r="AK23" i="61"/>
  <c r="AK33" i="64"/>
  <c r="AK49" i="64"/>
  <c r="AK48" i="65"/>
  <c r="AL32" i="65"/>
  <c r="E43" i="64"/>
  <c r="AL45" i="64"/>
  <c r="E31" i="65"/>
  <c r="E51" i="64"/>
  <c r="AL34" i="64"/>
  <c r="AK33" i="63"/>
  <c r="AK35" i="64"/>
  <c r="AK28" i="64"/>
  <c r="AK54" i="63"/>
  <c r="E26" i="63"/>
  <c r="E11" i="65"/>
  <c r="E44" i="63"/>
  <c r="AK15" i="61"/>
  <c r="AK40" i="63"/>
  <c r="AK30" i="65"/>
  <c r="AL23" i="65"/>
  <c r="AL16" i="64"/>
  <c r="AL44" i="65"/>
  <c r="AK27" i="64"/>
  <c r="E18" i="63"/>
  <c r="E21" i="65"/>
  <c r="AK53" i="65"/>
  <c r="E12" i="63"/>
  <c r="AK32" i="63"/>
  <c r="E8" i="64"/>
  <c r="AL29" i="64"/>
  <c r="E49" i="63"/>
  <c r="E30" i="63"/>
  <c r="AK37" i="64"/>
  <c r="E13" i="63"/>
  <c r="AL40" i="64"/>
  <c r="AL53" i="61"/>
  <c r="AK49" i="63"/>
  <c r="AK8" i="63"/>
  <c r="AL11" i="65"/>
  <c r="AL21" i="61"/>
  <c r="AK55" i="65"/>
  <c r="AL55" i="64"/>
  <c r="AL7" i="65"/>
  <c r="AK31" i="65"/>
  <c r="AL22" i="64"/>
  <c r="AL12" i="63"/>
  <c r="AL25" i="64"/>
  <c r="E54" i="63"/>
  <c r="E46" i="63"/>
  <c r="AK34" i="63"/>
  <c r="E7" i="65"/>
  <c r="AK61" i="63"/>
  <c r="AL19" i="65"/>
  <c r="AL28" i="63"/>
  <c r="AL17" i="64"/>
  <c r="AL31" i="64"/>
  <c r="AK42" i="63"/>
  <c r="AL43" i="63"/>
  <c r="E32" i="65"/>
  <c r="AL40" i="65"/>
  <c r="E55" i="65"/>
  <c r="AK14" i="64"/>
  <c r="AL41" i="63"/>
  <c r="AK36" i="63"/>
  <c r="AK39" i="65"/>
  <c r="AK27" i="63"/>
  <c r="E29" i="63"/>
  <c r="E29" i="64"/>
  <c r="AK38" i="65"/>
  <c r="AL42" i="64"/>
  <c r="E9" i="60"/>
  <c r="AL46" i="64"/>
  <c r="E42" i="64"/>
  <c r="AL50" i="63"/>
  <c r="AL48" i="63"/>
  <c r="E41" i="63"/>
  <c r="AK19" i="64"/>
  <c r="AL25" i="61"/>
  <c r="E27" i="63"/>
  <c r="E14" i="65"/>
  <c r="AK25" i="63"/>
  <c r="AK49" i="65"/>
  <c r="AK8" i="64"/>
  <c r="AL8" i="60"/>
  <c r="E10" i="63"/>
  <c r="E50" i="63"/>
  <c r="AL42" i="65"/>
  <c r="E49" i="65"/>
  <c r="AL35" i="65"/>
  <c r="E48" i="65"/>
  <c r="E26" i="65"/>
  <c r="AL48" i="64"/>
  <c r="AL10" i="61"/>
  <c r="AL54" i="64"/>
  <c r="AK41" i="64"/>
  <c r="AL20" i="64"/>
  <c r="E23" i="64"/>
  <c r="AL51" i="64"/>
  <c r="AL15" i="63"/>
  <c r="E33" i="63"/>
  <c r="AK43" i="64"/>
  <c r="AL27" i="65"/>
  <c r="AL21" i="65"/>
  <c r="E32" i="63"/>
  <c r="E28" i="65"/>
  <c r="AK54" i="65"/>
  <c r="AL17" i="63"/>
  <c r="E47" i="63"/>
  <c r="AL46" i="65"/>
  <c r="AK17" i="61"/>
  <c r="AL47" i="63"/>
  <c r="E31" i="60"/>
  <c r="E38" i="60"/>
  <c r="AJ60" i="58"/>
  <c r="E14" i="60"/>
  <c r="AJ49" i="58"/>
  <c r="AJ40" i="58"/>
  <c r="G36" i="58"/>
  <c r="E51" i="58"/>
  <c r="AL45" i="61"/>
  <c r="AL7" i="60"/>
  <c r="AL51" i="61"/>
  <c r="E53" i="61"/>
  <c r="AJ31" i="58"/>
  <c r="G41" i="58"/>
  <c r="G46" i="58"/>
  <c r="AL36" i="60"/>
  <c r="E50" i="61"/>
  <c r="E27" i="61"/>
  <c r="G39" i="58"/>
  <c r="E17" i="60"/>
  <c r="AL7" i="58"/>
  <c r="AL55" i="61"/>
  <c r="AJ39" i="58"/>
  <c r="AL47" i="61"/>
  <c r="AL56" i="60"/>
  <c r="E62" i="60"/>
  <c r="AK12" i="61"/>
  <c r="AL39" i="60"/>
  <c r="AK38" i="61"/>
  <c r="AJ58" i="58"/>
  <c r="AL43" i="60"/>
  <c r="AK11" i="61"/>
  <c r="AL55" i="60"/>
  <c r="AJ17" i="58"/>
  <c r="AJ56" i="58"/>
  <c r="AK35" i="61"/>
  <c r="AL9" i="58"/>
  <c r="E19" i="61"/>
  <c r="AK62" i="61"/>
  <c r="AK24" i="60"/>
  <c r="AK32" i="60"/>
  <c r="AK34" i="58"/>
  <c r="AK48" i="61"/>
  <c r="AJ29" i="58"/>
  <c r="G56" i="58"/>
  <c r="E55" i="60"/>
  <c r="AL15" i="60"/>
  <c r="E21" i="60"/>
  <c r="AL28" i="60"/>
  <c r="AL36" i="61"/>
  <c r="AK37" i="61"/>
  <c r="E38" i="58"/>
  <c r="AL41" i="60"/>
  <c r="AK28" i="60"/>
  <c r="AK30" i="61"/>
  <c r="AK22" i="61"/>
  <c r="AK9" i="58"/>
  <c r="AL51" i="60"/>
  <c r="G12" i="58"/>
  <c r="AJ63" i="58"/>
  <c r="AK9" i="60"/>
  <c r="E38" i="61"/>
  <c r="AJ26" i="58"/>
  <c r="AK39" i="61"/>
  <c r="AK8" i="61"/>
  <c r="AL53" i="60"/>
  <c r="AK16" i="61"/>
  <c r="AJ32" i="58"/>
  <c r="G57" i="58"/>
  <c r="E10" i="58"/>
  <c r="AL32" i="60"/>
  <c r="AL30" i="60"/>
  <c r="E14" i="61"/>
  <c r="AK11" i="60"/>
  <c r="AL26" i="61"/>
  <c r="AL8" i="61"/>
  <c r="AJ57" i="58"/>
  <c r="G27" i="58"/>
  <c r="AK30" i="60"/>
  <c r="E61" i="60"/>
  <c r="AK49" i="60"/>
  <c r="G24" i="58"/>
  <c r="AL28" i="61"/>
  <c r="AL29" i="60"/>
  <c r="AL46" i="60"/>
  <c r="AK51" i="60"/>
  <c r="AJ20" i="58"/>
  <c r="E11" i="61"/>
  <c r="E25" i="60"/>
  <c r="AL20" i="60"/>
  <c r="AK47" i="60"/>
  <c r="G29" i="58"/>
  <c r="AK52" i="61"/>
  <c r="AJ65" i="58"/>
  <c r="G22" i="58"/>
  <c r="AK37" i="60"/>
  <c r="AK51" i="61"/>
  <c r="AK7" i="58"/>
  <c r="G54" i="58"/>
  <c r="AJ64" i="58"/>
  <c r="E54" i="60"/>
  <c r="AK29" i="61"/>
  <c r="E29" i="60"/>
  <c r="AK34" i="60"/>
  <c r="AK34" i="61"/>
  <c r="G26" i="58"/>
  <c r="G42" i="58"/>
  <c r="E7" i="61"/>
  <c r="E44" i="60"/>
  <c r="E30" i="60"/>
  <c r="G30" i="58"/>
  <c r="AL49" i="61"/>
  <c r="G33" i="58"/>
  <c r="E24" i="60"/>
  <c r="AK55" i="60"/>
  <c r="AJ12" i="58"/>
  <c r="E47" i="61"/>
  <c r="AL37" i="61"/>
  <c r="AK62" i="60"/>
  <c r="AJ15" i="58"/>
  <c r="G52" i="58"/>
  <c r="AK54" i="61"/>
  <c r="G16" i="58"/>
  <c r="AL44" i="58"/>
  <c r="AJ47" i="58"/>
  <c r="AL13" i="61"/>
  <c r="AK19" i="60"/>
  <c r="E29" i="61"/>
  <c r="AJ16" i="58"/>
  <c r="AK50" i="60"/>
  <c r="AL29" i="61"/>
  <c r="G35" i="58"/>
  <c r="AK45" i="61"/>
  <c r="AK30" i="58"/>
  <c r="AL20" i="61"/>
  <c r="G13" i="58"/>
  <c r="AK31" i="60"/>
  <c r="AL45" i="60"/>
  <c r="E43" i="60"/>
  <c r="AL11" i="60"/>
  <c r="E23" i="61"/>
  <c r="AJ21" i="58"/>
  <c r="E32" i="61"/>
  <c r="AL42" i="61"/>
  <c r="E37" i="60"/>
  <c r="AL33" i="60"/>
  <c r="AK26" i="61"/>
  <c r="G49" i="58"/>
  <c r="E12" i="61"/>
  <c r="G25" i="58"/>
  <c r="AK14" i="60"/>
  <c r="AK36" i="61"/>
  <c r="E8" i="61"/>
  <c r="AK17" i="60"/>
  <c r="E42" i="60"/>
  <c r="E33" i="61"/>
  <c r="AL44" i="60"/>
  <c r="AK36" i="60"/>
  <c r="AJ61" i="58"/>
  <c r="AJ25" i="58"/>
  <c r="E55" i="61"/>
  <c r="E24" i="61"/>
  <c r="G28" i="58"/>
  <c r="AK33" i="61"/>
  <c r="E20" i="61"/>
  <c r="AK7" i="61"/>
  <c r="G18" i="58"/>
  <c r="AL25" i="60"/>
  <c r="AL62" i="60"/>
  <c r="G55" i="58"/>
  <c r="AL22" i="61"/>
  <c r="E25" i="61"/>
  <c r="AK46" i="61"/>
  <c r="AJ62" i="58"/>
  <c r="E37" i="61"/>
  <c r="AL8" i="58"/>
  <c r="E52" i="61"/>
  <c r="G17" i="58"/>
  <c r="AL18" i="60"/>
  <c r="E26" i="61"/>
  <c r="AL52" i="60"/>
  <c r="E15" i="61"/>
  <c r="E36" i="61"/>
  <c r="AL10" i="58"/>
  <c r="AJ37" i="58"/>
  <c r="E33" i="60"/>
  <c r="G44" i="58"/>
  <c r="G45" i="58"/>
  <c r="AK42" i="60"/>
  <c r="AK22" i="60"/>
  <c r="AL30" i="58"/>
  <c r="G21" i="58"/>
  <c r="E48" i="61"/>
  <c r="AJ24" i="58"/>
  <c r="E50" i="60"/>
  <c r="G34" i="58"/>
  <c r="G40" i="58"/>
  <c r="E49" i="61"/>
  <c r="AK18" i="61"/>
  <c r="AK28" i="61"/>
  <c r="AK41" i="60"/>
  <c r="E49" i="60"/>
  <c r="AK20" i="60"/>
  <c r="AK61" i="60"/>
  <c r="E46" i="60"/>
  <c r="AK18" i="60"/>
  <c r="E11" i="58"/>
  <c r="AK24" i="61"/>
  <c r="E21" i="61"/>
  <c r="AL18" i="61"/>
  <c r="AK42" i="61"/>
  <c r="E61" i="61"/>
  <c r="AK54" i="60"/>
  <c r="AK27" i="60"/>
  <c r="G62" i="58"/>
  <c r="G32" i="58"/>
  <c r="E16" i="61"/>
  <c r="AK18" i="58"/>
  <c r="E46" i="61"/>
  <c r="E44" i="61"/>
  <c r="AL54" i="61"/>
  <c r="AJ14" i="58"/>
  <c r="AJ48" i="58"/>
  <c r="AJ36" i="58"/>
  <c r="E9" i="58"/>
  <c r="AK21" i="60"/>
  <c r="AK43" i="60"/>
  <c r="AJ41" i="58"/>
  <c r="AJ33" i="58"/>
  <c r="AJ54" i="58"/>
  <c r="G61" i="58"/>
  <c r="AL34" i="58"/>
  <c r="AL27" i="60"/>
  <c r="AK38" i="60"/>
  <c r="AK31" i="61"/>
  <c r="E10" i="61"/>
  <c r="AL12" i="61"/>
  <c r="E19" i="60"/>
  <c r="AK40" i="60"/>
  <c r="G43" i="58"/>
  <c r="AK44" i="58"/>
  <c r="AL39" i="61"/>
  <c r="AL14" i="60"/>
  <c r="AL22" i="60"/>
  <c r="AL34" i="60"/>
  <c r="AL32" i="61"/>
  <c r="AL48" i="60"/>
  <c r="AK48" i="60"/>
  <c r="AL50" i="60"/>
  <c r="E18" i="61"/>
  <c r="E27" i="60"/>
  <c r="AL21" i="60"/>
  <c r="E7" i="60"/>
  <c r="E47" i="60"/>
  <c r="AL11" i="61"/>
  <c r="AJ13" i="58"/>
  <c r="AK25" i="60"/>
  <c r="AJ43" i="58"/>
  <c r="AJ59" i="58"/>
  <c r="E28" i="61"/>
  <c r="E9" i="61"/>
  <c r="G20" i="58"/>
  <c r="AL40" i="60"/>
  <c r="AK39" i="60"/>
  <c r="AL40" i="61"/>
  <c r="AJ28" i="58"/>
  <c r="AL24" i="60"/>
  <c r="E23" i="60"/>
  <c r="AJ11" i="58"/>
  <c r="E51" i="61"/>
  <c r="AJ38" i="58"/>
  <c r="E12" i="60"/>
  <c r="E8" i="58"/>
  <c r="AJ51" i="58"/>
  <c r="E39" i="60"/>
  <c r="AJ46" i="58"/>
  <c r="AL24" i="61"/>
  <c r="AL31" i="60"/>
  <c r="E45" i="60"/>
  <c r="AK33" i="60"/>
  <c r="AJ35" i="58"/>
  <c r="AK32" i="61"/>
  <c r="AJ19" i="58"/>
  <c r="AK16" i="60"/>
  <c r="E18" i="60"/>
  <c r="E56" i="60"/>
  <c r="AK13" i="61"/>
  <c r="E15" i="58"/>
  <c r="AL16" i="60"/>
  <c r="E7" i="58"/>
  <c r="AL48" i="61"/>
  <c r="AK40" i="61"/>
  <c r="AJ66" i="58"/>
  <c r="AK13" i="60"/>
  <c r="AK46" i="60"/>
  <c r="AL7" i="61"/>
  <c r="AK10" i="58"/>
  <c r="G53" i="58"/>
  <c r="AL26" i="60"/>
  <c r="E35" i="61"/>
  <c r="AJ27" i="58"/>
  <c r="E13" i="60"/>
  <c r="AL61" i="60"/>
  <c r="E54" i="61"/>
  <c r="AK41" i="61"/>
  <c r="AL62" i="61"/>
  <c r="AL47" i="60"/>
  <c r="AL37" i="60"/>
  <c r="AL61" i="61"/>
  <c r="AL52" i="61"/>
  <c r="AL38" i="61"/>
  <c r="E34" i="60"/>
  <c r="AK49" i="61"/>
  <c r="AL33" i="61"/>
  <c r="G31" i="58"/>
  <c r="G48" i="58"/>
  <c r="E28" i="60"/>
  <c r="E26" i="60"/>
  <c r="E41" i="61"/>
  <c r="E62" i="61"/>
  <c r="E36" i="60"/>
  <c r="G19" i="58"/>
  <c r="AK23" i="60"/>
  <c r="AK7" i="60"/>
  <c r="E13" i="61"/>
  <c r="E48" i="60"/>
  <c r="AL46" i="61"/>
  <c r="AL49" i="60"/>
  <c r="AJ22" i="58"/>
  <c r="E45" i="61"/>
  <c r="E22" i="61"/>
  <c r="AL18" i="58"/>
  <c r="E40" i="61"/>
  <c r="AL14" i="61"/>
  <c r="E43" i="61"/>
  <c r="AJ52" i="58"/>
  <c r="E32" i="60"/>
  <c r="AK20" i="61"/>
  <c r="E40" i="60"/>
  <c r="G23" i="58"/>
  <c r="AL41" i="61"/>
  <c r="AL13" i="60"/>
  <c r="AL31" i="61"/>
  <c r="AK29" i="60"/>
  <c r="E31" i="61"/>
  <c r="AK55" i="61"/>
  <c r="AJ55" i="58"/>
  <c r="E34" i="61"/>
  <c r="AK44" i="60"/>
  <c r="AK52" i="60"/>
  <c r="AK8" i="58"/>
  <c r="AL16" i="61"/>
  <c r="AL50" i="61"/>
  <c r="AL17" i="60"/>
  <c r="AL9" i="60"/>
  <c r="AK56" i="60"/>
  <c r="AL43" i="61"/>
  <c r="AL38" i="60"/>
  <c r="E17" i="61"/>
  <c r="AK53" i="60"/>
  <c r="AK15" i="60"/>
  <c r="AJ23" i="58"/>
  <c r="G50" i="58"/>
  <c r="E51" i="60"/>
  <c r="AL34" i="61"/>
  <c r="E30" i="61"/>
  <c r="AJ53" i="58"/>
  <c r="AK45" i="60"/>
  <c r="AK26" i="60"/>
  <c r="AL30" i="61"/>
  <c r="E39" i="61"/>
  <c r="G47" i="58"/>
  <c r="E20" i="60"/>
  <c r="AL54" i="60"/>
  <c r="AK50" i="61"/>
  <c r="AK43" i="61"/>
  <c r="AK14" i="61"/>
  <c r="AK47" i="61"/>
  <c r="G14" i="58"/>
  <c r="E52" i="60"/>
  <c r="AJ42" i="58"/>
  <c r="E53" i="60"/>
  <c r="E42" i="61"/>
  <c r="E22" i="60"/>
  <c r="AL35" i="61"/>
  <c r="AL23" i="60"/>
  <c r="AL19" i="60"/>
  <c r="AJ50" i="58"/>
  <c r="AL42" i="60"/>
  <c r="AK61" i="61"/>
  <c r="G37" i="58"/>
  <c r="AG47" i="63" l="1"/>
  <c r="AH47" i="63"/>
  <c r="AM17" i="61"/>
  <c r="AG46" i="65"/>
  <c r="AH46" i="65"/>
  <c r="AG17" i="63"/>
  <c r="AH17" i="63"/>
  <c r="AM54" i="65"/>
  <c r="AG21" i="65"/>
  <c r="AH21" i="65"/>
  <c r="AG27" i="65"/>
  <c r="AH27" i="65"/>
  <c r="AM43" i="64"/>
  <c r="AG15" i="63"/>
  <c r="AH15" i="63"/>
  <c r="AG51" i="64"/>
  <c r="AH51" i="64"/>
  <c r="AG20" i="64"/>
  <c r="AH20" i="64"/>
  <c r="AM41" i="64"/>
  <c r="AG54" i="64"/>
  <c r="AH54" i="64"/>
  <c r="AG10" i="61"/>
  <c r="AH10" i="61"/>
  <c r="AH48" i="64"/>
  <c r="AG48" i="64"/>
  <c r="AH35" i="65"/>
  <c r="AG35" i="65"/>
  <c r="AH42" i="65"/>
  <c r="AG42" i="65"/>
  <c r="AH8" i="60"/>
  <c r="AG8" i="60"/>
  <c r="AM8" i="64"/>
  <c r="AM49" i="65"/>
  <c r="AM25" i="63"/>
  <c r="AG25" i="61"/>
  <c r="AH25" i="61"/>
  <c r="AM19" i="64"/>
  <c r="AG48" i="63"/>
  <c r="AH48" i="63"/>
  <c r="AG50" i="63"/>
  <c r="AH50" i="63"/>
  <c r="AG46" i="64"/>
  <c r="AH46" i="64"/>
  <c r="AG42" i="64"/>
  <c r="AH42" i="64"/>
  <c r="AM38" i="65"/>
  <c r="AM27" i="63"/>
  <c r="AM39" i="65"/>
  <c r="AM36" i="63"/>
  <c r="AH41" i="63"/>
  <c r="AG41" i="63"/>
  <c r="AM14" i="64"/>
  <c r="AH40" i="65"/>
  <c r="AG40" i="65"/>
  <c r="AG43" i="63"/>
  <c r="AH43" i="63"/>
  <c r="AM42" i="63"/>
  <c r="AG31" i="64"/>
  <c r="AH31" i="64"/>
  <c r="AH17" i="64"/>
  <c r="AG17" i="64"/>
  <c r="AG28" i="63"/>
  <c r="AH28" i="63"/>
  <c r="AG19" i="65"/>
  <c r="AH19" i="65"/>
  <c r="AM61" i="63"/>
  <c r="U10" i="65"/>
  <c r="V10" i="65" s="1"/>
  <c r="R8" i="65"/>
  <c r="R11" i="65"/>
  <c r="S11" i="65" s="1"/>
  <c r="R12" i="65"/>
  <c r="O10" i="65"/>
  <c r="O9" i="65"/>
  <c r="O16" i="65" a="1"/>
  <c r="O16" i="65" s="1"/>
  <c r="O13" i="65"/>
  <c r="P13" i="65" s="1"/>
  <c r="U16" i="65" a="1"/>
  <c r="U16" i="65" s="1"/>
  <c r="U11" i="65"/>
  <c r="O12" i="65"/>
  <c r="U9" i="65"/>
  <c r="V9" i="65" s="1"/>
  <c r="R9" i="65"/>
  <c r="O8" i="65"/>
  <c r="U13" i="65"/>
  <c r="V13" i="65" s="1"/>
  <c r="R13" i="65"/>
  <c r="U8" i="65"/>
  <c r="V8" i="65" s="1"/>
  <c r="O11" i="65"/>
  <c r="R10" i="65"/>
  <c r="R16" i="65" a="1"/>
  <c r="R16" i="65" s="1"/>
  <c r="U12" i="65"/>
  <c r="AM34" i="63"/>
  <c r="AG25" i="64"/>
  <c r="AH25" i="64"/>
  <c r="AH12" i="63"/>
  <c r="AG12" i="63"/>
  <c r="AG22" i="64"/>
  <c r="AH22" i="64"/>
  <c r="AM31" i="65"/>
  <c r="AG7" i="65"/>
  <c r="AH7" i="65"/>
  <c r="AG55" i="64"/>
  <c r="AH55" i="64"/>
  <c r="AM55" i="65"/>
  <c r="AG21" i="61"/>
  <c r="AH21" i="61"/>
  <c r="AH11" i="65"/>
  <c r="AG11" i="65"/>
  <c r="AM8" i="63"/>
  <c r="AM49" i="63"/>
  <c r="AG53" i="61"/>
  <c r="AH53" i="61"/>
  <c r="AG40" i="64"/>
  <c r="AH40" i="64"/>
  <c r="AM37" i="64"/>
  <c r="AH29" i="64"/>
  <c r="AG29" i="64"/>
  <c r="AM32" i="63"/>
  <c r="AM53" i="65"/>
  <c r="AM27" i="64"/>
  <c r="AH44" i="65"/>
  <c r="AG44" i="65"/>
  <c r="AG16" i="64"/>
  <c r="AH16" i="64"/>
  <c r="AH23" i="65"/>
  <c r="AG23" i="65"/>
  <c r="AM30" i="65"/>
  <c r="AM40" i="63"/>
  <c r="AM15" i="61"/>
  <c r="AM54" i="63"/>
  <c r="AM28" i="64"/>
  <c r="AM35" i="64"/>
  <c r="AM33" i="63"/>
  <c r="AG34" i="64"/>
  <c r="AH34" i="64"/>
  <c r="AG45" i="64"/>
  <c r="AH45" i="64"/>
  <c r="AG32" i="65"/>
  <c r="AH32" i="65"/>
  <c r="AM48" i="65"/>
  <c r="AM49" i="64"/>
  <c r="AM33" i="64"/>
  <c r="AM23" i="61"/>
  <c r="AH13" i="63"/>
  <c r="AG13" i="63"/>
  <c r="AG37" i="65"/>
  <c r="AH37" i="65"/>
  <c r="AM18" i="63"/>
  <c r="AM39" i="63"/>
  <c r="AM19" i="63"/>
  <c r="AH24" i="63"/>
  <c r="AG24" i="63"/>
  <c r="AM17" i="63"/>
  <c r="AH54" i="65"/>
  <c r="AG54" i="65"/>
  <c r="AM14" i="63"/>
  <c r="AM27" i="65"/>
  <c r="AH43" i="64"/>
  <c r="AG43" i="64"/>
  <c r="AM15" i="63"/>
  <c r="AM11" i="63"/>
  <c r="AG45" i="65"/>
  <c r="AH45" i="65"/>
  <c r="AM20" i="64"/>
  <c r="AM54" i="64"/>
  <c r="AM10" i="61"/>
  <c r="AM48" i="64"/>
  <c r="AM35" i="65"/>
  <c r="AM62" i="64"/>
  <c r="AM53" i="64"/>
  <c r="AM42" i="65"/>
  <c r="AM35" i="60"/>
  <c r="AH14" i="65"/>
  <c r="AG14" i="65"/>
  <c r="AG25" i="63"/>
  <c r="AH25" i="63"/>
  <c r="AM25" i="61"/>
  <c r="AH19" i="64"/>
  <c r="AG19" i="64"/>
  <c r="AM12" i="60"/>
  <c r="AM52" i="63"/>
  <c r="AM50" i="63"/>
  <c r="AG13" i="65"/>
  <c r="AH13" i="65"/>
  <c r="AM46" i="64"/>
  <c r="AG38" i="65"/>
  <c r="AH38" i="65"/>
  <c r="AM31" i="63"/>
  <c r="AG27" i="63"/>
  <c r="AH27" i="63"/>
  <c r="AG39" i="65"/>
  <c r="AH39" i="65"/>
  <c r="AM41" i="63"/>
  <c r="AG33" i="65"/>
  <c r="AH33" i="65"/>
  <c r="AG14" i="64"/>
  <c r="AH14" i="64"/>
  <c r="AG42" i="63"/>
  <c r="AH42" i="63"/>
  <c r="AH26" i="64"/>
  <c r="AG26" i="64"/>
  <c r="AM31" i="64"/>
  <c r="AM17" i="64"/>
  <c r="AM28" i="63"/>
  <c r="AG61" i="63"/>
  <c r="AH61" i="63"/>
  <c r="AG22" i="63"/>
  <c r="AH22" i="63"/>
  <c r="AM23" i="63"/>
  <c r="AM38" i="63"/>
  <c r="AM25" i="64"/>
  <c r="AM12" i="63"/>
  <c r="AH12" i="65"/>
  <c r="AG12" i="65"/>
  <c r="AM22" i="64"/>
  <c r="AM55" i="64"/>
  <c r="AG55" i="65"/>
  <c r="AH55" i="65"/>
  <c r="AG7" i="63"/>
  <c r="AH7" i="63"/>
  <c r="AH44" i="61"/>
  <c r="AG44" i="61"/>
  <c r="AG38" i="64"/>
  <c r="AH38" i="64"/>
  <c r="AG49" i="63"/>
  <c r="AH49" i="63"/>
  <c r="AM53" i="61"/>
  <c r="AM40" i="64"/>
  <c r="R8" i="63"/>
  <c r="U9" i="63"/>
  <c r="V9" i="63" s="1"/>
  <c r="O10" i="63"/>
  <c r="U10" i="63"/>
  <c r="V10" i="63" s="1"/>
  <c r="O12" i="63"/>
  <c r="R16" i="63" a="1"/>
  <c r="R16" i="63" s="1"/>
  <c r="O9" i="63"/>
  <c r="O13" i="63"/>
  <c r="P13" i="63" s="1"/>
  <c r="U12" i="63"/>
  <c r="R12" i="63"/>
  <c r="R10" i="63"/>
  <c r="U11" i="63"/>
  <c r="O11" i="63"/>
  <c r="U8" i="63"/>
  <c r="V8" i="63" s="1"/>
  <c r="U16" i="63" a="1"/>
  <c r="U16" i="63" s="1"/>
  <c r="O8" i="63"/>
  <c r="R13" i="63"/>
  <c r="U13" i="63"/>
  <c r="V13" i="63" s="1"/>
  <c r="R9" i="63"/>
  <c r="O16" i="63" a="1"/>
  <c r="O16" i="63" s="1"/>
  <c r="R11" i="63"/>
  <c r="S11" i="63" s="1"/>
  <c r="AH37" i="64"/>
  <c r="AG37" i="64"/>
  <c r="AH32" i="64"/>
  <c r="AG32" i="64"/>
  <c r="AH10" i="64"/>
  <c r="AG10" i="64"/>
  <c r="AM29" i="63"/>
  <c r="AG53" i="65"/>
  <c r="AH53" i="65"/>
  <c r="AG52" i="65"/>
  <c r="AH52" i="65"/>
  <c r="AM46" i="63"/>
  <c r="AG27" i="64"/>
  <c r="AH27" i="64"/>
  <c r="AM10" i="65"/>
  <c r="AG40" i="63"/>
  <c r="AH40" i="63"/>
  <c r="AM36" i="65"/>
  <c r="AH18" i="64"/>
  <c r="AG18" i="64"/>
  <c r="AG15" i="61"/>
  <c r="AH15" i="61"/>
  <c r="AG54" i="63"/>
  <c r="AH54" i="63"/>
  <c r="AG28" i="64"/>
  <c r="AH28" i="64"/>
  <c r="AG33" i="63"/>
  <c r="AH33" i="63"/>
  <c r="AH21" i="64"/>
  <c r="AG21" i="64"/>
  <c r="AM45" i="64"/>
  <c r="AM32" i="65"/>
  <c r="AM12" i="64"/>
  <c r="AM26" i="65"/>
  <c r="AH33" i="64"/>
  <c r="AG33" i="64"/>
  <c r="AM50" i="64"/>
  <c r="AM13" i="63"/>
  <c r="AM37" i="65"/>
  <c r="AG39" i="64"/>
  <c r="AH39" i="64"/>
  <c r="AM62" i="65"/>
  <c r="AG39" i="63"/>
  <c r="AH39" i="63"/>
  <c r="AG19" i="63"/>
  <c r="AH19" i="63"/>
  <c r="AM24" i="63"/>
  <c r="AG36" i="64"/>
  <c r="AH36" i="64"/>
  <c r="AG10" i="63"/>
  <c r="AH10" i="63"/>
  <c r="AM9" i="64"/>
  <c r="AM53" i="63"/>
  <c r="AH14" i="63"/>
  <c r="AG14" i="63"/>
  <c r="AH10" i="60"/>
  <c r="AG10" i="60"/>
  <c r="AH37" i="63"/>
  <c r="AG37" i="63"/>
  <c r="AM29" i="65"/>
  <c r="AG50" i="65"/>
  <c r="AH50" i="65"/>
  <c r="AM47" i="65"/>
  <c r="AH11" i="63"/>
  <c r="AG11" i="63"/>
  <c r="AM45" i="65"/>
  <c r="AH44" i="63"/>
  <c r="AG44" i="63"/>
  <c r="AG18" i="65"/>
  <c r="AH18" i="65"/>
  <c r="AH53" i="64"/>
  <c r="AG53" i="64"/>
  <c r="AG11" i="64"/>
  <c r="AH11" i="64"/>
  <c r="AH27" i="61"/>
  <c r="AG27" i="61"/>
  <c r="AG35" i="60"/>
  <c r="AH35" i="60"/>
  <c r="AM14" i="65"/>
  <c r="AH34" i="65"/>
  <c r="AG34" i="65"/>
  <c r="AM24" i="64"/>
  <c r="AG9" i="63"/>
  <c r="AH9" i="63"/>
  <c r="AG12" i="60"/>
  <c r="AH12" i="60"/>
  <c r="AG52" i="63"/>
  <c r="AH52" i="63"/>
  <c r="AM19" i="61"/>
  <c r="AG44" i="64"/>
  <c r="AH44" i="64"/>
  <c r="AM13" i="65"/>
  <c r="AG55" i="63"/>
  <c r="AH55" i="63"/>
  <c r="AG31" i="63"/>
  <c r="AH31" i="63"/>
  <c r="AM33" i="65"/>
  <c r="AH26" i="63"/>
  <c r="AG26" i="63"/>
  <c r="AM26" i="64"/>
  <c r="AM30" i="64"/>
  <c r="AM25" i="65"/>
  <c r="AM13" i="64"/>
  <c r="AG35" i="63"/>
  <c r="AH35" i="63"/>
  <c r="AG61" i="65"/>
  <c r="AH61" i="65"/>
  <c r="AG61" i="64"/>
  <c r="AH61" i="64"/>
  <c r="AG28" i="65"/>
  <c r="AH28" i="65"/>
  <c r="AM22" i="63"/>
  <c r="AH23" i="63"/>
  <c r="AG23" i="63"/>
  <c r="AH38" i="63"/>
  <c r="AG38" i="63"/>
  <c r="AH30" i="63"/>
  <c r="AG30" i="63"/>
  <c r="AM12" i="65"/>
  <c r="AG52" i="64"/>
  <c r="AH52" i="64"/>
  <c r="AM7" i="63"/>
  <c r="AG9" i="65"/>
  <c r="AH9" i="65"/>
  <c r="AM44" i="61"/>
  <c r="AM38" i="64"/>
  <c r="AM51" i="63"/>
  <c r="AG47" i="64"/>
  <c r="AH47" i="64"/>
  <c r="AM9" i="61"/>
  <c r="AM32" i="64"/>
  <c r="AM10" i="64"/>
  <c r="AG29" i="63"/>
  <c r="AH29" i="63"/>
  <c r="AM16" i="63"/>
  <c r="AG43" i="65"/>
  <c r="AH43" i="65"/>
  <c r="AM52" i="65"/>
  <c r="AH46" i="63"/>
  <c r="AG46" i="63"/>
  <c r="AG10" i="65"/>
  <c r="AH10" i="65"/>
  <c r="AH36" i="65"/>
  <c r="AG36" i="65"/>
  <c r="AM18" i="64"/>
  <c r="AM51" i="65"/>
  <c r="AM23" i="64"/>
  <c r="AM16" i="65"/>
  <c r="AM7" i="64"/>
  <c r="AM21" i="64"/>
  <c r="AM8" i="65"/>
  <c r="AM15" i="65"/>
  <c r="AG12" i="64"/>
  <c r="AH12" i="64"/>
  <c r="AG26" i="65"/>
  <c r="AH26" i="65"/>
  <c r="AM21" i="63"/>
  <c r="AG50" i="64"/>
  <c r="AH50" i="64"/>
  <c r="AG15" i="64"/>
  <c r="AH15" i="64"/>
  <c r="AH45" i="63"/>
  <c r="AG45" i="63"/>
  <c r="AM39" i="64"/>
  <c r="AG20" i="63"/>
  <c r="AH20" i="63"/>
  <c r="AM47" i="63"/>
  <c r="AH17" i="61"/>
  <c r="AG17" i="61"/>
  <c r="AM46" i="65"/>
  <c r="AM36" i="64"/>
  <c r="AM10" i="63"/>
  <c r="AG9" i="64"/>
  <c r="AH9" i="64"/>
  <c r="AH53" i="63"/>
  <c r="AG53" i="63"/>
  <c r="AM21" i="65"/>
  <c r="AM10" i="60"/>
  <c r="AM37" i="63"/>
  <c r="AG29" i="65"/>
  <c r="AH29" i="65"/>
  <c r="AM50" i="65"/>
  <c r="AG47" i="65"/>
  <c r="AH47" i="65"/>
  <c r="AM51" i="64"/>
  <c r="AH41" i="64"/>
  <c r="AG41" i="64"/>
  <c r="AM44" i="63"/>
  <c r="AM18" i="65"/>
  <c r="AM11" i="64"/>
  <c r="AM27" i="61"/>
  <c r="AM8" i="60"/>
  <c r="AH8" i="64"/>
  <c r="AG8" i="64"/>
  <c r="AH49" i="65"/>
  <c r="AG49" i="65"/>
  <c r="AM34" i="65"/>
  <c r="AG24" i="64"/>
  <c r="AH24" i="64"/>
  <c r="AM9" i="63"/>
  <c r="AM62" i="63"/>
  <c r="AM48" i="63"/>
  <c r="AG19" i="61"/>
  <c r="AH19" i="61"/>
  <c r="AM44" i="64"/>
  <c r="AM42" i="64"/>
  <c r="AM55" i="63"/>
  <c r="AH36" i="63"/>
  <c r="AG36" i="63"/>
  <c r="AM40" i="65"/>
  <c r="AM26" i="63"/>
  <c r="AM43" i="63"/>
  <c r="AH30" i="64"/>
  <c r="AG30" i="64"/>
  <c r="AH25" i="65"/>
  <c r="AG25" i="65"/>
  <c r="AH13" i="64"/>
  <c r="AG13" i="64"/>
  <c r="AM19" i="65"/>
  <c r="AM35" i="63"/>
  <c r="AM61" i="65"/>
  <c r="AG34" i="63"/>
  <c r="AH34" i="63"/>
  <c r="AM61" i="64"/>
  <c r="AM28" i="65"/>
  <c r="AM30" i="63"/>
  <c r="AH31" i="65"/>
  <c r="AG31" i="65"/>
  <c r="AM7" i="65"/>
  <c r="AM52" i="64"/>
  <c r="AM21" i="61"/>
  <c r="AM9" i="65"/>
  <c r="AM11" i="65"/>
  <c r="AG8" i="63"/>
  <c r="AH8" i="63"/>
  <c r="AH51" i="63"/>
  <c r="AG51" i="63"/>
  <c r="AM47" i="64"/>
  <c r="R13" i="64"/>
  <c r="R16" i="64" a="1"/>
  <c r="R16" i="64" s="1"/>
  <c r="R12" i="64"/>
  <c r="U11" i="64"/>
  <c r="O13" i="64"/>
  <c r="P13" i="64" s="1"/>
  <c r="R11" i="64"/>
  <c r="S11" i="64" s="1"/>
  <c r="O12" i="64"/>
  <c r="O8" i="64"/>
  <c r="O9" i="64"/>
  <c r="U8" i="64"/>
  <c r="V8" i="64" s="1"/>
  <c r="U12" i="64"/>
  <c r="R8" i="64"/>
  <c r="U13" i="64"/>
  <c r="V13" i="64" s="1"/>
  <c r="R9" i="64"/>
  <c r="U16" i="64" a="1"/>
  <c r="U16" i="64" s="1"/>
  <c r="O16" i="64" a="1"/>
  <c r="O16" i="64" s="1"/>
  <c r="O11" i="64"/>
  <c r="O10" i="64"/>
  <c r="U9" i="64"/>
  <c r="V9" i="64" s="1"/>
  <c r="U10" i="64"/>
  <c r="V10" i="64" s="1"/>
  <c r="R10" i="64"/>
  <c r="AH9" i="61"/>
  <c r="AG9" i="61"/>
  <c r="AM29" i="64"/>
  <c r="AG32" i="63"/>
  <c r="AH32" i="63"/>
  <c r="AG16" i="63"/>
  <c r="AH16" i="63"/>
  <c r="AM43" i="65"/>
  <c r="AM44" i="65"/>
  <c r="AM16" i="64"/>
  <c r="AM23" i="65"/>
  <c r="AH30" i="65"/>
  <c r="AG30" i="65"/>
  <c r="AH51" i="65"/>
  <c r="AG51" i="65"/>
  <c r="AH23" i="64"/>
  <c r="AG23" i="64"/>
  <c r="AH35" i="64"/>
  <c r="AG35" i="64"/>
  <c r="AM34" i="64"/>
  <c r="AH16" i="65"/>
  <c r="AG16" i="65"/>
  <c r="AH7" i="64"/>
  <c r="AG7" i="64"/>
  <c r="AG8" i="65"/>
  <c r="AH8" i="65"/>
  <c r="AH15" i="65"/>
  <c r="AG15" i="65"/>
  <c r="AH48" i="65"/>
  <c r="AG48" i="65"/>
  <c r="AG49" i="64"/>
  <c r="AH49" i="64"/>
  <c r="AG21" i="63"/>
  <c r="AH21" i="63"/>
  <c r="AG23" i="61"/>
  <c r="AH23" i="61"/>
  <c r="AM15" i="64"/>
  <c r="AM45" i="63"/>
  <c r="AH18" i="63"/>
  <c r="AG18" i="63"/>
  <c r="AM20" i="63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S11" i="66"/>
  <c r="S12" i="66"/>
  <c r="R5" i="66"/>
  <c r="S14" i="66"/>
  <c r="S9" i="66"/>
  <c r="S10" i="66"/>
  <c r="P12" i="66"/>
  <c r="P9" i="66"/>
  <c r="P8" i="66"/>
  <c r="AA14" i="66"/>
  <c r="AA13" i="65"/>
  <c r="AA9" i="63"/>
  <c r="AA13" i="63"/>
  <c r="AA12" i="64"/>
  <c r="AA9" i="65"/>
  <c r="AA10" i="65"/>
  <c r="R14" i="65"/>
  <c r="S10" i="65" s="1"/>
  <c r="AA12" i="63"/>
  <c r="BH20" i="70"/>
  <c r="BG20" i="70"/>
  <c r="BI20" i="70"/>
  <c r="BF20" i="70"/>
  <c r="BD21" i="70"/>
  <c r="BC22" i="70"/>
  <c r="U14" i="65"/>
  <c r="V14" i="65" s="1"/>
  <c r="R14" i="64"/>
  <c r="S9" i="64" s="1"/>
  <c r="AA8" i="65"/>
  <c r="AA10" i="63"/>
  <c r="R14" i="63"/>
  <c r="R5" i="63" s="1"/>
  <c r="AA11" i="63"/>
  <c r="AA8" i="63"/>
  <c r="O14" i="64"/>
  <c r="P9" i="64" s="1"/>
  <c r="U14" i="64"/>
  <c r="V11" i="64" s="1"/>
  <c r="O14" i="63"/>
  <c r="P12" i="63" s="1"/>
  <c r="AA8" i="64"/>
  <c r="AA13" i="64"/>
  <c r="BC21" i="69"/>
  <c r="BD20" i="69"/>
  <c r="U14" i="63"/>
  <c r="V12" i="63" s="1"/>
  <c r="O14" i="65"/>
  <c r="P14" i="65" s="1"/>
  <c r="V14" i="66"/>
  <c r="U5" i="66"/>
  <c r="AA11" i="64"/>
  <c r="AA11" i="65"/>
  <c r="BG19" i="69"/>
  <c r="BF19" i="69"/>
  <c r="BI19" i="69"/>
  <c r="BH19" i="69"/>
  <c r="AA12" i="65"/>
  <c r="P8" i="63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AH35" i="61"/>
  <c r="AG35" i="61"/>
  <c r="AM53" i="60"/>
  <c r="AG32" i="61"/>
  <c r="AH32" i="61"/>
  <c r="AM50" i="60"/>
  <c r="AK60" i="58"/>
  <c r="AM60" i="58" s="1"/>
  <c r="AL60" i="58"/>
  <c r="AH40" i="61"/>
  <c r="AG40" i="61"/>
  <c r="AM47" i="61"/>
  <c r="AG13" i="61"/>
  <c r="AH13" i="61"/>
  <c r="AM30" i="60"/>
  <c r="AH50" i="61"/>
  <c r="AG50" i="61"/>
  <c r="AG30" i="61"/>
  <c r="AH30" i="61"/>
  <c r="AM62" i="60"/>
  <c r="AM20" i="60"/>
  <c r="AM33" i="61"/>
  <c r="AH16" i="61"/>
  <c r="AG16" i="61"/>
  <c r="AM32" i="60"/>
  <c r="AG53" i="60"/>
  <c r="AH53" i="60"/>
  <c r="AM11" i="61"/>
  <c r="AH16" i="60"/>
  <c r="AG16" i="60"/>
  <c r="AH43" i="60"/>
  <c r="AG43" i="60"/>
  <c r="AG39" i="61"/>
  <c r="AH39" i="61"/>
  <c r="AM35" i="61"/>
  <c r="AH7" i="61"/>
  <c r="AG7" i="61"/>
  <c r="AM16" i="60"/>
  <c r="AG31" i="60"/>
  <c r="AH31" i="60"/>
  <c r="AH10" i="58"/>
  <c r="AG10" i="58"/>
  <c r="AM41" i="61"/>
  <c r="AH9" i="60"/>
  <c r="AG9" i="60"/>
  <c r="AM61" i="61"/>
  <c r="AG49" i="61"/>
  <c r="AH49" i="61"/>
  <c r="AM7" i="60"/>
  <c r="AM15" i="60"/>
  <c r="AH51" i="60"/>
  <c r="AG51" i="60"/>
  <c r="AM36" i="61"/>
  <c r="AG22" i="60"/>
  <c r="AH22" i="60"/>
  <c r="AH27" i="60"/>
  <c r="AG27" i="60"/>
  <c r="AM40" i="61"/>
  <c r="AM41" i="60"/>
  <c r="AG49" i="60"/>
  <c r="AH49" i="60"/>
  <c r="AM51" i="60"/>
  <c r="AM14" i="61"/>
  <c r="AG22" i="61"/>
  <c r="AH22" i="61"/>
  <c r="AH42" i="61"/>
  <c r="AG42" i="61"/>
  <c r="AG40" i="60"/>
  <c r="AH40" i="60"/>
  <c r="AM23" i="60"/>
  <c r="AH44" i="60"/>
  <c r="AG44" i="60"/>
  <c r="AM39" i="60"/>
  <c r="AM54" i="60"/>
  <c r="AM7" i="61"/>
  <c r="AG7" i="60"/>
  <c r="AH7" i="60"/>
  <c r="AM14" i="60"/>
  <c r="AL66" i="58"/>
  <c r="AK66" i="58"/>
  <c r="AM66" i="58" s="1"/>
  <c r="AM7" i="58"/>
  <c r="AM42" i="61"/>
  <c r="AM52" i="61"/>
  <c r="AG46" i="61"/>
  <c r="AH46" i="61"/>
  <c r="AM46" i="61"/>
  <c r="AH29" i="61"/>
  <c r="AG29" i="61"/>
  <c r="AG24" i="60"/>
  <c r="AH24" i="60"/>
  <c r="AM11" i="60"/>
  <c r="AG23" i="60"/>
  <c r="AH23" i="60"/>
  <c r="AH28" i="60"/>
  <c r="AG28" i="60"/>
  <c r="AM43" i="60"/>
  <c r="AG50" i="60"/>
  <c r="AH50" i="60"/>
  <c r="AM29" i="61"/>
  <c r="AM50" i="61"/>
  <c r="AG41" i="60"/>
  <c r="AH41" i="60"/>
  <c r="AM45" i="60"/>
  <c r="AG26" i="60"/>
  <c r="AH26" i="60"/>
  <c r="AK58" i="58"/>
  <c r="AM58" i="58" s="1"/>
  <c r="AL58" i="58"/>
  <c r="AH51" i="61"/>
  <c r="AG51" i="61"/>
  <c r="AG48" i="61"/>
  <c r="AH48" i="61"/>
  <c r="AH34" i="61"/>
  <c r="AG34" i="61"/>
  <c r="AM24" i="61"/>
  <c r="AH26" i="61"/>
  <c r="AG26" i="61"/>
  <c r="AG52" i="61"/>
  <c r="AH52" i="61"/>
  <c r="AM9" i="60"/>
  <c r="AH15" i="60"/>
  <c r="AG15" i="60"/>
  <c r="AM52" i="60"/>
  <c r="AM40" i="60"/>
  <c r="AM22" i="60"/>
  <c r="AH55" i="60"/>
  <c r="AG55" i="60"/>
  <c r="AM44" i="60"/>
  <c r="AM44" i="58"/>
  <c r="AM28" i="61"/>
  <c r="AG14" i="61"/>
  <c r="AH14" i="61"/>
  <c r="AH55" i="61"/>
  <c r="AG55" i="61"/>
  <c r="AM13" i="61"/>
  <c r="AM61" i="60"/>
  <c r="AG17" i="60"/>
  <c r="AH17" i="60"/>
  <c r="AM56" i="60"/>
  <c r="AM37" i="60"/>
  <c r="AG61" i="61"/>
  <c r="AH61" i="61"/>
  <c r="AM31" i="61"/>
  <c r="AM48" i="61"/>
  <c r="AG28" i="61"/>
  <c r="AH28" i="61"/>
  <c r="AH52" i="60"/>
  <c r="AG52" i="60"/>
  <c r="AM21" i="60"/>
  <c r="AM18" i="60"/>
  <c r="AG14" i="60"/>
  <c r="AH14" i="60"/>
  <c r="AH46" i="60"/>
  <c r="AG46" i="60"/>
  <c r="AG39" i="60"/>
  <c r="AH39" i="60"/>
  <c r="AG48" i="60"/>
  <c r="AH48" i="60"/>
  <c r="AM10" i="58"/>
  <c r="AH11" i="61"/>
  <c r="AG11" i="61"/>
  <c r="AH33" i="61"/>
  <c r="AG33" i="61"/>
  <c r="AG41" i="61"/>
  <c r="AH41" i="61"/>
  <c r="AH43" i="61"/>
  <c r="AG43" i="61"/>
  <c r="AM12" i="61"/>
  <c r="AM55" i="61"/>
  <c r="O8" i="60"/>
  <c r="O9" i="60"/>
  <c r="R9" i="60"/>
  <c r="U9" i="60"/>
  <c r="V9" i="60" s="1"/>
  <c r="R13" i="60"/>
  <c r="S13" i="60" s="1"/>
  <c r="O12" i="60"/>
  <c r="O13" i="60"/>
  <c r="U12" i="60"/>
  <c r="U13" i="60"/>
  <c r="V13" i="60" s="1"/>
  <c r="R8" i="60"/>
  <c r="O10" i="60"/>
  <c r="U10" i="60"/>
  <c r="R16" i="60" a="1"/>
  <c r="R16" i="60" s="1"/>
  <c r="R12" i="60"/>
  <c r="U16" i="60" a="1"/>
  <c r="U16" i="60" s="1"/>
  <c r="U8" i="60"/>
  <c r="R10" i="60"/>
  <c r="O11" i="60"/>
  <c r="U11" i="60"/>
  <c r="V11" i="60" s="1"/>
  <c r="O16" i="60" a="1"/>
  <c r="O16" i="60" s="1"/>
  <c r="R11" i="60"/>
  <c r="AG32" i="60"/>
  <c r="AH32" i="60"/>
  <c r="AG42" i="60"/>
  <c r="AH42" i="60"/>
  <c r="AM47" i="60"/>
  <c r="AH18" i="60"/>
  <c r="AG18" i="60"/>
  <c r="AM28" i="60"/>
  <c r="AH11" i="60"/>
  <c r="AG11" i="60"/>
  <c r="AM30" i="58"/>
  <c r="AG7" i="58"/>
  <c r="AH7" i="58"/>
  <c r="AM54" i="61"/>
  <c r="AM24" i="60"/>
  <c r="AG34" i="60"/>
  <c r="AH34" i="60"/>
  <c r="AL65" i="58"/>
  <c r="AK65" i="58"/>
  <c r="AM65" i="58" s="1"/>
  <c r="AG37" i="61"/>
  <c r="AH37" i="61"/>
  <c r="AH38" i="61"/>
  <c r="AG38" i="61"/>
  <c r="AM38" i="60"/>
  <c r="AG36" i="60"/>
  <c r="AH36" i="60"/>
  <c r="AM25" i="60"/>
  <c r="AM49" i="60"/>
  <c r="AM33" i="60"/>
  <c r="AM34" i="58"/>
  <c r="AL63" i="58"/>
  <c r="AK63" i="58"/>
  <c r="AM63" i="58" s="1"/>
  <c r="AH18" i="58"/>
  <c r="AG18" i="58"/>
  <c r="AM20" i="61"/>
  <c r="AH8" i="61"/>
  <c r="AG8" i="61"/>
  <c r="AG12" i="61"/>
  <c r="AH12" i="61"/>
  <c r="AM16" i="61"/>
  <c r="AH45" i="61"/>
  <c r="AG45" i="61"/>
  <c r="AM62" i="61"/>
  <c r="AG24" i="61"/>
  <c r="AH24" i="61"/>
  <c r="AG13" i="60"/>
  <c r="AH13" i="60"/>
  <c r="AG38" i="60"/>
  <c r="AH38" i="60"/>
  <c r="AG56" i="60"/>
  <c r="AH56" i="60"/>
  <c r="AH30" i="60"/>
  <c r="AG30" i="60"/>
  <c r="AH20" i="60"/>
  <c r="AG20" i="60"/>
  <c r="AM48" i="60"/>
  <c r="AG19" i="60"/>
  <c r="AH19" i="60"/>
  <c r="AG9" i="58"/>
  <c r="AH9" i="58"/>
  <c r="AH34" i="58"/>
  <c r="AG34" i="58"/>
  <c r="AG31" i="61"/>
  <c r="AH31" i="61"/>
  <c r="AH33" i="60"/>
  <c r="AG33" i="60"/>
  <c r="AM36" i="60"/>
  <c r="AH47" i="60"/>
  <c r="AG47" i="60"/>
  <c r="AG20" i="61"/>
  <c r="AH20" i="61"/>
  <c r="AM30" i="61"/>
  <c r="AM43" i="61"/>
  <c r="AM37" i="61"/>
  <c r="AM38" i="61"/>
  <c r="AM32" i="61"/>
  <c r="AM19" i="60"/>
  <c r="AM42" i="60"/>
  <c r="AH25" i="60"/>
  <c r="AG25" i="60"/>
  <c r="AG45" i="60"/>
  <c r="AH45" i="60"/>
  <c r="AM13" i="60"/>
  <c r="AM26" i="60"/>
  <c r="AG44" i="58"/>
  <c r="AH44" i="58"/>
  <c r="AM49" i="61"/>
  <c r="AG18" i="61"/>
  <c r="AH18" i="61"/>
  <c r="AM39" i="61"/>
  <c r="AM34" i="61"/>
  <c r="AH36" i="61"/>
  <c r="AG36" i="61"/>
  <c r="AM26" i="61"/>
  <c r="AG37" i="60"/>
  <c r="AH37" i="60"/>
  <c r="AG21" i="60"/>
  <c r="AH21" i="60"/>
  <c r="AM55" i="60"/>
  <c r="AM17" i="60"/>
  <c r="AM9" i="58"/>
  <c r="AL64" i="58"/>
  <c r="AK64" i="58"/>
  <c r="AM64" i="58" s="1"/>
  <c r="AM45" i="61"/>
  <c r="AM8" i="61"/>
  <c r="AM51" i="61"/>
  <c r="AM22" i="61"/>
  <c r="AM46" i="60"/>
  <c r="AM34" i="60"/>
  <c r="AM18" i="58"/>
  <c r="AH30" i="58"/>
  <c r="AG30" i="58"/>
  <c r="AM8" i="58"/>
  <c r="R13" i="61"/>
  <c r="U13" i="61"/>
  <c r="V13" i="61" s="1"/>
  <c r="O16" i="61" a="1"/>
  <c r="O16" i="61" s="1"/>
  <c r="R10" i="61"/>
  <c r="O13" i="61"/>
  <c r="U8" i="61"/>
  <c r="V8" i="61" s="1"/>
  <c r="U12" i="61"/>
  <c r="O11" i="61"/>
  <c r="R16" i="61" a="1"/>
  <c r="R16" i="61" s="1"/>
  <c r="U16" i="61" a="1"/>
  <c r="U16" i="61" s="1"/>
  <c r="O9" i="61"/>
  <c r="R11" i="61"/>
  <c r="U11" i="61"/>
  <c r="R9" i="61"/>
  <c r="R12" i="61"/>
  <c r="U9" i="61"/>
  <c r="V9" i="61" s="1"/>
  <c r="U10" i="61"/>
  <c r="V10" i="61" s="1"/>
  <c r="O12" i="61"/>
  <c r="R8" i="61"/>
  <c r="O10" i="61"/>
  <c r="O8" i="61"/>
  <c r="AH54" i="61"/>
  <c r="AG54" i="61"/>
  <c r="AG47" i="61"/>
  <c r="AH47" i="61"/>
  <c r="AM18" i="61"/>
  <c r="AM29" i="60"/>
  <c r="AM31" i="60"/>
  <c r="AH54" i="60"/>
  <c r="AG54" i="60"/>
  <c r="AG29" i="60"/>
  <c r="AH29" i="60"/>
  <c r="AG61" i="60"/>
  <c r="AH61" i="60"/>
  <c r="AM27" i="60"/>
  <c r="AH8" i="58"/>
  <c r="AG8" i="58"/>
  <c r="AL59" i="58"/>
  <c r="AK59" i="58"/>
  <c r="AM59" i="58" s="1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AU11" i="7"/>
  <c r="E32" i="58"/>
  <c r="AK33" i="58"/>
  <c r="E50" i="58"/>
  <c r="E49" i="58"/>
  <c r="AL15" i="58"/>
  <c r="E42" i="58"/>
  <c r="AK16" i="58"/>
  <c r="AK28" i="58"/>
  <c r="AL55" i="58"/>
  <c r="AK24" i="58"/>
  <c r="AK23" i="58"/>
  <c r="AK37" i="58"/>
  <c r="AK19" i="58"/>
  <c r="AK54" i="58"/>
  <c r="AL48" i="58"/>
  <c r="AL33" i="58"/>
  <c r="AL13" i="58"/>
  <c r="AL53" i="58"/>
  <c r="AK45" i="58"/>
  <c r="AL14" i="58"/>
  <c r="AL23" i="58"/>
  <c r="AK52" i="58"/>
  <c r="E26" i="58"/>
  <c r="E45" i="58"/>
  <c r="E41" i="58"/>
  <c r="E18" i="58"/>
  <c r="AK62" i="58"/>
  <c r="AK40" i="58"/>
  <c r="AL37" i="58"/>
  <c r="AL25" i="58"/>
  <c r="AK14" i="58"/>
  <c r="AL28" i="58"/>
  <c r="AL19" i="58"/>
  <c r="AL56" i="58"/>
  <c r="E35" i="58"/>
  <c r="AL35" i="58"/>
  <c r="E43" i="58"/>
  <c r="AL40" i="58"/>
  <c r="E36" i="58"/>
  <c r="AL42" i="58"/>
  <c r="E52" i="58"/>
  <c r="AK32" i="58"/>
  <c r="AK49" i="58"/>
  <c r="AL32" i="58"/>
  <c r="AK48" i="58"/>
  <c r="E29" i="58"/>
  <c r="AL61" i="58"/>
  <c r="AL43" i="58"/>
  <c r="AK46" i="58"/>
  <c r="AK20" i="58"/>
  <c r="AL20" i="58"/>
  <c r="E55" i="58"/>
  <c r="E56" i="58"/>
  <c r="AL47" i="58"/>
  <c r="AK41" i="58"/>
  <c r="AK38" i="58"/>
  <c r="E30" i="58"/>
  <c r="AK56" i="58"/>
  <c r="AL45" i="58"/>
  <c r="AL36" i="58"/>
  <c r="AL17" i="58"/>
  <c r="E25" i="58"/>
  <c r="E40" i="58"/>
  <c r="AK55" i="58"/>
  <c r="AL54" i="58"/>
  <c r="AL16" i="58"/>
  <c r="AL49" i="58"/>
  <c r="AL62" i="58"/>
  <c r="AK21" i="58"/>
  <c r="AL50" i="58"/>
  <c r="AK12" i="58"/>
  <c r="AL12" i="58"/>
  <c r="AL38" i="58"/>
  <c r="AK42" i="58"/>
  <c r="E23" i="58"/>
  <c r="AK39" i="58"/>
  <c r="AL26" i="58"/>
  <c r="E62" i="58"/>
  <c r="AK27" i="58"/>
  <c r="AL57" i="58"/>
  <c r="E47" i="58"/>
  <c r="AK61" i="58"/>
  <c r="AL11" i="58"/>
  <c r="AK57" i="58"/>
  <c r="E57" i="58"/>
  <c r="E31" i="58"/>
  <c r="AK15" i="58"/>
  <c r="E21" i="58"/>
  <c r="E19" i="58"/>
  <c r="E33" i="58"/>
  <c r="AK35" i="58"/>
  <c r="AK25" i="58"/>
  <c r="AK11" i="58"/>
  <c r="E44" i="58"/>
  <c r="AK17" i="58"/>
  <c r="AL24" i="58"/>
  <c r="AL31" i="58"/>
  <c r="AL41" i="58"/>
  <c r="E54" i="58"/>
  <c r="AK26" i="58"/>
  <c r="E53" i="58"/>
  <c r="E22" i="58"/>
  <c r="E37" i="58"/>
  <c r="AL29" i="58"/>
  <c r="AK36" i="58"/>
  <c r="E27" i="58"/>
  <c r="E46" i="58"/>
  <c r="E17" i="58"/>
  <c r="AK51" i="58"/>
  <c r="E61" i="58"/>
  <c r="E34" i="58"/>
  <c r="AK29" i="58"/>
  <c r="AK13" i="58"/>
  <c r="AL39" i="58"/>
  <c r="E48" i="58"/>
  <c r="E20" i="58"/>
  <c r="E16" i="58"/>
  <c r="AK22" i="58"/>
  <c r="AL51" i="58"/>
  <c r="AL22" i="58"/>
  <c r="AK31" i="58"/>
  <c r="E12" i="58"/>
  <c r="E39" i="58"/>
  <c r="E24" i="58"/>
  <c r="E14" i="58"/>
  <c r="AK50" i="58"/>
  <c r="AL52" i="58"/>
  <c r="AK43" i="58"/>
  <c r="E28" i="58"/>
  <c r="AK53" i="58"/>
  <c r="AL46" i="58"/>
  <c r="AL21" i="58"/>
  <c r="AK47" i="58"/>
  <c r="AL27" i="58"/>
  <c r="E13" i="58"/>
  <c r="AA10" i="64" l="1"/>
  <c r="AA9" i="64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S14" i="6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P12" i="64"/>
  <c r="BC25" i="71"/>
  <c r="BD24" i="71"/>
  <c r="BF23" i="71"/>
  <c r="BI23" i="71"/>
  <c r="BH23" i="71"/>
  <c r="BG23" i="71"/>
  <c r="S10" i="64"/>
  <c r="O5" i="64"/>
  <c r="P8" i="64"/>
  <c r="S13" i="63"/>
  <c r="U5" i="65"/>
  <c r="S13" i="65"/>
  <c r="V11" i="63"/>
  <c r="S8" i="63"/>
  <c r="S8" i="65"/>
  <c r="R5" i="65"/>
  <c r="V11" i="65"/>
  <c r="S9" i="65"/>
  <c r="S12" i="65"/>
  <c r="BC23" i="70"/>
  <c r="BD22" i="70"/>
  <c r="BI21" i="70"/>
  <c r="BH21" i="70"/>
  <c r="BG21" i="70"/>
  <c r="BF21" i="70"/>
  <c r="V12" i="65"/>
  <c r="P11" i="64"/>
  <c r="P14" i="64"/>
  <c r="O5" i="63"/>
  <c r="P10" i="64"/>
  <c r="AA14" i="63"/>
  <c r="S13" i="64"/>
  <c r="R5" i="64"/>
  <c r="P11" i="65"/>
  <c r="S12" i="64"/>
  <c r="S14" i="64"/>
  <c r="S10" i="63"/>
  <c r="P9" i="63"/>
  <c r="P14" i="63"/>
  <c r="U5" i="64"/>
  <c r="P10" i="63"/>
  <c r="S8" i="64"/>
  <c r="V14" i="64"/>
  <c r="AA14" i="64"/>
  <c r="V12" i="64"/>
  <c r="U5" i="63"/>
  <c r="S9" i="63"/>
  <c r="S14" i="63"/>
  <c r="S12" i="63"/>
  <c r="AA14" i="65"/>
  <c r="O5" i="65"/>
  <c r="P9" i="65"/>
  <c r="P10" i="65"/>
  <c r="V14" i="63"/>
  <c r="BD21" i="69"/>
  <c r="BC22" i="69"/>
  <c r="P8" i="65"/>
  <c r="P12" i="65"/>
  <c r="BH20" i="69"/>
  <c r="BG20" i="69"/>
  <c r="BI20" i="69"/>
  <c r="BF20" i="69"/>
  <c r="P11" i="63"/>
  <c r="BI19" i="68"/>
  <c r="BH19" i="68"/>
  <c r="BG19" i="68"/>
  <c r="BF19" i="68"/>
  <c r="BD20" i="68"/>
  <c r="BC21" i="68"/>
  <c r="AM45" i="58"/>
  <c r="AG45" i="58"/>
  <c r="AH45" i="58"/>
  <c r="AA9" i="60"/>
  <c r="AA11" i="61"/>
  <c r="U14" i="61"/>
  <c r="V12" i="61" s="1"/>
  <c r="BD22" i="66"/>
  <c r="BC23" i="66"/>
  <c r="BH21" i="66"/>
  <c r="BF21" i="66"/>
  <c r="BI21" i="66"/>
  <c r="BG21" i="66"/>
  <c r="AA12" i="61"/>
  <c r="U14" i="60"/>
  <c r="V10" i="60" s="1"/>
  <c r="AA10" i="60"/>
  <c r="AA13" i="60"/>
  <c r="AA8" i="60"/>
  <c r="AA8" i="61"/>
  <c r="V8" i="60"/>
  <c r="O14" i="61"/>
  <c r="P10" i="61" s="1"/>
  <c r="AA10" i="61"/>
  <c r="AA11" i="60"/>
  <c r="R14" i="60"/>
  <c r="S8" i="60" s="1"/>
  <c r="AA12" i="60"/>
  <c r="O14" i="60"/>
  <c r="P8" i="60" s="1"/>
  <c r="BD24" i="65"/>
  <c r="BC25" i="65"/>
  <c r="BH23" i="65"/>
  <c r="BF23" i="65"/>
  <c r="BG23" i="65"/>
  <c r="BI23" i="65"/>
  <c r="AH61" i="58"/>
  <c r="AG61" i="58"/>
  <c r="AM47" i="58"/>
  <c r="AM41" i="58"/>
  <c r="AH33" i="58"/>
  <c r="AG33" i="58"/>
  <c r="AM51" i="58"/>
  <c r="AM32" i="58"/>
  <c r="AM22" i="58"/>
  <c r="AH14" i="58"/>
  <c r="AG14" i="58"/>
  <c r="AM25" i="58"/>
  <c r="AM16" i="58"/>
  <c r="AM54" i="58"/>
  <c r="AG28" i="58"/>
  <c r="AH28" i="58"/>
  <c r="AM31" i="58"/>
  <c r="AM39" i="58"/>
  <c r="AG11" i="58"/>
  <c r="AH11" i="58"/>
  <c r="AH15" i="58"/>
  <c r="AG15" i="58"/>
  <c r="AH35" i="58"/>
  <c r="AG35" i="58"/>
  <c r="AM17" i="58"/>
  <c r="AM23" i="58"/>
  <c r="AM48" i="58"/>
  <c r="AM53" i="58"/>
  <c r="AH56" i="58"/>
  <c r="AG56" i="58"/>
  <c r="AM13" i="58"/>
  <c r="AM61" i="58"/>
  <c r="AH47" i="58"/>
  <c r="AG47" i="58"/>
  <c r="AG41" i="58"/>
  <c r="AH41" i="58"/>
  <c r="AH52" i="58"/>
  <c r="AG52" i="58"/>
  <c r="AH12" i="58"/>
  <c r="AG12" i="58"/>
  <c r="AG51" i="58"/>
  <c r="AH51" i="58"/>
  <c r="AG26" i="58"/>
  <c r="AH26" i="58"/>
  <c r="AH21" i="58"/>
  <c r="AG21" i="58"/>
  <c r="AH57" i="58"/>
  <c r="AG57" i="58"/>
  <c r="AM14" i="58"/>
  <c r="AG38" i="58"/>
  <c r="AH38" i="58"/>
  <c r="AH16" i="58"/>
  <c r="AG16" i="58"/>
  <c r="AH54" i="58"/>
  <c r="AG54" i="58"/>
  <c r="AM28" i="58"/>
  <c r="AH31" i="58"/>
  <c r="AG31" i="58"/>
  <c r="AH50" i="58"/>
  <c r="AG50" i="58"/>
  <c r="AM24" i="58"/>
  <c r="AM35" i="58"/>
  <c r="AG17" i="58"/>
  <c r="AH17" i="58"/>
  <c r="AG55" i="58"/>
  <c r="AH55" i="58"/>
  <c r="AH48" i="58"/>
  <c r="AG48" i="58"/>
  <c r="AG37" i="58"/>
  <c r="AH37" i="58"/>
  <c r="AM27" i="58"/>
  <c r="U9" i="58"/>
  <c r="V9" i="58" s="1"/>
  <c r="U10" i="58"/>
  <c r="O10" i="58"/>
  <c r="O9" i="58"/>
  <c r="R16" i="58" a="1"/>
  <c r="R16" i="58" s="1"/>
  <c r="O16" i="58" a="1"/>
  <c r="O16" i="58" s="1"/>
  <c r="U8" i="58"/>
  <c r="V8" i="58" s="1"/>
  <c r="R11" i="58"/>
  <c r="R13" i="58"/>
  <c r="S13" i="58" s="1"/>
  <c r="U12" i="58"/>
  <c r="R12" i="58"/>
  <c r="O11" i="58"/>
  <c r="R8" i="58"/>
  <c r="R9" i="58"/>
  <c r="O12" i="58"/>
  <c r="U16" i="58" a="1"/>
  <c r="U16" i="58" s="1"/>
  <c r="U13" i="58"/>
  <c r="V13" i="58" s="1"/>
  <c r="O8" i="58"/>
  <c r="U11" i="58"/>
  <c r="V11" i="58" s="1"/>
  <c r="R10" i="58"/>
  <c r="O13" i="58"/>
  <c r="AA13" i="58" s="1"/>
  <c r="AH53" i="58"/>
  <c r="AG53" i="58"/>
  <c r="AM56" i="58"/>
  <c r="AG49" i="58"/>
  <c r="AH49" i="58"/>
  <c r="AM52" i="58"/>
  <c r="AM12" i="58"/>
  <c r="AH40" i="58"/>
  <c r="AG40" i="58"/>
  <c r="AM26" i="58"/>
  <c r="AM21" i="58"/>
  <c r="AM57" i="58"/>
  <c r="AG46" i="58"/>
  <c r="AH46" i="58"/>
  <c r="AM38" i="58"/>
  <c r="AM19" i="58"/>
  <c r="AM50" i="58"/>
  <c r="AH24" i="58"/>
  <c r="AG24" i="58"/>
  <c r="AH36" i="58"/>
  <c r="AG36" i="58"/>
  <c r="AG42" i="58"/>
  <c r="AH42" i="58"/>
  <c r="AH20" i="58"/>
  <c r="AG20" i="58"/>
  <c r="AM55" i="58"/>
  <c r="AM37" i="58"/>
  <c r="AG27" i="58"/>
  <c r="AH27" i="58"/>
  <c r="AH43" i="58"/>
  <c r="AG43" i="58"/>
  <c r="AH29" i="58"/>
  <c r="AG29" i="58"/>
  <c r="AM49" i="58"/>
  <c r="AM33" i="58"/>
  <c r="AM40" i="58"/>
  <c r="AH32" i="58"/>
  <c r="AG32" i="58"/>
  <c r="AG22" i="58"/>
  <c r="AH22" i="58"/>
  <c r="AM46" i="58"/>
  <c r="AH25" i="58"/>
  <c r="AG25" i="58"/>
  <c r="AG19" i="58"/>
  <c r="AH19" i="58"/>
  <c r="AG39" i="58"/>
  <c r="AH39" i="58"/>
  <c r="AM11" i="58"/>
  <c r="AM15" i="58"/>
  <c r="AM36" i="58"/>
  <c r="AM42" i="58"/>
  <c r="AM62" i="58"/>
  <c r="AM20" i="58"/>
  <c r="AG23" i="58"/>
  <c r="AH23" i="58"/>
  <c r="AM43" i="58"/>
  <c r="AM29" i="58"/>
  <c r="AH13" i="58"/>
  <c r="AG13" i="58"/>
  <c r="AA13" i="61"/>
  <c r="R14" i="61"/>
  <c r="S13" i="61" s="1"/>
  <c r="AA9" i="61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V14" i="61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K4" i="57"/>
  <c r="AJ4" i="57"/>
  <c r="AJ2" i="57" s="1"/>
  <c r="G3" i="57"/>
  <c r="AL2" i="57"/>
  <c r="AK2" i="57"/>
  <c r="E2" i="57"/>
  <c r="E3" i="57" s="1"/>
  <c r="A1" i="57"/>
  <c r="G11" i="57"/>
  <c r="AJ28" i="57"/>
  <c r="G9" i="57"/>
  <c r="G14" i="57"/>
  <c r="G12" i="57"/>
  <c r="G7" i="57"/>
  <c r="E6" i="57"/>
  <c r="G10" i="57"/>
  <c r="G16" i="57"/>
  <c r="BG34" i="78" l="1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V12" i="60"/>
  <c r="U5" i="60"/>
  <c r="V11" i="61"/>
  <c r="P12" i="60"/>
  <c r="P9" i="60"/>
  <c r="P14" i="60"/>
  <c r="P14" i="61"/>
  <c r="P9" i="61"/>
  <c r="P8" i="61"/>
  <c r="P13" i="60"/>
  <c r="P10" i="60"/>
  <c r="P11" i="60"/>
  <c r="R14" i="58"/>
  <c r="S12" i="58" s="1"/>
  <c r="U5" i="61"/>
  <c r="O5" i="60"/>
  <c r="S9" i="60"/>
  <c r="R5" i="60"/>
  <c r="AA11" i="58"/>
  <c r="AA9" i="58"/>
  <c r="AA14" i="60"/>
  <c r="BD23" i="66"/>
  <c r="BC24" i="66"/>
  <c r="BI22" i="66"/>
  <c r="BG22" i="66"/>
  <c r="BF22" i="66"/>
  <c r="BH22" i="66"/>
  <c r="V14" i="60"/>
  <c r="P12" i="61"/>
  <c r="O5" i="61"/>
  <c r="P13" i="61"/>
  <c r="AA8" i="58"/>
  <c r="AA14" i="61"/>
  <c r="P11" i="61"/>
  <c r="AA12" i="58"/>
  <c r="S14" i="60"/>
  <c r="O14" i="58"/>
  <c r="P11" i="58" s="1"/>
  <c r="U14" i="58"/>
  <c r="V10" i="58" s="1"/>
  <c r="S12" i="60"/>
  <c r="S10" i="60"/>
  <c r="S11" i="60"/>
  <c r="AA10" i="58"/>
  <c r="BC26" i="65"/>
  <c r="BD25" i="65"/>
  <c r="BI24" i="65"/>
  <c r="BH24" i="65"/>
  <c r="BG24" i="65"/>
  <c r="BF24" i="65"/>
  <c r="S12" i="61"/>
  <c r="S10" i="61"/>
  <c r="S14" i="61"/>
  <c r="S8" i="61"/>
  <c r="R5" i="61"/>
  <c r="S9" i="61"/>
  <c r="S11" i="61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W46" i="57"/>
  <c r="AX46" i="57" s="1"/>
  <c r="AW50" i="57"/>
  <c r="AX50" i="57" s="1"/>
  <c r="AW58" i="57"/>
  <c r="AX58" i="57" s="1"/>
  <c r="AW59" i="57"/>
  <c r="AX59" i="57" s="1"/>
  <c r="AW40" i="57"/>
  <c r="AX40" i="57" s="1"/>
  <c r="AX43" i="57"/>
  <c r="AW56" i="57"/>
  <c r="AX56" i="57" s="1"/>
  <c r="AW62" i="57"/>
  <c r="AX62" i="57" s="1"/>
  <c r="AW51" i="57"/>
  <c r="AX51" i="57" s="1"/>
  <c r="AW55" i="57"/>
  <c r="AX55" i="57" s="1"/>
  <c r="G58" i="57"/>
  <c r="AJ54" i="57"/>
  <c r="AJ47" i="57"/>
  <c r="G26" i="57"/>
  <c r="G47" i="57"/>
  <c r="AJ63" i="57"/>
  <c r="AJ14" i="57"/>
  <c r="G30" i="57"/>
  <c r="G21" i="57"/>
  <c r="G13" i="57"/>
  <c r="AJ8" i="57"/>
  <c r="AJ45" i="57"/>
  <c r="AJ19" i="57"/>
  <c r="AL28" i="57"/>
  <c r="G17" i="57"/>
  <c r="AJ49" i="57"/>
  <c r="AJ33" i="57"/>
  <c r="AJ36" i="57"/>
  <c r="AJ17" i="57"/>
  <c r="G8" i="57"/>
  <c r="G33" i="57"/>
  <c r="AJ46" i="57"/>
  <c r="G29" i="57"/>
  <c r="G51" i="57"/>
  <c r="AJ43" i="57"/>
  <c r="E12" i="57"/>
  <c r="AJ41" i="57"/>
  <c r="AJ39" i="57"/>
  <c r="G18" i="57"/>
  <c r="AJ9" i="57"/>
  <c r="AJ13" i="57"/>
  <c r="G42" i="57"/>
  <c r="G45" i="57"/>
  <c r="G31" i="57"/>
  <c r="G56" i="57"/>
  <c r="G53" i="57"/>
  <c r="G46" i="57"/>
  <c r="G37" i="57"/>
  <c r="AJ11" i="57"/>
  <c r="AJ37" i="57"/>
  <c r="G49" i="57"/>
  <c r="AJ7" i="57"/>
  <c r="AJ57" i="57"/>
  <c r="G36" i="57"/>
  <c r="G40" i="57"/>
  <c r="G50" i="57"/>
  <c r="AJ66" i="57"/>
  <c r="AJ25" i="57"/>
  <c r="AJ32" i="57"/>
  <c r="G38" i="57"/>
  <c r="E9" i="57"/>
  <c r="AJ67" i="57"/>
  <c r="G20" i="57"/>
  <c r="AJ31" i="57"/>
  <c r="G35" i="57"/>
  <c r="E11" i="57"/>
  <c r="AJ26" i="57"/>
  <c r="G23" i="57"/>
  <c r="AK28" i="57"/>
  <c r="G62" i="57"/>
  <c r="G39" i="57"/>
  <c r="AJ10" i="57"/>
  <c r="G52" i="57"/>
  <c r="G57" i="57"/>
  <c r="AJ60" i="57"/>
  <c r="AJ61" i="57"/>
  <c r="AJ51" i="57"/>
  <c r="AJ40" i="57"/>
  <c r="G44" i="57"/>
  <c r="G41" i="57"/>
  <c r="G55" i="57"/>
  <c r="AJ38" i="57"/>
  <c r="AJ21" i="57"/>
  <c r="G15" i="57"/>
  <c r="G24" i="57"/>
  <c r="AJ24" i="57"/>
  <c r="G25" i="57"/>
  <c r="AJ55" i="57"/>
  <c r="AJ64" i="57"/>
  <c r="G48" i="57"/>
  <c r="AJ27" i="57"/>
  <c r="AJ58" i="57"/>
  <c r="E7" i="57"/>
  <c r="AJ62" i="57"/>
  <c r="G43" i="57"/>
  <c r="G32" i="57"/>
  <c r="AJ34" i="57"/>
  <c r="AJ15" i="57"/>
  <c r="AJ56" i="57"/>
  <c r="AJ29" i="57"/>
  <c r="G27" i="57"/>
  <c r="AJ65" i="57"/>
  <c r="G19" i="57"/>
  <c r="AJ30" i="57"/>
  <c r="AJ59" i="57"/>
  <c r="AJ48" i="57"/>
  <c r="G28" i="57"/>
  <c r="E14" i="57"/>
  <c r="AJ53" i="57"/>
  <c r="AJ50" i="57"/>
  <c r="AJ42" i="57"/>
  <c r="AJ20" i="57"/>
  <c r="AJ23" i="57"/>
  <c r="AJ35" i="57"/>
  <c r="AJ18" i="57"/>
  <c r="AJ12" i="57"/>
  <c r="G61" i="57"/>
  <c r="AJ52" i="57"/>
  <c r="AJ16" i="57"/>
  <c r="E10" i="57"/>
  <c r="G22" i="57"/>
  <c r="G34" i="57"/>
  <c r="AJ22" i="57"/>
  <c r="AJ44" i="57"/>
  <c r="E16" i="57"/>
  <c r="G54" i="57"/>
  <c r="BH35" i="78" l="1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P14" i="58"/>
  <c r="S9" i="58"/>
  <c r="S8" i="58"/>
  <c r="S11" i="58"/>
  <c r="S14" i="58"/>
  <c r="S10" i="58"/>
  <c r="R5" i="58"/>
  <c r="U5" i="58"/>
  <c r="AA14" i="58"/>
  <c r="BC25" i="66"/>
  <c r="BD24" i="66"/>
  <c r="BF23" i="66"/>
  <c r="BH23" i="66"/>
  <c r="BI23" i="66"/>
  <c r="BG23" i="66"/>
  <c r="P8" i="58"/>
  <c r="P9" i="58"/>
  <c r="O5" i="58"/>
  <c r="P12" i="58"/>
  <c r="P10" i="58"/>
  <c r="P13" i="58"/>
  <c r="V14" i="58"/>
  <c r="V12" i="58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L63" i="57"/>
  <c r="AK63" i="57"/>
  <c r="AM63" i="57" s="1"/>
  <c r="AK66" i="57"/>
  <c r="AM66" i="57" s="1"/>
  <c r="AL66" i="57"/>
  <c r="AM28" i="57"/>
  <c r="AL64" i="57"/>
  <c r="AK64" i="57"/>
  <c r="AM64" i="57" s="1"/>
  <c r="AL60" i="57"/>
  <c r="AK60" i="57"/>
  <c r="AM60" i="57" s="1"/>
  <c r="AL59" i="57"/>
  <c r="AK59" i="57"/>
  <c r="AM59" i="57" s="1"/>
  <c r="AL65" i="57"/>
  <c r="AK65" i="57"/>
  <c r="AM65" i="57" s="1"/>
  <c r="AL67" i="57"/>
  <c r="AK67" i="57"/>
  <c r="AM67" i="57" s="1"/>
  <c r="AG28" i="57"/>
  <c r="AH28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AK58" i="57"/>
  <c r="AL58" i="57"/>
  <c r="E58" i="57"/>
  <c r="BD37" i="78" l="1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AM58" i="57"/>
  <c r="BD11" i="57"/>
  <c r="BC12" i="57"/>
  <c r="BD8" i="57"/>
  <c r="BD9" i="57"/>
  <c r="BD7" i="57"/>
  <c r="AK34" i="57"/>
  <c r="AK16" i="57"/>
  <c r="E23" i="57"/>
  <c r="E29" i="57"/>
  <c r="E27" i="57"/>
  <c r="AL20" i="57"/>
  <c r="E49" i="57"/>
  <c r="E17" i="57"/>
  <c r="E41" i="57"/>
  <c r="E44" i="57"/>
  <c r="E57" i="57"/>
  <c r="E56" i="57"/>
  <c r="AL15" i="57"/>
  <c r="E50" i="57"/>
  <c r="AK36" i="57"/>
  <c r="E62" i="57"/>
  <c r="AK26" i="57"/>
  <c r="E21" i="57"/>
  <c r="E31" i="57"/>
  <c r="AK43" i="57"/>
  <c r="AL25" i="57"/>
  <c r="AL31" i="57"/>
  <c r="AL32" i="57"/>
  <c r="AK38" i="57"/>
  <c r="E24" i="57"/>
  <c r="AK35" i="57"/>
  <c r="E18" i="57"/>
  <c r="E46" i="57"/>
  <c r="E42" i="57"/>
  <c r="AK18" i="57"/>
  <c r="AL17" i="57"/>
  <c r="E54" i="57"/>
  <c r="AL38" i="57"/>
  <c r="AL26" i="57"/>
  <c r="AK10" i="57"/>
  <c r="AK27" i="57"/>
  <c r="AK29" i="57"/>
  <c r="E32" i="57"/>
  <c r="AL21" i="57"/>
  <c r="AK22" i="57"/>
  <c r="AK49" i="57"/>
  <c r="E43" i="57"/>
  <c r="E35" i="57"/>
  <c r="E40" i="57"/>
  <c r="E61" i="57"/>
  <c r="AK24" i="57"/>
  <c r="AK8" i="57"/>
  <c r="AK14" i="57"/>
  <c r="E15" i="57"/>
  <c r="E13" i="57"/>
  <c r="AL33" i="57"/>
  <c r="AL37" i="57"/>
  <c r="AL45" i="57"/>
  <c r="AL7" i="57"/>
  <c r="AL56" i="57"/>
  <c r="AL47" i="57"/>
  <c r="AL39" i="57"/>
  <c r="AK30" i="57"/>
  <c r="AL57" i="57"/>
  <c r="AL50" i="57"/>
  <c r="AK48" i="57"/>
  <c r="AK25" i="57"/>
  <c r="AL16" i="57"/>
  <c r="AL19" i="57"/>
  <c r="AK9" i="57"/>
  <c r="E28" i="57"/>
  <c r="AK42" i="57"/>
  <c r="E53" i="57"/>
  <c r="AL61" i="57"/>
  <c r="AK39" i="57"/>
  <c r="AK7" i="57"/>
  <c r="AK23" i="57"/>
  <c r="AK62" i="57"/>
  <c r="AL40" i="57"/>
  <c r="AK40" i="57"/>
  <c r="AK19" i="57"/>
  <c r="AL18" i="57"/>
  <c r="AL55" i="57"/>
  <c r="AL43" i="57"/>
  <c r="AL53" i="57"/>
  <c r="AL12" i="57"/>
  <c r="E19" i="57"/>
  <c r="AK31" i="57"/>
  <c r="AL22" i="57"/>
  <c r="E38" i="57"/>
  <c r="E51" i="57"/>
  <c r="E34" i="57"/>
  <c r="E30" i="57"/>
  <c r="AL41" i="57"/>
  <c r="AK54" i="57"/>
  <c r="AK44" i="57"/>
  <c r="E20" i="57"/>
  <c r="AK46" i="57"/>
  <c r="E22" i="57"/>
  <c r="AK37" i="57"/>
  <c r="AK57" i="57"/>
  <c r="AK21" i="57"/>
  <c r="AL35" i="57"/>
  <c r="AL34" i="57"/>
  <c r="AL44" i="57"/>
  <c r="AL42" i="57"/>
  <c r="AK61" i="57"/>
  <c r="E26" i="57"/>
  <c r="E36" i="57"/>
  <c r="AK47" i="57"/>
  <c r="AK20" i="57"/>
  <c r="AL13" i="57"/>
  <c r="E37" i="57"/>
  <c r="AL11" i="57"/>
  <c r="E39" i="57"/>
  <c r="AL48" i="57"/>
  <c r="AK12" i="57"/>
  <c r="AL23" i="57"/>
  <c r="AL9" i="57"/>
  <c r="E8" i="57"/>
  <c r="E45" i="57"/>
  <c r="AL52" i="57"/>
  <c r="AK51" i="57"/>
  <c r="E55" i="57"/>
  <c r="AL62" i="57"/>
  <c r="AK56" i="57"/>
  <c r="AL10" i="57"/>
  <c r="AL14" i="57"/>
  <c r="AK33" i="57"/>
  <c r="AL49" i="57"/>
  <c r="AL46" i="57"/>
  <c r="AK55" i="57"/>
  <c r="AK53" i="57"/>
  <c r="E33" i="57"/>
  <c r="AK45" i="57"/>
  <c r="AL54" i="57"/>
  <c r="AL29" i="57"/>
  <c r="AK13" i="57"/>
  <c r="AK52" i="57"/>
  <c r="AK11" i="57"/>
  <c r="AL24" i="57"/>
  <c r="AL36" i="57"/>
  <c r="AL8" i="57"/>
  <c r="E25" i="57"/>
  <c r="AK15" i="57"/>
  <c r="E47" i="57"/>
  <c r="AK32" i="57"/>
  <c r="AK17" i="57"/>
  <c r="AK50" i="57"/>
  <c r="E52" i="57"/>
  <c r="E48" i="57"/>
  <c r="AL51" i="57"/>
  <c r="AL27" i="57"/>
  <c r="AK41" i="57"/>
  <c r="AL30" i="57"/>
  <c r="BC39" i="78" l="1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AM55" i="57"/>
  <c r="AH24" i="57"/>
  <c r="AG24" i="57"/>
  <c r="AG15" i="57"/>
  <c r="AH15" i="57"/>
  <c r="AG55" i="57"/>
  <c r="AH55" i="57"/>
  <c r="AH16" i="57"/>
  <c r="AG16" i="57"/>
  <c r="AM49" i="57"/>
  <c r="AM7" i="57"/>
  <c r="AM53" i="57"/>
  <c r="AG33" i="57"/>
  <c r="AH33" i="57"/>
  <c r="AM10" i="57"/>
  <c r="AG26" i="57"/>
  <c r="AH26" i="57"/>
  <c r="AM35" i="57"/>
  <c r="AG50" i="57"/>
  <c r="AH50" i="57"/>
  <c r="AH23" i="57"/>
  <c r="AG23" i="57"/>
  <c r="AM29" i="57"/>
  <c r="AM39" i="57"/>
  <c r="AG49" i="57"/>
  <c r="AH49" i="57"/>
  <c r="AM23" i="57"/>
  <c r="AG8" i="57"/>
  <c r="AH8" i="57"/>
  <c r="AM27" i="57"/>
  <c r="AH40" i="57"/>
  <c r="AG40" i="57"/>
  <c r="AM43" i="57"/>
  <c r="AM25" i="57"/>
  <c r="AH12" i="57"/>
  <c r="AG12" i="57"/>
  <c r="AM42" i="57"/>
  <c r="AM48" i="57"/>
  <c r="AH22" i="57"/>
  <c r="AG22" i="57"/>
  <c r="AH42" i="57"/>
  <c r="AG42" i="57"/>
  <c r="AH17" i="57"/>
  <c r="AG17" i="57"/>
  <c r="AG32" i="57"/>
  <c r="AH32" i="57"/>
  <c r="AG18" i="57"/>
  <c r="AH18" i="57"/>
  <c r="AG29" i="57"/>
  <c r="AH29" i="57"/>
  <c r="AM50" i="57"/>
  <c r="AM13" i="57"/>
  <c r="AG48" i="57"/>
  <c r="AH48" i="57"/>
  <c r="AM12" i="57"/>
  <c r="AM18" i="57"/>
  <c r="AG9" i="57"/>
  <c r="AH9" i="57"/>
  <c r="R11" i="57"/>
  <c r="R8" i="57"/>
  <c r="U11" i="57"/>
  <c r="R13" i="57"/>
  <c r="S13" i="57" s="1"/>
  <c r="R10" i="57"/>
  <c r="R16" i="57" a="1"/>
  <c r="R16" i="57" s="1"/>
  <c r="U10" i="57"/>
  <c r="R9" i="57"/>
  <c r="R12" i="57"/>
  <c r="O11" i="57"/>
  <c r="U16" i="57" a="1"/>
  <c r="U16" i="57" s="1"/>
  <c r="O12" i="57"/>
  <c r="U8" i="57"/>
  <c r="V8" i="57" s="1"/>
  <c r="U13" i="57"/>
  <c r="V13" i="57" s="1"/>
  <c r="U9" i="57"/>
  <c r="V9" i="57" s="1"/>
  <c r="O10" i="57"/>
  <c r="O13" i="57"/>
  <c r="U12" i="57"/>
  <c r="O16" i="57" a="1"/>
  <c r="O16" i="57" s="1"/>
  <c r="O9" i="57"/>
  <c r="O8" i="57"/>
  <c r="AM14" i="57"/>
  <c r="AM32" i="57"/>
  <c r="AM31" i="57"/>
  <c r="AG46" i="57"/>
  <c r="AH46" i="57"/>
  <c r="AM61" i="57"/>
  <c r="AG19" i="57"/>
  <c r="AH19" i="57"/>
  <c r="AH31" i="57"/>
  <c r="AG31" i="57"/>
  <c r="AM9" i="57"/>
  <c r="AH13" i="57"/>
  <c r="AG13" i="57"/>
  <c r="AH54" i="57"/>
  <c r="AG54" i="57"/>
  <c r="AM16" i="57"/>
  <c r="AH61" i="57"/>
  <c r="AG61" i="57"/>
  <c r="AH57" i="57"/>
  <c r="AG57" i="57"/>
  <c r="AG52" i="57"/>
  <c r="AH52" i="57"/>
  <c r="AM47" i="57"/>
  <c r="AM62" i="57"/>
  <c r="AM38" i="57"/>
  <c r="AH10" i="57"/>
  <c r="AG10" i="57"/>
  <c r="AM20" i="57"/>
  <c r="AG14" i="57"/>
  <c r="AH14" i="57"/>
  <c r="AM17" i="57"/>
  <c r="AM51" i="57"/>
  <c r="AG47" i="57"/>
  <c r="AH47" i="57"/>
  <c r="AM46" i="57"/>
  <c r="AM11" i="57"/>
  <c r="AG36" i="57"/>
  <c r="AH36" i="57"/>
  <c r="AM54" i="57"/>
  <c r="AM44" i="57"/>
  <c r="AH45" i="57"/>
  <c r="AG45" i="57"/>
  <c r="AM40" i="57"/>
  <c r="AM57" i="57"/>
  <c r="AM19" i="57"/>
  <c r="AG35" i="57"/>
  <c r="AH35" i="57"/>
  <c r="AH53" i="57"/>
  <c r="AG53" i="57"/>
  <c r="AM24" i="57"/>
  <c r="AG34" i="57"/>
  <c r="AH34" i="57"/>
  <c r="AM56" i="57"/>
  <c r="AM34" i="57"/>
  <c r="AG7" i="57"/>
  <c r="AH7" i="57"/>
  <c r="AG44" i="57"/>
  <c r="AH44" i="57"/>
  <c r="AH41" i="57"/>
  <c r="AG41" i="57"/>
  <c r="AM37" i="57"/>
  <c r="AH25" i="57"/>
  <c r="AG25" i="57"/>
  <c r="AM8" i="57"/>
  <c r="AH20" i="57"/>
  <c r="AG20" i="57"/>
  <c r="AG11" i="57"/>
  <c r="AH11" i="57"/>
  <c r="AH56" i="57"/>
  <c r="AG56" i="57"/>
  <c r="AH39" i="57"/>
  <c r="AG39" i="57"/>
  <c r="AM30" i="57"/>
  <c r="AH51" i="57"/>
  <c r="AG51" i="57"/>
  <c r="AM21" i="57"/>
  <c r="AG21" i="57"/>
  <c r="AH21" i="57"/>
  <c r="AM36" i="57"/>
  <c r="AM45" i="57"/>
  <c r="AM41" i="57"/>
  <c r="AM52" i="57"/>
  <c r="AH27" i="57"/>
  <c r="AG27" i="57"/>
  <c r="AH37" i="57"/>
  <c r="AG37" i="57"/>
  <c r="AM26" i="57"/>
  <c r="AM33" i="57"/>
  <c r="AG30" i="57"/>
  <c r="AH30" i="57"/>
  <c r="AM22" i="57"/>
  <c r="AM15" i="57"/>
  <c r="AH43" i="57"/>
  <c r="AG43" i="57"/>
  <c r="AG38" i="57"/>
  <c r="AH38" i="57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V11" i="57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G38" i="78" l="1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AA8" i="57"/>
  <c r="BD27" i="66"/>
  <c r="BC28" i="66"/>
  <c r="BI26" i="66"/>
  <c r="BG26" i="66"/>
  <c r="BF26" i="66"/>
  <c r="BH26" i="66"/>
  <c r="O14" i="57"/>
  <c r="P10" i="57" s="1"/>
  <c r="U14" i="57"/>
  <c r="V10" i="57" s="1"/>
  <c r="AA11" i="57"/>
  <c r="BC30" i="65"/>
  <c r="BD29" i="65"/>
  <c r="BI28" i="65"/>
  <c r="BH28" i="65"/>
  <c r="BG28" i="65"/>
  <c r="BF28" i="65"/>
  <c r="AA13" i="57"/>
  <c r="AA9" i="57"/>
  <c r="AA10" i="57"/>
  <c r="AA12" i="57"/>
  <c r="R14" i="57"/>
  <c r="S8" i="57" s="1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P9" i="57"/>
  <c r="BI12" i="57"/>
  <c r="BF12" i="57"/>
  <c r="BG12" i="57"/>
  <c r="BH12" i="57"/>
  <c r="V14" i="57"/>
  <c r="BC14" i="57"/>
  <c r="BD13" i="57"/>
  <c r="BH39" i="78" l="1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S10" i="57"/>
  <c r="O5" i="57"/>
  <c r="P12" i="57"/>
  <c r="P13" i="57"/>
  <c r="AA14" i="57"/>
  <c r="P8" i="57"/>
  <c r="BC29" i="66"/>
  <c r="BD28" i="66"/>
  <c r="BF27" i="66"/>
  <c r="BH27" i="66"/>
  <c r="BI27" i="66"/>
  <c r="BG27" i="66"/>
  <c r="V12" i="57"/>
  <c r="S11" i="57"/>
  <c r="U5" i="57"/>
  <c r="P14" i="57"/>
  <c r="P11" i="57"/>
  <c r="BF29" i="65"/>
  <c r="BG29" i="65"/>
  <c r="BI29" i="65"/>
  <c r="BH29" i="65"/>
  <c r="BC31" i="65"/>
  <c r="BD30" i="65"/>
  <c r="R5" i="57"/>
  <c r="S12" i="57"/>
  <c r="S14" i="57"/>
  <c r="S9" i="57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D41" i="78" l="1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C43" i="78" l="1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BG42" i="78" l="1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BD44" i="78" l="1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BD45" i="78" l="1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BC47" i="78" l="1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G46" i="78" l="1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H47" i="78" l="1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D49" i="78" l="1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F49" i="78" l="1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50" i="78" l="1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51" i="78" l="1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F52" i="78" l="1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H53" i="78" l="1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F54" i="78" l="1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H55" i="78" l="1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F56" i="78" l="1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H57" i="78" l="1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0" i="78" l="1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59" i="78" l="1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H60" i="78" l="1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C63" i="78" l="1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K4" i="56"/>
  <c r="AJ4" i="56"/>
  <c r="AJ2" i="56" s="1"/>
  <c r="G3" i="56"/>
  <c r="AL2" i="56"/>
  <c r="AK2" i="56"/>
  <c r="E2" i="56"/>
  <c r="E3" i="56" s="1"/>
  <c r="A1" i="56"/>
  <c r="G59" i="56"/>
  <c r="E6" i="56"/>
  <c r="AJ50" i="56"/>
  <c r="G15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8" i="56"/>
  <c r="AJ28" i="56"/>
  <c r="AJ62" i="56"/>
  <c r="AJ15" i="56"/>
  <c r="G28" i="56"/>
  <c r="AJ41" i="56"/>
  <c r="AJ35" i="56"/>
  <c r="G27" i="56"/>
  <c r="G25" i="56"/>
  <c r="G29" i="56"/>
  <c r="G19" i="56"/>
  <c r="G47" i="56"/>
  <c r="G55" i="56"/>
  <c r="AJ8" i="56"/>
  <c r="G9" i="56"/>
  <c r="AJ67" i="56"/>
  <c r="AJ57" i="56"/>
  <c r="AJ27" i="56"/>
  <c r="AJ7" i="56"/>
  <c r="G31" i="56"/>
  <c r="AJ64" i="56"/>
  <c r="G52" i="56"/>
  <c r="AJ12" i="55"/>
  <c r="AJ65" i="56"/>
  <c r="AJ21" i="56"/>
  <c r="AJ30" i="56"/>
  <c r="AJ40" i="56"/>
  <c r="G38" i="56"/>
  <c r="G11" i="56"/>
  <c r="G46" i="56"/>
  <c r="G13" i="56"/>
  <c r="G24" i="56"/>
  <c r="G43" i="56"/>
  <c r="AJ16" i="56"/>
  <c r="AJ14" i="56"/>
  <c r="AJ42" i="56"/>
  <c r="AJ45" i="56"/>
  <c r="AJ60" i="56"/>
  <c r="AJ24" i="56"/>
  <c r="G32" i="56"/>
  <c r="AJ18" i="56"/>
  <c r="G57" i="56"/>
  <c r="AJ63" i="56"/>
  <c r="G15" i="55"/>
  <c r="G33" i="56"/>
  <c r="G12" i="56"/>
  <c r="AJ19" i="56"/>
  <c r="G40" i="56"/>
  <c r="E15" i="56"/>
  <c r="G50" i="56"/>
  <c r="AJ9" i="55"/>
  <c r="G26" i="56"/>
  <c r="AJ25" i="56"/>
  <c r="G45" i="56"/>
  <c r="AJ38" i="56"/>
  <c r="AJ66" i="56"/>
  <c r="AJ54" i="56"/>
  <c r="G37" i="56"/>
  <c r="AJ44" i="56"/>
  <c r="G34" i="56"/>
  <c r="G58" i="55"/>
  <c r="G42" i="56"/>
  <c r="AJ20" i="56"/>
  <c r="AJ52" i="56"/>
  <c r="AJ29" i="56"/>
  <c r="G18" i="56"/>
  <c r="AJ61" i="56"/>
  <c r="G39" i="56"/>
  <c r="G56" i="56"/>
  <c r="AJ46" i="56"/>
  <c r="AJ39" i="56"/>
  <c r="AJ23" i="56"/>
  <c r="AJ49" i="56"/>
  <c r="G41" i="56"/>
  <c r="AJ43" i="56"/>
  <c r="AJ9" i="56"/>
  <c r="AJ11" i="56"/>
  <c r="G48" i="56"/>
  <c r="G44" i="56"/>
  <c r="G54" i="56"/>
  <c r="AJ56" i="56"/>
  <c r="AJ33" i="55"/>
  <c r="AJ26" i="56"/>
  <c r="AJ22" i="56"/>
  <c r="AJ59" i="56"/>
  <c r="AJ48" i="56"/>
  <c r="E6" i="55"/>
  <c r="G16" i="56"/>
  <c r="G62" i="56"/>
  <c r="G58" i="56"/>
  <c r="G22" i="56"/>
  <c r="AJ58" i="56"/>
  <c r="G14" i="56"/>
  <c r="G20" i="56"/>
  <c r="G10" i="56"/>
  <c r="AK50" i="56"/>
  <c r="AJ32" i="56"/>
  <c r="AJ13" i="56"/>
  <c r="G49" i="56"/>
  <c r="G61" i="56"/>
  <c r="AJ8" i="55"/>
  <c r="G53" i="56"/>
  <c r="AJ12" i="56"/>
  <c r="AJ31" i="56"/>
  <c r="AJ17" i="56"/>
  <c r="G35" i="56"/>
  <c r="AJ33" i="56"/>
  <c r="G36" i="56"/>
  <c r="AJ55" i="56"/>
  <c r="AJ47" i="56"/>
  <c r="AJ10" i="56"/>
  <c r="G7" i="56"/>
  <c r="G30" i="56"/>
  <c r="AJ36" i="56"/>
  <c r="AL50" i="56"/>
  <c r="G21" i="56"/>
  <c r="AJ53" i="56"/>
  <c r="G17" i="56"/>
  <c r="AJ37" i="56"/>
  <c r="G51" i="56"/>
  <c r="AJ51" i="56"/>
  <c r="AJ34" i="56"/>
  <c r="G23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G20" i="55"/>
  <c r="G52" i="55"/>
  <c r="G17" i="55"/>
  <c r="AJ13" i="55"/>
  <c r="G7" i="55"/>
  <c r="E17" i="56"/>
  <c r="E12" i="56"/>
  <c r="G48" i="55"/>
  <c r="AJ10" i="55"/>
  <c r="AJ32" i="55"/>
  <c r="AJ30" i="55"/>
  <c r="E10" i="56"/>
  <c r="E22" i="56"/>
  <c r="AJ35" i="55"/>
  <c r="AJ16" i="55"/>
  <c r="E7" i="56"/>
  <c r="G22" i="55"/>
  <c r="E8" i="56"/>
  <c r="AJ11" i="55"/>
  <c r="AJ7" i="55"/>
  <c r="E49" i="56"/>
  <c r="E25" i="56"/>
  <c r="AJ26" i="55"/>
  <c r="E27" i="56"/>
  <c r="AJ24" i="55"/>
  <c r="AJ34" i="55"/>
  <c r="E33" i="56"/>
  <c r="AJ15" i="55"/>
  <c r="E11" i="56"/>
  <c r="AJ18" i="55"/>
  <c r="AJ28" i="55"/>
  <c r="G62" i="55"/>
  <c r="AJ14" i="55"/>
  <c r="AJ21" i="55"/>
  <c r="E9" i="56"/>
  <c r="E19" i="56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M14" i="54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C78" i="54" l="1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K48" i="56"/>
  <c r="AL7" i="55"/>
  <c r="AJ27" i="55"/>
  <c r="G8" i="54"/>
  <c r="E55" i="56"/>
  <c r="AK14" i="55"/>
  <c r="AJ63" i="54"/>
  <c r="AJ22" i="54"/>
  <c r="AJ56" i="55"/>
  <c r="G19" i="55"/>
  <c r="E58" i="56"/>
  <c r="AJ48" i="55"/>
  <c r="AL11" i="55"/>
  <c r="AJ8" i="54"/>
  <c r="G38" i="55"/>
  <c r="AL17" i="56"/>
  <c r="AL58" i="56"/>
  <c r="AK53" i="56"/>
  <c r="G49" i="54"/>
  <c r="AJ62" i="55"/>
  <c r="AJ53" i="55"/>
  <c r="AJ46" i="54"/>
  <c r="AJ53" i="54"/>
  <c r="AL43" i="56"/>
  <c r="G27" i="55"/>
  <c r="E18" i="56"/>
  <c r="G16" i="54"/>
  <c r="AK31" i="56"/>
  <c r="AJ7" i="54"/>
  <c r="AK16" i="55"/>
  <c r="AL14" i="56"/>
  <c r="AJ61" i="55"/>
  <c r="AK14" i="56"/>
  <c r="AJ41" i="55"/>
  <c r="G51" i="55"/>
  <c r="AJ31" i="54"/>
  <c r="AL29" i="56"/>
  <c r="G25" i="54"/>
  <c r="AK20" i="56"/>
  <c r="AK19" i="56"/>
  <c r="AL38" i="56"/>
  <c r="AJ15" i="54"/>
  <c r="G18" i="55"/>
  <c r="G49" i="55"/>
  <c r="E51" i="56"/>
  <c r="AK24" i="56"/>
  <c r="AJ51" i="54"/>
  <c r="G26" i="54"/>
  <c r="E50" i="56"/>
  <c r="G29" i="55"/>
  <c r="AJ55" i="55"/>
  <c r="G13" i="55"/>
  <c r="AJ31" i="55"/>
  <c r="AK54" i="56"/>
  <c r="G56" i="55"/>
  <c r="AK40" i="56"/>
  <c r="AJ21" i="54"/>
  <c r="AJ36" i="55"/>
  <c r="AJ41" i="54"/>
  <c r="G54" i="55"/>
  <c r="E52" i="55"/>
  <c r="AK32" i="56"/>
  <c r="E16" i="56"/>
  <c r="AK9" i="55"/>
  <c r="AK47" i="56"/>
  <c r="E35" i="56"/>
  <c r="E47" i="56"/>
  <c r="E39" i="56"/>
  <c r="G31" i="55"/>
  <c r="AL62" i="56"/>
  <c r="AK26" i="55"/>
  <c r="AK15" i="56"/>
  <c r="AK52" i="56"/>
  <c r="AL30" i="56"/>
  <c r="AJ37" i="55"/>
  <c r="G53" i="54"/>
  <c r="AJ37" i="54"/>
  <c r="E20" i="56"/>
  <c r="AJ39" i="54"/>
  <c r="G8" i="55"/>
  <c r="E14" i="56"/>
  <c r="AL18" i="56"/>
  <c r="AJ58" i="54"/>
  <c r="AL54" i="56"/>
  <c r="G46" i="54"/>
  <c r="AK15" i="55"/>
  <c r="AL32" i="55"/>
  <c r="AK51" i="56"/>
  <c r="G9" i="55"/>
  <c r="AK35" i="56"/>
  <c r="AK32" i="55"/>
  <c r="AJ44" i="54"/>
  <c r="G37" i="55"/>
  <c r="AL39" i="56"/>
  <c r="G64" i="54"/>
  <c r="AL52" i="56"/>
  <c r="AL20" i="56"/>
  <c r="G18" i="54"/>
  <c r="AL9" i="55"/>
  <c r="AJ57" i="54"/>
  <c r="E23" i="56"/>
  <c r="AJ39" i="55"/>
  <c r="E26" i="56"/>
  <c r="G57" i="55"/>
  <c r="G24" i="54"/>
  <c r="AL57" i="56"/>
  <c r="AJ20" i="54"/>
  <c r="G12" i="54"/>
  <c r="G45" i="55"/>
  <c r="AJ60" i="55"/>
  <c r="G50" i="55"/>
  <c r="AJ40" i="55"/>
  <c r="AJ64" i="55"/>
  <c r="G41" i="55"/>
  <c r="E42" i="56"/>
  <c r="AL44" i="56"/>
  <c r="AL48" i="56"/>
  <c r="E36" i="56"/>
  <c r="AK13" i="55"/>
  <c r="G45" i="54"/>
  <c r="AJ65" i="54"/>
  <c r="G42" i="55"/>
  <c r="G32" i="55"/>
  <c r="AK44" i="56"/>
  <c r="E41" i="56"/>
  <c r="G47" i="54"/>
  <c r="AJ56" i="54"/>
  <c r="AJ10" i="54"/>
  <c r="AK12" i="56"/>
  <c r="E24" i="56"/>
  <c r="G30" i="54"/>
  <c r="AJ29" i="54"/>
  <c r="AL35" i="56"/>
  <c r="E20" i="55"/>
  <c r="G29" i="54"/>
  <c r="AL18" i="55"/>
  <c r="AL10" i="56"/>
  <c r="AK30" i="55"/>
  <c r="AJ46" i="55"/>
  <c r="AK25" i="56"/>
  <c r="AJ66" i="55"/>
  <c r="AJ54" i="55"/>
  <c r="AL16" i="55"/>
  <c r="AK56" i="56"/>
  <c r="AL40" i="56"/>
  <c r="AL21" i="55"/>
  <c r="AK57" i="56"/>
  <c r="AJ22" i="55"/>
  <c r="AJ18" i="54"/>
  <c r="G28" i="54"/>
  <c r="E13" i="56"/>
  <c r="G62" i="54"/>
  <c r="G43" i="55"/>
  <c r="AJ47" i="54"/>
  <c r="G38" i="54"/>
  <c r="AJ64" i="54"/>
  <c r="G25" i="55"/>
  <c r="AK22" i="56"/>
  <c r="AL36" i="56"/>
  <c r="G19" i="54"/>
  <c r="AL23" i="56"/>
  <c r="AL28" i="55"/>
  <c r="AL53" i="56"/>
  <c r="AL12" i="55"/>
  <c r="AL7" i="56"/>
  <c r="AL15" i="55"/>
  <c r="AJ43" i="54"/>
  <c r="G32" i="54"/>
  <c r="G61" i="54"/>
  <c r="AK7" i="55"/>
  <c r="G35" i="55"/>
  <c r="AK61" i="56"/>
  <c r="AJ49" i="54"/>
  <c r="AJ30" i="54"/>
  <c r="AJ52" i="54"/>
  <c r="AJ58" i="55"/>
  <c r="AK18" i="56"/>
  <c r="AJ62" i="54"/>
  <c r="AL13" i="56"/>
  <c r="AK62" i="56"/>
  <c r="AK41" i="56"/>
  <c r="E52" i="56"/>
  <c r="AL49" i="56"/>
  <c r="G12" i="55"/>
  <c r="AJ59" i="55"/>
  <c r="AJ38" i="54"/>
  <c r="E29" i="56"/>
  <c r="G61" i="55"/>
  <c r="AJ25" i="54"/>
  <c r="E15" i="55"/>
  <c r="E62" i="55"/>
  <c r="AL13" i="55"/>
  <c r="G44" i="55"/>
  <c r="AK34" i="56"/>
  <c r="AJ19" i="55"/>
  <c r="G50" i="54"/>
  <c r="AJ32" i="54"/>
  <c r="AK28" i="56"/>
  <c r="AL15" i="56"/>
  <c r="E56" i="56"/>
  <c r="G11" i="54"/>
  <c r="AK43" i="56"/>
  <c r="AL30" i="55"/>
  <c r="AJ57" i="55"/>
  <c r="AK38" i="56"/>
  <c r="AK23" i="56"/>
  <c r="AJ14" i="54"/>
  <c r="G55" i="54"/>
  <c r="AJ12" i="54"/>
  <c r="G36" i="54"/>
  <c r="E28" i="56"/>
  <c r="G7" i="54"/>
  <c r="AJ45" i="55"/>
  <c r="G28" i="55"/>
  <c r="AJ52" i="55"/>
  <c r="AL33" i="55"/>
  <c r="AL28" i="56"/>
  <c r="E22" i="55"/>
  <c r="AK21" i="55"/>
  <c r="G52" i="54"/>
  <c r="AJ29" i="55"/>
  <c r="AJ40" i="54"/>
  <c r="AJ28" i="54"/>
  <c r="E21" i="56"/>
  <c r="AL31" i="56"/>
  <c r="AJ13" i="54"/>
  <c r="AK34" i="55"/>
  <c r="G16" i="55"/>
  <c r="AL42" i="56"/>
  <c r="AK55" i="56"/>
  <c r="G33" i="54"/>
  <c r="G34" i="55"/>
  <c r="AJ42" i="54"/>
  <c r="AL8" i="56"/>
  <c r="G54" i="54"/>
  <c r="G46" i="55"/>
  <c r="G21" i="55"/>
  <c r="E17" i="55"/>
  <c r="AJ60" i="54"/>
  <c r="AL61" i="56"/>
  <c r="E40" i="56"/>
  <c r="AL24" i="55"/>
  <c r="E37" i="56"/>
  <c r="G23" i="54"/>
  <c r="AJ33" i="54"/>
  <c r="E38" i="56"/>
  <c r="E46" i="56"/>
  <c r="AK49" i="56"/>
  <c r="AL46" i="56"/>
  <c r="AJ36" i="54"/>
  <c r="AJ43" i="55"/>
  <c r="AK39" i="56"/>
  <c r="AJ63" i="55"/>
  <c r="E45" i="56"/>
  <c r="AJ19" i="54"/>
  <c r="AL8" i="55"/>
  <c r="AJ67" i="55"/>
  <c r="G11" i="55"/>
  <c r="AL22" i="56"/>
  <c r="E6" i="54"/>
  <c r="G34" i="54"/>
  <c r="G27" i="54"/>
  <c r="G41" i="54"/>
  <c r="G39" i="54"/>
  <c r="AJ34" i="54"/>
  <c r="G24" i="55"/>
  <c r="AL26" i="56"/>
  <c r="AJ26" i="54"/>
  <c r="AJ17" i="55"/>
  <c r="E34" i="56"/>
  <c r="AL41" i="56"/>
  <c r="AK8" i="55"/>
  <c r="AJ66" i="54"/>
  <c r="G40" i="55"/>
  <c r="AJ45" i="54"/>
  <c r="G57" i="54"/>
  <c r="AL24" i="56"/>
  <c r="E48" i="56"/>
  <c r="AL25" i="56"/>
  <c r="AJ9" i="54"/>
  <c r="AJ44" i="55"/>
  <c r="AJ24" i="54"/>
  <c r="AL9" i="56"/>
  <c r="E61" i="56"/>
  <c r="AK18" i="55"/>
  <c r="AL14" i="55"/>
  <c r="G36" i="55"/>
  <c r="AL56" i="56"/>
  <c r="AK10" i="55"/>
  <c r="G23" i="55"/>
  <c r="G51" i="54"/>
  <c r="AJ50" i="54"/>
  <c r="AK8" i="56"/>
  <c r="E31" i="56"/>
  <c r="AK10" i="56"/>
  <c r="AK33" i="56"/>
  <c r="AL33" i="56"/>
  <c r="AK24" i="55"/>
  <c r="AJ25" i="55"/>
  <c r="G53" i="55"/>
  <c r="G39" i="55"/>
  <c r="E62" i="56"/>
  <c r="AK29" i="56"/>
  <c r="E44" i="56"/>
  <c r="E53" i="56"/>
  <c r="AL37" i="56"/>
  <c r="G31" i="54"/>
  <c r="AL34" i="55"/>
  <c r="G17" i="54"/>
  <c r="E48" i="55"/>
  <c r="E32" i="56"/>
  <c r="AK46" i="56"/>
  <c r="AJ50" i="55"/>
  <c r="AL21" i="56"/>
  <c r="G21" i="54"/>
  <c r="AK11" i="56"/>
  <c r="AL34" i="56"/>
  <c r="AK27" i="56"/>
  <c r="AK7" i="56"/>
  <c r="AL10" i="55"/>
  <c r="G63" i="54"/>
  <c r="G55" i="55"/>
  <c r="AJ67" i="54"/>
  <c r="AL27" i="56"/>
  <c r="AK30" i="56"/>
  <c r="G15" i="54"/>
  <c r="AK12" i="55"/>
  <c r="AJ38" i="55"/>
  <c r="AK33" i="55"/>
  <c r="G20" i="54"/>
  <c r="G10" i="55"/>
  <c r="AK45" i="56"/>
  <c r="AJ47" i="55"/>
  <c r="AJ65" i="55"/>
  <c r="G56" i="54"/>
  <c r="E30" i="56"/>
  <c r="G42" i="54"/>
  <c r="AJ51" i="55"/>
  <c r="G33" i="55"/>
  <c r="AJ61" i="54"/>
  <c r="AJ23" i="55"/>
  <c r="AJ23" i="54"/>
  <c r="AK58" i="56"/>
  <c r="AJ20" i="55"/>
  <c r="AK13" i="56"/>
  <c r="AL16" i="56"/>
  <c r="AL47" i="56"/>
  <c r="AJ54" i="54"/>
  <c r="AJ59" i="54"/>
  <c r="AK37" i="56"/>
  <c r="AL26" i="55"/>
  <c r="AK11" i="55"/>
  <c r="G14" i="54"/>
  <c r="AK36" i="56"/>
  <c r="AK17" i="56"/>
  <c r="AJ11" i="54"/>
  <c r="AJ55" i="54"/>
  <c r="G10" i="54"/>
  <c r="E43" i="56"/>
  <c r="G48" i="54"/>
  <c r="AJ42" i="55"/>
  <c r="G40" i="54"/>
  <c r="AK16" i="56"/>
  <c r="E57" i="56"/>
  <c r="G35" i="54"/>
  <c r="G26" i="55"/>
  <c r="AJ17" i="54"/>
  <c r="AL19" i="56"/>
  <c r="AK26" i="56"/>
  <c r="AL11" i="56"/>
  <c r="AJ27" i="54"/>
  <c r="G30" i="55"/>
  <c r="AK28" i="55"/>
  <c r="AL12" i="56"/>
  <c r="AL55" i="56"/>
  <c r="G43" i="54"/>
  <c r="E54" i="56"/>
  <c r="AK42" i="56"/>
  <c r="G47" i="55"/>
  <c r="G13" i="54"/>
  <c r="AL45" i="56"/>
  <c r="G14" i="55"/>
  <c r="AJ16" i="54"/>
  <c r="AL32" i="56"/>
  <c r="AJ35" i="54"/>
  <c r="AK21" i="56"/>
  <c r="AJ48" i="54"/>
  <c r="E58" i="55"/>
  <c r="E7" i="55"/>
  <c r="AK9" i="56"/>
  <c r="G37" i="54"/>
  <c r="G22" i="54"/>
  <c r="G9" i="54"/>
  <c r="AL51" i="56"/>
  <c r="G44" i="54"/>
  <c r="AJ49" i="55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AA12" i="56" s="1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AA11" i="56"/>
  <c r="AA9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P31" i="7"/>
  <c r="BP21" i="7"/>
  <c r="BP11" i="7"/>
  <c r="BP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56" i="55"/>
  <c r="AJ32" i="52"/>
  <c r="AK43" i="55"/>
  <c r="E37" i="54"/>
  <c r="AK39" i="55"/>
  <c r="E15" i="54"/>
  <c r="AL41" i="55"/>
  <c r="E7" i="54"/>
  <c r="E41" i="54"/>
  <c r="AL23" i="55"/>
  <c r="AL48" i="54"/>
  <c r="AK18" i="54"/>
  <c r="E61" i="55"/>
  <c r="AK51" i="55"/>
  <c r="E33" i="55"/>
  <c r="AK36" i="54"/>
  <c r="AK40" i="55"/>
  <c r="AL33" i="54"/>
  <c r="E50" i="54"/>
  <c r="AL61" i="54"/>
  <c r="E56" i="55"/>
  <c r="AL57" i="54"/>
  <c r="E29" i="55"/>
  <c r="AL7" i="54"/>
  <c r="AK37" i="54"/>
  <c r="AL49" i="54"/>
  <c r="E49" i="54"/>
  <c r="AK46" i="54"/>
  <c r="AL26" i="54"/>
  <c r="E55" i="54"/>
  <c r="AL52" i="54"/>
  <c r="E11" i="55"/>
  <c r="AJ39" i="52"/>
  <c r="E33" i="54"/>
  <c r="AK52" i="55"/>
  <c r="E64" i="54"/>
  <c r="E42" i="55"/>
  <c r="AJ67" i="52"/>
  <c r="E43" i="54"/>
  <c r="E54" i="54"/>
  <c r="AL18" i="54"/>
  <c r="AK32" i="54"/>
  <c r="AL46" i="55"/>
  <c r="AL48" i="55"/>
  <c r="AL25" i="54"/>
  <c r="AK16" i="54"/>
  <c r="E38" i="55"/>
  <c r="AK49" i="55"/>
  <c r="E30" i="55"/>
  <c r="AK23" i="54"/>
  <c r="AK54" i="55"/>
  <c r="E11" i="54"/>
  <c r="AJ56" i="52"/>
  <c r="AL30" i="54"/>
  <c r="AK46" i="55"/>
  <c r="E20" i="54"/>
  <c r="AL21" i="54"/>
  <c r="E10" i="55"/>
  <c r="AL28" i="54"/>
  <c r="AL40" i="54"/>
  <c r="AL40" i="55"/>
  <c r="AK51" i="54"/>
  <c r="E21" i="54"/>
  <c r="E47" i="55"/>
  <c r="AL22" i="55"/>
  <c r="AL38" i="54"/>
  <c r="E55" i="55"/>
  <c r="E13" i="54"/>
  <c r="AK53" i="54"/>
  <c r="E12" i="55"/>
  <c r="E16" i="55"/>
  <c r="AL14" i="54"/>
  <c r="AK7" i="54"/>
  <c r="AK64" i="54"/>
  <c r="E39" i="54"/>
  <c r="AK28" i="54"/>
  <c r="AL19" i="54"/>
  <c r="AL47" i="55"/>
  <c r="E14" i="55"/>
  <c r="AK10" i="54"/>
  <c r="E54" i="55"/>
  <c r="E39" i="55"/>
  <c r="E6" i="52"/>
  <c r="E10" i="54"/>
  <c r="AK50" i="55"/>
  <c r="AK61" i="54"/>
  <c r="E29" i="54"/>
  <c r="AL39" i="54"/>
  <c r="AL31" i="54"/>
  <c r="AK38" i="55"/>
  <c r="AL13" i="54"/>
  <c r="AL41" i="54"/>
  <c r="AK44" i="55"/>
  <c r="AL55" i="55"/>
  <c r="AL17" i="54"/>
  <c r="AK57" i="54"/>
  <c r="E38" i="54"/>
  <c r="AL42" i="54"/>
  <c r="AL27" i="55"/>
  <c r="AL8" i="54"/>
  <c r="E25" i="54"/>
  <c r="E32" i="54"/>
  <c r="AL34" i="54"/>
  <c r="AK52" i="54"/>
  <c r="E9" i="55"/>
  <c r="AJ50" i="52"/>
  <c r="AR7" i="7"/>
  <c r="E9" i="54"/>
  <c r="AL12" i="54"/>
  <c r="AK19" i="55"/>
  <c r="AL27" i="54"/>
  <c r="AK19" i="54"/>
  <c r="E34" i="55"/>
  <c r="AK21" i="54"/>
  <c r="AK45" i="54"/>
  <c r="AK11" i="54"/>
  <c r="AL37" i="55"/>
  <c r="AK15" i="54"/>
  <c r="AK62" i="55"/>
  <c r="AL29" i="55"/>
  <c r="AK58" i="55"/>
  <c r="AL45" i="55"/>
  <c r="AK48" i="54"/>
  <c r="E36" i="55"/>
  <c r="AL43" i="54"/>
  <c r="AK42" i="55"/>
  <c r="E50" i="55"/>
  <c r="AL20" i="55"/>
  <c r="AL51" i="54"/>
  <c r="AJ14" i="52"/>
  <c r="E35" i="55"/>
  <c r="AL15" i="54"/>
  <c r="E28" i="55"/>
  <c r="E26" i="55"/>
  <c r="AL62" i="55"/>
  <c r="AL61" i="55"/>
  <c r="AL22" i="54"/>
  <c r="E21" i="55"/>
  <c r="AL23" i="54"/>
  <c r="AL49" i="55"/>
  <c r="E28" i="54"/>
  <c r="E42" i="54"/>
  <c r="AK35" i="54"/>
  <c r="AL25" i="55"/>
  <c r="AK63" i="54"/>
  <c r="AK39" i="54"/>
  <c r="AK54" i="54"/>
  <c r="E19" i="55"/>
  <c r="E18" i="54"/>
  <c r="AK49" i="54"/>
  <c r="E18" i="55"/>
  <c r="E36" i="54"/>
  <c r="E32" i="55"/>
  <c r="E56" i="54"/>
  <c r="AK41" i="55"/>
  <c r="E57" i="55"/>
  <c r="AK24" i="54"/>
  <c r="E23" i="55"/>
  <c r="AK20" i="54"/>
  <c r="AK30" i="54"/>
  <c r="AL9" i="54"/>
  <c r="AK50" i="54"/>
  <c r="AJ57" i="52"/>
  <c r="AL24" i="54"/>
  <c r="E27" i="54"/>
  <c r="E63" i="54"/>
  <c r="AK22" i="54"/>
  <c r="AL50" i="55"/>
  <c r="AL32" i="54"/>
  <c r="E25" i="55"/>
  <c r="AL44" i="55"/>
  <c r="AJ27" i="52"/>
  <c r="E8" i="55"/>
  <c r="AL19" i="55"/>
  <c r="AL56" i="54"/>
  <c r="AK27" i="55"/>
  <c r="AL54" i="54"/>
  <c r="AK37" i="55"/>
  <c r="AL53" i="54"/>
  <c r="E8" i="54"/>
  <c r="AL62" i="54"/>
  <c r="AK31" i="54"/>
  <c r="AJ19" i="52"/>
  <c r="AK34" i="54"/>
  <c r="AL10" i="54"/>
  <c r="E52" i="54"/>
  <c r="E35" i="54"/>
  <c r="AK14" i="54"/>
  <c r="AK9" i="54"/>
  <c r="AL55" i="54"/>
  <c r="AL57" i="55"/>
  <c r="AL50" i="54"/>
  <c r="AK25" i="55"/>
  <c r="E51" i="54"/>
  <c r="E31" i="55"/>
  <c r="E22" i="54"/>
  <c r="AL17" i="55"/>
  <c r="AK22" i="55"/>
  <c r="AK17" i="54"/>
  <c r="AK33" i="54"/>
  <c r="AK12" i="54"/>
  <c r="AL45" i="54"/>
  <c r="AK36" i="55"/>
  <c r="AL53" i="55"/>
  <c r="E49" i="55"/>
  <c r="AL54" i="55"/>
  <c r="AK20" i="55"/>
  <c r="AK47" i="55"/>
  <c r="AL44" i="54"/>
  <c r="AK17" i="55"/>
  <c r="E37" i="55"/>
  <c r="AL58" i="55"/>
  <c r="AL46" i="54"/>
  <c r="E44" i="55"/>
  <c r="E30" i="54"/>
  <c r="E16" i="54"/>
  <c r="E57" i="54"/>
  <c r="E19" i="54"/>
  <c r="AL20" i="54"/>
  <c r="AJ9" i="52"/>
  <c r="E31" i="54"/>
  <c r="AL42" i="55"/>
  <c r="E27" i="55"/>
  <c r="AL29" i="54"/>
  <c r="AK45" i="55"/>
  <c r="E45" i="55"/>
  <c r="E40" i="54"/>
  <c r="AL36" i="54"/>
  <c r="E43" i="55"/>
  <c r="E26" i="54"/>
  <c r="E34" i="54"/>
  <c r="AK31" i="55"/>
  <c r="AK26" i="54"/>
  <c r="E40" i="55"/>
  <c r="AK48" i="55"/>
  <c r="AL52" i="55"/>
  <c r="AK47" i="54"/>
  <c r="AL16" i="54"/>
  <c r="AL51" i="55"/>
  <c r="E17" i="54"/>
  <c r="AK8" i="54"/>
  <c r="AL47" i="54"/>
  <c r="AK62" i="54"/>
  <c r="E44" i="54"/>
  <c r="AK61" i="55"/>
  <c r="AL11" i="54"/>
  <c r="AL35" i="54"/>
  <c r="E24" i="54"/>
  <c r="E61" i="54"/>
  <c r="AK40" i="54"/>
  <c r="E24" i="55"/>
  <c r="E13" i="55"/>
  <c r="E48" i="54"/>
  <c r="E53" i="55"/>
  <c r="AK56" i="54"/>
  <c r="E14" i="54"/>
  <c r="AK55" i="55"/>
  <c r="AK41" i="54"/>
  <c r="AL38" i="55"/>
  <c r="AK42" i="54"/>
  <c r="AL63" i="54"/>
  <c r="AK27" i="54"/>
  <c r="AK55" i="54"/>
  <c r="AL43" i="55"/>
  <c r="E62" i="54"/>
  <c r="E46" i="54"/>
  <c r="E53" i="54"/>
  <c r="E41" i="55"/>
  <c r="AL37" i="54"/>
  <c r="AK25" i="54"/>
  <c r="E47" i="54"/>
  <c r="AL64" i="54"/>
  <c r="AK13" i="54"/>
  <c r="AL56" i="55"/>
  <c r="AJ29" i="52"/>
  <c r="AL31" i="55"/>
  <c r="AK29" i="54"/>
  <c r="AK29" i="55"/>
  <c r="AK23" i="55"/>
  <c r="E45" i="54"/>
  <c r="AK57" i="55"/>
  <c r="AL36" i="55"/>
  <c r="AK53" i="55"/>
  <c r="E51" i="55"/>
  <c r="AL39" i="55"/>
  <c r="AK44" i="54"/>
  <c r="E46" i="55"/>
  <c r="AK43" i="54"/>
  <c r="E23" i="54"/>
  <c r="AK38" i="54"/>
  <c r="E12" i="54"/>
  <c r="G61" i="52"/>
  <c r="AA10" i="56" l="1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V12" i="56"/>
  <c r="U5" i="56"/>
  <c r="V14" i="56"/>
  <c r="S10" i="56"/>
  <c r="S8" i="56"/>
  <c r="S11" i="56"/>
  <c r="AA14" i="56"/>
  <c r="P14" i="56"/>
  <c r="P12" i="56"/>
  <c r="R5" i="56"/>
  <c r="P11" i="56"/>
  <c r="S12" i="56"/>
  <c r="P10" i="56"/>
  <c r="O5" i="56"/>
  <c r="P13" i="56"/>
  <c r="P8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W58" i="52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AX58" i="52"/>
  <c r="AX59" i="52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49" i="52"/>
  <c r="AJ35" i="52"/>
  <c r="AJ37" i="52"/>
  <c r="AJ52" i="52"/>
  <c r="AJ23" i="52"/>
  <c r="AJ26" i="52"/>
  <c r="AJ33" i="52"/>
  <c r="AJ21" i="52"/>
  <c r="AJ43" i="52"/>
  <c r="G10" i="52"/>
  <c r="G22" i="52"/>
  <c r="AJ44" i="52"/>
  <c r="G25" i="52"/>
  <c r="AJ53" i="52"/>
  <c r="AJ63" i="52"/>
  <c r="G57" i="52"/>
  <c r="AJ47" i="52"/>
  <c r="AJ46" i="52"/>
  <c r="G20" i="52"/>
  <c r="G56" i="52"/>
  <c r="G11" i="52"/>
  <c r="AJ60" i="52"/>
  <c r="AJ13" i="52"/>
  <c r="AJ17" i="52"/>
  <c r="AJ22" i="52"/>
  <c r="AJ8" i="52"/>
  <c r="AJ12" i="52"/>
  <c r="G36" i="52"/>
  <c r="AJ11" i="52"/>
  <c r="G23" i="52"/>
  <c r="G31" i="52"/>
  <c r="G53" i="52"/>
  <c r="AJ55" i="52"/>
  <c r="G17" i="52"/>
  <c r="G12" i="51"/>
  <c r="G46" i="52"/>
  <c r="G29" i="52"/>
  <c r="G40" i="52"/>
  <c r="G15" i="52"/>
  <c r="AJ10" i="52"/>
  <c r="G48" i="52"/>
  <c r="AO11" i="7"/>
  <c r="G37" i="52"/>
  <c r="AJ62" i="52"/>
  <c r="AJ65" i="52"/>
  <c r="G52" i="52"/>
  <c r="G19" i="52"/>
  <c r="G63" i="52"/>
  <c r="AJ51" i="52"/>
  <c r="G7" i="52"/>
  <c r="G27" i="52"/>
  <c r="G45" i="52"/>
  <c r="AJ28" i="52"/>
  <c r="AJ58" i="52"/>
  <c r="G15" i="51"/>
  <c r="AJ34" i="52"/>
  <c r="AJ15" i="52"/>
  <c r="AJ41" i="52"/>
  <c r="AJ7" i="52"/>
  <c r="G14" i="52"/>
  <c r="G41" i="52"/>
  <c r="AJ59" i="52"/>
  <c r="AJ64" i="52"/>
  <c r="AJ61" i="52"/>
  <c r="G34" i="52"/>
  <c r="G28" i="52"/>
  <c r="AJ20" i="52"/>
  <c r="AJ42" i="52"/>
  <c r="G62" i="52"/>
  <c r="AJ24" i="52"/>
  <c r="G24" i="52"/>
  <c r="AJ45" i="52"/>
  <c r="G35" i="52"/>
  <c r="G54" i="52"/>
  <c r="G38" i="52"/>
  <c r="G42" i="52"/>
  <c r="AJ38" i="52"/>
  <c r="AJ54" i="52"/>
  <c r="G30" i="52"/>
  <c r="AJ40" i="52"/>
  <c r="AJ48" i="52"/>
  <c r="AJ31" i="52"/>
  <c r="G39" i="52"/>
  <c r="G32" i="52"/>
  <c r="G43" i="52"/>
  <c r="G33" i="52"/>
  <c r="G55" i="52"/>
  <c r="AJ30" i="52"/>
  <c r="G8" i="52"/>
  <c r="G18" i="52"/>
  <c r="G49" i="52"/>
  <c r="G21" i="52"/>
  <c r="AJ66" i="52"/>
  <c r="AJ25" i="52"/>
  <c r="AJ36" i="52"/>
  <c r="AJ16" i="52"/>
  <c r="G50" i="52"/>
  <c r="AJ18" i="52"/>
  <c r="E61" i="52"/>
  <c r="G16" i="52"/>
  <c r="G13" i="52"/>
  <c r="G47" i="52"/>
  <c r="G12" i="52"/>
  <c r="G51" i="52"/>
  <c r="G9" i="52"/>
  <c r="G44" i="52"/>
  <c r="G26" i="52"/>
  <c r="G64" i="52"/>
  <c r="S9" i="56" l="1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O5" i="54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C78" i="5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2" i="52"/>
  <c r="AL11" i="52"/>
  <c r="E63" i="52"/>
  <c r="AK11" i="52"/>
  <c r="G7" i="51"/>
  <c r="E10" i="52"/>
  <c r="AM11" i="52" l="1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X8" i="50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L7" i="7"/>
  <c r="BJ7" i="7"/>
  <c r="BI32" i="7"/>
  <c r="BX32" i="7" s="1"/>
  <c r="BL31" i="7"/>
  <c r="BJ31" i="7"/>
  <c r="BH21" i="7"/>
  <c r="BI22" i="7"/>
  <c r="BX22" i="7" s="1"/>
  <c r="BL21" i="7"/>
  <c r="BJ21" i="7"/>
  <c r="BL11" i="7"/>
  <c r="BJ11" i="7"/>
  <c r="BI12" i="7"/>
  <c r="BX12" i="7" s="1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D21" i="7"/>
  <c r="BA21" i="7"/>
  <c r="AU21" i="7"/>
  <c r="AW8" i="34" l="1"/>
  <c r="AX8" i="34" s="1"/>
  <c r="BR12" i="7"/>
  <c r="BV12" i="7"/>
  <c r="BR22" i="7"/>
  <c r="BV22" i="7"/>
  <c r="BR32" i="7"/>
  <c r="BV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T12" i="7"/>
  <c r="BN12" i="7"/>
  <c r="BT22" i="7"/>
  <c r="BN22" i="7"/>
  <c r="BT32" i="7"/>
  <c r="BN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H31" i="7"/>
  <c r="BJ12" i="7"/>
  <c r="BP12" i="7"/>
  <c r="BL22" i="7"/>
  <c r="BP22" i="7"/>
  <c r="BL32" i="7"/>
  <c r="BP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I13" i="7"/>
  <c r="BX13" i="7" s="1"/>
  <c r="BL12" i="7"/>
  <c r="BI33" i="7"/>
  <c r="BX33" i="7" s="1"/>
  <c r="BJ32" i="7"/>
  <c r="BI23" i="7"/>
  <c r="BX23" i="7" s="1"/>
  <c r="BJ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U31" i="7"/>
  <c r="AX21" i="7"/>
  <c r="Y14" i="46" l="1"/>
  <c r="BR23" i="7"/>
  <c r="BV23" i="7"/>
  <c r="BR33" i="7"/>
  <c r="BV33" i="7"/>
  <c r="BR13" i="7"/>
  <c r="BV13" i="7"/>
  <c r="C79" i="46"/>
  <c r="M8" i="46"/>
  <c r="AY15" i="46"/>
  <c r="AY55" i="34"/>
  <c r="AY25" i="34"/>
  <c r="AY37" i="46"/>
  <c r="BT23" i="7"/>
  <c r="BN23" i="7"/>
  <c r="BT13" i="7"/>
  <c r="BN13" i="7"/>
  <c r="BT33" i="7"/>
  <c r="BN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P13" i="7"/>
  <c r="BP33" i="7"/>
  <c r="BP23" i="7"/>
  <c r="BI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L13" i="7"/>
  <c r="BJ13" i="7"/>
  <c r="BL33" i="7"/>
  <c r="BJ33" i="7"/>
  <c r="BI34" i="7"/>
  <c r="BX34" i="7" s="1"/>
  <c r="BL23" i="7"/>
  <c r="BJ23" i="7"/>
  <c r="BI24" i="7"/>
  <c r="BX24" i="7" s="1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BV14" i="7" l="1"/>
  <c r="BX14" i="7"/>
  <c r="BR34" i="7"/>
  <c r="BV34" i="7"/>
  <c r="BR24" i="7"/>
  <c r="BV24" i="7"/>
  <c r="BN14" i="7"/>
  <c r="BR14" i="7"/>
  <c r="BT34" i="7"/>
  <c r="BN34" i="7"/>
  <c r="BT24" i="7"/>
  <c r="BN24" i="7"/>
  <c r="BL14" i="7"/>
  <c r="BT14" i="7"/>
  <c r="BJ14" i="7"/>
  <c r="BI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P14" i="7"/>
  <c r="BP34" i="7"/>
  <c r="BP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L34" i="7"/>
  <c r="BI35" i="7"/>
  <c r="BX35" i="7" s="1"/>
  <c r="BJ34" i="7"/>
  <c r="BL24" i="7"/>
  <c r="BI25" i="7"/>
  <c r="BX25" i="7" s="1"/>
  <c r="BJ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BV15" i="7" l="1"/>
  <c r="BX15" i="7"/>
  <c r="BR25" i="7"/>
  <c r="BV25" i="7"/>
  <c r="BR35" i="7"/>
  <c r="BV35" i="7"/>
  <c r="BJ15" i="7"/>
  <c r="BR15" i="7"/>
  <c r="BL15" i="7"/>
  <c r="BT15" i="7"/>
  <c r="BN15" i="7"/>
  <c r="BT35" i="7"/>
  <c r="BN35" i="7"/>
  <c r="BI16" i="7"/>
  <c r="BT25" i="7"/>
  <c r="BN25" i="7"/>
  <c r="BP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P35" i="7"/>
  <c r="BP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L35" i="7"/>
  <c r="BJ35" i="7"/>
  <c r="BI36" i="7"/>
  <c r="BX36" i="7" s="1"/>
  <c r="BL25" i="7"/>
  <c r="BJ25" i="7"/>
  <c r="BI26" i="7"/>
  <c r="BX26" i="7" s="1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BV16" i="7" l="1"/>
  <c r="BX16" i="7"/>
  <c r="BR36" i="7"/>
  <c r="BV36" i="7"/>
  <c r="BR26" i="7"/>
  <c r="BV26" i="7"/>
  <c r="BL16" i="7"/>
  <c r="BR16" i="7"/>
  <c r="BJ16" i="7"/>
  <c r="BP16" i="7"/>
  <c r="BT36" i="7"/>
  <c r="BN36" i="7"/>
  <c r="BT26" i="7"/>
  <c r="BN26" i="7"/>
  <c r="BT16" i="7"/>
  <c r="BN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P26" i="7"/>
  <c r="BP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L36" i="7"/>
  <c r="BJ36" i="7"/>
  <c r="BL26" i="7"/>
  <c r="BJ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E20" i="52"/>
  <c r="AJ55" i="50"/>
  <c r="AK64" i="52"/>
  <c r="AJ32" i="49"/>
  <c r="AJ23" i="46"/>
  <c r="AJ56" i="49"/>
  <c r="AJ24" i="45"/>
  <c r="G49" i="51"/>
  <c r="G63" i="49"/>
  <c r="AJ34" i="49"/>
  <c r="G61" i="47"/>
  <c r="AJ50" i="51"/>
  <c r="G48" i="51"/>
  <c r="G47" i="50"/>
  <c r="G11" i="51"/>
  <c r="E48" i="52"/>
  <c r="G21" i="49"/>
  <c r="G16" i="45"/>
  <c r="G47" i="49"/>
  <c r="AJ18" i="49"/>
  <c r="G33" i="49"/>
  <c r="E25" i="52"/>
  <c r="G54" i="49"/>
  <c r="G14" i="50"/>
  <c r="AJ42" i="45"/>
  <c r="AJ39" i="51"/>
  <c r="AL50" i="52"/>
  <c r="AJ21" i="51"/>
  <c r="AJ49" i="50"/>
  <c r="AJ48" i="51"/>
  <c r="AJ21" i="50"/>
  <c r="G7" i="45"/>
  <c r="G22" i="49"/>
  <c r="G12" i="47"/>
  <c r="AJ40" i="49"/>
  <c r="AJ46" i="50"/>
  <c r="AO21" i="7"/>
  <c r="E43" i="52"/>
  <c r="AJ50" i="49"/>
  <c r="AL13" i="52"/>
  <c r="G38" i="50"/>
  <c r="G65" i="47"/>
  <c r="AL39" i="52"/>
  <c r="E24" i="52"/>
  <c r="AJ50" i="46"/>
  <c r="AL41" i="52"/>
  <c r="G17" i="50"/>
  <c r="G12" i="50"/>
  <c r="AJ13" i="49"/>
  <c r="G16" i="50"/>
  <c r="AJ33" i="49"/>
  <c r="G45" i="51"/>
  <c r="AK61" i="52"/>
  <c r="AJ66" i="51"/>
  <c r="AL33" i="52"/>
  <c r="AJ11" i="45"/>
  <c r="G19" i="49"/>
  <c r="E27" i="52"/>
  <c r="E39" i="52"/>
  <c r="G50" i="49"/>
  <c r="AL47" i="52"/>
  <c r="G25" i="51"/>
  <c r="G41" i="49"/>
  <c r="AJ48" i="46"/>
  <c r="AJ62" i="50"/>
  <c r="G27" i="51"/>
  <c r="G37" i="51"/>
  <c r="AL55" i="52"/>
  <c r="AL63" i="52"/>
  <c r="AK57" i="52"/>
  <c r="E49" i="52"/>
  <c r="AJ50" i="45"/>
  <c r="AK17" i="52"/>
  <c r="AL61" i="52"/>
  <c r="AK29" i="52"/>
  <c r="AK14" i="52"/>
  <c r="AL28" i="52"/>
  <c r="G9" i="51"/>
  <c r="AJ19" i="49"/>
  <c r="G12" i="46"/>
  <c r="G47" i="51"/>
  <c r="AL53" i="52"/>
  <c r="AJ14" i="49"/>
  <c r="AJ36" i="51"/>
  <c r="G28" i="49"/>
  <c r="AL30" i="52"/>
  <c r="AJ47" i="51"/>
  <c r="AJ24" i="51"/>
  <c r="AJ21" i="49"/>
  <c r="AJ51" i="50"/>
  <c r="G39" i="49"/>
  <c r="AJ7" i="51"/>
  <c r="AJ59" i="49"/>
  <c r="G24" i="49"/>
  <c r="AJ47" i="50"/>
  <c r="E35" i="52"/>
  <c r="AJ45" i="50"/>
  <c r="G64" i="47"/>
  <c r="AJ22" i="51"/>
  <c r="AK20" i="52"/>
  <c r="AJ24" i="50"/>
  <c r="AJ59" i="51"/>
  <c r="AJ35" i="50"/>
  <c r="E54" i="52"/>
  <c r="E52" i="52"/>
  <c r="G64" i="51"/>
  <c r="AJ20" i="51"/>
  <c r="AJ59" i="50"/>
  <c r="AJ36" i="50"/>
  <c r="G52" i="50"/>
  <c r="AJ43" i="51"/>
  <c r="AJ28" i="49"/>
  <c r="AL36" i="52"/>
  <c r="E28" i="52"/>
  <c r="AJ16" i="50"/>
  <c r="G17" i="49"/>
  <c r="G26" i="51"/>
  <c r="AJ28" i="46"/>
  <c r="AJ60" i="50"/>
  <c r="AJ12" i="51"/>
  <c r="G49" i="50"/>
  <c r="G53" i="51"/>
  <c r="AJ25" i="49"/>
  <c r="AJ10" i="47"/>
  <c r="G9" i="47"/>
  <c r="E15" i="52"/>
  <c r="AJ30" i="51"/>
  <c r="AL34" i="52"/>
  <c r="G12" i="45"/>
  <c r="AK32" i="52"/>
  <c r="G23" i="49"/>
  <c r="G43" i="50"/>
  <c r="AJ57" i="51"/>
  <c r="AK9" i="52"/>
  <c r="G35" i="51"/>
  <c r="AL17" i="52"/>
  <c r="AJ22" i="50"/>
  <c r="AJ32" i="50"/>
  <c r="G44" i="50"/>
  <c r="G64" i="49"/>
  <c r="G34" i="49"/>
  <c r="AJ27" i="51"/>
  <c r="AJ11" i="50"/>
  <c r="AJ65" i="51"/>
  <c r="AK7" i="52"/>
  <c r="G8" i="49"/>
  <c r="AK62" i="52"/>
  <c r="AJ9" i="49"/>
  <c r="G27" i="50"/>
  <c r="G39" i="50"/>
  <c r="AJ11" i="51"/>
  <c r="AJ44" i="49"/>
  <c r="E51" i="52"/>
  <c r="AJ25" i="50"/>
  <c r="AJ46" i="51"/>
  <c r="G14" i="49"/>
  <c r="E44" i="52"/>
  <c r="G21" i="51"/>
  <c r="AJ12" i="49"/>
  <c r="AJ58" i="51"/>
  <c r="E19" i="52"/>
  <c r="AJ38" i="50"/>
  <c r="AJ43" i="49"/>
  <c r="G9" i="46"/>
  <c r="AJ38" i="51"/>
  <c r="AJ57" i="49"/>
  <c r="AK35" i="52"/>
  <c r="AJ19" i="50"/>
  <c r="AK10" i="52"/>
  <c r="AJ19" i="51"/>
  <c r="G27" i="49"/>
  <c r="AJ56" i="50"/>
  <c r="AJ29" i="50"/>
  <c r="AK49" i="52"/>
  <c r="AK48" i="52"/>
  <c r="G25" i="49"/>
  <c r="G36" i="49"/>
  <c r="AL40" i="52"/>
  <c r="G41" i="51"/>
  <c r="G7" i="49"/>
  <c r="AK21" i="52"/>
  <c r="AO31" i="7"/>
  <c r="AJ42" i="49"/>
  <c r="G13" i="45"/>
  <c r="G17" i="51"/>
  <c r="AK34" i="52"/>
  <c r="AL44" i="52"/>
  <c r="E12" i="51"/>
  <c r="G14" i="51"/>
  <c r="AK42" i="52"/>
  <c r="AJ58" i="50"/>
  <c r="G24" i="51"/>
  <c r="AJ20" i="50"/>
  <c r="G11" i="50"/>
  <c r="AJ30" i="50"/>
  <c r="AJ54" i="49"/>
  <c r="E40" i="52"/>
  <c r="AJ14" i="51"/>
  <c r="G58" i="51"/>
  <c r="AJ15" i="51"/>
  <c r="AJ47" i="49"/>
  <c r="G20" i="47"/>
  <c r="AJ52" i="50"/>
  <c r="E36" i="52"/>
  <c r="AL22" i="52"/>
  <c r="G29" i="51"/>
  <c r="G43" i="51"/>
  <c r="G19" i="50"/>
  <c r="G56" i="50"/>
  <c r="AL43" i="52"/>
  <c r="E47" i="52"/>
  <c r="AK46" i="52"/>
  <c r="AJ20" i="45"/>
  <c r="AJ52" i="49"/>
  <c r="AJ44" i="50"/>
  <c r="AK13" i="52"/>
  <c r="AL38" i="52"/>
  <c r="G66" i="47"/>
  <c r="AJ27" i="49"/>
  <c r="E32" i="52"/>
  <c r="AJ43" i="50"/>
  <c r="AJ8" i="50"/>
  <c r="AJ15" i="50"/>
  <c r="AJ33" i="50"/>
  <c r="AJ16" i="45"/>
  <c r="AJ63" i="51"/>
  <c r="G16" i="47"/>
  <c r="AJ9" i="50"/>
  <c r="E22" i="52"/>
  <c r="AL51" i="52"/>
  <c r="AJ31" i="46"/>
  <c r="E41" i="52"/>
  <c r="G52" i="49"/>
  <c r="G8" i="47"/>
  <c r="AJ17" i="51"/>
  <c r="G55" i="50"/>
  <c r="AJ42" i="50"/>
  <c r="AK37" i="52"/>
  <c r="E7" i="52"/>
  <c r="AJ16" i="46"/>
  <c r="G10" i="50"/>
  <c r="G10" i="49"/>
  <c r="G45" i="49"/>
  <c r="G24" i="50"/>
  <c r="G25" i="45"/>
  <c r="G44" i="51"/>
  <c r="AJ10" i="51"/>
  <c r="AK22" i="52"/>
  <c r="G41" i="50"/>
  <c r="G29" i="45"/>
  <c r="E45" i="52"/>
  <c r="AL18" i="52"/>
  <c r="G9" i="45"/>
  <c r="AL56" i="52"/>
  <c r="AJ17" i="49"/>
  <c r="AJ45" i="49"/>
  <c r="AJ61" i="49"/>
  <c r="G19" i="47"/>
  <c r="AJ29" i="51"/>
  <c r="E29" i="52"/>
  <c r="E23" i="52"/>
  <c r="AJ54" i="50"/>
  <c r="AJ67" i="51"/>
  <c r="G58" i="50"/>
  <c r="AL25" i="52"/>
  <c r="G20" i="50"/>
  <c r="G30" i="50"/>
  <c r="G57" i="50"/>
  <c r="G32" i="51"/>
  <c r="AJ33" i="51"/>
  <c r="G22" i="51"/>
  <c r="G35" i="49"/>
  <c r="G21" i="50"/>
  <c r="AJ8" i="51"/>
  <c r="G11" i="46"/>
  <c r="AJ64" i="51"/>
  <c r="AJ35" i="49"/>
  <c r="G50" i="51"/>
  <c r="AJ46" i="47"/>
  <c r="G9" i="50"/>
  <c r="AK39" i="52"/>
  <c r="G9" i="49"/>
  <c r="E7" i="51"/>
  <c r="G48" i="49"/>
  <c r="AJ31" i="50"/>
  <c r="AJ39" i="49"/>
  <c r="G38" i="49"/>
  <c r="AJ54" i="51"/>
  <c r="AJ32" i="46"/>
  <c r="G23" i="51"/>
  <c r="AJ23" i="50"/>
  <c r="G42" i="49"/>
  <c r="G29" i="49"/>
  <c r="G34" i="51"/>
  <c r="G28" i="47"/>
  <c r="G59" i="49"/>
  <c r="AJ44" i="51"/>
  <c r="G20" i="49"/>
  <c r="AJ53" i="49"/>
  <c r="AK55" i="52"/>
  <c r="AL35" i="52"/>
  <c r="AL15" i="52"/>
  <c r="AJ65" i="49"/>
  <c r="AJ11" i="47"/>
  <c r="G33" i="50"/>
  <c r="AK56" i="52"/>
  <c r="AJ27" i="50"/>
  <c r="G63" i="50"/>
  <c r="G20" i="51"/>
  <c r="E64" i="52"/>
  <c r="G36" i="50"/>
  <c r="AJ38" i="49"/>
  <c r="AK54" i="52"/>
  <c r="AJ17" i="50"/>
  <c r="AJ7" i="45"/>
  <c r="AL49" i="52"/>
  <c r="AL31" i="52"/>
  <c r="E33" i="52"/>
  <c r="G16" i="51"/>
  <c r="G34" i="45"/>
  <c r="AJ51" i="49"/>
  <c r="G56" i="49"/>
  <c r="AL23" i="52"/>
  <c r="AJ11" i="49"/>
  <c r="AJ28" i="45"/>
  <c r="AJ25" i="46"/>
  <c r="G13" i="47"/>
  <c r="G30" i="51"/>
  <c r="AJ60" i="51"/>
  <c r="G44" i="49"/>
  <c r="E37" i="52"/>
  <c r="E46" i="52"/>
  <c r="AL12" i="52"/>
  <c r="AJ13" i="51"/>
  <c r="AL14" i="52"/>
  <c r="AJ67" i="50"/>
  <c r="AJ28" i="51"/>
  <c r="G27" i="47"/>
  <c r="E50" i="52"/>
  <c r="E56" i="52"/>
  <c r="G26" i="50"/>
  <c r="G15" i="50"/>
  <c r="E17" i="52"/>
  <c r="AJ41" i="50"/>
  <c r="AK50" i="52"/>
  <c r="AJ55" i="49"/>
  <c r="AJ31" i="49"/>
  <c r="G16" i="46"/>
  <c r="AK27" i="52"/>
  <c r="AJ10" i="49"/>
  <c r="G19" i="51"/>
  <c r="AJ40" i="46"/>
  <c r="AJ24" i="49"/>
  <c r="AL29" i="52"/>
  <c r="G13" i="46"/>
  <c r="G8" i="50"/>
  <c r="E38" i="52"/>
  <c r="G32" i="49"/>
  <c r="G16" i="49"/>
  <c r="AJ16" i="51"/>
  <c r="AJ66" i="50"/>
  <c r="AL37" i="52"/>
  <c r="G13" i="51"/>
  <c r="AJ35" i="51"/>
  <c r="AJ60" i="49"/>
  <c r="AJ20" i="46"/>
  <c r="AJ23" i="51"/>
  <c r="AJ39" i="50"/>
  <c r="AJ63" i="49"/>
  <c r="AK38" i="52"/>
  <c r="AJ61" i="51"/>
  <c r="G31" i="49"/>
  <c r="G30" i="49"/>
  <c r="AL7" i="52"/>
  <c r="E16" i="52"/>
  <c r="G40" i="50"/>
  <c r="AJ53" i="50"/>
  <c r="G51" i="51"/>
  <c r="G21" i="45"/>
  <c r="E42" i="52"/>
  <c r="AK47" i="52"/>
  <c r="AJ58" i="49"/>
  <c r="AJ42" i="51"/>
  <c r="AJ63" i="50"/>
  <c r="E18" i="52"/>
  <c r="AK31" i="52"/>
  <c r="G13" i="50"/>
  <c r="G11" i="47"/>
  <c r="G62" i="51"/>
  <c r="G22" i="50"/>
  <c r="AL27" i="52"/>
  <c r="E14" i="52"/>
  <c r="AJ37" i="50"/>
  <c r="G40" i="51"/>
  <c r="AL46" i="52"/>
  <c r="AJ25" i="51"/>
  <c r="E53" i="52"/>
  <c r="E34" i="52"/>
  <c r="AK19" i="52"/>
  <c r="G17" i="45"/>
  <c r="AJ12" i="50"/>
  <c r="AJ40" i="51"/>
  <c r="G46" i="49"/>
  <c r="AL52" i="52"/>
  <c r="AJ30" i="49"/>
  <c r="AJ34" i="51"/>
  <c r="AL64" i="52"/>
  <c r="E9" i="52"/>
  <c r="G31" i="50"/>
  <c r="G62" i="49"/>
  <c r="AJ18" i="50"/>
  <c r="AL42" i="52"/>
  <c r="AJ58" i="47"/>
  <c r="AJ16" i="49"/>
  <c r="AJ56" i="51"/>
  <c r="E30" i="52"/>
  <c r="G55" i="49"/>
  <c r="AJ57" i="50"/>
  <c r="AL62" i="52"/>
  <c r="AL24" i="52"/>
  <c r="G43" i="49"/>
  <c r="G53" i="50"/>
  <c r="AJ40" i="50"/>
  <c r="G48" i="50"/>
  <c r="AJ45" i="51"/>
  <c r="AJ7" i="50"/>
  <c r="AK30" i="52"/>
  <c r="AK43" i="52"/>
  <c r="AL45" i="52"/>
  <c r="AJ47" i="45"/>
  <c r="E11" i="52"/>
  <c r="AJ64" i="49"/>
  <c r="G56" i="51"/>
  <c r="AJ41" i="51"/>
  <c r="AK28" i="52"/>
  <c r="G63" i="47"/>
  <c r="AK63" i="52"/>
  <c r="G44" i="46"/>
  <c r="AJ10" i="50"/>
  <c r="G57" i="51"/>
  <c r="AJ48" i="50"/>
  <c r="G15" i="49"/>
  <c r="AJ49" i="51"/>
  <c r="AJ50" i="50"/>
  <c r="AK52" i="52"/>
  <c r="G36" i="51"/>
  <c r="AL54" i="52"/>
  <c r="G57" i="49"/>
  <c r="G58" i="49"/>
  <c r="G33" i="51"/>
  <c r="G37" i="49"/>
  <c r="AJ29" i="49"/>
  <c r="AJ62" i="51"/>
  <c r="G10" i="46"/>
  <c r="E21" i="52"/>
  <c r="G46" i="50"/>
  <c r="AJ67" i="49"/>
  <c r="AK8" i="52"/>
  <c r="G54" i="51"/>
  <c r="AJ20" i="49"/>
  <c r="AJ49" i="49"/>
  <c r="AJ48" i="49"/>
  <c r="G53" i="49"/>
  <c r="G34" i="50"/>
  <c r="E8" i="52"/>
  <c r="G55" i="51"/>
  <c r="AJ18" i="51"/>
  <c r="AJ22" i="49"/>
  <c r="AK16" i="52"/>
  <c r="AK36" i="52"/>
  <c r="AL16" i="52"/>
  <c r="AJ37" i="49"/>
  <c r="AL48" i="52"/>
  <c r="AL9" i="52"/>
  <c r="G37" i="50"/>
  <c r="G14" i="46"/>
  <c r="G18" i="49"/>
  <c r="G40" i="49"/>
  <c r="AK25" i="52"/>
  <c r="AK18" i="52"/>
  <c r="G54" i="50"/>
  <c r="AJ51" i="51"/>
  <c r="E13" i="52"/>
  <c r="E55" i="52"/>
  <c r="G18" i="51"/>
  <c r="AL57" i="52"/>
  <c r="AK15" i="52"/>
  <c r="G26" i="49"/>
  <c r="G42" i="50"/>
  <c r="AJ15" i="49"/>
  <c r="G8" i="51"/>
  <c r="G7" i="50"/>
  <c r="G64" i="50"/>
  <c r="AJ55" i="45"/>
  <c r="AK26" i="52"/>
  <c r="G51" i="50"/>
  <c r="G28" i="50"/>
  <c r="AJ46" i="49"/>
  <c r="G10" i="51"/>
  <c r="AK12" i="52"/>
  <c r="AJ64" i="50"/>
  <c r="AK33" i="52"/>
  <c r="AK51" i="52"/>
  <c r="AK45" i="52"/>
  <c r="AJ28" i="50"/>
  <c r="AJ7" i="49"/>
  <c r="E26" i="52"/>
  <c r="AK40" i="52"/>
  <c r="AJ53" i="51"/>
  <c r="G46" i="51"/>
  <c r="G51" i="49"/>
  <c r="AJ39" i="45"/>
  <c r="AK23" i="52"/>
  <c r="AJ36" i="49"/>
  <c r="AJ32" i="51"/>
  <c r="E57" i="52"/>
  <c r="G60" i="46"/>
  <c r="G14" i="45"/>
  <c r="G32" i="50"/>
  <c r="AJ13" i="50"/>
  <c r="E15" i="51"/>
  <c r="G18" i="50"/>
  <c r="AJ10" i="45"/>
  <c r="AJ62" i="49"/>
  <c r="AJ52" i="51"/>
  <c r="AJ41" i="49"/>
  <c r="G25" i="50"/>
  <c r="AJ37" i="51"/>
  <c r="AK24" i="52"/>
  <c r="AJ26" i="50"/>
  <c r="AL8" i="52"/>
  <c r="G63" i="51"/>
  <c r="AL20" i="52"/>
  <c r="AJ61" i="50"/>
  <c r="G23" i="50"/>
  <c r="G49" i="49"/>
  <c r="AK44" i="52"/>
  <c r="G31" i="51"/>
  <c r="G35" i="50"/>
  <c r="G8" i="45"/>
  <c r="G52" i="51"/>
  <c r="G13" i="49"/>
  <c r="AJ8" i="49"/>
  <c r="AJ65" i="50"/>
  <c r="AL32" i="52"/>
  <c r="AJ9" i="51"/>
  <c r="AL10" i="52"/>
  <c r="AL21" i="52"/>
  <c r="AL19" i="52"/>
  <c r="G50" i="50"/>
  <c r="AJ23" i="49"/>
  <c r="AJ55" i="51"/>
  <c r="AJ66" i="49"/>
  <c r="E12" i="52"/>
  <c r="AJ34" i="50"/>
  <c r="AJ31" i="51"/>
  <c r="G39" i="51"/>
  <c r="G8" i="46"/>
  <c r="AJ26" i="51"/>
  <c r="AJ57" i="46"/>
  <c r="G11" i="49"/>
  <c r="G42" i="51"/>
  <c r="E31" i="52"/>
  <c r="G12" i="49"/>
  <c r="AJ26" i="49"/>
  <c r="G62" i="50"/>
  <c r="G28" i="51"/>
  <c r="G29" i="50"/>
  <c r="AJ14" i="50"/>
  <c r="AK53" i="52"/>
  <c r="AL26" i="52"/>
  <c r="AK41" i="52"/>
  <c r="G45" i="50"/>
  <c r="G38" i="51"/>
  <c r="AL7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AA11" i="52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K27" i="51"/>
  <c r="E47" i="51"/>
  <c r="AL46" i="51"/>
  <c r="AK15" i="51"/>
  <c r="E36" i="51"/>
  <c r="AL35" i="51"/>
  <c r="AK18" i="51"/>
  <c r="AL47" i="50"/>
  <c r="AL33" i="50"/>
  <c r="AL13" i="50"/>
  <c r="AL56" i="51"/>
  <c r="E52" i="51"/>
  <c r="AL45" i="51"/>
  <c r="E14" i="50"/>
  <c r="AL48" i="51"/>
  <c r="E13" i="51"/>
  <c r="AL58" i="51"/>
  <c r="E51" i="50"/>
  <c r="AL50" i="51"/>
  <c r="AK38" i="50"/>
  <c r="AK12" i="50"/>
  <c r="AK36" i="51"/>
  <c r="E20" i="51"/>
  <c r="AK17" i="51"/>
  <c r="E27" i="50"/>
  <c r="AK22" i="51"/>
  <c r="E33" i="51"/>
  <c r="E31" i="50"/>
  <c r="E57" i="50"/>
  <c r="AK51" i="50"/>
  <c r="E9" i="50"/>
  <c r="E21" i="50"/>
  <c r="AK63" i="51"/>
  <c r="AL54" i="50"/>
  <c r="AL22" i="50"/>
  <c r="AK34" i="51"/>
  <c r="AK24" i="50"/>
  <c r="AL38" i="50"/>
  <c r="AL56" i="50"/>
  <c r="AK28" i="50"/>
  <c r="AK40" i="51"/>
  <c r="AL34" i="51"/>
  <c r="AK54" i="50"/>
  <c r="AL64" i="51"/>
  <c r="AK33" i="51"/>
  <c r="AL10" i="51"/>
  <c r="E24" i="50"/>
  <c r="AK29" i="51"/>
  <c r="AK40" i="50"/>
  <c r="AK8" i="51"/>
  <c r="AK55" i="50"/>
  <c r="E25" i="50"/>
  <c r="E50" i="50"/>
  <c r="E32" i="51"/>
  <c r="E31" i="51"/>
  <c r="AK20" i="51"/>
  <c r="AL45" i="50"/>
  <c r="AL16" i="50"/>
  <c r="AK50" i="50"/>
  <c r="AK32" i="51"/>
  <c r="E35" i="51"/>
  <c r="AK26" i="51"/>
  <c r="E27" i="51"/>
  <c r="AK49" i="50"/>
  <c r="E33" i="50"/>
  <c r="AL52" i="51"/>
  <c r="AL30" i="50"/>
  <c r="AL40" i="50"/>
  <c r="AL48" i="50"/>
  <c r="AL18" i="51"/>
  <c r="AK54" i="51"/>
  <c r="AK8" i="50"/>
  <c r="AK27" i="50"/>
  <c r="AL15" i="50"/>
  <c r="AL32" i="50"/>
  <c r="AL26" i="50"/>
  <c r="AL10" i="50"/>
  <c r="AL14" i="50"/>
  <c r="AK31" i="51"/>
  <c r="AL11" i="50"/>
  <c r="AK31" i="50"/>
  <c r="AL38" i="51"/>
  <c r="AL47" i="51"/>
  <c r="E52" i="50"/>
  <c r="AL25" i="50"/>
  <c r="AK43" i="51"/>
  <c r="AL24" i="50"/>
  <c r="E55" i="51"/>
  <c r="E57" i="51"/>
  <c r="AL63" i="51"/>
  <c r="E51" i="51"/>
  <c r="AK41" i="50"/>
  <c r="E8" i="50"/>
  <c r="AK26" i="50"/>
  <c r="AL55" i="51"/>
  <c r="AK25" i="50"/>
  <c r="E22" i="51"/>
  <c r="AL54" i="51"/>
  <c r="AL30" i="51"/>
  <c r="E7" i="50"/>
  <c r="AL29" i="51"/>
  <c r="E43" i="51"/>
  <c r="E55" i="50"/>
  <c r="AL16" i="51"/>
  <c r="AL9" i="50"/>
  <c r="E40" i="51"/>
  <c r="E39" i="51"/>
  <c r="E54" i="51"/>
  <c r="E38" i="51"/>
  <c r="E49" i="51"/>
  <c r="AK37" i="50"/>
  <c r="E56" i="51"/>
  <c r="AL49" i="50"/>
  <c r="E23" i="51"/>
  <c r="E54" i="50"/>
  <c r="E16" i="50"/>
  <c r="AK47" i="51"/>
  <c r="AK38" i="51"/>
  <c r="AK47" i="50"/>
  <c r="AL41" i="50"/>
  <c r="E34" i="50"/>
  <c r="AL40" i="51"/>
  <c r="AL12" i="51"/>
  <c r="AL28" i="50"/>
  <c r="E42" i="51"/>
  <c r="AL36" i="50"/>
  <c r="E24" i="51"/>
  <c r="E53" i="50"/>
  <c r="AL43" i="50"/>
  <c r="AK11" i="51"/>
  <c r="E64" i="50"/>
  <c r="AL37" i="50"/>
  <c r="AK13" i="51"/>
  <c r="E45" i="50"/>
  <c r="AK58" i="51"/>
  <c r="AL33" i="51"/>
  <c r="AK53" i="51"/>
  <c r="E46" i="51"/>
  <c r="E22" i="50"/>
  <c r="AL34" i="50"/>
  <c r="AL64" i="50"/>
  <c r="AK9" i="50"/>
  <c r="AK36" i="50"/>
  <c r="AK56" i="50"/>
  <c r="AK9" i="51"/>
  <c r="AL58" i="50"/>
  <c r="AK28" i="51"/>
  <c r="E13" i="49"/>
  <c r="E20" i="50"/>
  <c r="AL8" i="50"/>
  <c r="AK18" i="50"/>
  <c r="AK49" i="51"/>
  <c r="E14" i="51"/>
  <c r="AL21" i="50"/>
  <c r="E62" i="51"/>
  <c r="AL52" i="50"/>
  <c r="E34" i="51"/>
  <c r="AL8" i="51"/>
  <c r="AK33" i="50"/>
  <c r="AL11" i="51"/>
  <c r="AL18" i="50"/>
  <c r="AK45" i="50"/>
  <c r="E49" i="50"/>
  <c r="AK17" i="50"/>
  <c r="AK10" i="51"/>
  <c r="AK50" i="51"/>
  <c r="AK16" i="51"/>
  <c r="AK10" i="50"/>
  <c r="E16" i="51"/>
  <c r="E36" i="50"/>
  <c r="AK52" i="50"/>
  <c r="AL13" i="51"/>
  <c r="AK23" i="50"/>
  <c r="AL17" i="51"/>
  <c r="AL50" i="50"/>
  <c r="AK44" i="50"/>
  <c r="E39" i="50"/>
  <c r="AK57" i="51"/>
  <c r="E30" i="50"/>
  <c r="AL51" i="51"/>
  <c r="AK57" i="50"/>
  <c r="E38" i="50"/>
  <c r="E21" i="51"/>
  <c r="E44" i="51"/>
  <c r="E35" i="50"/>
  <c r="AK41" i="51"/>
  <c r="AK64" i="51"/>
  <c r="AK35" i="50"/>
  <c r="E58" i="50"/>
  <c r="AK58" i="50"/>
  <c r="AL20" i="51"/>
  <c r="E19" i="50"/>
  <c r="AL36" i="51"/>
  <c r="E30" i="51"/>
  <c r="E45" i="51"/>
  <c r="E32" i="50"/>
  <c r="AL17" i="50"/>
  <c r="AK55" i="51"/>
  <c r="AL22" i="51"/>
  <c r="AL31" i="51"/>
  <c r="E11" i="50"/>
  <c r="AK62" i="51"/>
  <c r="E9" i="51"/>
  <c r="E17" i="51"/>
  <c r="AK51" i="51"/>
  <c r="AL28" i="51"/>
  <c r="AL19" i="50"/>
  <c r="AL27" i="51"/>
  <c r="AK39" i="51"/>
  <c r="E62" i="50"/>
  <c r="E18" i="50"/>
  <c r="AK64" i="50"/>
  <c r="AL63" i="50"/>
  <c r="AK7" i="51"/>
  <c r="E23" i="50"/>
  <c r="E63" i="50"/>
  <c r="AL7" i="50"/>
  <c r="AL43" i="51"/>
  <c r="AK48" i="50"/>
  <c r="AL51" i="50"/>
  <c r="E56" i="50"/>
  <c r="AL53" i="50"/>
  <c r="E26" i="51"/>
  <c r="AK19" i="50"/>
  <c r="AK44" i="51"/>
  <c r="E28" i="51"/>
  <c r="E13" i="50"/>
  <c r="AK15" i="50"/>
  <c r="AK43" i="50"/>
  <c r="AK7" i="50"/>
  <c r="AK39" i="50"/>
  <c r="AL27" i="50"/>
  <c r="AK30" i="51"/>
  <c r="AL7" i="51"/>
  <c r="AL35" i="50"/>
  <c r="E50" i="51"/>
  <c r="E55" i="49"/>
  <c r="AK35" i="51"/>
  <c r="E8" i="51"/>
  <c r="AL57" i="51"/>
  <c r="AL32" i="51"/>
  <c r="AK53" i="50"/>
  <c r="AK14" i="51"/>
  <c r="AK14" i="50"/>
  <c r="AL20" i="50"/>
  <c r="AL41" i="51"/>
  <c r="E15" i="49"/>
  <c r="E41" i="51"/>
  <c r="AK20" i="50"/>
  <c r="AK29" i="50"/>
  <c r="E43" i="50"/>
  <c r="E29" i="51"/>
  <c r="E63" i="51"/>
  <c r="E18" i="51"/>
  <c r="AL57" i="50"/>
  <c r="AK23" i="51"/>
  <c r="AK52" i="51"/>
  <c r="E42" i="50"/>
  <c r="E40" i="50"/>
  <c r="E47" i="50"/>
  <c r="AL31" i="50"/>
  <c r="AL62" i="50"/>
  <c r="AK24" i="51"/>
  <c r="AL26" i="51"/>
  <c r="AL9" i="51"/>
  <c r="E41" i="50"/>
  <c r="AL23" i="51"/>
  <c r="AK21" i="51"/>
  <c r="AL49" i="51"/>
  <c r="AK48" i="51"/>
  <c r="AK42" i="50"/>
  <c r="E29" i="50"/>
  <c r="AL44" i="51"/>
  <c r="AK34" i="50"/>
  <c r="AK32" i="50"/>
  <c r="E28" i="50"/>
  <c r="AK37" i="51"/>
  <c r="AK19" i="51"/>
  <c r="AL44" i="50"/>
  <c r="E48" i="51"/>
  <c r="E64" i="51"/>
  <c r="E26" i="50"/>
  <c r="E48" i="50"/>
  <c r="E19" i="51"/>
  <c r="E37" i="51"/>
  <c r="AK13" i="50"/>
  <c r="AK63" i="50"/>
  <c r="E44" i="50"/>
  <c r="AL23" i="50"/>
  <c r="AL21" i="51"/>
  <c r="E10" i="51"/>
  <c r="AK46" i="51"/>
  <c r="AL24" i="51"/>
  <c r="E15" i="50"/>
  <c r="AL62" i="51"/>
  <c r="AL12" i="50"/>
  <c r="AK30" i="50"/>
  <c r="AL14" i="51"/>
  <c r="AL19" i="51"/>
  <c r="E37" i="50"/>
  <c r="E17" i="50"/>
  <c r="AK62" i="50"/>
  <c r="AL42" i="51"/>
  <c r="E12" i="50"/>
  <c r="AK25" i="51"/>
  <c r="E10" i="50"/>
  <c r="AK22" i="50"/>
  <c r="E47" i="49"/>
  <c r="AL15" i="51"/>
  <c r="AK12" i="51"/>
  <c r="E58" i="51"/>
  <c r="AL39" i="50"/>
  <c r="AL53" i="51"/>
  <c r="AL37" i="51"/>
  <c r="AL55" i="50"/>
  <c r="E11" i="51"/>
  <c r="AL25" i="51"/>
  <c r="AK21" i="50"/>
  <c r="E53" i="51"/>
  <c r="AL29" i="50"/>
  <c r="AK42" i="51"/>
  <c r="AK16" i="50"/>
  <c r="AK46" i="50"/>
  <c r="AL46" i="50"/>
  <c r="E46" i="50"/>
  <c r="AL39" i="51"/>
  <c r="AK11" i="50"/>
  <c r="E25" i="51"/>
  <c r="AL42" i="50"/>
  <c r="AK56" i="51"/>
  <c r="AK45" i="51"/>
  <c r="AA10" i="52" l="1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S12" i="52"/>
  <c r="S14" i="52"/>
  <c r="P12" i="52"/>
  <c r="P8" i="52"/>
  <c r="S10" i="52"/>
  <c r="S9" i="52"/>
  <c r="P10" i="52"/>
  <c r="P11" i="52"/>
  <c r="P13" i="52"/>
  <c r="P9" i="52"/>
  <c r="O5" i="52"/>
  <c r="AA14" i="52"/>
  <c r="AA9" i="51"/>
  <c r="V12" i="52"/>
  <c r="U5" i="52"/>
  <c r="V14" i="52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AA8" i="51" l="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U5" i="50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V14" i="51" l="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27" i="45"/>
  <c r="AK38" i="49"/>
  <c r="AL16" i="46"/>
  <c r="E29" i="45"/>
  <c r="AJ14" i="46"/>
  <c r="E63" i="49"/>
  <c r="G51" i="45"/>
  <c r="G38" i="45"/>
  <c r="G40" i="47"/>
  <c r="AK53" i="49"/>
  <c r="G33" i="46"/>
  <c r="G17" i="43"/>
  <c r="AK20" i="49"/>
  <c r="AL32" i="46"/>
  <c r="G25" i="43"/>
  <c r="G49" i="43"/>
  <c r="G24" i="47"/>
  <c r="AJ42" i="43"/>
  <c r="AJ61" i="47"/>
  <c r="G48" i="43"/>
  <c r="AJ64" i="46"/>
  <c r="AJ12" i="46"/>
  <c r="AK59" i="49"/>
  <c r="AJ21" i="45"/>
  <c r="E56" i="49"/>
  <c r="E8" i="46"/>
  <c r="G54" i="46"/>
  <c r="AJ51" i="45"/>
  <c r="E12" i="46"/>
  <c r="G52" i="46"/>
  <c r="G41" i="45"/>
  <c r="AJ63" i="43"/>
  <c r="AJ22" i="45"/>
  <c r="G63" i="45"/>
  <c r="E32" i="49"/>
  <c r="AK33" i="49"/>
  <c r="AJ25" i="47"/>
  <c r="AJ38" i="46"/>
  <c r="E10" i="46"/>
  <c r="G15" i="45"/>
  <c r="G46" i="43"/>
  <c r="AJ7" i="47"/>
  <c r="AL7" i="49"/>
  <c r="AK10" i="47"/>
  <c r="E38" i="49"/>
  <c r="G59" i="43"/>
  <c r="G55" i="45"/>
  <c r="AJ52" i="46"/>
  <c r="AJ64" i="45"/>
  <c r="AJ62" i="43"/>
  <c r="AK16" i="49"/>
  <c r="AL39" i="49"/>
  <c r="G59" i="46"/>
  <c r="AK8" i="49"/>
  <c r="G34" i="47"/>
  <c r="AK7" i="45"/>
  <c r="AJ55" i="47"/>
  <c r="AJ28" i="47"/>
  <c r="AJ60" i="45"/>
  <c r="AK34" i="49"/>
  <c r="E65" i="47"/>
  <c r="AJ23" i="47"/>
  <c r="AK28" i="49"/>
  <c r="AJ36" i="47"/>
  <c r="G48" i="46"/>
  <c r="G15" i="47"/>
  <c r="AJ56" i="47"/>
  <c r="AL14" i="49"/>
  <c r="G64" i="43"/>
  <c r="AJ67" i="47"/>
  <c r="AJ59" i="45"/>
  <c r="AK10" i="45"/>
  <c r="AL52" i="49"/>
  <c r="G56" i="46"/>
  <c r="AJ17" i="46"/>
  <c r="AK47" i="49"/>
  <c r="G22" i="46"/>
  <c r="G7" i="46"/>
  <c r="AJ14" i="47"/>
  <c r="G18" i="46"/>
  <c r="AK29" i="49"/>
  <c r="E18" i="49"/>
  <c r="AJ37" i="43"/>
  <c r="AK62" i="49"/>
  <c r="AJ60" i="47"/>
  <c r="AJ50" i="43"/>
  <c r="AL10" i="49"/>
  <c r="E31" i="49"/>
  <c r="G22" i="47"/>
  <c r="G33" i="43"/>
  <c r="AJ62" i="46"/>
  <c r="AJ7" i="46"/>
  <c r="E14" i="46"/>
  <c r="E48" i="49"/>
  <c r="AK37" i="49"/>
  <c r="G47" i="47"/>
  <c r="AJ15" i="43"/>
  <c r="AK31" i="46"/>
  <c r="G26" i="43"/>
  <c r="G63" i="43"/>
  <c r="AJ41" i="47"/>
  <c r="AJ34" i="46"/>
  <c r="AL41" i="49"/>
  <c r="G12" i="43"/>
  <c r="AK58" i="47"/>
  <c r="G31" i="45"/>
  <c r="E7" i="49"/>
  <c r="G21" i="43"/>
  <c r="AK25" i="46"/>
  <c r="AJ31" i="43"/>
  <c r="E9" i="47"/>
  <c r="AJ10" i="46"/>
  <c r="AJ18" i="47"/>
  <c r="G43" i="45"/>
  <c r="E14" i="45"/>
  <c r="AJ66" i="46"/>
  <c r="AJ18" i="46"/>
  <c r="AJ35" i="45"/>
  <c r="AK9" i="49"/>
  <c r="G14" i="43"/>
  <c r="AL20" i="45"/>
  <c r="AJ21" i="43"/>
  <c r="G40" i="46"/>
  <c r="AL26" i="49"/>
  <c r="AJ44" i="47"/>
  <c r="G32" i="47"/>
  <c r="AJ26" i="46"/>
  <c r="AJ24" i="46"/>
  <c r="G42" i="45"/>
  <c r="AJ51" i="47"/>
  <c r="AJ20" i="47"/>
  <c r="G63" i="46"/>
  <c r="AJ48" i="45"/>
  <c r="AJ10" i="43"/>
  <c r="E13" i="45"/>
  <c r="AJ36" i="46"/>
  <c r="AL10" i="47"/>
  <c r="G46" i="45"/>
  <c r="AJ39" i="47"/>
  <c r="AJ11" i="46"/>
  <c r="AJ22" i="43"/>
  <c r="AL36" i="49"/>
  <c r="G24" i="43"/>
  <c r="AJ21" i="47"/>
  <c r="AK48" i="46"/>
  <c r="AJ45" i="45"/>
  <c r="AK26" i="49"/>
  <c r="G15" i="43"/>
  <c r="E16" i="45"/>
  <c r="AJ44" i="45"/>
  <c r="E11" i="46"/>
  <c r="E30" i="49"/>
  <c r="G25" i="46"/>
  <c r="AJ36" i="45"/>
  <c r="G37" i="46"/>
  <c r="AL38" i="49"/>
  <c r="E50" i="49"/>
  <c r="AJ40" i="45"/>
  <c r="AL40" i="46"/>
  <c r="AK28" i="46"/>
  <c r="AJ60" i="43"/>
  <c r="E9" i="49"/>
  <c r="AJ64" i="47"/>
  <c r="AJ40" i="43"/>
  <c r="G62" i="46"/>
  <c r="AK55" i="49"/>
  <c r="G45" i="46"/>
  <c r="E19" i="49"/>
  <c r="G49" i="46"/>
  <c r="AL28" i="45"/>
  <c r="AK10" i="49"/>
  <c r="E7" i="45"/>
  <c r="G32" i="43"/>
  <c r="AL44" i="49"/>
  <c r="G42" i="47"/>
  <c r="AJ35" i="43"/>
  <c r="AL20" i="49"/>
  <c r="AJ39" i="46"/>
  <c r="AK25" i="49"/>
  <c r="E46" i="49"/>
  <c r="AJ32" i="47"/>
  <c r="G50" i="45"/>
  <c r="G36" i="46"/>
  <c r="G26" i="45"/>
  <c r="AJ25" i="45"/>
  <c r="G30" i="46"/>
  <c r="G38" i="43"/>
  <c r="G49" i="47"/>
  <c r="E59" i="49"/>
  <c r="G52" i="47"/>
  <c r="G9" i="43"/>
  <c r="G36" i="47"/>
  <c r="AK42" i="49"/>
  <c r="AK31" i="49"/>
  <c r="AK18" i="49"/>
  <c r="AJ42" i="47"/>
  <c r="E57" i="49"/>
  <c r="AK39" i="49"/>
  <c r="G28" i="43"/>
  <c r="G22" i="45"/>
  <c r="AK58" i="49"/>
  <c r="AJ58" i="45"/>
  <c r="G18" i="47"/>
  <c r="E12" i="49"/>
  <c r="G18" i="43"/>
  <c r="G20" i="43"/>
  <c r="AL54" i="49"/>
  <c r="G54" i="47"/>
  <c r="E36" i="49"/>
  <c r="G10" i="47"/>
  <c r="AL42" i="49"/>
  <c r="G15" i="46"/>
  <c r="G31" i="43"/>
  <c r="AJ46" i="46"/>
  <c r="AK17" i="49"/>
  <c r="G36" i="43"/>
  <c r="E16" i="49"/>
  <c r="AK44" i="49"/>
  <c r="AJ51" i="43"/>
  <c r="AJ48" i="47"/>
  <c r="G57" i="43"/>
  <c r="AL15" i="49"/>
  <c r="G13" i="43"/>
  <c r="AK11" i="45"/>
  <c r="E25" i="49"/>
  <c r="AJ12" i="45"/>
  <c r="E9" i="46"/>
  <c r="AJ30" i="47"/>
  <c r="G62" i="43"/>
  <c r="G54" i="45"/>
  <c r="AJ19" i="47"/>
  <c r="E34" i="45"/>
  <c r="AL16" i="45"/>
  <c r="AJ43" i="45"/>
  <c r="AJ58" i="43"/>
  <c r="AJ20" i="43"/>
  <c r="G53" i="46"/>
  <c r="AJ61" i="46"/>
  <c r="AJ38" i="47"/>
  <c r="G32" i="46"/>
  <c r="AJ43" i="47"/>
  <c r="AK15" i="49"/>
  <c r="G59" i="47"/>
  <c r="AJ15" i="46"/>
  <c r="AJ60" i="46"/>
  <c r="G20" i="46"/>
  <c r="G45" i="43"/>
  <c r="AK23" i="49"/>
  <c r="E64" i="47"/>
  <c r="AJ61" i="45"/>
  <c r="G39" i="46"/>
  <c r="E35" i="49"/>
  <c r="AJ63" i="45"/>
  <c r="AK16" i="46"/>
  <c r="G54" i="43"/>
  <c r="AJ45" i="47"/>
  <c r="AL45" i="49"/>
  <c r="E66" i="47"/>
  <c r="AK14" i="49"/>
  <c r="G42" i="43"/>
  <c r="AJ12" i="47"/>
  <c r="E20" i="47"/>
  <c r="E17" i="45"/>
  <c r="AL40" i="49"/>
  <c r="G44" i="45"/>
  <c r="G55" i="47"/>
  <c r="AL11" i="47"/>
  <c r="G36" i="45"/>
  <c r="AL23" i="49"/>
  <c r="AJ27" i="47"/>
  <c r="E17" i="49"/>
  <c r="AJ41" i="46"/>
  <c r="G10" i="43"/>
  <c r="AJ54" i="43"/>
  <c r="AJ67" i="46"/>
  <c r="E27" i="47"/>
  <c r="AJ61" i="43"/>
  <c r="G45" i="47"/>
  <c r="AL25" i="49"/>
  <c r="AJ7" i="43"/>
  <c r="AL11" i="45"/>
  <c r="E52" i="49"/>
  <c r="AJ41" i="45"/>
  <c r="G30" i="45"/>
  <c r="AK42" i="45"/>
  <c r="AJ34" i="43"/>
  <c r="AJ52" i="45"/>
  <c r="AL31" i="46"/>
  <c r="AL34" i="49"/>
  <c r="AK40" i="49"/>
  <c r="E8" i="47"/>
  <c r="AK63" i="49"/>
  <c r="AR21" i="7"/>
  <c r="AL47" i="45"/>
  <c r="AK40" i="46"/>
  <c r="AJ54" i="46"/>
  <c r="AJ53" i="43"/>
  <c r="AJ35" i="47"/>
  <c r="AJ46" i="45"/>
  <c r="AK19" i="49"/>
  <c r="AJ44" i="46"/>
  <c r="AK20" i="46"/>
  <c r="AK49" i="49"/>
  <c r="AJ54" i="45"/>
  <c r="E8" i="49"/>
  <c r="AK24" i="45"/>
  <c r="G58" i="45"/>
  <c r="G31" i="46"/>
  <c r="AJ23" i="45"/>
  <c r="AJ32" i="45"/>
  <c r="AJ32" i="43"/>
  <c r="AJ57" i="47"/>
  <c r="E63" i="47"/>
  <c r="G43" i="43"/>
  <c r="G31" i="47"/>
  <c r="AL59" i="49"/>
  <c r="E14" i="49"/>
  <c r="E37" i="49"/>
  <c r="AJ8" i="43"/>
  <c r="AJ12" i="43"/>
  <c r="AK36" i="49"/>
  <c r="G41" i="47"/>
  <c r="AK22" i="49"/>
  <c r="AL64" i="49"/>
  <c r="G39" i="47"/>
  <c r="E41" i="49"/>
  <c r="AJ30" i="45"/>
  <c r="G8" i="43"/>
  <c r="G38" i="46"/>
  <c r="AJ11" i="43"/>
  <c r="G46" i="46"/>
  <c r="G37" i="47"/>
  <c r="E28" i="49"/>
  <c r="AJ26" i="47"/>
  <c r="AL22" i="49"/>
  <c r="AL50" i="45"/>
  <c r="G35" i="43"/>
  <c r="G50" i="46"/>
  <c r="E22" i="49"/>
  <c r="G22" i="43"/>
  <c r="AJ19" i="46"/>
  <c r="G52" i="45"/>
  <c r="G27" i="43"/>
  <c r="G39" i="43"/>
  <c r="E33" i="49"/>
  <c r="G53" i="43"/>
  <c r="AL62" i="49"/>
  <c r="G55" i="46"/>
  <c r="G33" i="47"/>
  <c r="G23" i="47"/>
  <c r="AL23" i="46"/>
  <c r="AJ18" i="43"/>
  <c r="AL9" i="49"/>
  <c r="G57" i="46"/>
  <c r="G7" i="47"/>
  <c r="AJ51" i="46"/>
  <c r="E49" i="49"/>
  <c r="AJ64" i="43"/>
  <c r="E10" i="49"/>
  <c r="AK7" i="49"/>
  <c r="AJ8" i="47"/>
  <c r="G32" i="45"/>
  <c r="G26" i="47"/>
  <c r="AK32" i="49"/>
  <c r="G65" i="46"/>
  <c r="AJ57" i="43"/>
  <c r="AJ58" i="46"/>
  <c r="AJ57" i="45"/>
  <c r="G45" i="45"/>
  <c r="AK54" i="49"/>
  <c r="AL17" i="49"/>
  <c r="AK24" i="49"/>
  <c r="AJ59" i="46"/>
  <c r="AK20" i="45"/>
  <c r="AJ56" i="46"/>
  <c r="AK41" i="49"/>
  <c r="AJ62" i="45"/>
  <c r="G38" i="47"/>
  <c r="AJ34" i="45"/>
  <c r="E21" i="45"/>
  <c r="E61" i="47"/>
  <c r="AL29" i="49"/>
  <c r="AJ37" i="47"/>
  <c r="AJ9" i="45"/>
  <c r="G27" i="46"/>
  <c r="AJ13" i="46"/>
  <c r="AK46" i="49"/>
  <c r="G55" i="43"/>
  <c r="AJ29" i="43"/>
  <c r="AJ67" i="45"/>
  <c r="AJ66" i="45"/>
  <c r="AJ33" i="46"/>
  <c r="E40" i="49"/>
  <c r="AJ40" i="47"/>
  <c r="AJ65" i="45"/>
  <c r="AJ38" i="43"/>
  <c r="AJ55" i="46"/>
  <c r="AJ14" i="45"/>
  <c r="E12" i="45"/>
  <c r="G23" i="46"/>
  <c r="AJ26" i="45"/>
  <c r="AK23" i="46"/>
  <c r="E23" i="49"/>
  <c r="AJ44" i="43"/>
  <c r="G62" i="45"/>
  <c r="AL50" i="46"/>
  <c r="G41" i="43"/>
  <c r="E19" i="47"/>
  <c r="AJ30" i="43"/>
  <c r="E43" i="49"/>
  <c r="AJ65" i="46"/>
  <c r="AL18" i="49"/>
  <c r="AJ13" i="47"/>
  <c r="AL32" i="49"/>
  <c r="AL28" i="46"/>
  <c r="AK11" i="47"/>
  <c r="G53" i="45"/>
  <c r="G30" i="43"/>
  <c r="AR31" i="7"/>
  <c r="AL46" i="49"/>
  <c r="AL53" i="49"/>
  <c r="G39" i="45"/>
  <c r="G25" i="47"/>
  <c r="AJ63" i="47"/>
  <c r="G41" i="46"/>
  <c r="AJ9" i="47"/>
  <c r="AJ33" i="43"/>
  <c r="E53" i="49"/>
  <c r="AJ66" i="43"/>
  <c r="AL48" i="49"/>
  <c r="G19" i="46"/>
  <c r="E58" i="49"/>
  <c r="AJ22" i="47"/>
  <c r="G43" i="47"/>
  <c r="AJ19" i="43"/>
  <c r="G16" i="43"/>
  <c r="AJ15" i="47"/>
  <c r="AL51" i="49"/>
  <c r="AK55" i="45"/>
  <c r="AJ43" i="46"/>
  <c r="E42" i="49"/>
  <c r="E9" i="45"/>
  <c r="G58" i="46"/>
  <c r="AJ53" i="47"/>
  <c r="G14" i="47"/>
  <c r="AJ24" i="43"/>
  <c r="AK30" i="49"/>
  <c r="E51" i="49"/>
  <c r="AJ65" i="47"/>
  <c r="E28" i="47"/>
  <c r="E16" i="47"/>
  <c r="AJ50" i="47"/>
  <c r="G51" i="46"/>
  <c r="AJ38" i="45"/>
  <c r="E26" i="49"/>
  <c r="G29" i="47"/>
  <c r="AL20" i="46"/>
  <c r="AJ13" i="43"/>
  <c r="G17" i="46"/>
  <c r="AK46" i="47"/>
  <c r="AL46" i="47"/>
  <c r="AJ53" i="46"/>
  <c r="AK27" i="49"/>
  <c r="G48" i="47"/>
  <c r="AJ56" i="45"/>
  <c r="AK57" i="49"/>
  <c r="AJ17" i="47"/>
  <c r="G44" i="47"/>
  <c r="AL48" i="46"/>
  <c r="AJ16" i="47"/>
  <c r="AJ62" i="47"/>
  <c r="G18" i="45"/>
  <c r="AK52" i="49"/>
  <c r="G24" i="45"/>
  <c r="AJ59" i="43"/>
  <c r="AJ46" i="43"/>
  <c r="AJ21" i="46"/>
  <c r="AJ52" i="47"/>
  <c r="G56" i="43"/>
  <c r="E11" i="47"/>
  <c r="AJ22" i="46"/>
  <c r="AJ59" i="47"/>
  <c r="AK57" i="46"/>
  <c r="AK35" i="49"/>
  <c r="AJ66" i="47"/>
  <c r="AJ26" i="43"/>
  <c r="E44" i="46"/>
  <c r="G17" i="47"/>
  <c r="AJ31" i="45"/>
  <c r="AJ17" i="45"/>
  <c r="AL25" i="46"/>
  <c r="G43" i="46"/>
  <c r="AJ43" i="43"/>
  <c r="E8" i="45"/>
  <c r="AJ16" i="43"/>
  <c r="E39" i="49"/>
  <c r="G58" i="43"/>
  <c r="AJ47" i="43"/>
  <c r="AJ24" i="47"/>
  <c r="AJ45" i="46"/>
  <c r="G30" i="47"/>
  <c r="AJ49" i="43"/>
  <c r="AK51" i="49"/>
  <c r="AL33" i="49"/>
  <c r="G56" i="45"/>
  <c r="G57" i="47"/>
  <c r="AJ39" i="43"/>
  <c r="G52" i="43"/>
  <c r="E24" i="49"/>
  <c r="G50" i="47"/>
  <c r="G35" i="47"/>
  <c r="AL24" i="45"/>
  <c r="AJ27" i="43"/>
  <c r="E27" i="49"/>
  <c r="AL42" i="45"/>
  <c r="G64" i="45"/>
  <c r="AJ19" i="45"/>
  <c r="AL30" i="49"/>
  <c r="AK50" i="49"/>
  <c r="AJ48" i="43"/>
  <c r="AL12" i="49"/>
  <c r="AJ28" i="43"/>
  <c r="G11" i="45"/>
  <c r="G21" i="46"/>
  <c r="AL35" i="49"/>
  <c r="AJ49" i="47"/>
  <c r="G24" i="46"/>
  <c r="AL24" i="49"/>
  <c r="G37" i="45"/>
  <c r="G27" i="45"/>
  <c r="AJ8" i="45"/>
  <c r="AL58" i="47"/>
  <c r="AJ9" i="46"/>
  <c r="G35" i="45"/>
  <c r="AL43" i="49"/>
  <c r="AJ67" i="43"/>
  <c r="AJ27" i="46"/>
  <c r="G33" i="45"/>
  <c r="AL19" i="49"/>
  <c r="G28" i="46"/>
  <c r="E44" i="49"/>
  <c r="AL28" i="49"/>
  <c r="AR11" i="7"/>
  <c r="AJ9" i="43"/>
  <c r="AK32" i="46"/>
  <c r="AJ41" i="43"/>
  <c r="G60" i="47"/>
  <c r="AJ52" i="43"/>
  <c r="AJ45" i="43"/>
  <c r="G7" i="43"/>
  <c r="AK47" i="45"/>
  <c r="AK45" i="49"/>
  <c r="E45" i="49"/>
  <c r="G48" i="45"/>
  <c r="AK50" i="46"/>
  <c r="G19" i="43"/>
  <c r="G65" i="45"/>
  <c r="AK48" i="49"/>
  <c r="G64" i="46"/>
  <c r="AJ13" i="45"/>
  <c r="AL21" i="49"/>
  <c r="AL55" i="49"/>
  <c r="G21" i="47"/>
  <c r="AJ49" i="45"/>
  <c r="G50" i="43"/>
  <c r="G58" i="47"/>
  <c r="G49" i="45"/>
  <c r="AL39" i="45"/>
  <c r="AJ29" i="46"/>
  <c r="AL47" i="49"/>
  <c r="G51" i="43"/>
  <c r="E16" i="46"/>
  <c r="G11" i="43"/>
  <c r="E34" i="49"/>
  <c r="G40" i="43"/>
  <c r="AJ56" i="43"/>
  <c r="AJ14" i="43"/>
  <c r="AJ31" i="47"/>
  <c r="AJ36" i="43"/>
  <c r="AJ42" i="46"/>
  <c r="E29" i="49"/>
  <c r="AK11" i="49"/>
  <c r="G29" i="46"/>
  <c r="G47" i="43"/>
  <c r="G34" i="46"/>
  <c r="AL55" i="45"/>
  <c r="E12" i="47"/>
  <c r="AJ15" i="45"/>
  <c r="AJ37" i="45"/>
  <c r="AL63" i="49"/>
  <c r="G53" i="47"/>
  <c r="AK13" i="49"/>
  <c r="G20" i="45"/>
  <c r="AK21" i="49"/>
  <c r="AJ33" i="45"/>
  <c r="AJ55" i="43"/>
  <c r="AJ25" i="43"/>
  <c r="G51" i="47"/>
  <c r="AL11" i="49"/>
  <c r="AK28" i="45"/>
  <c r="AJ8" i="46"/>
  <c r="AK56" i="49"/>
  <c r="AK12" i="49"/>
  <c r="AL8" i="49"/>
  <c r="G28" i="45"/>
  <c r="AJ47" i="46"/>
  <c r="AJ54" i="47"/>
  <c r="AK39" i="45"/>
  <c r="AL58" i="49"/>
  <c r="AJ29" i="47"/>
  <c r="AL16" i="49"/>
  <c r="AJ29" i="45"/>
  <c r="AJ35" i="46"/>
  <c r="AJ17" i="43"/>
  <c r="AK16" i="45"/>
  <c r="AJ30" i="46"/>
  <c r="G35" i="46"/>
  <c r="G44" i="43"/>
  <c r="E21" i="49"/>
  <c r="AJ23" i="43"/>
  <c r="G57" i="45"/>
  <c r="AL27" i="49"/>
  <c r="AJ53" i="45"/>
  <c r="AL50" i="49"/>
  <c r="AL10" i="45"/>
  <c r="AL57" i="49"/>
  <c r="G42" i="46"/>
  <c r="G23" i="45"/>
  <c r="G47" i="46"/>
  <c r="AL57" i="46"/>
  <c r="E64" i="49"/>
  <c r="AK43" i="49"/>
  <c r="AJ63" i="46"/>
  <c r="AK64" i="49"/>
  <c r="AJ49" i="46"/>
  <c r="AJ33" i="47"/>
  <c r="G34" i="43"/>
  <c r="E11" i="49"/>
  <c r="G56" i="47"/>
  <c r="G59" i="45"/>
  <c r="G29" i="43"/>
  <c r="AL31" i="49"/>
  <c r="E25" i="45"/>
  <c r="G26" i="46"/>
  <c r="AJ47" i="47"/>
  <c r="AL56" i="49"/>
  <c r="AL13" i="49"/>
  <c r="G23" i="43"/>
  <c r="E13" i="46"/>
  <c r="E62" i="49"/>
  <c r="AL37" i="49"/>
  <c r="AJ18" i="45"/>
  <c r="E20" i="49"/>
  <c r="AL7" i="45"/>
  <c r="G10" i="45"/>
  <c r="G40" i="45"/>
  <c r="G46" i="47"/>
  <c r="AJ65" i="43"/>
  <c r="E54" i="49"/>
  <c r="AJ37" i="46"/>
  <c r="AK50" i="45"/>
  <c r="AL49" i="49"/>
  <c r="E13" i="47"/>
  <c r="G47" i="45"/>
  <c r="AJ34" i="47"/>
  <c r="G19" i="45"/>
  <c r="G37" i="43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AA10" i="49" s="1"/>
  <c r="U13" i="49"/>
  <c r="R9" i="49"/>
  <c r="AA9" i="49" s="1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AA12" i="49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E30" i="47"/>
  <c r="E19" i="45"/>
  <c r="E49" i="47"/>
  <c r="AL19" i="47"/>
  <c r="AK51" i="45"/>
  <c r="E34" i="47"/>
  <c r="AK39" i="46"/>
  <c r="AK35" i="45"/>
  <c r="AK22" i="45"/>
  <c r="AK12" i="45"/>
  <c r="AL38" i="43"/>
  <c r="E56" i="46"/>
  <c r="E41" i="43"/>
  <c r="AL64" i="45"/>
  <c r="AK24" i="43"/>
  <c r="AL26" i="47"/>
  <c r="AK49" i="46"/>
  <c r="AL64" i="43"/>
  <c r="AL50" i="47"/>
  <c r="AK36" i="46"/>
  <c r="AK37" i="47"/>
  <c r="AK63" i="45"/>
  <c r="E34" i="43"/>
  <c r="E42" i="46"/>
  <c r="E20" i="46"/>
  <c r="AK66" i="47"/>
  <c r="AL21" i="47"/>
  <c r="AK18" i="46"/>
  <c r="E24" i="46"/>
  <c r="AK43" i="47"/>
  <c r="AK33" i="43"/>
  <c r="AL48" i="47"/>
  <c r="E45" i="45"/>
  <c r="AL7" i="47"/>
  <c r="AL18" i="43"/>
  <c r="E37" i="43"/>
  <c r="AL56" i="45"/>
  <c r="AK23" i="43"/>
  <c r="AK55" i="46"/>
  <c r="AL25" i="45"/>
  <c r="E37" i="47"/>
  <c r="AL43" i="47"/>
  <c r="AK38" i="46"/>
  <c r="AK46" i="45"/>
  <c r="AL25" i="43"/>
  <c r="E33" i="46"/>
  <c r="E34" i="46"/>
  <c r="AK30" i="45"/>
  <c r="AL35" i="45"/>
  <c r="AL34" i="45"/>
  <c r="AK30" i="46"/>
  <c r="E21" i="47"/>
  <c r="AL17" i="45"/>
  <c r="AK41" i="46"/>
  <c r="AK29" i="47"/>
  <c r="AL41" i="45"/>
  <c r="AK31" i="43"/>
  <c r="AK49" i="43"/>
  <c r="AL53" i="46"/>
  <c r="AK36" i="43"/>
  <c r="AK56" i="43"/>
  <c r="AL35" i="47"/>
  <c r="AL32" i="45"/>
  <c r="AL40" i="45"/>
  <c r="AK24" i="47"/>
  <c r="AL44" i="47"/>
  <c r="E24" i="43"/>
  <c r="AL15" i="47"/>
  <c r="AL24" i="47"/>
  <c r="E25" i="47"/>
  <c r="AL30" i="47"/>
  <c r="AK50" i="43"/>
  <c r="AL13" i="45"/>
  <c r="E29" i="43"/>
  <c r="AK10" i="46"/>
  <c r="AL64" i="47"/>
  <c r="E43" i="43"/>
  <c r="AL28" i="47"/>
  <c r="AK11" i="43"/>
  <c r="AK47" i="43"/>
  <c r="AK21" i="45"/>
  <c r="AK32" i="43"/>
  <c r="AL49" i="47"/>
  <c r="E39" i="45"/>
  <c r="AL51" i="46"/>
  <c r="E38" i="46"/>
  <c r="AK18" i="45"/>
  <c r="AK39" i="43"/>
  <c r="E21" i="43"/>
  <c r="AK41" i="45"/>
  <c r="AK43" i="45"/>
  <c r="AL7" i="43"/>
  <c r="E55" i="43"/>
  <c r="AL18" i="47"/>
  <c r="E56" i="45"/>
  <c r="AK31" i="45"/>
  <c r="AL60" i="46"/>
  <c r="AL25" i="47"/>
  <c r="AL42" i="43"/>
  <c r="E57" i="43"/>
  <c r="E31" i="43"/>
  <c r="E11" i="45"/>
  <c r="E32" i="46"/>
  <c r="AL49" i="45"/>
  <c r="AL28" i="43"/>
  <c r="E32" i="47"/>
  <c r="AK40" i="43"/>
  <c r="AK59" i="43"/>
  <c r="AL35" i="46"/>
  <c r="AK54" i="47"/>
  <c r="AL45" i="46"/>
  <c r="AK34" i="47"/>
  <c r="E57" i="45"/>
  <c r="E55" i="46"/>
  <c r="AK30" i="47"/>
  <c r="AL49" i="43"/>
  <c r="E32" i="45"/>
  <c r="AK23" i="47"/>
  <c r="AL10" i="43"/>
  <c r="AL63" i="46"/>
  <c r="E7" i="46"/>
  <c r="AK29" i="43"/>
  <c r="E7" i="47"/>
  <c r="AK47" i="46"/>
  <c r="E7" i="43"/>
  <c r="AL22" i="43"/>
  <c r="AL9" i="47"/>
  <c r="AL34" i="43"/>
  <c r="E36" i="45"/>
  <c r="AK65" i="46"/>
  <c r="AK55" i="43"/>
  <c r="AK51" i="46"/>
  <c r="AL21" i="45"/>
  <c r="AL30" i="46"/>
  <c r="AK57" i="47"/>
  <c r="AL33" i="45"/>
  <c r="AL48" i="43"/>
  <c r="AL65" i="47"/>
  <c r="AK53" i="46"/>
  <c r="AL27" i="43"/>
  <c r="AK43" i="43"/>
  <c r="AL16" i="47"/>
  <c r="E38" i="45"/>
  <c r="AK59" i="46"/>
  <c r="E31" i="45"/>
  <c r="AK46" i="43"/>
  <c r="AK38" i="43"/>
  <c r="E17" i="43"/>
  <c r="E63" i="43"/>
  <c r="AK33" i="46"/>
  <c r="E62" i="45"/>
  <c r="E27" i="43"/>
  <c r="AL30" i="43"/>
  <c r="E10" i="43"/>
  <c r="AK33" i="45"/>
  <c r="AK36" i="45"/>
  <c r="E58" i="46"/>
  <c r="E40" i="43"/>
  <c r="AL9" i="43"/>
  <c r="E48" i="47"/>
  <c r="E43" i="47"/>
  <c r="E56" i="47"/>
  <c r="E14" i="47"/>
  <c r="E53" i="45"/>
  <c r="AL39" i="47"/>
  <c r="E64" i="46"/>
  <c r="E44" i="47"/>
  <c r="AK47" i="47"/>
  <c r="AK53" i="43"/>
  <c r="E23" i="43"/>
  <c r="E49" i="46"/>
  <c r="AK9" i="46"/>
  <c r="AL51" i="45"/>
  <c r="AK18" i="43"/>
  <c r="AL57" i="45"/>
  <c r="AL22" i="45"/>
  <c r="AL18" i="45"/>
  <c r="E22" i="47"/>
  <c r="AL38" i="45"/>
  <c r="AK28" i="47"/>
  <c r="E59" i="47"/>
  <c r="AL37" i="47"/>
  <c r="AL15" i="46"/>
  <c r="AL63" i="43"/>
  <c r="AL21" i="43"/>
  <c r="AL8" i="43"/>
  <c r="AK19" i="46"/>
  <c r="AL60" i="47"/>
  <c r="E52" i="47"/>
  <c r="AL58" i="45"/>
  <c r="AK35" i="46"/>
  <c r="AK12" i="46"/>
  <c r="AK12" i="43"/>
  <c r="E50" i="43"/>
  <c r="E31" i="47"/>
  <c r="AK9" i="45"/>
  <c r="AL32" i="47"/>
  <c r="AL29" i="45"/>
  <c r="AL27" i="45"/>
  <c r="AK38" i="45"/>
  <c r="E8" i="43"/>
  <c r="AL47" i="43"/>
  <c r="AL33" i="47"/>
  <c r="AK32" i="47"/>
  <c r="AL8" i="47"/>
  <c r="AL23" i="43"/>
  <c r="E53" i="47"/>
  <c r="E56" i="43"/>
  <c r="AK48" i="47"/>
  <c r="AK27" i="43"/>
  <c r="E30" i="45"/>
  <c r="E18" i="46"/>
  <c r="E65" i="46"/>
  <c r="AK32" i="45"/>
  <c r="AK36" i="47"/>
  <c r="E58" i="45"/>
  <c r="AL36" i="45"/>
  <c r="AK22" i="46"/>
  <c r="AK57" i="45"/>
  <c r="E42" i="43"/>
  <c r="E58" i="47"/>
  <c r="AK37" i="43"/>
  <c r="E54" i="45"/>
  <c r="AK63" i="46"/>
  <c r="E53" i="43"/>
  <c r="E35" i="47"/>
  <c r="AL33" i="46"/>
  <c r="AK53" i="45"/>
  <c r="AL43" i="43"/>
  <c r="AK19" i="45"/>
  <c r="AK7" i="43"/>
  <c r="E46" i="45"/>
  <c r="AL54" i="45"/>
  <c r="AL33" i="43"/>
  <c r="AK14" i="47"/>
  <c r="AL44" i="46"/>
  <c r="AL20" i="43"/>
  <c r="AK56" i="45"/>
  <c r="E33" i="43"/>
  <c r="AL57" i="47"/>
  <c r="AK49" i="47"/>
  <c r="AL41" i="47"/>
  <c r="AK52" i="47"/>
  <c r="AL55" i="46"/>
  <c r="AL17" i="43"/>
  <c r="E57" i="47"/>
  <c r="E26" i="43"/>
  <c r="AL55" i="47"/>
  <c r="AK51" i="43"/>
  <c r="AL52" i="47"/>
  <c r="AL48" i="45"/>
  <c r="AL47" i="47"/>
  <c r="AL12" i="43"/>
  <c r="AK8" i="46"/>
  <c r="E18" i="45"/>
  <c r="E47" i="43"/>
  <c r="AL38" i="46"/>
  <c r="AK43" i="46"/>
  <c r="E17" i="47"/>
  <c r="AK37" i="46"/>
  <c r="AK45" i="45"/>
  <c r="AL31" i="43"/>
  <c r="E36" i="43"/>
  <c r="AK25" i="43"/>
  <c r="AK63" i="43"/>
  <c r="E47" i="47"/>
  <c r="AL44" i="45"/>
  <c r="AL62" i="43"/>
  <c r="E40" i="46"/>
  <c r="AL43" i="45"/>
  <c r="AL40" i="47"/>
  <c r="AL26" i="45"/>
  <c r="AL61" i="47"/>
  <c r="E59" i="46"/>
  <c r="E45" i="46"/>
  <c r="E64" i="43"/>
  <c r="E20" i="43"/>
  <c r="AL13" i="46"/>
  <c r="E38" i="43"/>
  <c r="E33" i="47"/>
  <c r="AK20" i="43"/>
  <c r="AL15" i="45"/>
  <c r="AK16" i="47"/>
  <c r="AK7" i="46"/>
  <c r="AL36" i="47"/>
  <c r="E62" i="46"/>
  <c r="AL53" i="45"/>
  <c r="AL29" i="43"/>
  <c r="AK45" i="47"/>
  <c r="AL63" i="45"/>
  <c r="AL32" i="43"/>
  <c r="E9" i="43"/>
  <c r="AK17" i="47"/>
  <c r="AL19" i="45"/>
  <c r="AL37" i="43"/>
  <c r="AK24" i="46"/>
  <c r="AL65" i="45"/>
  <c r="E44" i="45"/>
  <c r="AL26" i="43"/>
  <c r="AL20" i="47"/>
  <c r="AL11" i="46"/>
  <c r="E15" i="45"/>
  <c r="E35" i="46"/>
  <c r="E63" i="46"/>
  <c r="AL14" i="47"/>
  <c r="AK29" i="45"/>
  <c r="AK45" i="43"/>
  <c r="AL19" i="46"/>
  <c r="AL13" i="43"/>
  <c r="AK28" i="43"/>
  <c r="AK8" i="43"/>
  <c r="AK15" i="43"/>
  <c r="AK17" i="45"/>
  <c r="AL58" i="43"/>
  <c r="AL51" i="43"/>
  <c r="AK21" i="47"/>
  <c r="E22" i="45"/>
  <c r="E52" i="45"/>
  <c r="AK41" i="43"/>
  <c r="E26" i="47"/>
  <c r="E59" i="45"/>
  <c r="E16" i="43"/>
  <c r="E44" i="43"/>
  <c r="E15" i="46"/>
  <c r="AK21" i="43"/>
  <c r="E30" i="46"/>
  <c r="AL34" i="47"/>
  <c r="AL59" i="46"/>
  <c r="E57" i="46"/>
  <c r="AK53" i="47"/>
  <c r="E37" i="45"/>
  <c r="AL57" i="43"/>
  <c r="E46" i="43"/>
  <c r="AL7" i="46"/>
  <c r="AL66" i="47"/>
  <c r="AL42" i="46"/>
  <c r="AL9" i="46"/>
  <c r="AK26" i="45"/>
  <c r="AK30" i="43"/>
  <c r="AL39" i="46"/>
  <c r="AK12" i="47"/>
  <c r="AL58" i="46"/>
  <c r="E41" i="46"/>
  <c r="E48" i="46"/>
  <c r="E35" i="45"/>
  <c r="AK59" i="45"/>
  <c r="AL52" i="45"/>
  <c r="AK44" i="47"/>
  <c r="AK27" i="46"/>
  <c r="AK57" i="43"/>
  <c r="AL21" i="46"/>
  <c r="AK35" i="47"/>
  <c r="AK13" i="47"/>
  <c r="AK15" i="47"/>
  <c r="AK62" i="45"/>
  <c r="AK62" i="43"/>
  <c r="AK45" i="46"/>
  <c r="AK15" i="46"/>
  <c r="E52" i="46"/>
  <c r="E42" i="47"/>
  <c r="AK13" i="46"/>
  <c r="E54" i="47"/>
  <c r="E29" i="47"/>
  <c r="AL44" i="43"/>
  <c r="AL50" i="43"/>
  <c r="AK31" i="47"/>
  <c r="E48" i="43"/>
  <c r="AL39" i="43"/>
  <c r="AL17" i="46"/>
  <c r="AL36" i="46"/>
  <c r="E54" i="46"/>
  <c r="AL36" i="43"/>
  <c r="AK34" i="43"/>
  <c r="E18" i="43"/>
  <c r="AK56" i="46"/>
  <c r="AK22" i="43"/>
  <c r="E19" i="43"/>
  <c r="E47" i="45"/>
  <c r="AK58" i="46"/>
  <c r="E15" i="47"/>
  <c r="AL16" i="43"/>
  <c r="E25" i="46"/>
  <c r="E24" i="45"/>
  <c r="E10" i="47"/>
  <c r="E48" i="45"/>
  <c r="E42" i="45"/>
  <c r="AK64" i="46"/>
  <c r="AL13" i="47"/>
  <c r="AL56" i="46"/>
  <c r="AK9" i="47"/>
  <c r="E51" i="46"/>
  <c r="AK15" i="45"/>
  <c r="AL37" i="45"/>
  <c r="AL8" i="46"/>
  <c r="AK38" i="47"/>
  <c r="AL38" i="47"/>
  <c r="AK64" i="43"/>
  <c r="AK14" i="46"/>
  <c r="E22" i="43"/>
  <c r="AK62" i="46"/>
  <c r="AL40" i="43"/>
  <c r="AL27" i="46"/>
  <c r="E60" i="47"/>
  <c r="AK16" i="43"/>
  <c r="E41" i="45"/>
  <c r="AL12" i="47"/>
  <c r="AK27" i="47"/>
  <c r="E13" i="43"/>
  <c r="E49" i="45"/>
  <c r="AL62" i="46"/>
  <c r="AK65" i="45"/>
  <c r="AL56" i="47"/>
  <c r="E53" i="46"/>
  <c r="E15" i="43"/>
  <c r="E51" i="45"/>
  <c r="E33" i="45"/>
  <c r="AL31" i="45"/>
  <c r="AK51" i="47"/>
  <c r="E39" i="43"/>
  <c r="AK64" i="47"/>
  <c r="AK17" i="43"/>
  <c r="E27" i="45"/>
  <c r="AK56" i="47"/>
  <c r="AL62" i="45"/>
  <c r="E46" i="47"/>
  <c r="AL26" i="46"/>
  <c r="AK50" i="47"/>
  <c r="E49" i="43"/>
  <c r="E23" i="47"/>
  <c r="AK54" i="45"/>
  <c r="AL14" i="46"/>
  <c r="AK54" i="43"/>
  <c r="AK22" i="47"/>
  <c r="AL34" i="46"/>
  <c r="AK19" i="47"/>
  <c r="E36" i="47"/>
  <c r="AL54" i="46"/>
  <c r="E50" i="46"/>
  <c r="E24" i="47"/>
  <c r="AL29" i="47"/>
  <c r="AK7" i="47"/>
  <c r="AK39" i="47"/>
  <c r="AK25" i="47"/>
  <c r="AL18" i="46"/>
  <c r="E27" i="46"/>
  <c r="AK33" i="47"/>
  <c r="AL41" i="46"/>
  <c r="AK8" i="45"/>
  <c r="AL54" i="43"/>
  <c r="AL53" i="47"/>
  <c r="AK52" i="43"/>
  <c r="AK35" i="43"/>
  <c r="E10" i="45"/>
  <c r="AL22" i="47"/>
  <c r="AK17" i="46"/>
  <c r="AL45" i="45"/>
  <c r="E55" i="47"/>
  <c r="AK19" i="43"/>
  <c r="AL56" i="43"/>
  <c r="E55" i="45"/>
  <c r="AL45" i="43"/>
  <c r="AK40" i="47"/>
  <c r="AK59" i="47"/>
  <c r="AL42" i="47"/>
  <c r="E52" i="43"/>
  <c r="AL46" i="43"/>
  <c r="AL54" i="47"/>
  <c r="E50" i="45"/>
  <c r="AK52" i="45"/>
  <c r="E28" i="45"/>
  <c r="AL43" i="46"/>
  <c r="E26" i="46"/>
  <c r="AK37" i="45"/>
  <c r="E23" i="45"/>
  <c r="AK14" i="45"/>
  <c r="AL63" i="47"/>
  <c r="AL8" i="45"/>
  <c r="E31" i="46"/>
  <c r="AL23" i="45"/>
  <c r="E65" i="45"/>
  <c r="E20" i="45"/>
  <c r="AL29" i="46"/>
  <c r="E47" i="46"/>
  <c r="AK63" i="47"/>
  <c r="E62" i="43"/>
  <c r="E40" i="45"/>
  <c r="E45" i="43"/>
  <c r="E22" i="46"/>
  <c r="AL22" i="46"/>
  <c r="AK44" i="43"/>
  <c r="AK27" i="45"/>
  <c r="AK9" i="43"/>
  <c r="E35" i="43"/>
  <c r="AL49" i="46"/>
  <c r="E50" i="47"/>
  <c r="E63" i="45"/>
  <c r="E59" i="43"/>
  <c r="AK46" i="46"/>
  <c r="AK29" i="46"/>
  <c r="AK34" i="45"/>
  <c r="E39" i="47"/>
  <c r="E64" i="45"/>
  <c r="AL31" i="47"/>
  <c r="AK44" i="45"/>
  <c r="AL59" i="45"/>
  <c r="AL47" i="46"/>
  <c r="AK52" i="46"/>
  <c r="AK55" i="47"/>
  <c r="AK58" i="43"/>
  <c r="E58" i="43"/>
  <c r="AL46" i="46"/>
  <c r="AK41" i="47"/>
  <c r="AK34" i="46"/>
  <c r="E43" i="46"/>
  <c r="AL52" i="43"/>
  <c r="AK13" i="43"/>
  <c r="E36" i="46"/>
  <c r="E28" i="43"/>
  <c r="AL11" i="43"/>
  <c r="AK42" i="46"/>
  <c r="AK58" i="45"/>
  <c r="AL24" i="43"/>
  <c r="AL64" i="46"/>
  <c r="AK13" i="45"/>
  <c r="AL35" i="43"/>
  <c r="E38" i="47"/>
  <c r="AK48" i="45"/>
  <c r="E41" i="47"/>
  <c r="E28" i="46"/>
  <c r="E30" i="43"/>
  <c r="AK8" i="47"/>
  <c r="AL12" i="46"/>
  <c r="AK20" i="47"/>
  <c r="AK18" i="47"/>
  <c r="E17" i="46"/>
  <c r="AK65" i="47"/>
  <c r="AL55" i="43"/>
  <c r="AK26" i="43"/>
  <c r="AL52" i="46"/>
  <c r="AL37" i="46"/>
  <c r="AK61" i="47"/>
  <c r="E43" i="45"/>
  <c r="AK26" i="47"/>
  <c r="AL27" i="47"/>
  <c r="AL10" i="46"/>
  <c r="AK42" i="43"/>
  <c r="AK49" i="45"/>
  <c r="E26" i="45"/>
  <c r="E11" i="43"/>
  <c r="AL19" i="43"/>
  <c r="E51" i="47"/>
  <c r="AK54" i="46"/>
  <c r="E14" i="43"/>
  <c r="AL9" i="45"/>
  <c r="E21" i="46"/>
  <c r="AL59" i="43"/>
  <c r="AK14" i="43"/>
  <c r="E46" i="46"/>
  <c r="AL15" i="43"/>
  <c r="E37" i="46"/>
  <c r="AK26" i="46"/>
  <c r="E40" i="47"/>
  <c r="AL24" i="46"/>
  <c r="AK10" i="43"/>
  <c r="AL53" i="43"/>
  <c r="E29" i="46"/>
  <c r="E12" i="43"/>
  <c r="E54" i="43"/>
  <c r="AL12" i="45"/>
  <c r="AK11" i="46"/>
  <c r="AK64" i="45"/>
  <c r="E39" i="46"/>
  <c r="AL51" i="47"/>
  <c r="AK42" i="47"/>
  <c r="AK48" i="43"/>
  <c r="AL45" i="47"/>
  <c r="AK44" i="46"/>
  <c r="E19" i="46"/>
  <c r="AK21" i="46"/>
  <c r="AL17" i="47"/>
  <c r="E25" i="43"/>
  <c r="E51" i="43"/>
  <c r="AK23" i="45"/>
  <c r="E18" i="47"/>
  <c r="AL59" i="47"/>
  <c r="E32" i="43"/>
  <c r="E45" i="47"/>
  <c r="AL41" i="43"/>
  <c r="AK60" i="47"/>
  <c r="AK25" i="45"/>
  <c r="E23" i="46"/>
  <c r="AL14" i="45"/>
  <c r="AL65" i="46"/>
  <c r="AK60" i="46"/>
  <c r="AL46" i="45"/>
  <c r="AL14" i="43"/>
  <c r="AL30" i="45"/>
  <c r="AK40" i="45"/>
  <c r="AL23" i="47"/>
  <c r="AA11" i="49" l="1"/>
  <c r="AA13" i="49"/>
  <c r="R14" i="49"/>
  <c r="S12" i="49" s="1"/>
  <c r="AA8" i="49"/>
  <c r="U14" i="49"/>
  <c r="V13" i="49" s="1"/>
  <c r="O14" i="49"/>
  <c r="AG35" i="43"/>
  <c r="AH35" i="43"/>
  <c r="AM34" i="47"/>
  <c r="AG46" i="45"/>
  <c r="AH46" i="45"/>
  <c r="AH45" i="45"/>
  <c r="AG45" i="45"/>
  <c r="AM14" i="43"/>
  <c r="AH17" i="45"/>
  <c r="AG17" i="45"/>
  <c r="AH13" i="43"/>
  <c r="AG13" i="43"/>
  <c r="AG12" i="43"/>
  <c r="AH12" i="43"/>
  <c r="AM23" i="45"/>
  <c r="AM36" i="46"/>
  <c r="AG36" i="43"/>
  <c r="AH36" i="43"/>
  <c r="AH50" i="43"/>
  <c r="AG50" i="43"/>
  <c r="AH18" i="45"/>
  <c r="AG18" i="45"/>
  <c r="AM41" i="46"/>
  <c r="AG26" i="43"/>
  <c r="AH26" i="43"/>
  <c r="AM64" i="47"/>
  <c r="AH9" i="43"/>
  <c r="AG9" i="43"/>
  <c r="AM34" i="45"/>
  <c r="AM14" i="46"/>
  <c r="AG39" i="43"/>
  <c r="AH39" i="43"/>
  <c r="AM8" i="46"/>
  <c r="AM44" i="47"/>
  <c r="AM35" i="46"/>
  <c r="AM13" i="45"/>
  <c r="AG22" i="43"/>
  <c r="AH22" i="43"/>
  <c r="AM13" i="43"/>
  <c r="AH56" i="46"/>
  <c r="AG56" i="46"/>
  <c r="AH46" i="46"/>
  <c r="AG46" i="46"/>
  <c r="AM62" i="43"/>
  <c r="AG49" i="43"/>
  <c r="AH49" i="43"/>
  <c r="AG23" i="43"/>
  <c r="AH23" i="43"/>
  <c r="AG41" i="43"/>
  <c r="AH41" i="43"/>
  <c r="AG34" i="46"/>
  <c r="AH34" i="46"/>
  <c r="AM59" i="46"/>
  <c r="AG38" i="43"/>
  <c r="AH38" i="43"/>
  <c r="AG35" i="46"/>
  <c r="AH35" i="46"/>
  <c r="AM35" i="47"/>
  <c r="AH17" i="46"/>
  <c r="AG17" i="46"/>
  <c r="AM11" i="43"/>
  <c r="AM55" i="43"/>
  <c r="AG12" i="45"/>
  <c r="AH12" i="45"/>
  <c r="AM19" i="43"/>
  <c r="AH35" i="45"/>
  <c r="AG35" i="45"/>
  <c r="AG38" i="45"/>
  <c r="AH38" i="45"/>
  <c r="AM16" i="47"/>
  <c r="AM10" i="43"/>
  <c r="AH43" i="47"/>
  <c r="AG43" i="47"/>
  <c r="AG52" i="43"/>
  <c r="AH52" i="43"/>
  <c r="AM45" i="43"/>
  <c r="AM30" i="43"/>
  <c r="AM45" i="47"/>
  <c r="AM19" i="45"/>
  <c r="AM40" i="45"/>
  <c r="AM38" i="45"/>
  <c r="AG47" i="46"/>
  <c r="AH47" i="46"/>
  <c r="AH8" i="46"/>
  <c r="AG8" i="46"/>
  <c r="AM9" i="43"/>
  <c r="AM65" i="45"/>
  <c r="AM22" i="47"/>
  <c r="AM27" i="45"/>
  <c r="AH9" i="46"/>
  <c r="AG9" i="46"/>
  <c r="AM45" i="46"/>
  <c r="AH18" i="43"/>
  <c r="AG18" i="43"/>
  <c r="AH59" i="43"/>
  <c r="AG59" i="43"/>
  <c r="AG34" i="43"/>
  <c r="AH34" i="43"/>
  <c r="AH36" i="46"/>
  <c r="AG36" i="46"/>
  <c r="AM31" i="43"/>
  <c r="AH30" i="46"/>
  <c r="AG30" i="46"/>
  <c r="AH54" i="43"/>
  <c r="AG54" i="43"/>
  <c r="AM20" i="43"/>
  <c r="AM51" i="46"/>
  <c r="AM44" i="45"/>
  <c r="AM15" i="45"/>
  <c r="AM37" i="46"/>
  <c r="AG20" i="43"/>
  <c r="AH20" i="43"/>
  <c r="AM36" i="47"/>
  <c r="AM45" i="45"/>
  <c r="AG21" i="47"/>
  <c r="AH21" i="47"/>
  <c r="AM48" i="43"/>
  <c r="AG41" i="47"/>
  <c r="AH41" i="47"/>
  <c r="AM51" i="43"/>
  <c r="AH42" i="46"/>
  <c r="AG42" i="46"/>
  <c r="AM9" i="47"/>
  <c r="AG21" i="43"/>
  <c r="AH21" i="43"/>
  <c r="AG52" i="46"/>
  <c r="AH52" i="46"/>
  <c r="AM46" i="43"/>
  <c r="AH44" i="45"/>
  <c r="AG44" i="45"/>
  <c r="AM54" i="43"/>
  <c r="AH55" i="47"/>
  <c r="AG55" i="47"/>
  <c r="AG18" i="47"/>
  <c r="AH18" i="47"/>
  <c r="AH22" i="46"/>
  <c r="AG22" i="46"/>
  <c r="AH50" i="47"/>
  <c r="AG50" i="47"/>
  <c r="AH55" i="46"/>
  <c r="AG55" i="46"/>
  <c r="AM39" i="46"/>
  <c r="AG37" i="47"/>
  <c r="AH37" i="47"/>
  <c r="AH12" i="47"/>
  <c r="AG12" i="47"/>
  <c r="AH14" i="45"/>
  <c r="AG14" i="45"/>
  <c r="AM24" i="46"/>
  <c r="AM29" i="43"/>
  <c r="AG22" i="45"/>
  <c r="AH22" i="45"/>
  <c r="AH33" i="43"/>
  <c r="AG33" i="43"/>
  <c r="AH49" i="46"/>
  <c r="AG49" i="46"/>
  <c r="AG24" i="43"/>
  <c r="AH24" i="43"/>
  <c r="AH44" i="43"/>
  <c r="AG44" i="43"/>
  <c r="AM56" i="45"/>
  <c r="AG62" i="46"/>
  <c r="AH62" i="46"/>
  <c r="AG56" i="47"/>
  <c r="AH56" i="47"/>
  <c r="AH11" i="43"/>
  <c r="AG11" i="43"/>
  <c r="AM7" i="46"/>
  <c r="R10" i="43"/>
  <c r="O10" i="43"/>
  <c r="R13" i="43"/>
  <c r="S13" i="43" s="1"/>
  <c r="U9" i="43"/>
  <c r="V9" i="43" s="1"/>
  <c r="U12" i="43"/>
  <c r="U8" i="43"/>
  <c r="V8" i="43" s="1"/>
  <c r="U13" i="43"/>
  <c r="R8" i="43"/>
  <c r="O11" i="43"/>
  <c r="R12" i="43"/>
  <c r="O9" i="43"/>
  <c r="U11" i="43"/>
  <c r="V11" i="43" s="1"/>
  <c r="O16" i="43" a="1"/>
  <c r="O16" i="43" s="1"/>
  <c r="O8" i="43"/>
  <c r="U16" i="43" a="1"/>
  <c r="U16" i="43" s="1"/>
  <c r="U10" i="43"/>
  <c r="O12" i="43"/>
  <c r="R11" i="43"/>
  <c r="R16" i="43" a="1"/>
  <c r="R16" i="43" s="1"/>
  <c r="O13" i="43"/>
  <c r="R9" i="43"/>
  <c r="AM12" i="45"/>
  <c r="AG63" i="47"/>
  <c r="AH63" i="47"/>
  <c r="AG54" i="45"/>
  <c r="AH54" i="45"/>
  <c r="AG13" i="46"/>
  <c r="AH13" i="46"/>
  <c r="AM34" i="46"/>
  <c r="AM66" i="47"/>
  <c r="AM30" i="46"/>
  <c r="AH56" i="43"/>
  <c r="AG56" i="43"/>
  <c r="AM28" i="43"/>
  <c r="AM27" i="46"/>
  <c r="AM43" i="46"/>
  <c r="AM8" i="43"/>
  <c r="AH14" i="43"/>
  <c r="AG14" i="43"/>
  <c r="AM29" i="45"/>
  <c r="AH29" i="43"/>
  <c r="AG29" i="43"/>
  <c r="AM65" i="46"/>
  <c r="AM32" i="43"/>
  <c r="AM44" i="43"/>
  <c r="AM48" i="47"/>
  <c r="AH34" i="47"/>
  <c r="AG34" i="47"/>
  <c r="AM22" i="45"/>
  <c r="AM23" i="43"/>
  <c r="AG37" i="45"/>
  <c r="AH37" i="45"/>
  <c r="AH9" i="47"/>
  <c r="AG9" i="47"/>
  <c r="AM53" i="43"/>
  <c r="AM17" i="45"/>
  <c r="AG14" i="47"/>
  <c r="AH14" i="47"/>
  <c r="AH36" i="45"/>
  <c r="AG36" i="45"/>
  <c r="AG29" i="45"/>
  <c r="AH29" i="45"/>
  <c r="AH58" i="43"/>
  <c r="AG58" i="43"/>
  <c r="AG60" i="47"/>
  <c r="AH60" i="47"/>
  <c r="AH41" i="45"/>
  <c r="AG41" i="45"/>
  <c r="AG47" i="47"/>
  <c r="AH47" i="47"/>
  <c r="AM43" i="45"/>
  <c r="AG34" i="45"/>
  <c r="AH34" i="45"/>
  <c r="AH59" i="47"/>
  <c r="AG59" i="47"/>
  <c r="AH59" i="46"/>
  <c r="AG59" i="46"/>
  <c r="AM44" i="46"/>
  <c r="AM24" i="47"/>
  <c r="AM25" i="47"/>
  <c r="AM47" i="43"/>
  <c r="AM21" i="46"/>
  <c r="AG23" i="45"/>
  <c r="AH23" i="45"/>
  <c r="AM47" i="46"/>
  <c r="AH51" i="46"/>
  <c r="AG51" i="46"/>
  <c r="AG60" i="46"/>
  <c r="AH60" i="46"/>
  <c r="AG19" i="43"/>
  <c r="AH19" i="43"/>
  <c r="AH64" i="46"/>
  <c r="AG64" i="46"/>
  <c r="AM36" i="45"/>
  <c r="AM41" i="47"/>
  <c r="AM29" i="47"/>
  <c r="AH25" i="45"/>
  <c r="AG25" i="45"/>
  <c r="AG42" i="43"/>
  <c r="AH42" i="43"/>
  <c r="AH14" i="46"/>
  <c r="AG14" i="46"/>
  <c r="AM21" i="47"/>
  <c r="AH44" i="47"/>
  <c r="AG44" i="47"/>
  <c r="AH24" i="46"/>
  <c r="AG24" i="46"/>
  <c r="AH39" i="46"/>
  <c r="AG39" i="46"/>
  <c r="AG7" i="43"/>
  <c r="AH7" i="43"/>
  <c r="AM58" i="43"/>
  <c r="AG27" i="43"/>
  <c r="AH27" i="43"/>
  <c r="AH30" i="47"/>
  <c r="AG30" i="47"/>
  <c r="AH63" i="45"/>
  <c r="AG63" i="45"/>
  <c r="AG26" i="47"/>
  <c r="AH26" i="47"/>
  <c r="AM33" i="45"/>
  <c r="AG57" i="45"/>
  <c r="AH57" i="45"/>
  <c r="AG51" i="47"/>
  <c r="AH51" i="47"/>
  <c r="AH65" i="47"/>
  <c r="AG65" i="47"/>
  <c r="AM9" i="45"/>
  <c r="AG26" i="46"/>
  <c r="AH26" i="46"/>
  <c r="AM15" i="47"/>
  <c r="AM18" i="46"/>
  <c r="AM60" i="46"/>
  <c r="AG44" i="46"/>
  <c r="AH44" i="46"/>
  <c r="AG48" i="47"/>
  <c r="AH48" i="47"/>
  <c r="AM36" i="43"/>
  <c r="AM14" i="47"/>
  <c r="AG33" i="47"/>
  <c r="AH33" i="47"/>
  <c r="AH52" i="47"/>
  <c r="AG52" i="47"/>
  <c r="AM54" i="45"/>
  <c r="AG27" i="46"/>
  <c r="AH27" i="46"/>
  <c r="AM26" i="47"/>
  <c r="AM53" i="46"/>
  <c r="AG62" i="45"/>
  <c r="AH62" i="45"/>
  <c r="AM55" i="47"/>
  <c r="AM10" i="46"/>
  <c r="AM24" i="43"/>
  <c r="AH54" i="47"/>
  <c r="AG54" i="47"/>
  <c r="AG38" i="46"/>
  <c r="AH38" i="46"/>
  <c r="AG41" i="46"/>
  <c r="AH41" i="46"/>
  <c r="AM40" i="43"/>
  <c r="AM42" i="47"/>
  <c r="AM31" i="47"/>
  <c r="AG17" i="43"/>
  <c r="AH17" i="43"/>
  <c r="AM40" i="47"/>
  <c r="AH51" i="43"/>
  <c r="AG51" i="43"/>
  <c r="AM33" i="46"/>
  <c r="AG43" i="43"/>
  <c r="AH43" i="43"/>
  <c r="AM63" i="43"/>
  <c r="AM17" i="46"/>
  <c r="AH37" i="46"/>
  <c r="AG37" i="46"/>
  <c r="AH28" i="43"/>
  <c r="AG28" i="43"/>
  <c r="AH48" i="43"/>
  <c r="AG48" i="43"/>
  <c r="AH21" i="46"/>
  <c r="AG21" i="46"/>
  <c r="AM39" i="43"/>
  <c r="AH61" i="47"/>
  <c r="AG61" i="47"/>
  <c r="AM13" i="46"/>
  <c r="AM28" i="47"/>
  <c r="AH53" i="46"/>
  <c r="AG53" i="46"/>
  <c r="AG56" i="45"/>
  <c r="AH56" i="45"/>
  <c r="AM43" i="47"/>
  <c r="AG19" i="45"/>
  <c r="AH19" i="45"/>
  <c r="AM38" i="46"/>
  <c r="AM47" i="47"/>
  <c r="AH57" i="47"/>
  <c r="AG57" i="47"/>
  <c r="AM64" i="46"/>
  <c r="AG8" i="45"/>
  <c r="AH8" i="45"/>
  <c r="AG29" i="47"/>
  <c r="AH29" i="47"/>
  <c r="AM34" i="43"/>
  <c r="AH49" i="45"/>
  <c r="AG49" i="45"/>
  <c r="AM29" i="46"/>
  <c r="AM21" i="43"/>
  <c r="AH45" i="43"/>
  <c r="AG45" i="43"/>
  <c r="AM17" i="43"/>
  <c r="AG64" i="47"/>
  <c r="AH64" i="47"/>
  <c r="AH25" i="43"/>
  <c r="AG25" i="43"/>
  <c r="AM30" i="47"/>
  <c r="AM22" i="46"/>
  <c r="AG59" i="45"/>
  <c r="AH59" i="45"/>
  <c r="AM27" i="47"/>
  <c r="AM7" i="47"/>
  <c r="AG30" i="45"/>
  <c r="AH30" i="45"/>
  <c r="AG25" i="47"/>
  <c r="AH25" i="47"/>
  <c r="AM39" i="47"/>
  <c r="AM63" i="47"/>
  <c r="AM65" i="47"/>
  <c r="AM49" i="46"/>
  <c r="AM31" i="45"/>
  <c r="AM41" i="45"/>
  <c r="AM18" i="43"/>
  <c r="AM15" i="43"/>
  <c r="AM53" i="45"/>
  <c r="AM12" i="43"/>
  <c r="AM42" i="46"/>
  <c r="AG8" i="43"/>
  <c r="AH8" i="43"/>
  <c r="AM58" i="45"/>
  <c r="AM49" i="47"/>
  <c r="AG29" i="46"/>
  <c r="AH29" i="46"/>
  <c r="AH47" i="43"/>
  <c r="AG47" i="43"/>
  <c r="AH32" i="47"/>
  <c r="AG32" i="47"/>
  <c r="AH20" i="47"/>
  <c r="AG20" i="47"/>
  <c r="AM33" i="47"/>
  <c r="AM57" i="43"/>
  <c r="AM37" i="45"/>
  <c r="AM30" i="45"/>
  <c r="AM26" i="46"/>
  <c r="AM33" i="43"/>
  <c r="AH19" i="47"/>
  <c r="AG19" i="47"/>
  <c r="AH32" i="43"/>
  <c r="AG32" i="43"/>
  <c r="AM18" i="45"/>
  <c r="AG23" i="47"/>
  <c r="AH23" i="47"/>
  <c r="AM46" i="45"/>
  <c r="AG31" i="43"/>
  <c r="AH31" i="43"/>
  <c r="AM26" i="45"/>
  <c r="AH10" i="46"/>
  <c r="AG10" i="46"/>
  <c r="AG15" i="43"/>
  <c r="AH15" i="43"/>
  <c r="AH16" i="43"/>
  <c r="AG16" i="43"/>
  <c r="AG39" i="47"/>
  <c r="AH39" i="47"/>
  <c r="AM8" i="45"/>
  <c r="AM46" i="46"/>
  <c r="AM32" i="47"/>
  <c r="AM56" i="46"/>
  <c r="AM64" i="45"/>
  <c r="AM51" i="45"/>
  <c r="AM35" i="43"/>
  <c r="AM50" i="47"/>
  <c r="AH40" i="43"/>
  <c r="AG40" i="43"/>
  <c r="O13" i="47"/>
  <c r="O12" i="47"/>
  <c r="R9" i="47"/>
  <c r="R8" i="47"/>
  <c r="U10" i="47"/>
  <c r="O9" i="47"/>
  <c r="U12" i="47"/>
  <c r="O10" i="47"/>
  <c r="U11" i="47"/>
  <c r="V11" i="47" s="1"/>
  <c r="U16" i="47" a="1"/>
  <c r="U16" i="47" s="1"/>
  <c r="O11" i="47"/>
  <c r="R10" i="47"/>
  <c r="R11" i="47"/>
  <c r="R12" i="47"/>
  <c r="AA12" i="47" s="1"/>
  <c r="U9" i="47"/>
  <c r="V9" i="47" s="1"/>
  <c r="U8" i="47"/>
  <c r="V8" i="47" s="1"/>
  <c r="U13" i="47"/>
  <c r="O16" i="47" a="1"/>
  <c r="O16" i="47" s="1"/>
  <c r="O8" i="47"/>
  <c r="R13" i="47"/>
  <c r="S13" i="47" s="1"/>
  <c r="R16" i="47" a="1"/>
  <c r="R16" i="47" s="1"/>
  <c r="AM55" i="46"/>
  <c r="AG33" i="46"/>
  <c r="AH33" i="46"/>
  <c r="AG46" i="43"/>
  <c r="AH46" i="43"/>
  <c r="AM25" i="45"/>
  <c r="AG21" i="45"/>
  <c r="AH21" i="45"/>
  <c r="AM49" i="45"/>
  <c r="AM63" i="45"/>
  <c r="AG24" i="47"/>
  <c r="AH24" i="47"/>
  <c r="AM57" i="47"/>
  <c r="AG63" i="46"/>
  <c r="AH63" i="46"/>
  <c r="AM64" i="43"/>
  <c r="AM13" i="47"/>
  <c r="AM12" i="46"/>
  <c r="AH8" i="47"/>
  <c r="AG8" i="47"/>
  <c r="AM53" i="47"/>
  <c r="AG31" i="47"/>
  <c r="AH31" i="47"/>
  <c r="AG64" i="45"/>
  <c r="AH64" i="45"/>
  <c r="AM52" i="43"/>
  <c r="AH26" i="45"/>
  <c r="AG26" i="45"/>
  <c r="AM22" i="43"/>
  <c r="AM59" i="43"/>
  <c r="AH40" i="47"/>
  <c r="AG40" i="47"/>
  <c r="AM49" i="43"/>
  <c r="AG15" i="46"/>
  <c r="AH15" i="46"/>
  <c r="AG36" i="47"/>
  <c r="AH36" i="47"/>
  <c r="AH9" i="45"/>
  <c r="AG9" i="45"/>
  <c r="AM56" i="43"/>
  <c r="AM38" i="47"/>
  <c r="AM27" i="43"/>
  <c r="AG15" i="45"/>
  <c r="AH15" i="45"/>
  <c r="AM41" i="43"/>
  <c r="AG11" i="46"/>
  <c r="AH11" i="46"/>
  <c r="AG27" i="45"/>
  <c r="AH27" i="45"/>
  <c r="AH35" i="47"/>
  <c r="AG35" i="47"/>
  <c r="AH53" i="47"/>
  <c r="AG53" i="47"/>
  <c r="AM52" i="47"/>
  <c r="AM19" i="46"/>
  <c r="AG54" i="46"/>
  <c r="AH54" i="46"/>
  <c r="AM62" i="46"/>
  <c r="AH15" i="47"/>
  <c r="AG15" i="47"/>
  <c r="AH51" i="45"/>
  <c r="AG51" i="45"/>
  <c r="AM59" i="45"/>
  <c r="AH58" i="46"/>
  <c r="AG58" i="46"/>
  <c r="AM51" i="47"/>
  <c r="AM52" i="45"/>
  <c r="AM37" i="47"/>
  <c r="AM37" i="43"/>
  <c r="AG13" i="47"/>
  <c r="AH13" i="47"/>
  <c r="AG42" i="47"/>
  <c r="AH42" i="47"/>
  <c r="AG12" i="46"/>
  <c r="AH12" i="46"/>
  <c r="AG40" i="45"/>
  <c r="AH40" i="45"/>
  <c r="AM38" i="43"/>
  <c r="AM8" i="47"/>
  <c r="AM32" i="45"/>
  <c r="AG16" i="47"/>
  <c r="AH16" i="47"/>
  <c r="AM23" i="47"/>
  <c r="AM60" i="47"/>
  <c r="AM21" i="45"/>
  <c r="AM58" i="46"/>
  <c r="AH62" i="43"/>
  <c r="AG62" i="43"/>
  <c r="AG53" i="43"/>
  <c r="AH53" i="43"/>
  <c r="AH10" i="43"/>
  <c r="AG10" i="43"/>
  <c r="AM61" i="47"/>
  <c r="AM9" i="46"/>
  <c r="AM35" i="45"/>
  <c r="AG63" i="43"/>
  <c r="AH63" i="43"/>
  <c r="AH43" i="46"/>
  <c r="AG43" i="46"/>
  <c r="AM7" i="43"/>
  <c r="AH53" i="45"/>
  <c r="AG53" i="45"/>
  <c r="AH38" i="47"/>
  <c r="AG38" i="47"/>
  <c r="AM16" i="43"/>
  <c r="AH18" i="46"/>
  <c r="AG18" i="46"/>
  <c r="AM42" i="43"/>
  <c r="AG57" i="43"/>
  <c r="AH57" i="43"/>
  <c r="AM43" i="43"/>
  <c r="AG52" i="45"/>
  <c r="AH52" i="45"/>
  <c r="AH7" i="47"/>
  <c r="AG7" i="47"/>
  <c r="AG27" i="47"/>
  <c r="AH27" i="47"/>
  <c r="AM20" i="47"/>
  <c r="AM63" i="46"/>
  <c r="AH45" i="47"/>
  <c r="AG45" i="47"/>
  <c r="AG49" i="47"/>
  <c r="AH49" i="47"/>
  <c r="AG33" i="45"/>
  <c r="AH33" i="45"/>
  <c r="AG22" i="47"/>
  <c r="AH22" i="47"/>
  <c r="AM54" i="46"/>
  <c r="AG31" i="45"/>
  <c r="AH31" i="45"/>
  <c r="AG58" i="45"/>
  <c r="AH58" i="45"/>
  <c r="AH28" i="47"/>
  <c r="AG28" i="47"/>
  <c r="AH7" i="46"/>
  <c r="AG7" i="46"/>
  <c r="AM18" i="47"/>
  <c r="AH13" i="45"/>
  <c r="AG13" i="45"/>
  <c r="AM12" i="47"/>
  <c r="AM54" i="47"/>
  <c r="AM59" i="47"/>
  <c r="R10" i="45"/>
  <c r="R11" i="45"/>
  <c r="U9" i="45"/>
  <c r="V9" i="45" s="1"/>
  <c r="O11" i="45"/>
  <c r="U16" i="45" a="1"/>
  <c r="U16" i="45" s="1"/>
  <c r="O16" i="45" a="1"/>
  <c r="O16" i="45" s="1"/>
  <c r="O13" i="45"/>
  <c r="U11" i="45"/>
  <c r="V11" i="45" s="1"/>
  <c r="R9" i="45"/>
  <c r="U10" i="45"/>
  <c r="R12" i="45"/>
  <c r="U13" i="45"/>
  <c r="O9" i="45"/>
  <c r="U12" i="45"/>
  <c r="R13" i="45"/>
  <c r="S13" i="45" s="1"/>
  <c r="R8" i="45"/>
  <c r="O8" i="45"/>
  <c r="O10" i="45"/>
  <c r="R16" i="45" a="1"/>
  <c r="R16" i="45" s="1"/>
  <c r="U8" i="45"/>
  <c r="V8" i="45" s="1"/>
  <c r="O12" i="45"/>
  <c r="AG32" i="45"/>
  <c r="AH32" i="45"/>
  <c r="AM48" i="45"/>
  <c r="AM56" i="47"/>
  <c r="AM62" i="45"/>
  <c r="AH43" i="45"/>
  <c r="AG43" i="45"/>
  <c r="AG37" i="43"/>
  <c r="AH37" i="43"/>
  <c r="AH55" i="43"/>
  <c r="AG55" i="43"/>
  <c r="AM15" i="46"/>
  <c r="AH45" i="46"/>
  <c r="AG45" i="46"/>
  <c r="AM52" i="46"/>
  <c r="AM19" i="47"/>
  <c r="U16" i="46" a="1"/>
  <c r="U16" i="46" s="1"/>
  <c r="U9" i="46"/>
  <c r="V9" i="46" s="1"/>
  <c r="U12" i="46"/>
  <c r="O11" i="46"/>
  <c r="U10" i="46"/>
  <c r="R12" i="46"/>
  <c r="R13" i="46"/>
  <c r="S13" i="46" s="1"/>
  <c r="O8" i="46"/>
  <c r="O9" i="46"/>
  <c r="O12" i="46"/>
  <c r="AA12" i="46" s="1"/>
  <c r="O16" i="46" a="1"/>
  <c r="O16" i="46" s="1"/>
  <c r="U11" i="46"/>
  <c r="V11" i="46" s="1"/>
  <c r="O13" i="46"/>
  <c r="R11" i="46"/>
  <c r="AA11" i="46" s="1"/>
  <c r="R9" i="46"/>
  <c r="R8" i="46"/>
  <c r="R10" i="46"/>
  <c r="U13" i="46"/>
  <c r="V13" i="46" s="1"/>
  <c r="U8" i="46"/>
  <c r="V8" i="46" s="1"/>
  <c r="R16" i="46" a="1"/>
  <c r="R16" i="46" s="1"/>
  <c r="O10" i="46"/>
  <c r="AA10" i="46" s="1"/>
  <c r="AG48" i="45"/>
  <c r="AH48" i="45"/>
  <c r="AG19" i="46"/>
  <c r="AH19" i="46"/>
  <c r="AM11" i="46"/>
  <c r="AM57" i="45"/>
  <c r="AM50" i="43"/>
  <c r="AH30" i="43"/>
  <c r="AG30" i="43"/>
  <c r="AM17" i="47"/>
  <c r="AM25" i="43"/>
  <c r="AM14" i="45"/>
  <c r="AH17" i="47"/>
  <c r="AG17" i="47"/>
  <c r="AM26" i="43"/>
  <c r="P11" i="49"/>
  <c r="S8" i="49"/>
  <c r="P8" i="49"/>
  <c r="P12" i="49"/>
  <c r="AA10" i="45"/>
  <c r="O5" i="49"/>
  <c r="P9" i="49"/>
  <c r="P14" i="49"/>
  <c r="AA14" i="49"/>
  <c r="AA10" i="47"/>
  <c r="S11" i="49"/>
  <c r="AA12" i="43"/>
  <c r="V14" i="49"/>
  <c r="S14" i="49"/>
  <c r="S10" i="49"/>
  <c r="S9" i="49"/>
  <c r="V10" i="49"/>
  <c r="AA13" i="47"/>
  <c r="U5" i="49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A12" i="45" l="1"/>
  <c r="AA9" i="47"/>
  <c r="R5" i="49"/>
  <c r="AA8" i="47"/>
  <c r="AA13" i="45"/>
  <c r="O14" i="46"/>
  <c r="P8" i="46" s="1"/>
  <c r="AA9" i="45"/>
  <c r="AA13" i="43"/>
  <c r="P13" i="49"/>
  <c r="P10" i="49"/>
  <c r="R14" i="46"/>
  <c r="S12" i="46" s="1"/>
  <c r="AA8" i="45"/>
  <c r="O14" i="45"/>
  <c r="O5" i="45" s="1"/>
  <c r="O14" i="47"/>
  <c r="P13" i="47" s="1"/>
  <c r="AA11" i="47"/>
  <c r="R14" i="47"/>
  <c r="R5" i="47" s="1"/>
  <c r="AA10" i="43"/>
  <c r="AA8" i="43"/>
  <c r="O14" i="43"/>
  <c r="P13" i="43" s="1"/>
  <c r="AA13" i="46"/>
  <c r="U14" i="45"/>
  <c r="V10" i="45" s="1"/>
  <c r="R14" i="45"/>
  <c r="S10" i="45" s="1"/>
  <c r="U14" i="46"/>
  <c r="V12" i="46" s="1"/>
  <c r="AA11" i="45"/>
  <c r="AA9" i="46"/>
  <c r="R14" i="43"/>
  <c r="R5" i="43" s="1"/>
  <c r="AA11" i="43"/>
  <c r="AA9" i="43"/>
  <c r="U14" i="43"/>
  <c r="V12" i="43" s="1"/>
  <c r="AA8" i="46"/>
  <c r="U14" i="47"/>
  <c r="V10" i="47" s="1"/>
  <c r="S14" i="47"/>
  <c r="S8" i="46"/>
  <c r="P12" i="43"/>
  <c r="S9" i="47"/>
  <c r="S8" i="47"/>
  <c r="S11" i="47"/>
  <c r="S12" i="47"/>
  <c r="S10" i="47"/>
  <c r="V10" i="46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O5" i="43" l="1"/>
  <c r="P12" i="47"/>
  <c r="S10" i="43"/>
  <c r="P12" i="46"/>
  <c r="S12" i="45"/>
  <c r="P12" i="45"/>
  <c r="S8" i="43"/>
  <c r="V14" i="43"/>
  <c r="P10" i="43"/>
  <c r="S11" i="46"/>
  <c r="S14" i="46"/>
  <c r="V13" i="43"/>
  <c r="P9" i="43"/>
  <c r="AA14" i="47"/>
  <c r="U5" i="43"/>
  <c r="V10" i="43"/>
  <c r="R5" i="45"/>
  <c r="S14" i="45"/>
  <c r="S8" i="45"/>
  <c r="P14" i="45"/>
  <c r="S11" i="43"/>
  <c r="S12" i="43"/>
  <c r="S11" i="45"/>
  <c r="S9" i="45"/>
  <c r="P9" i="47"/>
  <c r="P11" i="46"/>
  <c r="P14" i="47"/>
  <c r="AA14" i="43"/>
  <c r="P9" i="46"/>
  <c r="V12" i="45"/>
  <c r="O5" i="47"/>
  <c r="P10" i="46"/>
  <c r="P8" i="47"/>
  <c r="P13" i="45"/>
  <c r="AA14" i="46"/>
  <c r="P11" i="45"/>
  <c r="P10" i="45"/>
  <c r="O5" i="46"/>
  <c r="P14" i="46"/>
  <c r="P10" i="47"/>
  <c r="P13" i="46"/>
  <c r="P11" i="47"/>
  <c r="AA14" i="45"/>
  <c r="U5" i="45"/>
  <c r="P11" i="43"/>
  <c r="S9" i="46"/>
  <c r="P8" i="43"/>
  <c r="S10" i="46"/>
  <c r="P8" i="45"/>
  <c r="U5" i="46"/>
  <c r="V14" i="46"/>
  <c r="R5" i="46"/>
  <c r="P14" i="43"/>
  <c r="P9" i="45"/>
  <c r="V12" i="47"/>
  <c r="V14" i="47"/>
  <c r="U5" i="47"/>
  <c r="V13" i="47"/>
  <c r="S9" i="43"/>
  <c r="S14" i="43"/>
  <c r="V13" i="45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BC38" i="56" l="1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AJ35" i="40"/>
  <c r="AJ24" i="40"/>
  <c r="G14" i="40"/>
  <c r="AJ15" i="40"/>
  <c r="AJ31" i="40"/>
  <c r="AJ27" i="40"/>
  <c r="AJ20" i="40"/>
  <c r="AJ11" i="40"/>
  <c r="AJ14" i="40"/>
  <c r="AJ28" i="40"/>
  <c r="AJ32" i="40"/>
  <c r="AJ16" i="40"/>
  <c r="AJ19" i="40"/>
  <c r="AJ61" i="40"/>
  <c r="AJ39" i="40"/>
  <c r="AJ40" i="40"/>
  <c r="AJ23" i="40"/>
  <c r="AJ36" i="40"/>
  <c r="AK2" i="40" l="1"/>
  <c r="AL4" i="40"/>
  <c r="AL2" i="40" s="1"/>
  <c r="AL61" i="40"/>
  <c r="AK61" i="40"/>
  <c r="L14" i="40"/>
  <c r="M10" i="40" s="1"/>
  <c r="AJ34" i="40"/>
  <c r="G16" i="40"/>
  <c r="AJ67" i="40"/>
  <c r="AJ43" i="40"/>
  <c r="AK11" i="40"/>
  <c r="G25" i="40"/>
  <c r="AJ22" i="40"/>
  <c r="AJ26" i="40"/>
  <c r="AJ7" i="40"/>
  <c r="E14" i="40"/>
  <c r="AL15" i="40"/>
  <c r="G23" i="40"/>
  <c r="AJ45" i="40"/>
  <c r="G32" i="40"/>
  <c r="AJ64" i="40"/>
  <c r="G54" i="40"/>
  <c r="G47" i="40"/>
  <c r="G18" i="40"/>
  <c r="G10" i="40"/>
  <c r="AJ29" i="40"/>
  <c r="G27" i="40"/>
  <c r="G33" i="40"/>
  <c r="AJ12" i="40"/>
  <c r="G8" i="40"/>
  <c r="G40" i="40"/>
  <c r="G52" i="40"/>
  <c r="G41" i="40"/>
  <c r="G34" i="40"/>
  <c r="G13" i="40"/>
  <c r="AL31" i="40"/>
  <c r="G19" i="40"/>
  <c r="AJ58" i="40"/>
  <c r="AJ63" i="40"/>
  <c r="AL11" i="40"/>
  <c r="AJ55" i="40"/>
  <c r="G42" i="40"/>
  <c r="G63" i="40"/>
  <c r="AJ54" i="40"/>
  <c r="AJ42" i="40"/>
  <c r="G43" i="40"/>
  <c r="G11" i="40"/>
  <c r="G38" i="40"/>
  <c r="G55" i="40"/>
  <c r="AL35" i="40"/>
  <c r="G9" i="40"/>
  <c r="G20" i="40"/>
  <c r="G31" i="40"/>
  <c r="G36" i="40"/>
  <c r="G62" i="40"/>
  <c r="G46" i="40"/>
  <c r="G26" i="40"/>
  <c r="AK32" i="40"/>
  <c r="G45" i="40"/>
  <c r="AJ57" i="40"/>
  <c r="AL36" i="40"/>
  <c r="AJ30" i="40"/>
  <c r="AK36" i="40"/>
  <c r="G29" i="40"/>
  <c r="AJ46" i="40"/>
  <c r="AJ48" i="40"/>
  <c r="AJ9" i="40"/>
  <c r="AJ44" i="40"/>
  <c r="AJ59" i="40"/>
  <c r="G39" i="40"/>
  <c r="G64" i="40"/>
  <c r="G24" i="40"/>
  <c r="AJ66" i="40"/>
  <c r="G15" i="40"/>
  <c r="AJ49" i="40"/>
  <c r="G58" i="40"/>
  <c r="AJ56" i="40"/>
  <c r="AJ25" i="40"/>
  <c r="G12" i="40"/>
  <c r="AJ47" i="40"/>
  <c r="AJ50" i="40"/>
  <c r="AJ65" i="40"/>
  <c r="AJ8" i="40"/>
  <c r="G51" i="40"/>
  <c r="G28" i="40"/>
  <c r="G21" i="40"/>
  <c r="AL40" i="40"/>
  <c r="G30" i="40"/>
  <c r="AJ10" i="40"/>
  <c r="G35" i="40"/>
  <c r="AJ33" i="40"/>
  <c r="AL16" i="40"/>
  <c r="AJ62" i="40"/>
  <c r="G22" i="40"/>
  <c r="AJ38" i="40"/>
  <c r="G7" i="40"/>
  <c r="AJ52" i="40"/>
  <c r="G65" i="40"/>
  <c r="AJ21" i="40"/>
  <c r="AJ41" i="40"/>
  <c r="G53" i="40"/>
  <c r="AJ51" i="40"/>
  <c r="AJ18" i="40"/>
  <c r="AJ17" i="40"/>
  <c r="AJ60" i="40"/>
  <c r="G49" i="40"/>
  <c r="AJ37" i="40"/>
  <c r="AK16" i="40"/>
  <c r="G44" i="40"/>
  <c r="G56" i="40"/>
  <c r="G17" i="40"/>
  <c r="G50" i="40"/>
  <c r="G57" i="40"/>
  <c r="G59" i="40"/>
  <c r="G48" i="40"/>
  <c r="AJ53" i="40"/>
  <c r="G37" i="40"/>
  <c r="AJ13" i="40"/>
  <c r="AK20" i="40"/>
  <c r="AG61" i="40" l="1"/>
  <c r="AH61" i="40"/>
  <c r="AH11" i="40"/>
  <c r="AH35" i="40"/>
  <c r="AH36" i="40"/>
  <c r="AH16" i="40"/>
  <c r="AH15" i="40"/>
  <c r="AH31" i="40"/>
  <c r="AH40" i="40"/>
  <c r="AG11" i="40"/>
  <c r="AG35" i="40"/>
  <c r="AG36" i="40"/>
  <c r="AG16" i="40"/>
  <c r="AG15" i="40"/>
  <c r="AG31" i="40"/>
  <c r="AG40" i="40"/>
  <c r="AL60" i="40"/>
  <c r="AL66" i="40"/>
  <c r="AL67" i="40"/>
  <c r="AK60" i="40"/>
  <c r="AK66" i="40"/>
  <c r="AK67" i="40"/>
  <c r="AM61" i="40"/>
  <c r="M13" i="40"/>
  <c r="M9" i="40"/>
  <c r="AM20" i="40"/>
  <c r="AM32" i="40"/>
  <c r="AM11" i="40"/>
  <c r="AM36" i="40"/>
  <c r="AM16" i="40"/>
  <c r="M14" i="40"/>
  <c r="C79" i="40"/>
  <c r="Y14" i="40"/>
  <c r="L5" i="40"/>
  <c r="M12" i="40"/>
  <c r="M11" i="40"/>
  <c r="M8" i="40"/>
  <c r="AK58" i="40"/>
  <c r="AK52" i="40"/>
  <c r="E46" i="40"/>
  <c r="E57" i="40"/>
  <c r="E56" i="40"/>
  <c r="AL55" i="40"/>
  <c r="AL58" i="40"/>
  <c r="AK46" i="40"/>
  <c r="AL34" i="40"/>
  <c r="AK55" i="40"/>
  <c r="AK38" i="40"/>
  <c r="AL26" i="40"/>
  <c r="AK24" i="40"/>
  <c r="E16" i="40"/>
  <c r="AL17" i="40"/>
  <c r="E43" i="40"/>
  <c r="E19" i="40"/>
  <c r="AL39" i="40"/>
  <c r="AK43" i="40"/>
  <c r="AK56" i="40"/>
  <c r="AK8" i="40"/>
  <c r="AL20" i="40"/>
  <c r="E18" i="40"/>
  <c r="E38" i="40"/>
  <c r="E36" i="40"/>
  <c r="E26" i="40"/>
  <c r="E32" i="40"/>
  <c r="AL64" i="40"/>
  <c r="AK50" i="40"/>
  <c r="E49" i="40"/>
  <c r="AK23" i="40"/>
  <c r="AK65" i="40"/>
  <c r="AK54" i="40"/>
  <c r="E39" i="40"/>
  <c r="AL33" i="40"/>
  <c r="AK12" i="40"/>
  <c r="E50" i="40"/>
  <c r="AK27" i="40"/>
  <c r="AK19" i="40"/>
  <c r="E55" i="40"/>
  <c r="AK64" i="40"/>
  <c r="AL65" i="40"/>
  <c r="AL38" i="40"/>
  <c r="AL19" i="40"/>
  <c r="E31" i="40"/>
  <c r="AL53" i="40"/>
  <c r="AL44" i="40"/>
  <c r="AK18" i="40"/>
  <c r="E20" i="40"/>
  <c r="E30" i="40"/>
  <c r="AL22" i="40"/>
  <c r="AL12" i="40"/>
  <c r="AK63" i="40"/>
  <c r="AK13" i="40"/>
  <c r="AK42" i="40"/>
  <c r="AL51" i="40"/>
  <c r="AK26" i="40"/>
  <c r="E24" i="40"/>
  <c r="AL18" i="40"/>
  <c r="AL30" i="40"/>
  <c r="E33" i="40"/>
  <c r="AK7" i="40"/>
  <c r="AL43" i="40"/>
  <c r="AL63" i="40"/>
  <c r="AL29" i="40"/>
  <c r="AL47" i="40"/>
  <c r="E11" i="40"/>
  <c r="AK35" i="40"/>
  <c r="E44" i="40"/>
  <c r="AL56" i="40"/>
  <c r="AK37" i="40"/>
  <c r="AK47" i="40"/>
  <c r="AK30" i="40"/>
  <c r="E10" i="40"/>
  <c r="E62" i="40"/>
  <c r="E21" i="40"/>
  <c r="E40" i="40"/>
  <c r="AL24" i="40"/>
  <c r="AL27" i="40"/>
  <c r="E8" i="40"/>
  <c r="AK28" i="40"/>
  <c r="AL10" i="40"/>
  <c r="AK51" i="40"/>
  <c r="E65" i="40"/>
  <c r="AK14" i="40"/>
  <c r="AL45" i="40"/>
  <c r="AK59" i="40"/>
  <c r="E34" i="40"/>
  <c r="AL46" i="40"/>
  <c r="E58" i="40"/>
  <c r="AK21" i="40"/>
  <c r="AK45" i="40"/>
  <c r="AK41" i="40"/>
  <c r="E35" i="40"/>
  <c r="AK57" i="40"/>
  <c r="E25" i="40"/>
  <c r="E47" i="40"/>
  <c r="E15" i="40"/>
  <c r="AK33" i="40"/>
  <c r="AK15" i="40"/>
  <c r="AL50" i="40"/>
  <c r="E64" i="40"/>
  <c r="AL23" i="40"/>
  <c r="E37" i="40"/>
  <c r="E59" i="40"/>
  <c r="AK25" i="40"/>
  <c r="E23" i="40"/>
  <c r="AK44" i="40"/>
  <c r="AL57" i="40"/>
  <c r="AK34" i="40"/>
  <c r="AL25" i="40"/>
  <c r="AK48" i="40"/>
  <c r="AK40" i="40"/>
  <c r="AL9" i="40"/>
  <c r="AL7" i="40"/>
  <c r="E17" i="40"/>
  <c r="AK29" i="40"/>
  <c r="AL32" i="40"/>
  <c r="AK39" i="40"/>
  <c r="AK22" i="40"/>
  <c r="AL28" i="40"/>
  <c r="AL42" i="40"/>
  <c r="AL49" i="40"/>
  <c r="AL59" i="40"/>
  <c r="AL48" i="40"/>
  <c r="AL37" i="40"/>
  <c r="AK62" i="40"/>
  <c r="E22" i="40"/>
  <c r="AK53" i="40"/>
  <c r="E9" i="40"/>
  <c r="E28" i="40"/>
  <c r="E7" i="40"/>
  <c r="E48" i="40"/>
  <c r="E52" i="40"/>
  <c r="AL52" i="40"/>
  <c r="AK9" i="40"/>
  <c r="AK31" i="40"/>
  <c r="E13" i="40"/>
  <c r="AK10" i="40"/>
  <c r="AK17" i="40"/>
  <c r="AL54" i="40"/>
  <c r="E63" i="40"/>
  <c r="E42" i="40"/>
  <c r="AL21" i="40"/>
  <c r="AL14" i="40"/>
  <c r="E27" i="40"/>
  <c r="E41" i="40"/>
  <c r="E54" i="40"/>
  <c r="E29" i="40"/>
  <c r="AL41" i="40"/>
  <c r="AL62" i="40"/>
  <c r="AK49" i="40"/>
  <c r="AL13" i="40"/>
  <c r="AL8" i="40"/>
  <c r="E12" i="40"/>
  <c r="E45" i="40"/>
  <c r="E53" i="40"/>
  <c r="E51" i="40"/>
  <c r="AM39" i="40" l="1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31" i="7"/>
  <c r="AL21" i="7"/>
  <c r="AL1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17" i="34"/>
  <c r="G55" i="34"/>
  <c r="G63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27" i="34"/>
  <c r="G33" i="34"/>
  <c r="G31" i="34"/>
  <c r="G24" i="34"/>
  <c r="E57" i="34"/>
  <c r="G65" i="34"/>
  <c r="G54" i="34"/>
  <c r="G8" i="34"/>
  <c r="G38" i="34"/>
  <c r="G22" i="34"/>
  <c r="G18" i="34"/>
  <c r="G30" i="34"/>
  <c r="G43" i="34"/>
  <c r="G34" i="34"/>
  <c r="G42" i="34"/>
  <c r="G48" i="34"/>
  <c r="G21" i="34"/>
  <c r="E63" i="34"/>
  <c r="G35" i="34"/>
  <c r="G15" i="34"/>
  <c r="G28" i="34"/>
  <c r="G47" i="34"/>
  <c r="G49" i="34"/>
  <c r="G13" i="34"/>
  <c r="G41" i="34"/>
  <c r="G45" i="34"/>
  <c r="E55" i="34"/>
  <c r="G26" i="34"/>
  <c r="G16" i="34"/>
  <c r="G32" i="34"/>
  <c r="G14" i="34"/>
  <c r="G64" i="34"/>
  <c r="G53" i="34"/>
  <c r="G36" i="34"/>
  <c r="G11" i="34"/>
  <c r="G7" i="34"/>
  <c r="G46" i="34"/>
  <c r="G50" i="34"/>
  <c r="G58" i="34"/>
  <c r="G9" i="34"/>
  <c r="G37" i="34"/>
  <c r="G12" i="34"/>
  <c r="G59" i="34"/>
  <c r="G51" i="34"/>
  <c r="G40" i="34"/>
  <c r="G23" i="34"/>
  <c r="G29" i="34"/>
  <c r="G39" i="34"/>
  <c r="G20" i="34"/>
  <c r="G44" i="34"/>
  <c r="G56" i="34"/>
  <c r="G25" i="34"/>
  <c r="G62" i="34"/>
  <c r="E17" i="34"/>
  <c r="G10" i="34"/>
  <c r="G19" i="34"/>
  <c r="G52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20" i="34"/>
  <c r="E30" i="34"/>
  <c r="E27" i="34"/>
  <c r="E16" i="34"/>
  <c r="E58" i="34"/>
  <c r="E52" i="34"/>
  <c r="E56" i="34"/>
  <c r="E49" i="34"/>
  <c r="E38" i="34"/>
  <c r="E35" i="34"/>
  <c r="E43" i="34"/>
  <c r="E18" i="34"/>
  <c r="E65" i="34"/>
  <c r="E42" i="34"/>
  <c r="E21" i="34"/>
  <c r="E64" i="34"/>
  <c r="E37" i="34"/>
  <c r="E54" i="34"/>
  <c r="E10" i="34"/>
  <c r="E19" i="34"/>
  <c r="E46" i="34"/>
  <c r="E44" i="34"/>
  <c r="E45" i="34"/>
  <c r="E50" i="34"/>
  <c r="E51" i="34"/>
  <c r="E23" i="34"/>
  <c r="E32" i="34"/>
  <c r="E7" i="34"/>
  <c r="E26" i="34"/>
  <c r="E47" i="34"/>
  <c r="E62" i="34"/>
  <c r="E59" i="34"/>
  <c r="E8" i="34"/>
  <c r="E33" i="34"/>
  <c r="E12" i="34"/>
  <c r="E39" i="34"/>
  <c r="E22" i="34"/>
  <c r="E13" i="34"/>
  <c r="E40" i="34"/>
  <c r="E29" i="34"/>
  <c r="E48" i="34"/>
  <c r="E25" i="34"/>
  <c r="E34" i="34"/>
  <c r="E11" i="34"/>
  <c r="E28" i="34"/>
  <c r="E9" i="34"/>
  <c r="E24" i="34"/>
  <c r="E53" i="34"/>
  <c r="E15" i="34"/>
  <c r="E41" i="34"/>
  <c r="E31" i="34"/>
  <c r="E36" i="34"/>
  <c r="E14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11" i="7"/>
  <c r="AI21" i="7"/>
  <c r="AI3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7" i="34"/>
  <c r="AJ47" i="34"/>
  <c r="AK2" i="34" l="1"/>
  <c r="AL4" i="34"/>
  <c r="AL2" i="34" s="1"/>
  <c r="AJ30" i="34"/>
  <c r="AJ57" i="34"/>
  <c r="AJ24" i="34"/>
  <c r="AJ12" i="34"/>
  <c r="AJ60" i="34"/>
  <c r="AJ13" i="34"/>
  <c r="AJ43" i="34"/>
  <c r="AJ63" i="34"/>
  <c r="AJ16" i="34"/>
  <c r="AJ9" i="34"/>
  <c r="AJ23" i="34"/>
  <c r="AJ55" i="34"/>
  <c r="AJ52" i="34"/>
  <c r="AK35" i="34"/>
  <c r="AJ56" i="34"/>
  <c r="AJ18" i="34"/>
  <c r="AJ67" i="34"/>
  <c r="AJ21" i="34"/>
  <c r="AJ45" i="34"/>
  <c r="AJ50" i="34"/>
  <c r="AJ28" i="34"/>
  <c r="AJ39" i="34"/>
  <c r="AJ49" i="34"/>
  <c r="AJ64" i="34"/>
  <c r="AJ62" i="34"/>
  <c r="AJ22" i="34"/>
  <c r="AJ15" i="34"/>
  <c r="AJ65" i="34"/>
  <c r="AJ20" i="34"/>
  <c r="AJ34" i="34"/>
  <c r="AJ19" i="34"/>
  <c r="AJ41" i="34"/>
  <c r="AJ17" i="34"/>
  <c r="AJ48" i="34"/>
  <c r="AJ8" i="34"/>
  <c r="AJ61" i="34"/>
  <c r="AJ33" i="34"/>
  <c r="AJ54" i="34"/>
  <c r="AJ11" i="34"/>
  <c r="AJ26" i="34"/>
  <c r="AJ66" i="34"/>
  <c r="AJ38" i="34"/>
  <c r="AJ31" i="34"/>
  <c r="AJ59" i="34"/>
  <c r="AJ46" i="34"/>
  <c r="AJ37" i="34"/>
  <c r="AJ58" i="34"/>
  <c r="AJ42" i="34"/>
  <c r="AJ10" i="34"/>
  <c r="AJ40" i="34"/>
  <c r="AJ53" i="34"/>
  <c r="AJ51" i="34"/>
  <c r="AL35" i="34"/>
  <c r="AH35" i="34" l="1"/>
  <c r="AG35" i="34"/>
  <c r="AM35" i="34"/>
  <c r="AL66" i="34"/>
  <c r="AK66" i="34"/>
  <c r="AL61" i="34"/>
  <c r="AK61" i="34"/>
  <c r="AL67" i="34"/>
  <c r="AK67" i="34"/>
  <c r="AL60" i="34"/>
  <c r="AK60" i="34"/>
  <c r="AJ27" i="34"/>
  <c r="AK7" i="34"/>
  <c r="AL56" i="34"/>
  <c r="AL10" i="34"/>
  <c r="AL52" i="34"/>
  <c r="AJ25" i="34"/>
  <c r="AL39" i="34"/>
  <c r="AK55" i="34"/>
  <c r="AK10" i="34"/>
  <c r="AK42" i="34"/>
  <c r="AK26" i="34"/>
  <c r="AL17" i="34"/>
  <c r="AL42" i="34"/>
  <c r="AK41" i="34"/>
  <c r="AL9" i="34"/>
  <c r="AL37" i="34"/>
  <c r="AK65" i="34"/>
  <c r="AL45" i="34"/>
  <c r="AK39" i="34"/>
  <c r="AK19" i="34"/>
  <c r="AL7" i="34"/>
  <c r="AK64" i="34"/>
  <c r="AL46" i="34"/>
  <c r="AL11" i="34"/>
  <c r="AL58" i="34"/>
  <c r="AJ32" i="34"/>
  <c r="AK20" i="34"/>
  <c r="AL48" i="34"/>
  <c r="AL8" i="34"/>
  <c r="AK51" i="34"/>
  <c r="AL51" i="34"/>
  <c r="AK46" i="34"/>
  <c r="AL57" i="34"/>
  <c r="AL18" i="34"/>
  <c r="AL15" i="34"/>
  <c r="AK9" i="34"/>
  <c r="AK21" i="34"/>
  <c r="AL54" i="34"/>
  <c r="AK16" i="34"/>
  <c r="AL65" i="34"/>
  <c r="AK12" i="34"/>
  <c r="AL49" i="34"/>
  <c r="AJ29" i="34"/>
  <c r="AK11" i="34"/>
  <c r="AL41" i="34"/>
  <c r="AL24" i="34"/>
  <c r="AL34" i="34"/>
  <c r="AK30" i="34"/>
  <c r="AK31" i="34"/>
  <c r="AL19" i="34"/>
  <c r="AL62" i="34"/>
  <c r="AK53" i="34"/>
  <c r="AK28" i="34"/>
  <c r="AL13" i="34"/>
  <c r="AL53" i="34"/>
  <c r="AL26" i="34"/>
  <c r="AL47" i="34"/>
  <c r="AK57" i="34"/>
  <c r="AK45" i="34"/>
  <c r="AK50" i="34"/>
  <c r="AL43" i="34"/>
  <c r="AK38" i="34"/>
  <c r="AK23" i="34"/>
  <c r="AK8" i="34"/>
  <c r="AK15" i="34"/>
  <c r="AK33" i="34"/>
  <c r="AK56" i="34"/>
  <c r="AK37" i="34"/>
  <c r="AL50" i="34"/>
  <c r="AK13" i="34"/>
  <c r="AJ44" i="34"/>
  <c r="AK40" i="34"/>
  <c r="AL22" i="34"/>
  <c r="AJ36" i="34"/>
  <c r="AK52" i="34"/>
  <c r="AK22" i="34"/>
  <c r="AK62" i="34"/>
  <c r="AL33" i="34"/>
  <c r="AL28" i="34"/>
  <c r="AK17" i="34"/>
  <c r="AL31" i="34"/>
  <c r="AL63" i="34"/>
  <c r="AK63" i="34"/>
  <c r="AK54" i="34"/>
  <c r="AK58" i="34"/>
  <c r="AK34" i="34"/>
  <c r="AL23" i="34"/>
  <c r="AL40" i="34"/>
  <c r="AK49" i="34"/>
  <c r="AL59" i="34"/>
  <c r="AL38" i="34"/>
  <c r="AL16" i="34"/>
  <c r="AL64" i="34"/>
  <c r="AL21" i="34"/>
  <c r="AK43" i="34"/>
  <c r="AK59" i="34"/>
  <c r="AL30" i="34"/>
  <c r="AL12" i="34"/>
  <c r="AK48" i="34"/>
  <c r="AL20" i="34"/>
  <c r="AK47" i="34"/>
  <c r="AL55" i="34"/>
  <c r="AJ14" i="34"/>
  <c r="AK24" i="34"/>
  <c r="AK18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44" i="34"/>
  <c r="AK29" i="34"/>
  <c r="AL32" i="34"/>
  <c r="AL36" i="34"/>
  <c r="AK44" i="34"/>
  <c r="AK14" i="34"/>
  <c r="AL14" i="34"/>
  <c r="AK27" i="34"/>
  <c r="AK25" i="34"/>
  <c r="AK36" i="34"/>
  <c r="AL29" i="34"/>
  <c r="AK32" i="34"/>
  <c r="AL27" i="34"/>
  <c r="AL25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H12" i="7"/>
  <c r="BA12" i="7"/>
  <c r="BD12" i="7"/>
  <c r="BH22" i="7" l="1"/>
  <c r="BH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W58" i="5" s="1"/>
  <c r="AV56" i="5"/>
  <c r="AU56" i="5"/>
  <c r="AU58" i="5" s="1"/>
  <c r="AT56" i="5"/>
  <c r="AT58" i="5" s="1"/>
  <c r="AW47" i="5"/>
  <c r="AV47" i="5"/>
  <c r="AU47" i="5"/>
  <c r="AT47" i="5"/>
  <c r="AW46" i="5"/>
  <c r="AW52" i="5" s="1"/>
  <c r="AV46" i="5"/>
  <c r="AV52" i="5" s="1"/>
  <c r="AU46" i="5"/>
  <c r="AU52" i="5" s="1"/>
  <c r="AT46" i="5"/>
  <c r="AT52" i="5" s="1"/>
  <c r="AW45" i="5"/>
  <c r="AV45" i="5"/>
  <c r="AU45" i="5"/>
  <c r="AT45" i="5"/>
  <c r="AW44" i="5"/>
  <c r="AW51" i="5" s="1"/>
  <c r="N12" i="9" s="1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W50" i="5" s="1"/>
  <c r="N11" i="9" s="1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X12" i="7"/>
  <c r="AU22" i="7"/>
  <c r="BD13" i="7"/>
  <c r="BA22" i="7"/>
  <c r="BA13" i="7"/>
  <c r="BD22" i="7"/>
  <c r="AR12" i="7"/>
  <c r="AL12" i="7"/>
  <c r="AO12" i="7"/>
  <c r="AI12" i="7"/>
  <c r="AU12" i="7"/>
  <c r="H14" i="24" l="1"/>
  <c r="I13" i="24" s="1"/>
  <c r="AD25" i="27"/>
  <c r="AE25" i="27" s="1"/>
  <c r="AD25" i="24"/>
  <c r="R12" i="7"/>
  <c r="AG6" i="24"/>
  <c r="G9" i="11"/>
  <c r="H14" i="27"/>
  <c r="I13" i="27" s="1"/>
  <c r="I8" i="24"/>
  <c r="R16" i="10"/>
  <c r="Q16" i="10"/>
  <c r="P16" i="10"/>
  <c r="F14" i="17"/>
  <c r="H14" i="25"/>
  <c r="M52" i="5"/>
  <c r="U52" i="5"/>
  <c r="E58" i="5"/>
  <c r="AO58" i="5"/>
  <c r="AA26" i="7"/>
  <c r="AR13" i="7"/>
  <c r="AI22" i="7"/>
  <c r="AL13" i="7"/>
  <c r="AX22" i="7"/>
  <c r="AR22" i="7"/>
  <c r="AO22" i="7"/>
  <c r="AL22" i="7"/>
  <c r="AO13" i="7"/>
  <c r="AU13" i="7"/>
  <c r="AI13" i="7"/>
  <c r="AX13" i="7"/>
  <c r="Q58" i="5" l="1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H23" i="7"/>
  <c r="BH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R23" i="7"/>
  <c r="AI32" i="7"/>
  <c r="AU23" i="7"/>
  <c r="BA23" i="7"/>
  <c r="AR32" i="7"/>
  <c r="AU32" i="7"/>
  <c r="AL32" i="7"/>
  <c r="BD23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H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H14" i="7"/>
  <c r="U33" i="7"/>
  <c r="I13" i="7"/>
  <c r="AF27" i="7"/>
  <c r="AG25" i="7" s="1"/>
  <c r="M16" i="10"/>
  <c r="S16" i="10" s="1"/>
  <c r="N16" i="10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O23" i="7"/>
  <c r="BD14" i="7"/>
  <c r="AX23" i="7"/>
  <c r="AO32" i="7"/>
  <c r="AU14" i="7"/>
  <c r="AL23" i="7"/>
  <c r="AR14" i="7"/>
  <c r="BA14" i="7"/>
  <c r="AI23" i="7"/>
  <c r="AO14" i="7"/>
  <c r="AU33" i="7"/>
  <c r="U16" i="10" l="1"/>
  <c r="O16" i="10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H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H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BD15" i="7"/>
  <c r="AU24" i="7"/>
  <c r="AI33" i="7"/>
  <c r="AL14" i="7"/>
  <c r="BD24" i="7"/>
  <c r="AU15" i="7"/>
  <c r="AX14" i="7"/>
  <c r="AO33" i="7"/>
  <c r="BA24" i="7"/>
  <c r="AI14" i="7"/>
  <c r="BA15" i="7"/>
  <c r="AR33" i="7"/>
  <c r="AL33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H25" i="7"/>
  <c r="BH34" i="7"/>
  <c r="BH16" i="7"/>
  <c r="AL24" i="7"/>
  <c r="AO24" i="7"/>
  <c r="AI15" i="7"/>
  <c r="AR15" i="7"/>
  <c r="BD25" i="7"/>
  <c r="AL16" i="7"/>
  <c r="BD16" i="7"/>
  <c r="AO15" i="7"/>
  <c r="AX15" i="7"/>
  <c r="AL34" i="7"/>
  <c r="BA25" i="7"/>
  <c r="BA16" i="7"/>
  <c r="AI24" i="7"/>
  <c r="AR24" i="7"/>
  <c r="AL15" i="7"/>
  <c r="AX24" i="7"/>
  <c r="BA17" i="7" l="1"/>
  <c r="BB16" i="7" s="1"/>
  <c r="AO25" i="7"/>
  <c r="AU25" i="7"/>
  <c r="AR16" i="7"/>
  <c r="AX16" i="7"/>
  <c r="AI25" i="7"/>
  <c r="AI34" i="7"/>
  <c r="AX25" i="7"/>
  <c r="AU34" i="7"/>
  <c r="AO34" i="7"/>
  <c r="AR34" i="7"/>
  <c r="AR25" i="7"/>
  <c r="AO16" i="7"/>
  <c r="AL25" i="7"/>
  <c r="AU16" i="7"/>
  <c r="AI16" i="7"/>
  <c r="AO17" i="7" l="1"/>
  <c r="AP11" i="7" s="1"/>
  <c r="BB11" i="7"/>
  <c r="BB12" i="7"/>
  <c r="BB13" i="7"/>
  <c r="BB14" i="7"/>
  <c r="BB15" i="7"/>
  <c r="AU17" i="7"/>
  <c r="AV14" i="7" s="1"/>
  <c r="AX17" i="7"/>
  <c r="BD17" i="7"/>
  <c r="AP12" i="7"/>
  <c r="AR17" i="7"/>
  <c r="AS16" i="7" s="1"/>
  <c r="AD37" i="7"/>
  <c r="AD17" i="7"/>
  <c r="AL17" i="7"/>
  <c r="AM16" i="7" s="1"/>
  <c r="BH35" i="7"/>
  <c r="BH26" i="7"/>
  <c r="AI17" i="7"/>
  <c r="BA26" i="7"/>
  <c r="BD26" i="7"/>
  <c r="AL26" i="7"/>
  <c r="AU35" i="7"/>
  <c r="AP16" i="7" l="1"/>
  <c r="AP14" i="7"/>
  <c r="AP13" i="7"/>
  <c r="AP15" i="7"/>
  <c r="AV16" i="7"/>
  <c r="BA27" i="7"/>
  <c r="BB26" i="7" s="1"/>
  <c r="AV13" i="7"/>
  <c r="BB17" i="7"/>
  <c r="AV12" i="7"/>
  <c r="AV15" i="7"/>
  <c r="AV11" i="7"/>
  <c r="BE11" i="7"/>
  <c r="BE12" i="7"/>
  <c r="BE13" i="7"/>
  <c r="BE14" i="7"/>
  <c r="BE15" i="7"/>
  <c r="AY11" i="7"/>
  <c r="AY12" i="7"/>
  <c r="AY13" i="7"/>
  <c r="AY14" i="7"/>
  <c r="AY15" i="7"/>
  <c r="BE16" i="7"/>
  <c r="AY16" i="7"/>
  <c r="AI35" i="7"/>
  <c r="AX26" i="7"/>
  <c r="AO26" i="7"/>
  <c r="AR26" i="7"/>
  <c r="AO35" i="7"/>
  <c r="AR35" i="7"/>
  <c r="AI26" i="7"/>
  <c r="AL35" i="7"/>
  <c r="AU26" i="7"/>
  <c r="AP17" i="7" l="1"/>
  <c r="AU27" i="7"/>
  <c r="AV23" i="7" s="1"/>
  <c r="AV17" i="7"/>
  <c r="BB21" i="7"/>
  <c r="BB22" i="7"/>
  <c r="BB23" i="7"/>
  <c r="BB24" i="7"/>
  <c r="BB25" i="7"/>
  <c r="BD27" i="7"/>
  <c r="AX27" i="7"/>
  <c r="BE17" i="7"/>
  <c r="AY17" i="7"/>
  <c r="AV24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H36" i="7"/>
  <c r="AM12" i="7"/>
  <c r="AM13" i="7"/>
  <c r="AM11" i="7"/>
  <c r="AM14" i="7"/>
  <c r="AM15" i="7"/>
  <c r="AO36" i="7"/>
  <c r="AI36" i="7"/>
  <c r="AV22" i="7" l="1"/>
  <c r="AV26" i="7"/>
  <c r="AV25" i="7"/>
  <c r="AV21" i="7"/>
  <c r="BB27" i="7"/>
  <c r="AY21" i="7"/>
  <c r="AY22" i="7"/>
  <c r="AY23" i="7"/>
  <c r="AY24" i="7"/>
  <c r="AY25" i="7"/>
  <c r="BE21" i="7"/>
  <c r="BE22" i="7"/>
  <c r="BE23" i="7"/>
  <c r="BE24" i="7"/>
  <c r="BE25" i="7"/>
  <c r="AY26" i="7"/>
  <c r="BE26" i="7"/>
  <c r="AP21" i="7"/>
  <c r="AP25" i="7"/>
  <c r="AP24" i="7"/>
  <c r="AP23" i="7"/>
  <c r="AP22" i="7"/>
  <c r="AO37" i="7"/>
  <c r="AL36" i="7"/>
  <c r="AU36" i="7"/>
  <c r="AR36" i="7"/>
  <c r="AV27" i="7" l="1"/>
  <c r="AU37" i="7"/>
  <c r="AV32" i="7" s="1"/>
  <c r="BE27" i="7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U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U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BD7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last year end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D38" authorId="0" shapeId="0" xr:uid="{00000000-0006-0000-0B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AK33" authorId="0" shapeId="0" xr:uid="{00000000-0006-0000-0F00-000001000000}">
      <text>
        <r>
          <rPr>
            <b/>
            <sz val="9"/>
            <color indexed="81"/>
            <rFont val="Tahoma"/>
            <charset val="1"/>
          </rPr>
          <t>Michael Buckley:</t>
        </r>
        <r>
          <rPr>
            <sz val="9"/>
            <color indexed="81"/>
            <rFont val="Tahoma"/>
            <charset val="1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45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AG5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C50" authorId="0" shapeId="0" xr:uid="{00000000-0006-0000-2F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56" authorId="0" shapeId="0" xr:uid="{00000000-0006-0000-3200-000001000000}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<sst xmlns="http://schemas.openxmlformats.org/spreadsheetml/2006/main" count="17401" uniqueCount="588">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</sst>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5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07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3" fillId="13" borderId="30" xfId="19" applyFont="1" applyFill="1" applyBorder="1" applyAlignment="1">
      <alignment vertical="center"/>
    </xf>
    <xf numFmtId="0" fontId="64" fillId="13" borderId="30" xfId="19" applyFont="1" applyFill="1" applyBorder="1" applyAlignment="1">
      <alignment horizontal="center" vertical="center"/>
    </xf>
    <xf numFmtId="4" fontId="63" fillId="13" borderId="31" xfId="19" applyNumberFormat="1" applyFont="1" applyFill="1" applyBorder="1" applyAlignment="1">
      <alignment horizontal="center" vertical="center"/>
    </xf>
    <xf numFmtId="9" fontId="63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0" fontId="26" fillId="2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 xr:uid="{00000000-0005-0000-0000-000000000000}"/>
    <cellStyle name="Comma 2 2" xfId="8" xr:uid="{00000000-0005-0000-0000-000001000000}"/>
    <cellStyle name="Currency 2" xfId="9" xr:uid="{00000000-0005-0000-0000-000002000000}"/>
    <cellStyle name="Currency 2 2" xfId="10" xr:uid="{00000000-0005-0000-0000-000003000000}"/>
    <cellStyle name="Currency 3" xfId="11" xr:uid="{00000000-0005-0000-0000-000004000000}"/>
    <cellStyle name="Hyperlink" xfId="1" builtinId="8"/>
    <cellStyle name="Hyperlink 2" xfId="12" xr:uid="{00000000-0005-0000-0000-000006000000}"/>
    <cellStyle name="Normal" xfId="0" builtinId="0"/>
    <cellStyle name="Normal 2" xfId="2" xr:uid="{00000000-0005-0000-0000-000008000000}"/>
    <cellStyle name="Normal 2 2" xfId="6" xr:uid="{00000000-0005-0000-0000-000009000000}"/>
    <cellStyle name="Normal 2 2 2" xfId="19" xr:uid="{00000000-0005-0000-0000-00000A000000}"/>
    <cellStyle name="Normal 2 3" xfId="13" xr:uid="{00000000-0005-0000-0000-00000B000000}"/>
    <cellStyle name="Normal 3" xfId="3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ercent" xfId="4" builtinId="5"/>
    <cellStyle name="Percent 2" xfId="5" xr:uid="{00000000-0005-0000-0000-000011000000}"/>
    <cellStyle name="Percent 2 2" xfId="17" xr:uid="{00000000-0005-0000-0000-000012000000}"/>
    <cellStyle name="Percent 3" xfId="18" xr:uid="{00000000-0005-0000-0000-000013000000}"/>
  </cellStyles>
  <dxfs count="1200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{27AC4B54-1913-554F-A2C1-332B9B5F537D}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{B898C70F-D1CB-CC41-B075-0FE3B18C8A78}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{391103B4-1068-C54F-94F6-07186CEC3E59}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{5176450D-56A4-B745-8D31-52C09FB4AE4D}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{0DCCDFA1-61E4-3E49-9FE0-257344BD8115}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{DD223AC4-5039-404F-B467-E73EB0C07B7C}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{9F1A1A63-6F11-7E4A-A578-C44DF222A299}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{FB23304A-C9EC-294A-8978-CAB57452D6B8}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{D80F7FB7-058F-FB4B-A93E-8C5D465B834D}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{E54B6D3F-7663-1743-AE4A-DA7B455D4B0D}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{A503384A-C472-CC4D-8DEE-C320CF6C474E}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{2AE7799E-3112-944D-B4D6-B7F998CFD674}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{3CFD2D41-1F44-A847-B1D7-CB653F3773BE}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{C6C93B47-602B-194B-ABCF-9623B8750D72}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{00BE912A-5F66-3049-B8F1-A763342B7CCA}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{65BBDF4E-14F8-9A43-B7B5-A62F7529B755}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{03C53F81-384D-0143-B94A-4E0018A63F6C}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{B2D3FCF7-3754-4846-88EF-27817508E493}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{E73FBCAE-C018-DE4E-8F76-480CDB157C23}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{2793798F-E460-3D4B-9C3B-D47C228A91BC}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{9EF41A08-1EDC-7449-A6EF-E68E6AF27FCE}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{6EE892E9-EBE9-C440-960E-9B600F5BFE41}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{F5116F65-EDD2-4B47-B498-BE2314425EA1}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{38EDC3C8-4AC7-2749-AF02-644EA526E288}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{A733089A-5692-0D43-B4D8-1616901BDC39}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{B2552A46-EE91-D640-8A9A-568165565A73}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{91487F9E-C74F-5B47-AC5D-4C4A886E5500}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{01167DB9-BDE1-4744-8837-0B4DDBBEFA09}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{7A35CCF3-DBD5-4244-80E8-628CC933642E}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{6F5B9FD3-2202-2B41-B045-B03E719E2E90}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{BB585DD2-34A5-704B-B8D1-4AEA5C6BBB38}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{7F0EFFEA-9815-754E-BF1D-9675F0C4DDEE}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{29246F6E-66A5-D148-8DFC-DA3F7A6E4571}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{3F4518BF-A981-C84C-B66E-E9445F59D626}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{54FCFF56-5EEC-F447-9937-0F18E2D5E0CD}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{8E3523BF-BFA0-204F-81FF-E4B1B0A03002}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{E8FB4CC8-486A-5643-8CE8-B059BDFA64AC}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{C296F865-5079-F74B-94D3-8A8BB7DA6B07}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{647B6458-018A-2949-A68C-3276D68A7AF3}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{AD7D75EB-0607-374D-8B6A-1E2380C6EEFC}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{ADFEF38C-F9B3-2547-B29C-60BF84F3A30B}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{C6E36E74-0430-EC44-8A1B-ADC98CA5EF62}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{56F5CC85-FD2F-8D40-AEF6-D2A6B1E24173}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{42A86BF0-7E9D-6D4E-8845-ED11BF35484E}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{87929EE0-3ABD-4948-8759-E671D65A315C}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{9EF0E8F0-E926-B14D-A969-C26214F13764}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{88CBF921-853A-B34F-BEE8-F91AB8CB725D}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{59C42252-15F3-C84F-B887-9A8AF9A956D9}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{FA594AE8-0C25-AF40-84AD-D277872694BC}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{5286F2E1-291E-B64E-AAB5-4016573EF879}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{FA7EF880-6DE5-1A46-9EC4-F599541D4A15}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{8A33D4D7-2D43-B84C-B826-12C9CFB3F813}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{11B121BD-6B25-0B49-A56C-C26D2FF061BB}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{195B962F-762D-764D-B15C-77C8DD97BF67}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{67B2EDE2-783A-A247-B8AE-580BE141D70C}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{ABB9744D-A37B-D145-884D-B1BC057EC8A1}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{691217C9-205F-124C-8F79-6921EFFCE82E}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{4477F635-FDF0-7D4D-A4F9-5C06A2DC2BD6}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{E48E11C1-7561-ED48-A638-6BAE190CC361}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{DEE2EDFE-42FE-3545-8D10-0641FD6FC4B2}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{09816B90-B662-9748-834D-0712A01C9099}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{5173FDB0-5587-4845-9C82-B481B3F2E48E}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{5CB7A00D-2E52-8F4D-A254-9B8B8EAB6E95}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{A6DB64FB-762B-714C-A6A2-2BA923FF83B6}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{802CCCEE-C986-5B40-8838-D1B2C394D6AC}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{59DEE2F2-2977-8B48-9797-8DF15B3A2A85}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{A7FDE233-560E-E540-9BBC-54C6AEFC1793}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{31CC93CB-3D44-6B4E-9465-1261F513F8B1}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{4F302827-89EB-4E44-8F87-2C85F65FFC1F}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{9EC8FE48-DFFC-0042-A010-B681298D9015}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{8FB18531-C66D-8249-9463-9C0E6824E690}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{C55BE0E6-230C-DF43-A000-19BCEB06CE08}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{DAF702B3-7223-5146-BB14-B33A65932E25}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{8B10B7C3-F219-9647-8D13-61280FDB6589}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{AE4E22B1-CD2B-4143-BB07-BE5115AE2E7E}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{682E2B55-D4BE-1942-BCAD-62F1AB4D379D}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{AB3CC250-C60D-E847-B545-E04D90ABA0BA}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{82D2DBB6-B768-7649-8A78-AC6FEAC1BA0E}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{50716735-3BC5-DC4C-A09B-2203CF8BF9DD}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{923ED581-A89F-324A-95D0-DA2320DEF0BE}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{9762AF99-8415-0C4B-87B7-A5DB6D2C2652}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{18D42DE8-A8D7-7A4F-BC55-AD1E15DE196F}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{ACB26624-DABD-8E42-80A4-F1115D239AF9}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{535BAF58-1DB0-5C4D-8005-D692FBE7FE9C}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{ECEA459F-A175-F14C-9EF6-B0B466CC51DF}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{D4D1EF66-74EF-964F-84A2-E5B54FDCAB05}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{1AEEB4CD-1D18-CB4A-AC10-41C8D3FB762D}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{36002A4F-A2AD-BF4A-8CA2-1A6308F2E3FC}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{3BDB1EBB-2920-FD43-A305-1AB86FA3BA25}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{C8667734-A427-144B-A401-7A5FE59C8145}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{1815D5BD-368A-8343-B5AB-43A58E217FA2}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{42286BCE-303D-D840-A833-F7E77C41E0FC}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{A81288C2-DB0E-B74D-A640-6BAEE7A8CDF4}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{5C12408A-F99E-664D-9AF1-9F057937FB8C}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{4010177F-66D2-0C4C-A792-7D68CD2BD8BC}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{6575104F-0ABD-EC49-855B-F3EBEE3AB7F9}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{172BF592-D821-5448-9495-EDC0B51F5590}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{4FB4C14B-0B4C-FD43-8165-E524A17D0C24}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{0AE39D09-6D8A-AA4E-8BCD-27EE971865D8}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{835CE9E9-F853-0D4F-9C50-B0A27D905E72}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{028F37A7-D7D1-2743-BDB9-35443CCF875E}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{AC4B9890-D601-2249-B5EF-5229880AC801}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{0C0A73D1-95A4-B142-9079-10845BFECF48}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{D3B7E0E7-2279-4F4E-B050-3CB5AFAB6325}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{41F9DA0B-8814-E34A-815D-EBD372CECBF9}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{0EAF1CC2-626C-6643-978F-B7A86E888ADC}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{FCED56D7-BDE0-8B4E-99A1-ABBE0C2904EC}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{77011D6B-452A-B149-A08D-2BF2554EC24C}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{D0F500E8-16A1-AE48-93CF-EA80FB20DDBF}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{568927F3-0479-9D49-BBBA-8FECCB73950C}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{A5316812-3409-6341-9BB5-6F1410171421}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{CC11FF8C-3A49-2E4C-80AE-BC9585CC691C}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{B96DF940-270E-7243-B140-0E96877A36E4}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{37F00733-EC83-F748-9643-7D8E10587ED3}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{E2A66C98-126A-5744-9E67-5FA52DF7ABB0}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{523278DA-2D4D-3045-8BDB-C49135D47B74}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{031EC027-D8FF-384F-A0D3-35EAE0DE2402}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{6B4AEF4A-251C-7F40-848B-CD1D51415175}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{D50BBA6D-F770-2B47-A269-6F2A696230F0}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{E8F613D5-504B-2E40-8301-B30BD1A1F534}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{1FE99B2D-D66B-9043-8511-7D5662545A26}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{F781219D-182D-1C4E-80D8-4667334B81AE}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{8C0D9724-4746-614B-9661-F353DF215523}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{33E602B3-5973-7A4C-98DC-92CC9B18B1DD}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{B3C95C19-2AD4-6B45-8599-91BD10001335}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{BC2F7C46-2351-6C43-AADC-51C480F28112}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{D846E396-D036-D540-8740-78EC8AC09244}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{D373C648-2EE6-0849-9141-F6A628AAA93E}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{FF1FCA9D-DCF5-AE4C-B7F3-00AB8133010B}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{C55992BC-F0E5-7C4D-B7E6-ACEC4841398C}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{869F7751-72E2-B04C-B5B9-FA2D1B49F8EB}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{A298C861-CC45-624C-851A-F82AF225E809}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{C34D828C-7EB0-4349-8A2E-8131F03F147F}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{01DE0CAE-7610-E244-A865-48F5C0603A30}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{770C321A-8BCB-4148-BA6A-16BB3D157967}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{E9871D64-CB3A-3540-845B-21E1A6361986}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{9E4642AD-0A1B-9D40-8264-643C6431B66B}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{B6652A4E-7D6B-B542-A339-98CD439A45D9}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{0DB01522-6FC9-6B41-AC27-1D1EF77B39A3}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{20868BB7-FAAF-FE4E-8BAA-714B654EE95D}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{CAFB4E13-0B10-234B-8D6A-2CE8BA9C7251}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{7A17230E-1A32-C14E-82E1-E33BA09A09A1}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{0604E08E-15BA-1843-BA56-F0DB113F783C}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{DAD7918C-15C6-6F45-9208-49160D99B941}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{18EFC456-0B5A-0243-AAC5-AEB5D3119E44}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{0B5472BB-CF7E-5E45-9417-3D8721D92B5C}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{6F986043-18FB-4D4B-95A1-D23256CD6EF9}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{1743D3A4-7673-4E42-8FA5-D1901C722E2F}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{75B90026-BDDF-D542-8D57-9B9C75D41615}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{9C7011D9-2F10-B447-8D83-AD4D145FB619}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Downgrades'!$B$28:$BY$28</c:f>
              <c:strCache>
                <c:ptCount val="76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</c:strCache>
            </c:strRef>
          </c:cat>
          <c:val>
            <c:numRef>
              <c:f>'II. Upgrades &amp; Downgrades'!$B$29:$BY$29</c:f>
              <c:numCache>
                <c:formatCode>General</c:formatCode>
                <c:ptCount val="7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4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>
                  <c:v>9</c:v>
                </c:pt>
                <c:pt idx="72">
                  <c:v>5</c:v>
                </c:pt>
                <c:pt idx="73">
                  <c:v>8</c:v>
                </c:pt>
                <c:pt idx="7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Downgrades'!$B$28:$BY$28</c:f>
              <c:strCache>
                <c:ptCount val="76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</c:strCache>
            </c:strRef>
          </c:cat>
          <c:val>
            <c:numRef>
              <c:f>'II. Upgrades &amp; Downgrades'!$B$30:$BY$30</c:f>
              <c:numCache>
                <c:formatCode>General</c:formatCode>
                <c:ptCount val="76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Downgrades'!$B$28:$BY$28</c:f>
              <c:strCache>
                <c:ptCount val="76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</c:strCache>
            </c:strRef>
          </c:cat>
          <c:val>
            <c:numRef>
              <c:f>'II. Upgrades &amp; Downgrades'!$B$31:$BY$31</c:f>
              <c:numCache>
                <c:formatCode>General</c:formatCode>
                <c:ptCount val="76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Downgrades'!$B$28:$BY$28</c:f>
              <c:strCache>
                <c:ptCount val="76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</c:strCache>
            </c:strRef>
          </c:cat>
          <c:val>
            <c:numRef>
              <c:f>'II. Upgrades &amp; Downgrades'!$B$32:$BY$32</c:f>
              <c:numCache>
                <c:formatCode>General</c:formatCode>
                <c:ptCount val="76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Downgrades'!$B$28:$BY$28</c:f>
              <c:strCache>
                <c:ptCount val="76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</c:strCache>
            </c:strRef>
          </c:cat>
          <c:val>
            <c:numRef>
              <c:f>'II. Upgrades &amp; Downgrades'!$B$33:$BY$33</c:f>
              <c:numCache>
                <c:formatCode>General</c:formatCode>
                <c:ptCount val="76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Downgrades'!$B$28:$BY$28</c:f>
              <c:strCache>
                <c:ptCount val="76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</c:strCache>
            </c:strRef>
          </c:cat>
          <c:val>
            <c:numRef>
              <c:f>'II. Upgrades &amp; Downgrades'!$B$34:$BY$34</c:f>
              <c:numCache>
                <c:formatCode>General</c:formatCode>
                <c:ptCount val="76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{B003AEFE-F649-D846-A757-915887B56BA7}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{5F624E94-5441-D84E-ACF7-F9F47E9F4A4C}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{59C1FCDC-02E3-0041-8F7F-7513FB52335D}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{41E86CA0-055C-954E-960F-4A7C1C0BAFB8}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{FC2089E3-6DFF-B848-89F0-BF7C228DA0B5}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{1091F60A-AB32-764D-9B32-B237EEC28639}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{7F7AEF00-7FB0-4642-BFCE-1A128E301B25}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{5443434C-4379-0E4E-AA23-44ACB369818A}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{279C1C8C-8BAF-F94D-89B2-2158F9545910}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{E8792C71-7646-CC45-BD83-D6AE77A04D98}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{3AF3B0A2-2A7B-6A45-9080-AEB29A343803}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{CEBEC54D-FC10-CC41-A389-1A1E7043846D}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{7E6DA610-2DE9-0544-8B0F-F3B3C2FEB3C4}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{55C2862E-AEE8-1B4F-8F0C-D1556301D8D0}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{A5AE64B8-3913-6C4E-A730-7DA64EC6F23F}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{627E603E-DBDC-CD42-ABF7-8045B21C0D69}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{E3CD3856-6377-3742-83F1-EE46D30BCB9A}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{8242B7D0-669E-2740-8C6C-745629AC80B5}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{D874228D-9102-B842-8A7D-AA160AEC0C8D}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{B0BFDB14-3D23-064C-8C44-40790AD45B91}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{41AE2D55-1F53-1745-B6AC-00984E6E80E2}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{897F6B44-91AE-634A-B896-6E7E6840F3F2}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{C09166FA-D6D5-5C45-BD47-1FF37096DF9D}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{50259AC4-09AA-7F42-ACC4-3D3BCAFD03A3}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{04B6D074-9143-2341-8154-579E544F3763}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{0CEBA5AE-F425-FB45-A6AF-F7065D6D0D33}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{1E3AD061-89E4-0341-A5BF-F1CFC427EFF4}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{5A46888B-61BE-DD48-8336-81CB7EB5F326}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{69B4B32B-BD3A-2441-8DFC-FC6C13FDC48D}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{11ED62F8-D526-2F42-8DF0-4469EB278A60}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{3C75F6CB-3202-FF43-AEC8-F245669ED055}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{1E16184C-EF9A-6C44-AE17-0ABCE2355482}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{D2071C47-21D3-314B-B877-BC9C916DA6B7}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{F33A8537-3A80-4D46-B934-A19A348364EF}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{395A344F-B660-6E49-9775-CB5B8B7C6C18}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{A197B549-BDD7-064F-8E21-B400B551F5A5}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{0F60B110-6341-3C45-8C92-D7F453008CCA}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{0D379B94-4DD3-5C4E-B542-2C5735C414BC}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{6D9659FB-4E66-AD40-8F7A-4A0E10CE7FDA}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{AD0AE71B-7F77-2040-887B-75B98B82C6EE}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{32CC5132-4150-7549-9F05-FBD4EDC81379}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{8F908B96-592D-6B46-BCC4-BC59EA0D527B}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{23290C6C-3186-B245-8C8A-8EDC9833020F}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{287C24D0-ED5A-3E4B-8418-D736C764A0D6}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{0D4F43AB-8B3A-F047-BA56-C1E7BCE23833}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{6783DB40-D486-AB48-A4EF-DC8E196EE998}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{433DE4AA-5D49-E241-BA2F-2F3FB1F2B9C0}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{519BB681-2963-7145-AD6C-3919588A0451}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{E48C39FD-E6F6-E244-9638-C7F569B26035}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{69AD9BEA-2FEB-C641-84BC-9C8C9CD9609F}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{4BA9F80D-F8C4-D549-9D04-9EE1DDE42DEA}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{91B24F14-E1C9-0C45-A0C7-A0653D630CE8}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{E77789BD-2A9A-F54B-8488-8CE9DCD69D1B}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{8541DF9E-1CD4-D44D-86B3-1082DF1E8657}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{2C23FE58-C55A-9745-AD33-0090DCC159CD}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{D72DED0B-5947-D34B-B673-861CFAABF66A}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{18D72132-1A03-7F4E-B2FB-522DAD126ACF}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{6892D3A6-8617-8844-B7CA-704A4B460AC7}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{4100807D-B728-A04A-944F-29AFD7E6AFE3}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{4D1E3038-E55B-A246-B3AB-ED3DA5A8B676}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{D9603E9A-725F-5B4F-8B3C-8FA3335FBF50}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{B6DBD934-2A9D-1640-9CC5-6B56F70DEE39}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{49CCD984-F026-0A49-90F5-21B1C555F1E9}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{9FF8523B-C3DB-B545-870C-CB54988C495E}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{F3D924C1-6EA6-764A-8D6D-7F9285A197DE}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{E60AA4F7-8D3D-614D-B899-BCB2E6DCA263}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{8C0BAB2C-8EA0-BD47-A534-70A4EF8C01A3}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{A845BA3B-E7F6-0843-8A21-87CEBA418EE0}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{82F77D98-6BEF-B340-8A5E-FB13E11E0CA4}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{126B0D6E-897E-9841-862F-2991BD7B352F}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{2F0D29AA-5237-4B4D-B9FD-E4FFB9EEEDEE}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{F5EC034E-56E5-0642-9294-52564C877273}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{F732FECF-5810-144C-AE1E-47CADFA1A8CA}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{5AE440E5-86CF-1D4F-B71B-A3F0B7E24BB9}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{1F3DCE7F-C9C4-4F44-84B6-5D39E395F31C}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{604C14F2-EAA2-9D40-B12B-39B53E1BB780}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{53650428-EAE6-E34B-BCE0-85EE183AC3DA}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{41108FE2-8F0F-3548-B64C-2B197FF79543}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{8F985873-BA52-C245-987C-EF918F40E6DC}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{1A7CC419-18F7-EB40-968A-6404E387DF6C}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{0DCDA574-2EDD-054A-844A-BC2838396295}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{94A56F01-C6E2-6545-A066-3D4149D97F0E}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{57D9E2A2-80F5-4948-869F-2077DCD553E2}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{44C977F9-69B5-1543-959C-9223A6F5D985}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{94991073-77F4-2D4D-A1CE-45AD43BC78CB}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{ABA9792A-9E20-3E46-A632-23D9E56E4A49}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{D138FA55-6693-DD4B-B8D2-15D8946BA6EF}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{FDC6615E-05F1-B746-B4A7-FF3D40A94C1E}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{B659E7FD-5C42-DA49-BF51-D8AE042001A9}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{710B1AE4-8547-734E-9256-F3C87BAFFEF4}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{23D02514-C885-D643-AC81-C7106A14ACAF}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{E331967D-0B37-614C-8144-136E01CBC656}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{A7163F48-8D3D-2242-B7D9-F44F881411E0}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{9B77D37E-F2B3-1C40-AF50-FCA481D92636}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{CF273890-8F5F-064C-96A1-0F50EDA9F55C}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{EAFA1656-8C87-E74C-8146-DF17F4CA89D5}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{70EE6557-69AC-A444-8A3F-65523A90DEC9}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{FD06D96F-F8AB-1C4D-A06D-7B384F4121EB}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{4AB19493-8001-9F4D-A8CD-857384AEBF03}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{6ECBDC03-DBC0-9741-9F34-F97470AE39EC}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{76294EBF-91F6-AE4E-881B-62805AAD728F}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{72582D5D-7EF5-DB40-88E4-084BCED594E7}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{13978645-234E-1042-95A4-6290A5E78C04}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{FA570481-4F81-664E-8943-25E02121800F}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{CDAFBA26-AF13-8942-AF08-61AE6E08558E}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{157D2629-24E9-E340-AB9E-9A9E8E072BB1}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{BF49B49E-8EE1-684B-A112-3877B4EC4629}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{821FB7BB-1AC1-2D4D-95BE-15FAD17B85B1}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{CC566C3B-7686-6B47-AC04-85F552E627E6}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{483A8D7C-43D6-6E46-8221-3A13E9BD55F0}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{26E39784-B006-8B4E-A4EC-72BEB6E306ED}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{331A1701-C4BA-0643-B98D-325370DF8786}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{B7096F0B-ADC9-9746-AA8A-9881331FF947}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{21AF0175-9275-DA45-AF38-B5F5C4AA8B56}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{1A6934FC-1E59-3841-935D-8473DD004B78}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{641EC430-4A16-E54B-9659-7EED952BD956}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{43B250F7-33CA-CD40-8D3A-9FE34965DC29}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{DE8954EC-C644-AA46-9164-5ECA91B7F5BD}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{80C66F2E-A70D-594D-8DD0-C00E7B28B57D}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{B487C180-1873-1247-942E-7DA7AE895A1C}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{A2A3F68F-CC35-9540-8F44-EC04B9C60564}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{E5A7B94D-65F3-8A40-9CBE-09ACAB8C2B0E}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{86EF4CA9-5588-B447-9496-D2AEE74C59A1}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{F9860202-44B7-2C42-BA8E-8A6788252972}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{5CBD3631-04CE-A64C-AB9F-B84171DA9EE8}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{29D0406B-BDB8-8445-BF6E-9CCD0D268349}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{8CB4D5B6-BC4A-094B-90F5-97114AD41238}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{648E4510-35BA-8940-94B5-531D8EE37333}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{83B8902A-F6FF-1048-AE1D-3E8DB7DC7F4A}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{CD6C43FD-0852-9243-A27C-2F74575CCA58}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{DEC38302-45EB-A146-B9F2-4CD0D88FFDDB}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{BE6D39FE-949D-A44C-AE95-006C1DF096BD}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{74827C82-CCCC-6D4F-AB98-5E94301831FB}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{9064A8DC-8450-9849-AD21-45E643A991C9}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{6BB392D3-9E7F-AF45-934B-AA50A7FC8B04}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{9385F9DF-0705-DE40-B654-C88E0AD0F6E1}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{E5D3A915-497A-C840-AB62-0B6CAD29ADA2}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{C5A3BCFE-F016-1E43-92A3-D13F34AA525B}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{E330F8DD-6FBF-7240-9AA3-0F79134A7901}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{C51E65C3-62D0-3A43-81EF-585C1E6B6BC7}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{A88DCBCF-ECFE-6444-A0D5-728F1DFCB6EF}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{331F2350-7BD8-4846-8ED1-C30482498B5A}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{B01B3755-67DE-E246-A2B9-9FF055C537E8}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{4E3B17AB-0F9C-B643-B8F9-CAC5B496FDF7}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{870CAC78-8932-9C47-B79F-660D03198670}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{A41F5F1D-4217-884E-9AD1-27A6884E9F6D}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{718D6AED-0BAD-FD47-B0E9-ED131380F926}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{2C2D7C99-5270-434B-97FA-00C6CF649977}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{6BED03ED-1958-4049-A3B7-D5FEB3C5B5D5}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{3D500A14-45C5-964C-AD07-1E3B7E368592}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Action'!$E$9:$U$9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'IV. Direction of Rating Action'!$E$13:$U$13</c:f>
              <c:numCache>
                <c:formatCode>0.0%</c:formatCode>
                <c:ptCount val="17"/>
                <c:pt idx="0">
                  <c:v>0.13833992094861661</c:v>
                </c:pt>
                <c:pt idx="1">
                  <c:v>0.46363636363636362</c:v>
                </c:pt>
                <c:pt idx="2">
                  <c:v>0.60330578512396693</c:v>
                </c:pt>
                <c:pt idx="3">
                  <c:v>0.60909090909090913</c:v>
                </c:pt>
                <c:pt idx="4">
                  <c:v>0.60330578512396693</c:v>
                </c:pt>
                <c:pt idx="5">
                  <c:v>0.48</c:v>
                </c:pt>
                <c:pt idx="6">
                  <c:v>0.40350877192982454</c:v>
                </c:pt>
                <c:pt idx="7">
                  <c:v>0.36249999999999999</c:v>
                </c:pt>
                <c:pt idx="8">
                  <c:v>0.65</c:v>
                </c:pt>
                <c:pt idx="9">
                  <c:v>0.48684210526315791</c:v>
                </c:pt>
                <c:pt idx="10">
                  <c:v>0.75</c:v>
                </c:pt>
                <c:pt idx="11">
                  <c:v>0.97169811320754718</c:v>
                </c:pt>
                <c:pt idx="12">
                  <c:v>0.7</c:v>
                </c:pt>
                <c:pt idx="13">
                  <c:v>0.73134328358208955</c:v>
                </c:pt>
                <c:pt idx="14">
                  <c:v>0.73584905660377353</c:v>
                </c:pt>
                <c:pt idx="15">
                  <c:v>0.45263157894736844</c:v>
                </c:pt>
                <c:pt idx="16">
                  <c:v>0.57352941176470584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val>
            <c:numRef>
              <c:f>'IV. Direction of Rating Action'!$E$16:$U$16</c:f>
              <c:numCache>
                <c:formatCode>0%</c:formatCode>
                <c:ptCount val="17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Action'!$E$9:$U$9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'IV. Direction of Rating Action'!$E$14:$U$14</c:f>
              <c:numCache>
                <c:formatCode>General</c:formatCode>
                <c:ptCount val="17"/>
                <c:pt idx="0">
                  <c:v>253</c:v>
                </c:pt>
                <c:pt idx="1">
                  <c:v>110</c:v>
                </c:pt>
                <c:pt idx="2">
                  <c:v>121</c:v>
                </c:pt>
                <c:pt idx="3">
                  <c:v>110</c:v>
                </c:pt>
                <c:pt idx="4">
                  <c:v>121</c:v>
                </c:pt>
                <c:pt idx="5">
                  <c:v>50</c:v>
                </c:pt>
                <c:pt idx="6">
                  <c:v>57</c:v>
                </c:pt>
                <c:pt idx="7">
                  <c:v>80</c:v>
                </c:pt>
                <c:pt idx="8">
                  <c:v>60</c:v>
                </c:pt>
                <c:pt idx="9">
                  <c:v>76</c:v>
                </c:pt>
                <c:pt idx="10">
                  <c:v>80</c:v>
                </c:pt>
                <c:pt idx="11">
                  <c:v>106</c:v>
                </c:pt>
                <c:pt idx="12">
                  <c:v>50</c:v>
                </c:pt>
                <c:pt idx="13">
                  <c:v>67</c:v>
                </c:pt>
                <c:pt idx="14">
                  <c:v>53</c:v>
                </c:pt>
                <c:pt idx="15">
                  <c:v>95</c:v>
                </c:pt>
                <c:pt idx="1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{BDBE9C8D-BDDC-3940-B212-9F883C52EA95}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{082A5559-F27C-684B-B169-870BE29C0F11}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{DD0450B8-2426-5148-94B8-E09A67153CF7}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{3318F88B-4FA8-2444-A52F-17BF3B0D18CE}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{721E3A2A-F653-474F-99E7-42F1C20B4747}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{4D1B2E4E-4904-0940-BA83-F0507AAB661C}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{AB4404B6-8F5C-7D49-B44E-659C11AE863F}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{EAE7C8C3-205C-5B40-A629-EF15546EBFDB}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{A530CDA4-C7E1-B54B-9A5B-BBE238F5809B}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{1A04FFB2-E930-9646-A9F4-00081455051E}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{F7433DA7-CADF-FE40-BB24-B54FE95E00F9}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{FEAC2880-E47C-8D46-A7E9-F3FEC5231B67}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{5118D453-FDC8-E246-BE72-CDAE9A01077A}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{F4C8590D-F822-254A-9810-3E768FA4DFF0}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{3DA206CA-6816-4E44-908C-106A3F0DA291}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{C69039F7-2F51-A947-9149-35C2686A8DF2}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{60441973-8B44-1D4C-B360-A84E86FBF3C3}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{CE41CC85-11D9-1945-81B0-32AEBDBC8AE8}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{BCB6EBCA-F8D6-DF48-B453-2FDD1BA75A91}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{8F6F267D-5D48-0845-9D7A-3439D1B2E59F}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{0B5109C7-25C7-A74B-854B-A45334657ADD}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{6AAE3CAA-D796-E543-9588-4518ACD587C9}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{768059E4-CF75-0744-B1DD-993A0A1E1205}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{27C08B84-2A20-C247-A576-E477AC93B4E4}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{2439D8D2-A199-3248-9EAE-2ED27F7F0EA7}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{12200247-8694-3041-85C9-89E95A39A273}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{D6235E05-3546-3849-889A-746F21BA5D85}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{84E072BB-D3F2-AE46-8AB4-C2B73B0041B0}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{5048D0C2-D026-404B-AC7E-086E87E10380}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{1098EE4F-C1E3-9547-A9A0-B531F8EAAB8C}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{43A43E4C-B6DF-C346-8979-8782528343BE}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{6692AF43-3A53-D343-915C-454CF5257268}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{4B763A49-2DA6-EC4C-88C9-4646EDE85782}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{787D4222-E580-AF4F-9ECD-17D3041FF094}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{2DC1E028-D5CE-6D43-9609-7F5FD63F3C47}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{E981DF45-7B11-9D49-9136-4719D0D566F5}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{0D5EEB83-7B6F-5E43-973F-DEEAC8E2DB78}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{2F468A36-8178-3542-A71F-2A4AB44AD9A2}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{1912772E-B286-8047-A718-8D1A99B7DADF}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{F5C6068A-3BC2-F54F-9FF7-349937588AE8}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{91DD1EA8-A324-054E-A354-AA712E40E5A3}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{8CF67324-026A-624F-9283-26374C82BA18}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{097E0B15-B13C-9245-A44D-34E2F8F45D02}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{935112F5-21B0-AC46-8299-84B1D41A8B59}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{9927E2DB-821C-694A-A05C-464E4AFF78C6}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{9D0B178A-9630-9248-AA65-14CA82071E99}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{B7C02177-D2C0-1E46-9F32-56CBCC1E4835}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{4E781CA1-8336-6E4F-8706-5509BA520432}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{D0D0156E-414B-144D-8279-4C6152D2C218}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{8AE07B8F-B3DF-DC4D-A017-74B81DC160B6}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{8AEB5B2D-6A0C-F040-8E7F-D269AFD80074}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{A8F9DEB3-8E79-0C47-93F1-FC23261B7156}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{E7C63286-2019-B147-8E3D-287BBD36C9E7}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{2988BC14-F819-D848-BFE6-565B1DF10E9F}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{90689D62-5A68-4243-8264-469667A016FD}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{F1A23DBD-8633-D44C-80C4-9F56BE67C6D2}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{FB2DA131-CFD2-354C-A71F-435AD9BF2F92}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{B8D39229-9AA5-1143-81CF-4976EF8637A4}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{6ADE37AF-41F6-FF44-B1B3-82B7148F225F}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{B7A483B0-BF2D-8940-8C5E-9B12F24A9EFB}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{718B5BFB-DBD7-E544-A6E8-4B4A3A28BEFA}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{E469091C-A71F-BD43-997B-09872541B510}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{AF85CE47-6B8F-BE40-BBE3-F3018F555A6A}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{EB9657F1-DAC9-3649-9C2F-A28D728F6378}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{989BC2AC-EFEA-9F40-B5C3-B994D16B19B2}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{4544B4B6-D206-A84E-9028-DFC5D55FFD31}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{6453151B-AA03-1145-BCA8-BB7ED66EFF4D}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{15EFEA20-03DF-7740-A835-284B51F3914A}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{75E33BC4-A4C2-AA41-B1FA-E8CF50FB2C47}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{1EE0FA67-0DEF-DD4E-999E-278A949CC211}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{4C81BE30-62F0-7D40-A21C-055FCB297C1C}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{8048FFF0-1295-0049-BAD1-F5CABB73A84D}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{68FFBF36-5027-4D45-B149-1651AFEF8BA5}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{DE072FD3-2B76-6F4B-926E-3370BC23D583}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{973D01A1-DBC1-BE40-860E-CA118D38DBF9}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{039A8D5F-EA1E-6949-9B60-B440625D3966}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{157507AB-9D06-D645-B647-8298DF94CC86}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{41F654E4-0344-6C40-94BC-1A0759F08B8D}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{A6809A75-2948-D748-9A92-FA421854F5C0}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{04C6B60F-46F0-9E4F-A831-5625BD2CF423}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{FF854B09-61F3-944A-8CE1-E72E0EBBEDB2}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{57C452DD-3AAF-404A-8231-B892FC3269AD}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{B7265AC4-5195-9C42-80A9-A0AAEF748745}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{4BE4CC02-131C-2C46-849F-3AE87C6F64A7}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{4F7DCFF6-29B9-F04C-83FF-F263E673A382}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{53A865CD-CCB1-B449-92F9-05F41272AC8B}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{0D47CA9D-511D-A14A-ACCB-32C6B59859A9}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{A7F05015-1534-644E-84BD-599297101EF5}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{9F2237CF-30CC-C24E-B3AB-156063E35FFC}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{B3EDF7A6-2FCD-5448-9F87-6183E36E3202}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{CF66AEC7-FE6B-A041-8035-F46CA3E60926}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{DC7D56B0-FD95-0C42-907D-09B6FF25AD9C}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{D3A078E4-6711-9C40-9A65-0685712E6209}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{AA80450D-8715-0D44-B1A8-56A904A20B86}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{24C4A97A-24B1-5448-B51A-CC8BBB41F5AE}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{709939D6-95E3-814F-B474-9CC4EA9B250E}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{B3534AED-04D5-3342-A06D-1B0EBAA4831C}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{06A3E6F6-E017-0641-884D-4DEBB102E87E}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{A65A04C5-6DA6-C845-A671-63C3C84E9F1E}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{575BB377-07E0-0A48-9C84-B3593F4DC596}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{5BD07AD3-720A-6046-8BB8-370B2E340ED2}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{948B4A1F-B7C8-A849-BAA3-814B3619B43D}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{A2644DA0-D903-2E44-B208-F0E441F0624C}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{3E5A877D-04CA-B341-9392-D79B19144FC4}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{0247F110-D288-994A-AD26-AD4E0A258184}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{2F377308-F375-0E48-B288-71736F374DA7}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{8979E5D5-210A-5B45-BC56-9571646EE80F}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{2F11D584-2DCC-3940-BEC0-7F721CD97D76}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{A7876191-83F0-0749-B607-673DC3B17C8A}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{E002EB8D-1B75-4843-88D3-20517E5C2F60}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{EE8E9469-C565-5F44-9E33-D906E66409F3}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{83F23B2B-96E2-D947-A183-EEC38AE6E30B}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{A3B4F4B7-3DC1-7B41-8141-95EDE76DC8C6}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{908BC6E9-12FA-344A-B45C-2F9C6359EE56}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{580A4B01-50D6-8047-9104-ACB80688CF97}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{D828624A-5F1C-BD41-9191-594831039454}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{BB4AE2C3-D354-754C-8332-1FF948459999}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{BD5A8305-4182-BA4C-BA69-55B571E1A672}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{726471FD-518A-BB42-955C-06A0D89DEF06}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{43B7B36C-7F59-2643-AC1C-37D9D2E96FC6}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{6F100767-E40B-E64D-9E5E-B79FFAB1708B}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{CB4305A3-0E2E-A146-8665-992EB1D2D6EE}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{A7AC053D-CCFB-C143-AB1A-202478BDC17A}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{EC2AE913-6350-6F47-8348-61C7732B5AD7}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{169813A4-8948-EC4F-9F17-68632FD431B7}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{54459519-747A-A543-9467-1C263E406409}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{53BB283B-8F7B-9240-A8FF-69BC6F49F872}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{3C56E9A6-E11E-D742-BE86-05FBDC12F280}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{867C4B82-05F6-ED4D-8777-CE351FB8B1B0}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{0822FAF6-C749-A444-81E6-00B930C55A1C}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{AB47A9F9-D9C8-4E44-B43D-FD63E592580D}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{C1336229-84CD-064F-AF10-54D079FD6B7B}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{133FB0F8-2EB9-4940-AECB-1E954BFCEAA1}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{77C0743D-65CB-7E49-AE63-857A20009E76}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{02A8F73C-5891-7645-B151-D19575980F6F}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{4AAF5046-B689-DD44-AD8D-B895F79AF8A3}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{372D9785-D5AB-5B4C-BC1C-20FD99D06CBD}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{767650B8-2EDD-A349-968A-4C013A51849F}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{2C91CE2D-244F-9E4A-AE03-09A2E3C7AD21}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{1E6E8E44-F899-3A42-B868-6DA3A5B9D464}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{4184C5FE-585C-4B4C-B411-6D28BDFB499A}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{8D27D648-DC83-B449-9A0C-DD93A17646C3}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{9CA34890-0C53-DC4E-A4FA-BC02BE192F66}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{C31449EE-DE30-784D-8A8D-726019B0E1C5}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{73BE6E6F-1E60-5B4C-BB31-676F8C34759A}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{FD7D2D45-962E-B94C-BA67-9E938969555A}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{07950109-AACE-1E4F-BA1C-643648BFC0E7}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{4BADCCBB-A081-8C4D-BA86-881D0AB9298B}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{B990A48D-B73B-F247-BE70-9842426FE5BF}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{B0341323-0FF7-9845-AA86-CD8250D172A9}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{279B28F4-1BE3-3F4B-AED1-0AF1FD23B2AE}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{3B34F22C-78AE-7B47-84C9-5F517173085D}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{A1AD5ED1-8535-5B44-844B-E02033451B32}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{FC81D9B2-0933-7F44-89D2-BEF248D1C65C}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{C313CD6C-85BC-384A-A0EA-E593A2E0E0E1}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{99B2DD59-8161-9743-8B67-99E997621E95}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{E4C73AB6-B1B9-0F44-9E80-A1E11066255C}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{B3E19ACA-C7CE-5443-A1EF-7CC90F481DBE}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{F56B79BE-11E1-B445-B7A4-1682FFB6EE87}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{06B86C8B-9731-9B43-AD43-D1489B219F2A}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{DA5F7FBE-854E-3142-996D-7E84BBE65C3C}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{321B8D74-D2CA-8B41-B8CB-D5B84EDFB094}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{6B27C495-0703-6543-97B0-8D7B8ECF4FD8}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{9B22189F-5C0D-B248-8B65-A73F39DE08E2}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{F3080DC6-55EC-C646-9C7D-AD5EF02CBDBD}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{1E5584FE-2846-C246-B5CE-809DAF46FC66}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{FD05E061-680B-1E41-AE29-4F852C7AB994}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{02BDDCE1-1347-3D46-8858-A35A297305AA}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{F0CA89E4-B311-D647-8695-074A117993D6}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{0AC4EC0A-9495-1D41-877F-9706E11CDBBD}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{389FB917-E67A-B54E-B3F2-96A2B02A1FD4}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{09EB4AE3-FA59-C64B-A222-47076390A9C1}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{96D4E417-8312-8443-9718-184E28B8B03F}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{1DE6B393-2877-5F42-A16B-3303B273700A}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{24D02EF8-FE8E-B643-BDBE-98834D17896B}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{8D7DF4CD-E2C5-8D47-B4DD-904564D848AB}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{CD6CD699-73DE-E547-9A0A-87D57CA68E79}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{2B567D99-A610-D046-B871-44F91327A5E6}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{840C71F1-C78D-4E47-83A5-DCCC2ED30EC3}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{6E8A30A8-9841-9840-9D45-CA6EA418CCE9}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{59AF8ACB-26F9-E14C-A30B-596D84DDDDFE}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{CF83FD80-A4A0-5240-B0DF-3E86610F36E1}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{29DD71A7-716F-4D41-9241-1CBD479EE0A2}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{BEFE45E7-8C66-BF45-A2C5-039C35456987}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{F0AC9C4E-E09E-4C4F-BEA1-25106767D889}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{A31541E7-C8CD-0146-952F-3457D2E74262}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{2890915B-4B83-0A4B-992A-615CD4682425}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{EBA5D454-3CA3-0449-9064-53EF8F071E2C}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{FFC1FC67-74C2-5745-BE8E-32202BE24C4D}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{86899C46-B6C2-B649-A0A1-B2DB9D407F4C}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{886B5BDF-213F-5E4D-9040-087046D1C6D0}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{80986845-626C-3B4A-8022-8247A055479C}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{574C3709-2593-1446-B9BA-FA59BACC4068}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{FDE8CE4B-52B7-2343-B50B-A840801D5F34}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{CF741E65-3C7D-3142-A9DD-42D7D96C446D}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{97FA48F8-CF65-B24E-8F7D-ABB001072214}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{0C8E215B-BAFE-F041-A01A-633774F1A49E}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{FE2098DF-9A88-9145-B5F1-5A98D2BE16AD}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{C26113B7-DC1C-AC44-BE4E-297496D40504}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{DA0110DE-9507-734A-83A4-D5EEA3A94166}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{57134D87-B110-1B48-A8C0-550CFC8E0AFB}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{E2728E9B-EADA-7544-A418-7485595CBCE3}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{4B7C3294-CE01-DC4F-9D19-67A168624502}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{C7530CBB-0920-C440-9014-A504A460261E}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{2A1410E0-72FC-1148-97F0-BFC132791302}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{30351CFF-3AF0-D34B-A420-55FC813C888B}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{32B0D7DC-5332-4B4C-8D35-0E8183D2EEE2}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{2CD02314-334A-544D-8944-D79166C4FBCB}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{D74AD9EC-EFD3-444A-BAB6-7D9E6669EFAB}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{2CFCBF93-38DC-564B-B654-C0EABA9F8ACE}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{3502613F-646F-864D-BF38-3C095A98B7A5}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{14FB28C9-92E6-3E40-9BFC-B3AB04D21FA2}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{0E741027-BBA5-EE47-92AC-454CF51A5C48}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{C2E390FE-453F-0949-916E-2300B2C26158}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{CB412C70-7DB2-2142-827D-206AA4BB32FB}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{2DA0DDD2-E387-BD47-8F71-09A87E885717}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{BD7CB801-857D-AC42-9FDB-7807B749D64E}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{11A5FE3A-B7B2-F64A-BFBC-B87F14C85713}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{AB9301C0-A2CB-9E4C-9861-CF1B9E5E1BCD}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{DDEBB1DF-4A4B-1845-BE41-4A9AFB33470B}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{9ED92838-A3EB-5B45-AE8F-7F930B12AF6E}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{E4B642DC-1541-A84E-A593-200FCFFE9A92}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{191E0808-D990-1247-8936-B2869BB33BFF}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{421339E9-2014-0045-AF5B-173B556963E8}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{CA7BF831-C8CF-C046-841F-E314AAEB832D}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{F767B910-CA05-9F46-9E0C-79583A79C59D}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{2F889E20-D938-3F47-BD22-97A5EB1B990E}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{3FCFD5F8-7B01-C141-9284-E23C05B1482A}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{D6997813-AE35-7D45-A6B7-A2C3DDD753DB}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{CC82C0F3-E5E1-3A4E-B715-2432F1F992A7}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{0F7CA68E-8C3E-0841-B48F-542AE2A26495}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{A4FB7CB0-E25F-714C-B82D-B3ED2FAE52D6}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{4AFED6D2-A83E-D54E-8AE1-A8C8FCDAC966}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{9C2AEABC-E304-A64E-81DF-3DF2BC4C7997}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{693E7B62-3F31-7347-8E2B-B26663B4AEE1}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{77319327-FF38-944A-86CB-772F9F6C051E}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{6CB9B423-D565-AC42-8BFD-003267515948}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{0908206C-8F28-CD48-8D19-CD3BF39963A6}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{FB76F0AE-939D-C249-84FA-F6926EA5A38A}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{16A320BB-A6B1-2647-8A82-F23CCD0EA799}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{F4ABD7A0-B904-0446-ABD9-3B5854E2D9E8}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{46F4C937-5F8B-744F-BF96-BA066A0DC068}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{76237614-FC33-714F-8366-CC8848712075}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{CC79FFF8-65CA-AB47-9690-533B7AE31F4B}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{63D51EB2-C422-0149-B892-5FA24D96C5B4}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{495FFD81-0EC2-E645-9AB1-08B4D3DBB534}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{CE526977-D586-2B49-B8C1-CE8CE2563733}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{D89F6F31-9618-B34B-9E39-7409C2A99A81}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{64CED0B6-FCEF-2741-B6F3-2720064A19DB}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{3D5C979F-FD43-3D43-8157-518BC3FD2332}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{4BCF173C-CAC5-CD46-A206-693993D454A7}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{D18A0730-88F2-2540-8E9D-3E95D8B75E63}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{E14FAE56-6724-314C-ABC8-26B6C0522311}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{0E660175-E6F3-6849-9C2F-58923C0E928C}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{906C7002-43EC-9A45-B67B-76680FEB74EF}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{81AB73C9-6FBB-544D-97D4-9FD4F80DA7EA}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{77E9B823-0CA1-9B4E-BDEF-66617875C70C}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{90D6D232-36BE-1D43-8D90-84949990B393}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{AD5E8830-5AE9-5F49-9CEF-91F0387C7356}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{741D328B-01F3-0840-B651-F0165FE8BDC1}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{2F7B26B7-6200-7643-A7E9-1FE24761CF27}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{DBE476DD-CC7D-3C44-89F0-EBB70F0B29E0}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{5327BEEC-63CF-A44E-A995-8F3C87DB4717}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{12A1347F-5E25-824C-85C1-D4F8459FD29E}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{83ACE10B-E59F-1C48-8FE2-799BBDCAFDE2}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{389C4541-710E-154B-8C6C-D7B898C8B884}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{0548951E-1E81-9D49-9D57-353FC135E923}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{1AF69E77-89CD-9D44-953A-90757A6E5796}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{08C205A2-221F-F340-928F-0533D1D6D570}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{EC443A50-EB0D-104D-9E82-1093373F9A6F}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{44DD6FB1-84D4-BB45-9271-CE5DB8E57C05}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{3F4E5765-0786-CA49-BFF9-3D90D629BBCD}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{06C93DE3-C250-B141-AB0E-7084785D6DF0}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{3EC11A71-DAC1-1F49-BBE1-57E2D76D1B3A}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{D5A16E7E-EA55-9C4E-BD06-A0A49C1959E8}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{83E279FD-E3D4-9D47-80B5-6029944D2BAE}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{DFDA2FDC-010D-2848-85D0-B48A987BFD5D}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{B5C8CC2A-5713-9F49-8B3D-01EC0162F899}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{F4356A4C-C2E0-8F44-AD10-D1B7B0E9C50C}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{E4D2EF39-E4E0-824D-ABDE-9D2103FF08A7}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{F5890A4C-0497-374E-A83F-0FA0E3CF6158}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{B3D724C5-7E3E-2B4E-BB6D-E8C1FBA6C556}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{3D7964A0-BBF6-604C-B0E1-EB1EEE9DB95D}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{AF06DA5F-6303-D449-A850-CB63277C4CC2}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{4F78342C-48AF-E14E-888B-425A4CFC2B66}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{E7D7EFDA-F951-4D41-A38A-46338FCF5C36}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{B150A898-5341-7748-904C-DD6D6B99BB22}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{63AE34DA-2AA3-8945-8D68-477DAC45D2F0}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{9224DFBA-6149-A84E-9F0A-EEE4362321C5}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{CF0CF983-A643-C64D-A866-5EF095057B7A}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{C6F046D5-A5FF-F146-AEAA-8C651D1C5663}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{D0F8598C-7106-D546-AD2B-15E4E65A6B8C}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{D573D45B-E08F-DA43-9B71-090A95B7350B}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{3D311C9A-691B-EB47-99B8-5C5A0805FA6F}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{450165DE-9071-E145-AA1C-91FD6E9169FA}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{8857499D-263C-2147-8963-5BB45EB281C5}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{15D4E379-EC23-B543-8C8F-40D255F046DD}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{628CCB6E-9ECC-F145-B766-0A82D5D7B536}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{5A07E6BB-0638-2F44-B72A-52B4D4D4E002}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{A8AA368E-FA2F-724B-A85A-67621961E284}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{0C99B509-6968-684D-950B-8E3AB9E440AF}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{A5733197-7F43-934C-BE15-B3FF52012FF7}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{B1868AAE-A8F9-B747-98F4-4577B0914E3C}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{B81F0047-0D4E-4946-A3C7-FF9815DB5C8F}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{3F21C0E8-E3B5-5F47-A57D-75E486F3EF7E}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{9CB8E63F-1555-F043-A700-45639BB82080}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{A90BD903-22DC-614B-99ED-62ACAE6D944A}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{4DA8DCB5-3116-3A4D-8A1A-776D51A0A6B1}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{4366913B-E7A0-A84B-973D-8E36192354F1}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{B0226806-99D1-134F-8D0E-1B79BA0FC28B}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{8841A1E2-993B-4A4A-B211-6238B14505FE}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{0C0B2617-5699-E94D-84A4-1698995343EA}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{94F12D0D-34E8-4640-8B42-B8CF169B78C5}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{4A76FEB8-C4AD-214C-9A96-2604E0F2B6FC}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{456415ED-F1BF-A548-919F-FC16CA16FFC2}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{20FEEA62-EB23-8A43-85E3-CF10A87CD3C6}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{F4099153-1CF1-C742-BCCB-83190F1BA18D}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{7B05080E-CF28-8B47-B1E1-47C5EC35E1EF}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{C4322326-06D2-1A48-90B9-D99E7DA91476}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{899964D0-6D0E-A348-B431-CDDD38C4FC3E}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{6BA1EC2A-0804-CE4B-9FF4-73DA14FFD40F}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{0112E80A-C679-5D4C-B07E-8AB04A4BDB9E}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{8653CD8E-E862-5146-928B-B80D26EE5F18}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{ECCB7FE7-09C7-BA45-BB44-DCE9CAA49D6D}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{86288A84-6C96-E242-883B-202F041BE975}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{6B6D7172-A4B8-764B-8C93-640712461B40}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{F91455FF-FA39-4A4E-AF43-BF0872CB78CA}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{5AA4D8E4-7F69-E042-AB34-155F8FDF7217}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{F696AC75-4275-234D-A395-60776A12507E}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{FC201F0A-A1A9-144F-8B81-4851D56302CD}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{40670DF2-8DA7-324F-93B4-8F5F8FA98923}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{43C79BE6-FBBD-9848-B826-D270DD8A31CB}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{068B8762-5F57-BC49-856D-5C87B59B8322}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{4FE2BEA9-512D-1145-802E-7AE8ACD0B4E4}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{05E150DF-146D-C546-970A-0FA034A5E002}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{FDEECF34-6936-DA49-A811-A09AF543F4D9}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{BF02E0BF-E7D6-3948-82E9-4A7A6CB71771}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{CA648127-41AB-3244-AA53-783FC9004932}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{0BC72E79-8A3E-4049-8884-2DFD26F9A7F0}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{0165F347-6A96-7149-A7B2-7B07818DEBEE}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{7F636E94-182D-484C-B4F1-13AE17EF4445}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{74F12899-DC02-5B4F-AD41-265149FC866C}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{753E48BE-1864-774F-B94E-18B4E32A59A3}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{FDCE807B-A7DF-CB47-A472-CF5A96E0B218}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{A65C1FDF-AC50-5D4A-A323-E4F4E751229B}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{045D1E00-44D0-DA47-9655-653F27EB2169}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{632AB134-7777-144E-9207-8D68F082AAC6}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{36C71840-F7A7-C64B-B347-2011F24F4D0C}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{A023FF86-8F6D-724A-88DF-631BE485EE86}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{B12101C4-2F8C-ED40-B6CD-099B5080D75D}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{79078EFD-68E6-5F49-8392-E337254FC6D1}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{5AAE41DA-EF00-AB4F-B2A6-0A50C87BA62D}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{77CF1639-E239-6042-8EB6-2087BAFDF6A9}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{2845C2D4-C889-5447-8487-F49B0A425B78}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{ECE631D3-9A20-0744-80E7-30BC27B16A0D}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{A3FEE99A-3DD9-A244-A9B2-C96036A1E021}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{9A675A68-FD79-2A41-A1CB-DC8BC4CA2DF5}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{79CDF758-4CDD-EF4C-8FA4-CC11E0D27929}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{73808E79-7A2C-AA40-8182-B7BC024635FE}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{3D598C17-C797-C942-A2B5-547A863F5947}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{5EC287AF-61DA-1D4C-8968-FB53035C1A8E}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{EE5AFA1C-A6B7-4D4B-8FBE-59EBC10DDD7E}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{3EAC71F3-89FF-F340-8D63-C422A444A42C}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{6FAE1508-215C-A645-8D27-9D56D849B981}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{42FC59D1-65FE-7B40-9259-C5DBE3ADCF67}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{335D8B99-3681-1344-AC1E-5DB0CC086AFE}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{AC1326B8-F69F-4448-A737-4CBAB2D1F941}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{9E290576-BD66-424F-B711-B3351DDE7DE1}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{25B001D2-6946-BA4C-B573-1B2C28FBB7DB}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{38F34A68-E817-F74E-BAA6-7FFF8BC683FF}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{1CCD2DC0-F60F-704F-90A9-941D8D840DD9}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{36F9D4A0-E02F-B444-9691-DA5747A5DE27}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{9C66B87D-EB83-E447-93E0-340ABCDCCF44}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{B84E6A29-98BE-6643-89AD-6772E01E4310}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{7A4E72FF-8CC4-6447-AA88-239E5C911D87}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{41878A2B-DF4E-9143-A4C7-BBE96AF369B8}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{AAFEE216-641A-584E-81FB-E7A613F419B3}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{F99A121B-A7CA-784E-AE75-A1242EBA3C0D}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{03ED8A23-4390-424A-98DE-AC317CF7C8DE}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{6818AF52-3E18-1940-AA4C-50AB142BB64C}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{708B20C7-3D48-5248-8F6B-02695F83D6A2}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{19C55908-4372-9D42-BFAF-84A40EA48B89}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{DCD171E0-3400-D347-99D3-EB96E866B061}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{266F05D1-13AD-F241-8208-074AA4127C73}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{F31C64A9-4223-804D-954E-77713C2125D7}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{4676D65D-11AE-7642-9BA6-B4243AB614C7}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{33461736-B001-194A-89A2-5DC837F86053}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{F7B6191F-F41F-BB4F-A390-75841863AB92}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{185623BA-7621-1D4E-AC81-7436935E229C}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{C30B9DC8-AB16-8648-9749-C4720CEF0FF0}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{EEC2DC6E-F995-F249-B2F7-2CDEF10585E1}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{B85E521E-3E81-1A4E-8682-F441666C04CB}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{66C2DC35-E0E8-6D45-9BD1-A1EAC70D1976}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{23BBB331-5D06-B242-BDC2-053F7D7DE0BB}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{4D6C165B-9BE6-8241-9D28-5ED9334A96E9}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{00514009-E17A-0948-AA84-C8E30480BB75}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{EDD510F6-6BA6-0940-A50E-4FF03170431B}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{D09ECC3B-FB18-AA47-B67B-D0138D423E52}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{53B7BC3E-2E0A-8449-BE29-61929700D23E}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{1238D69A-703F-1644-97B1-0A2849DFD837}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{AAA75564-55A9-AA45-BCC6-3E1F4C0E1622}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{DD063752-983E-A542-B062-06FDDF44C54B}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{D9E05C67-A330-F044-930D-09C9E4458848}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{C47BEC02-CD3A-DC43-B09A-B0B79CC1CC17}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{8C763619-6649-3948-9626-A915A0462ED5}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{DF0374A6-6019-8A45-B8D8-6D20173AEFAB}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{2C9A4901-7346-4040-A9F7-1EA62ECAC047}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{E9708227-21E3-7E45-808A-1B7FFFA953D6}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{593A3D39-43AF-F14C-807F-BA89DA98FC28}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{ECEEE09A-5D5C-8441-8A8D-3A1E5D58E88B}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{00026CD5-6554-1D42-A112-C31DACE1F1FC}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{3CB1500C-B8A6-6B4B-AC16-587CACBF4440}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{6CA66D08-C1E3-FC47-BC4A-F05A790C2DE8}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{84ACB986-542B-C840-BE21-0A645E504904}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{6A4D7856-E5B9-484F-9E93-1DC9B1E894CA}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{715EE174-2940-E143-B561-441E03DD0646}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{FCD2394D-615B-7945-8CF1-FDBC72BD2CB7}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{685A694F-A885-BE41-8AB4-B871010F595B}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{C5298EFF-ACC7-044A-AE58-335033537512}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{5367929C-7EA3-DD49-92A5-95AA14B7244D}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{B0DE1165-2B75-BA48-B440-9F7AC8F95ADB}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{EF92D578-4853-D147-BB6C-0562F6776DD7}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{84D5EFD7-00DA-5147-9656-27C1E53AC7CF}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{8C3E4EC4-2FE7-5740-BF48-7CCA4CAD1435}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{A79DFD76-805E-F843-904F-1DD1A50D2B60}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{3429625C-1795-044D-8261-448FCC912F75}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{9A39CB8E-DF82-B34E-A376-CD8618650F67}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{8B70816A-A2A9-BC43-AC20-E4FA6F46111A}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{ECCB4A0D-F3F0-CC4A-9D16-BB498710DBAD}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{B1E74BBF-C9D2-804B-866B-D448D4D665AA}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{93A19917-5507-BF45-B742-583F7815BC62}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{A4202B87-AAA7-0A4B-BC62-33CB4B4044FD}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{0374488E-6DA2-6141-AE09-3DE73D9CCDBE}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{F84CBB3E-D1DF-364D-892E-4470DB1D00A6}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{20535C58-E377-4F4B-9997-AE38BB00950F}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{EE446EB7-4BCE-9D49-9F97-7DD6D35CE819}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{68BC31F0-C828-404A-9A6A-8E41A6032FE5}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{1C08234A-EEEC-C349-BAE4-E611806A5FFF}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{BDCBDB78-B74F-D442-A3AE-25FA11EA2508}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{7F3F99CA-BBD7-A94A-9D24-BD2BD3B7F737}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{556B176E-DC15-D049-A9FD-8A0E2194B319}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{DBFBEC56-B1D7-A744-AF63-89B5FF472590}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{7E42838E-6BF3-3441-A9E4-6272BAC350B0}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{6FF46DB5-9517-6B48-B859-C3150B873329}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{2FAA194F-E507-A549-942D-697118900A62}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{638570BB-FC8F-C846-A90B-6C5376E3CD6C}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{12BE47CD-15C2-3643-AB08-7AFE82C0039D}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{151BBD5F-FC58-9645-A1D3-3CFC09336732}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{23BBA31C-3A4E-034D-9AD6-DD0B1759B7D7}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{5C7FFA53-03D2-9F4E-8EFA-002A7AEA63FC}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{FAE10677-502F-0B4E-816C-D25656CF4A39}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{DEB20696-EDD4-5D4F-ABC5-A085D9F7B7D4}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{7139CEE4-CF6E-BA44-B1CE-ABFB2CA551F4}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{0DE31FD1-550D-B54C-8235-8DD2245E7022}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{06061E0E-9929-9A4C-9453-D151A533F33A}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{71766C2B-3FA4-394F-9537-0AE5BE0B2A58}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{B143F600-B58A-FE48-86F3-4B04B8362B9E}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{D0DABCBB-9098-9A4A-AB52-487F6C54B3A6}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{32203D26-FF6F-8445-9731-235D85850E98}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{72C990BD-CACC-3446-A6B8-617F63DD1313}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{05C517CC-B48E-E940-9CB5-FD38F308ACEB}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{7DD4A330-C002-C047-8A2E-71F9B55FEB6E}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{07CEFC47-E9FB-1F4A-8AB4-2A0A6B183DE1}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{D9C95BBE-B1A7-C64E-B435-9382FEA84E01}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{E7A58187-FC84-7A43-B652-E56AE8AB2996}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{F6F8EBAC-90E5-8248-9895-3D927B8E7876}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{752DC3AC-F353-5848-BE71-974FCF2869BF}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{FB0B0551-EA9D-D14D-8502-E848897908AD}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{4B80772E-4F42-3940-B6AE-8A51B353B3C5}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{63F71E25-95FF-1849-B11D-FCF0151266DF}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{B3FE2F5E-7A6F-A341-A8DD-66AF80F97400}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{4294749B-0AFF-FA49-B035-8FF4C43DC69E}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{9F68173B-55F6-A54F-B395-D1A63801D362}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{BA4F2128-A516-5C41-8B17-F998C851828B}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{A91D0A02-5453-BC4D-BB00-45C09EF5F059}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{167BEDB0-6F23-F843-BDF9-C2D6740A4E72}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{D7DE4102-D979-2E46-A528-F8E51AAB11E0}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{F88F65C0-DE20-CC42-9B1C-C6DBA1E3A317}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{1DA4E0F1-FAAB-8640-9294-2C6CD4683914}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{187C49C1-EF57-4947-8222-97ED0CF1458D}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{2B624EB2-EF29-BC4C-99A8-098E900A60F3}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{FCFE8558-B326-BF40-8CEA-FE0B74889651}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{3E63A1EF-6885-9244-AD6A-FF3BC0673C3A}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{5CC2462F-86A1-014D-B538-58C3A1EBB630}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{4C4C2D39-1F52-AF4C-B175-C954B77C9D33}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{71E5DDB5-6481-4140-8FB2-224CF908417C}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{6D012A84-E46D-264D-8E0C-734F42104740}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{8F03EB59-3316-EF4B-9A5A-9B494140EB1F}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{C2BFA666-ACCD-4C4A-AFCB-DADC1C28AEF3}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{8EAA52FE-2E4E-8745-BE46-059531CB8538}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{C6A86009-EE78-9E43-B123-0433AE8AA7B6}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{34A50E8A-9AF1-0449-848A-09D902784C40}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{E0919919-DC89-0B4F-8831-54A1287F4D9C}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{E836B870-3AB2-BA4A-B23F-4D7DFD719E56}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{40E9E425-71A9-4B42-B439-FA57990CB535}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{1D0162FB-BC03-7446-B595-AF76B47D09EF}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{203A92E4-1ABF-8E45-A06E-89EAFD28D78B}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{07DDDED4-5E90-CE4B-B300-24AEEEDA3517}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{8229544E-4430-D243-A62E-4B56EA5146A5}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{16FB065D-B4B8-9942-B8D2-66CAEAA5AD4F}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{E08A76E2-09FF-9D4F-940C-9E47EF530B15}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{1348C877-2B36-D348-BE9D-48CA78E9FA87}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{7B388BDE-7811-9345-A7A7-E964443AB28F}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{49369AF1-1F06-E844-9653-42A92E8D4D9F}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{D454BA26-8F2D-C248-BFBB-DFF2EB20519C}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{F40A43B2-EE67-E740-9498-B4EC62882500}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{1DE90F08-86E2-FB40-A7AF-609555E3CACC}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{5FC044A8-6259-3E49-BE05-C207CD1E9F9B}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{A68754D6-799F-414C-8E7C-D09593077B1C}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{CC2825E8-7DAC-8A41-9EA7-F655102F5F54}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{EF747DB1-5B24-BD49-86E7-39A96548CA4D}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{342A0802-4BFE-F044-8F07-649E7B68CE21}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{91CDC809-91D6-2D49-81CF-730F187A261D}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{F6E9CE81-639A-F54A-8CAD-BAE1D9569E94}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{589A50D2-937C-0B47-9EC2-E5C534D5C0AA}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{D3989175-7037-C640-B926-40DC48A34D36}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{BB8BF547-4AD9-414C-A14B-A5AA81F25E2D}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{2B96D0B9-5EFC-6446-9646-A2CD9916A3F8}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{62901794-427A-4E45-8404-2204DCE1050B}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{AA1D44BC-FCD3-B546-9FAC-FC89BC164AC9}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{1A3B376E-37BF-1445-B80E-1E77D8D8BD2B}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{A075EDF9-D4E4-7143-AA36-B0018B8288D9}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{99F60083-2F2F-B647-A5AA-F0FBE70FC189}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{47198966-89CC-AA4B-8309-89FDE5886B85}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{44A05264-F5DD-2246-9364-0C505EF3D947}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{0ABAF127-2226-F54A-AE9A-75E5DFF3CB9B}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{C99D7732-775C-694F-8844-A8FD5F2B7EE3}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{6073369C-10E9-894D-A45E-EED042E79A12}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{1FC6C6FE-0D77-7248-A714-829BD967CE02}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{709E306C-1776-9446-A471-8E1FDFE2B135}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{6B297DD0-AE52-424C-9101-E50CB9BA1608}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{9790BED6-B57C-A947-A511-369420BAAE79}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{6BC75AB5-BA95-3445-95AB-5C53505A9599}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{FF3B5B8E-5220-914F-86A2-4C69E0DEB91E}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{51C4FC24-DCA7-844F-9B32-88BD81A76C02}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{0BB422A9-3EA0-CA41-80DA-46ACAACB5F55}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{12202A1F-9A2D-DE4F-90C2-C9ADBF7DB6C8}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{89E49275-C321-F446-9809-85EA92A3F758}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{D9A9926F-1297-3D43-AA95-D88210DAC1F1}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{3B4B8588-807B-9C45-880B-CA3E53E7B41F}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{7A1EC200-0CF4-6043-BAC3-2ADB863153F2}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{2945E4B5-6B52-EB46-8B1B-10020538D45E}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{F8991E05-5599-CC48-8B3B-0998B99892B6}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{4C4C1DA0-729B-0F44-B3AB-D1F14F36FF1A}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{5D42B071-E42C-6745-8B0B-DAE062A2F5CA}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{495F0539-8EA3-934C-8628-436CED5D031E}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{ADD70106-4749-DF41-A325-8E8D50BCFD09}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{1DE38D2F-C500-2748-A45D-6FE2E083F7D8}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{67F4B4F8-9F02-D343-86CB-1E04216C8615}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{B59141E7-A94F-D84E-91F8-7CF604513FED}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{63602C8A-556F-0B4F-A582-B759155A8212}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{C26E80D8-C4A2-4447-8BB0-56564B962B5A}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{010BE1E1-89CB-8E40-8FA4-7550A66B1E1C}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{96E802EA-1F8A-7C42-B38D-392540F3B21C}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{1B5EBFA3-72C9-0D40-823E-ED2F7E699B94}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{9385B85F-5AAD-9E4E-ABDC-DF2908410DED}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{18DC578D-34D1-314F-9A77-194EF2D06835}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{B39322CC-7096-134A-90F4-57DBF207833D}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{BD423216-5D58-4349-8594-F1174F2EA6C5}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{6DA33BDC-146D-6747-9F12-F0DCE4F82368}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{D556090E-D2D4-9749-A563-BC2D0DAC81A5}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{8B8B8C8D-C6DF-BF4E-A25C-4B4083A7887D}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{F4A953B4-1765-2A4D-8885-2A1A532AF58C}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{D0DB824F-456C-9940-A76C-458CF6936D45}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{C2E5697E-9822-554D-BAC2-0B57687D5717}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{6C8922AA-A9C8-4043-8FFA-2B015F591A9B}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{D20A4819-FDA7-A34F-9AA5-AEF685A2F253}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{12BA5E3F-E86D-6446-9165-BD0D18A4B827}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{A25D9A78-E996-6E46-964C-52A70AD6B0EF}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{38609C3E-2BC7-0448-8837-C5D0CC159152}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{3EB96BD6-85F3-8F46-B622-3F02846C7016}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{44B08432-D09E-E644-A6ED-594880B3B68F}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{0F5DC3BD-1010-9A45-9478-F957438AD155}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{C9586BF1-AF6D-4147-83FD-DCA9048F8E81}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{AAC4EF51-2D68-CA4D-A283-59CB9B85781C}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{BD55CF6C-76FC-FE4B-A3B9-9AF9007FAB08}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{6FE3426B-40D5-BF48-A7AA-2E9982AE5A32}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{68937203-3000-C048-BC98-A211B4AAD69B}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{C7515B89-6517-3146-BB83-9ECB991B931B}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{41C8D055-D849-7D48-B147-8939E841C113}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{371C035C-57EE-4A41-9E16-9C664A623916}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{8BF11B90-BA60-B24E-BEA4-A7EC911CF68F}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{47065A4A-0F42-CC49-9126-32B42F4B1CDA}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{823FE6B3-9E79-D847-A855-5814CCEAF1B1}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{B7C1E0DB-9F20-DF42-9F10-AB35AA7DF857}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{9156ECB6-AFD6-2B42-8E77-8DF75D7DEE62}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{3C6C6162-A061-514F-8EF8-BF0A4F388827}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{7B567CC2-45C0-9C4F-B049-3155577DB67B}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{7F6FCFCA-5DE7-5E45-BAA6-754DF9FDCAB1}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{D19CECC1-C3AA-2542-AFF5-C1879CD0B54F}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{1405987F-DCEA-AF4C-97DA-2151E8803CA4}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{015752A3-970B-B94A-99A1-FC3DA725AB67}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{7B0BA2E6-038F-104B-9B32-6E2E0C04BBEE}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{CBD7E2C9-D46A-BC4D-AA0C-8906EED23797}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{AC5FB96A-8966-F940-8E0D-C7DBD220E9B1}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{4E8C8CC3-FEFC-D24E-9F42-53866F33DD81}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{422AA976-AD1F-6643-B75F-2D621FA1DB3C}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{8B2709F1-A9D1-A44D-8F1E-C10106CD7027}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{1BF62EE0-B55C-1B4D-A8C5-1312B2EEBC8E}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{84CECA6A-93FD-3241-9E4C-025AD0CCFE31}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{6F6A3FA1-BFA4-6D4C-8D72-E16273B55265}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{16F42118-A6AD-4542-928F-F6FA6CE1D4EC}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{798A55D0-8FEF-5F4C-B237-5F91BF02B2D4}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{A9C87601-9DDD-D645-BE89-8579F030DE68}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{A0214ADB-2565-F746-8A07-38C4770E1DA4}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{231040C9-46A2-7B4E-AEE0-B42220075754}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{DCC20786-4A32-C24F-9523-81809D749898}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{9A79A065-6FE1-AD46-AC6F-E83ADB2983DE}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{89540E7D-79F6-D64E-BE10-2158B6EF5D20}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{B0B92943-F47F-2949-8F0D-0E3889B47BEF}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{DA1E6ACA-6C60-7D49-B227-D16F6F6EA99E}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{F1116C5C-D9C2-4049-80D9-1A7090B957FC}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{AA9A62B4-636E-714C-8E04-FDBA9AB0CE13}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{D33E9551-F6CD-AF43-8899-099C6AC99D28}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{359854A6-35B8-B74C-A31F-EB8F178BA5CF}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{673F8A29-B6CC-F34F-8937-96B891D9F54A}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{B29EFC8F-FA39-8749-960E-5F80745DBCA3}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{E3ED2484-FB8A-6A44-93DA-2CF3CFDEA57F}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{7FAF1A07-2FA3-3344-9F08-674EAAC8C326}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{FFF1F3FB-982A-C24A-A26B-DB3530797DA6}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{41F32A5F-F61E-7347-9C6B-97E14020BA34}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{B9F2ACDE-87AF-FB47-9025-73FD3ED2DCEF}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{8F3FAAF6-9832-1141-B6D4-C9583A6CE539}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{495B1FA9-5EEA-8740-830C-143B81597897}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{4D7C8181-EDBF-7340-960D-A29FEA446301}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{334DDA28-6E44-2449-AF88-39395D78CE67}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{6B7BDA9C-9912-1741-9C25-942A6DF9DB92}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{6010D08E-9BDB-C14E-B062-EE01953A0116}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{5E1AC645-1AE7-D54F-86F3-59BF18658896}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{1EE7B23D-D77B-EB4F-A1A1-5D4129C560F4}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4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5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6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7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8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29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2A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2B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2C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2D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7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92D050"/>
  </sheetPr>
  <dimension ref="A1:BY64"/>
  <sheetViews>
    <sheetView showGridLines="0" zoomScaleNormal="100" workbookViewId="0">
      <pane xSplit="1" topLeftCell="B1" activePane="topRight" state="frozen"/>
      <selection pane="topRight" activeCell="B1" sqref="B1"/>
    </sheetView>
  </sheetViews>
  <sheetFormatPr baseColWidth="10" defaultColWidth="8.83203125" defaultRowHeight="13" outlineLevelRow="1" outlineLevelCol="1"/>
  <cols>
    <col min="1" max="1" width="32.1640625" customWidth="1" outlineLevel="1"/>
    <col min="2" max="49" width="8.33203125" customWidth="1"/>
  </cols>
  <sheetData>
    <row r="1" spans="2:2" ht="20">
      <c r="B1" s="71" t="s">
        <v>269</v>
      </c>
    </row>
    <row r="24" spans="1:77">
      <c r="B24" s="3" t="s">
        <v>417</v>
      </c>
    </row>
    <row r="25" spans="1:77">
      <c r="B25" s="3" t="s">
        <v>548</v>
      </c>
      <c r="X25" s="6"/>
    </row>
    <row r="26" spans="1:77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77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77" s="175" customFormat="1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</row>
    <row r="29" spans="1:77" s="187" customFormat="1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4</v>
      </c>
      <c r="BR29" s="184">
        <v>1</v>
      </c>
      <c r="BS29" s="184">
        <v>3</v>
      </c>
      <c r="BT29" s="184">
        <v>1</v>
      </c>
      <c r="BU29" s="184">
        <v>9</v>
      </c>
      <c r="BV29" s="184">
        <v>5</v>
      </c>
      <c r="BW29" s="184">
        <v>8</v>
      </c>
      <c r="BX29" s="184">
        <v>3</v>
      </c>
      <c r="BY29" s="184"/>
    </row>
    <row r="30" spans="1:77" s="192" customFormat="1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-8</v>
      </c>
      <c r="BW30" s="190">
        <v>0</v>
      </c>
      <c r="BX30" s="190">
        <v>0</v>
      </c>
      <c r="BY30" s="190"/>
    </row>
    <row r="31" spans="1:77" s="187" customFormat="1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/>
    </row>
    <row r="32" spans="1:77" s="192" customFormat="1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/>
    </row>
    <row r="33" spans="1:77" s="187" customFormat="1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/>
    </row>
    <row r="34" spans="1:77" s="192" customFormat="1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/>
    </row>
    <row r="35" spans="1:77" s="1" customFormat="1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77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77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77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77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77" s="204" customFormat="1" outlineLevel="1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</row>
    <row r="41" spans="1:77" s="197" customFormat="1" outlineLevel="1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77" s="423" customFormat="1" outlineLevel="1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12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14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16</v>
      </c>
    </row>
    <row r="43" spans="1:77" s="427" customFormat="1" outlineLevel="1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-8</v>
      </c>
    </row>
    <row r="44" spans="1:77" s="423" customFormat="1" outlineLevel="1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</row>
    <row r="45" spans="1:77" s="427" customFormat="1" outlineLevel="1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-9</v>
      </c>
    </row>
    <row r="46" spans="1:77" s="429" customFormat="1" outlineLevel="1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14</v>
      </c>
    </row>
    <row r="47" spans="1:77" s="427" customFormat="1" outlineLevel="1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-12</v>
      </c>
    </row>
    <row r="48" spans="1:77" s="174" customFormat="1" outlineLevel="1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77" s="174" customFormat="1" outlineLevel="1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77" s="423" customFormat="1" outlineLevel="1">
      <c r="A50" s="422" t="s">
        <v>402</v>
      </c>
      <c r="E50" s="423">
        <f t="shared" ref="E50:AR50" si="29">IF( LEN( E42 ) = 0, "", ABS( E42 ) + ABS( E43 ) )</f>
        <v>38</v>
      </c>
      <c r="F50" s="423" t="str">
        <f t="shared" si="29"/>
        <v/>
      </c>
      <c r="G50" s="423" t="str">
        <f t="shared" si="29"/>
        <v/>
      </c>
      <c r="H50" s="423" t="str">
        <f t="shared" si="29"/>
        <v/>
      </c>
      <c r="I50" s="423">
        <f t="shared" si="29"/>
        <v>57</v>
      </c>
      <c r="J50" s="423" t="str">
        <f t="shared" si="29"/>
        <v/>
      </c>
      <c r="K50" s="423" t="str">
        <f t="shared" si="29"/>
        <v/>
      </c>
      <c r="L50" s="423" t="str">
        <f t="shared" si="29"/>
        <v/>
      </c>
      <c r="M50" s="423">
        <f t="shared" si="29"/>
        <v>62</v>
      </c>
      <c r="N50" s="423" t="str">
        <f t="shared" si="29"/>
        <v/>
      </c>
      <c r="O50" s="423" t="str">
        <f t="shared" si="29"/>
        <v/>
      </c>
      <c r="P50" s="423" t="str">
        <f t="shared" si="29"/>
        <v/>
      </c>
      <c r="Q50" s="423">
        <f t="shared" si="29"/>
        <v>34</v>
      </c>
      <c r="R50" s="423" t="str">
        <f t="shared" si="29"/>
        <v/>
      </c>
      <c r="S50" s="423" t="str">
        <f t="shared" si="29"/>
        <v/>
      </c>
      <c r="T50" s="423" t="str">
        <f t="shared" si="29"/>
        <v/>
      </c>
      <c r="U50" s="423">
        <f t="shared" si="29"/>
        <v>22</v>
      </c>
      <c r="V50" s="423" t="str">
        <f t="shared" si="29"/>
        <v/>
      </c>
      <c r="W50" s="423" t="str">
        <f t="shared" si="29"/>
        <v/>
      </c>
      <c r="X50" s="423" t="str">
        <f t="shared" si="29"/>
        <v/>
      </c>
      <c r="Y50" s="423">
        <f t="shared" si="29"/>
        <v>31</v>
      </c>
      <c r="Z50" s="423" t="str">
        <f t="shared" si="29"/>
        <v/>
      </c>
      <c r="AA50" s="423" t="str">
        <f t="shared" si="29"/>
        <v/>
      </c>
      <c r="AB50" s="423" t="str">
        <f t="shared" si="29"/>
        <v/>
      </c>
      <c r="AC50" s="423">
        <f t="shared" si="29"/>
        <v>41</v>
      </c>
      <c r="AD50" s="423" t="str">
        <f t="shared" si="29"/>
        <v/>
      </c>
      <c r="AE50" s="423" t="str">
        <f t="shared" si="29"/>
        <v/>
      </c>
      <c r="AF50" s="423" t="str">
        <f t="shared" si="29"/>
        <v/>
      </c>
      <c r="AG50" s="423">
        <f t="shared" si="29"/>
        <v>17</v>
      </c>
      <c r="AH50" s="423" t="str">
        <f t="shared" si="29"/>
        <v/>
      </c>
      <c r="AI50" s="423" t="str">
        <f t="shared" si="29"/>
        <v/>
      </c>
      <c r="AJ50" s="423" t="str">
        <f t="shared" si="29"/>
        <v/>
      </c>
      <c r="AK50" s="423">
        <f t="shared" si="29"/>
        <v>14</v>
      </c>
      <c r="AL50" s="423" t="str">
        <f t="shared" si="29"/>
        <v/>
      </c>
      <c r="AM50" s="423" t="str">
        <f t="shared" si="29"/>
        <v/>
      </c>
      <c r="AN50" s="423" t="str">
        <f t="shared" si="29"/>
        <v/>
      </c>
      <c r="AO50" s="423">
        <f t="shared" si="29"/>
        <v>24</v>
      </c>
      <c r="AP50" s="423" t="str">
        <f t="shared" si="29"/>
        <v/>
      </c>
      <c r="AQ50" s="423" t="str">
        <f t="shared" si="29"/>
        <v/>
      </c>
      <c r="AR50" s="423" t="str">
        <f t="shared" si="29"/>
        <v/>
      </c>
      <c r="AS50" s="423">
        <f t="shared" ref="AS50:BU50" si="30">IF( LEN( AS42 ) = 0, "", ABS( AS42 ) + ABS( AS43 ) )</f>
        <v>25</v>
      </c>
      <c r="AT50" s="423" t="str">
        <f t="shared" si="30"/>
        <v/>
      </c>
      <c r="AU50" s="423" t="str">
        <f t="shared" si="30"/>
        <v/>
      </c>
      <c r="AV50" s="423" t="str">
        <f t="shared" si="30"/>
        <v/>
      </c>
      <c r="AW50" s="423">
        <f t="shared" si="30"/>
        <v>26</v>
      </c>
      <c r="AX50" s="423" t="str">
        <f t="shared" ref="AX50:BQ50" si="31">IF( LEN( AX42 ) = 0, "", ABS( AX42 ) + ABS( AX43 ) )</f>
        <v/>
      </c>
      <c r="AY50" s="423" t="str">
        <f t="shared" si="31"/>
        <v/>
      </c>
      <c r="AZ50" s="423" t="str">
        <f t="shared" si="31"/>
        <v/>
      </c>
      <c r="BA50" s="423">
        <f t="shared" si="31"/>
        <v>23</v>
      </c>
      <c r="BB50" s="423" t="str">
        <f t="shared" si="31"/>
        <v/>
      </c>
      <c r="BC50" s="423" t="str">
        <f t="shared" si="31"/>
        <v/>
      </c>
      <c r="BD50" s="423" t="str">
        <f t="shared" si="31"/>
        <v/>
      </c>
      <c r="BE50" s="423">
        <f t="shared" si="31"/>
        <v>14</v>
      </c>
      <c r="BF50" s="423" t="str">
        <f t="shared" si="31"/>
        <v/>
      </c>
      <c r="BG50" s="423" t="str">
        <f t="shared" si="31"/>
        <v/>
      </c>
      <c r="BH50" s="423" t="str">
        <f t="shared" si="31"/>
        <v/>
      </c>
      <c r="BI50" s="423">
        <f t="shared" si="31"/>
        <v>11</v>
      </c>
      <c r="BJ50" s="423" t="str">
        <f t="shared" si="31"/>
        <v/>
      </c>
      <c r="BK50" s="423" t="str">
        <f t="shared" si="31"/>
        <v/>
      </c>
      <c r="BL50" s="423" t="str">
        <f t="shared" si="31"/>
        <v/>
      </c>
      <c r="BM50" s="423">
        <f t="shared" si="31"/>
        <v>16</v>
      </c>
      <c r="BN50" s="423" t="str">
        <f t="shared" si="31"/>
        <v/>
      </c>
      <c r="BO50" s="423" t="str">
        <f t="shared" si="31"/>
        <v/>
      </c>
      <c r="BP50" s="423" t="str">
        <f t="shared" si="31"/>
        <v/>
      </c>
      <c r="BQ50" s="423">
        <f t="shared" si="31"/>
        <v>16</v>
      </c>
      <c r="BR50" s="423" t="str">
        <f t="shared" si="30"/>
        <v/>
      </c>
      <c r="BS50" s="423" t="str">
        <f t="shared" si="30"/>
        <v/>
      </c>
      <c r="BT50" s="423" t="str">
        <f t="shared" si="30"/>
        <v/>
      </c>
      <c r="BU50" s="423">
        <f t="shared" si="30"/>
        <v>35</v>
      </c>
      <c r="BV50" s="423" t="str">
        <f t="shared" ref="BV50:BY50" si="32">IF( LEN( BV42 ) = 0, "", ABS( BV42 ) + ABS( BV43 ) )</f>
        <v/>
      </c>
      <c r="BW50" s="423" t="str">
        <f t="shared" si="32"/>
        <v/>
      </c>
      <c r="BX50" s="423" t="str">
        <f t="shared" si="32"/>
        <v/>
      </c>
      <c r="BY50" s="423">
        <f t="shared" si="32"/>
        <v>24</v>
      </c>
    </row>
    <row r="51" spans="1:77" s="425" customFormat="1" outlineLevel="1">
      <c r="A51" s="424" t="s">
        <v>403</v>
      </c>
      <c r="E51" s="425">
        <f t="shared" ref="E51:AN51" si="33">IF( LEN( E44 ) = 0, "", ABS( E44 ) + ABS( E45 ) )</f>
        <v>68</v>
      </c>
      <c r="F51" s="425" t="str">
        <f t="shared" si="33"/>
        <v/>
      </c>
      <c r="G51" s="425" t="str">
        <f t="shared" si="33"/>
        <v/>
      </c>
      <c r="H51" s="425" t="str">
        <f t="shared" si="33"/>
        <v/>
      </c>
      <c r="I51" s="425">
        <f t="shared" si="33"/>
        <v>118</v>
      </c>
      <c r="J51" s="425" t="str">
        <f t="shared" si="33"/>
        <v/>
      </c>
      <c r="K51" s="425" t="str">
        <f t="shared" si="33"/>
        <v/>
      </c>
      <c r="L51" s="425" t="str">
        <f t="shared" si="33"/>
        <v/>
      </c>
      <c r="M51" s="425">
        <f t="shared" si="33"/>
        <v>79</v>
      </c>
      <c r="N51" s="425" t="str">
        <f t="shared" si="33"/>
        <v/>
      </c>
      <c r="O51" s="425" t="str">
        <f t="shared" si="33"/>
        <v/>
      </c>
      <c r="P51" s="425" t="str">
        <f t="shared" si="33"/>
        <v/>
      </c>
      <c r="Q51" s="425">
        <f t="shared" si="33"/>
        <v>42</v>
      </c>
      <c r="R51" s="425" t="str">
        <f t="shared" si="33"/>
        <v/>
      </c>
      <c r="S51" s="425" t="str">
        <f t="shared" si="33"/>
        <v/>
      </c>
      <c r="T51" s="425" t="str">
        <f t="shared" si="33"/>
        <v/>
      </c>
      <c r="U51" s="425">
        <f t="shared" si="33"/>
        <v>46</v>
      </c>
      <c r="V51" s="425" t="str">
        <f t="shared" si="33"/>
        <v/>
      </c>
      <c r="W51" s="425" t="str">
        <f t="shared" si="33"/>
        <v/>
      </c>
      <c r="X51" s="425" t="str">
        <f t="shared" si="33"/>
        <v/>
      </c>
      <c r="Y51" s="425">
        <f t="shared" si="33"/>
        <v>39</v>
      </c>
      <c r="Z51" s="425" t="str">
        <f t="shared" si="33"/>
        <v/>
      </c>
      <c r="AA51" s="425" t="str">
        <f t="shared" si="33"/>
        <v/>
      </c>
      <c r="AB51" s="425" t="str">
        <f t="shared" si="33"/>
        <v/>
      </c>
      <c r="AC51" s="425">
        <f t="shared" si="33"/>
        <v>32</v>
      </c>
      <c r="AD51" s="425" t="str">
        <f t="shared" si="33"/>
        <v/>
      </c>
      <c r="AE51" s="425" t="str">
        <f t="shared" si="33"/>
        <v/>
      </c>
      <c r="AF51" s="425" t="str">
        <f t="shared" si="33"/>
        <v/>
      </c>
      <c r="AG51" s="425">
        <f t="shared" si="33"/>
        <v>6</v>
      </c>
      <c r="AH51" s="425" t="str">
        <f t="shared" si="33"/>
        <v/>
      </c>
      <c r="AI51" s="425" t="str">
        <f t="shared" si="33"/>
        <v/>
      </c>
      <c r="AJ51" s="425" t="str">
        <f t="shared" si="33"/>
        <v/>
      </c>
      <c r="AK51" s="425">
        <f t="shared" si="33"/>
        <v>23</v>
      </c>
      <c r="AL51" s="425" t="str">
        <f t="shared" si="33"/>
        <v/>
      </c>
      <c r="AM51" s="425" t="str">
        <f t="shared" si="33"/>
        <v/>
      </c>
      <c r="AN51" s="425" t="str">
        <f t="shared" si="33"/>
        <v/>
      </c>
      <c r="AO51" s="425">
        <f>IF( LEN( AO44 ) = 0, "", ABS( AO44 ) + ABS( AO45 ) )</f>
        <v>20</v>
      </c>
      <c r="AP51" s="425" t="str">
        <f t="shared" ref="AP51:AW51" si="34">IF( LEN( AP44 ) = 0, "", ABS( AP44 ) + ABS( AP45 ) )</f>
        <v/>
      </c>
      <c r="AQ51" s="425" t="str">
        <f t="shared" si="34"/>
        <v/>
      </c>
      <c r="AR51" s="425" t="str">
        <f t="shared" si="34"/>
        <v/>
      </c>
      <c r="AS51" s="425">
        <f t="shared" si="34"/>
        <v>11</v>
      </c>
      <c r="AT51" s="425" t="str">
        <f t="shared" si="34"/>
        <v/>
      </c>
      <c r="AU51" s="425" t="str">
        <f t="shared" si="34"/>
        <v/>
      </c>
      <c r="AV51" s="425" t="str">
        <f t="shared" si="34"/>
        <v/>
      </c>
      <c r="AW51" s="425">
        <f t="shared" si="34"/>
        <v>20</v>
      </c>
      <c r="AX51" s="425" t="str">
        <f t="shared" ref="AX51:BU51" si="35">IF( LEN( AX44 ) = 0, "", ABS( AX44 ) + ABS( AX45 ) )</f>
        <v/>
      </c>
      <c r="AY51" s="425" t="str">
        <f t="shared" si="35"/>
        <v/>
      </c>
      <c r="AZ51" s="425" t="str">
        <f t="shared" si="35"/>
        <v/>
      </c>
      <c r="BA51" s="425">
        <f t="shared" si="35"/>
        <v>17</v>
      </c>
      <c r="BB51" s="425" t="str">
        <f t="shared" ref="BB51:BQ51" si="36">IF( LEN( BB44 ) = 0, "", ABS( BB44 ) + ABS( BB45 ) )</f>
        <v/>
      </c>
      <c r="BC51" s="425" t="str">
        <f t="shared" si="36"/>
        <v/>
      </c>
      <c r="BD51" s="425" t="str">
        <f t="shared" si="36"/>
        <v/>
      </c>
      <c r="BE51" s="425">
        <f t="shared" si="36"/>
        <v>85</v>
      </c>
      <c r="BF51" s="425" t="str">
        <f t="shared" si="36"/>
        <v/>
      </c>
      <c r="BG51" s="425" t="str">
        <f t="shared" si="36"/>
        <v/>
      </c>
      <c r="BH51" s="425" t="str">
        <f t="shared" si="36"/>
        <v/>
      </c>
      <c r="BI51" s="425">
        <f t="shared" si="36"/>
        <v>12</v>
      </c>
      <c r="BJ51" s="425" t="str">
        <f t="shared" si="36"/>
        <v/>
      </c>
      <c r="BK51" s="425" t="str">
        <f t="shared" si="36"/>
        <v/>
      </c>
      <c r="BL51" s="425" t="str">
        <f t="shared" si="36"/>
        <v/>
      </c>
      <c r="BM51" s="425">
        <f t="shared" si="36"/>
        <v>13</v>
      </c>
      <c r="BN51" s="425" t="str">
        <f t="shared" si="36"/>
        <v/>
      </c>
      <c r="BO51" s="425" t="str">
        <f t="shared" si="36"/>
        <v/>
      </c>
      <c r="BP51" s="425" t="str">
        <f t="shared" si="36"/>
        <v/>
      </c>
      <c r="BQ51" s="425">
        <f t="shared" si="36"/>
        <v>12</v>
      </c>
      <c r="BR51" s="425" t="str">
        <f t="shared" si="35"/>
        <v/>
      </c>
      <c r="BS51" s="425" t="str">
        <f t="shared" si="35"/>
        <v/>
      </c>
      <c r="BT51" s="425" t="str">
        <f t="shared" si="35"/>
        <v/>
      </c>
      <c r="BU51" s="425">
        <f t="shared" si="35"/>
        <v>23</v>
      </c>
      <c r="BV51" s="425" t="str">
        <f t="shared" ref="BV51:BY51" si="37">IF( LEN( BV44 ) = 0, "", ABS( BV44 ) + ABS( BV45 ) )</f>
        <v/>
      </c>
      <c r="BW51" s="425" t="str">
        <f t="shared" si="37"/>
        <v/>
      </c>
      <c r="BX51" s="425" t="str">
        <f t="shared" si="37"/>
        <v/>
      </c>
      <c r="BY51" s="425">
        <f t="shared" si="37"/>
        <v>18</v>
      </c>
    </row>
    <row r="52" spans="1:77" s="427" customFormat="1" outlineLevel="1">
      <c r="A52" s="426" t="s">
        <v>404</v>
      </c>
      <c r="E52" s="427">
        <f>IF( LEN( E46 ) = 0, "", ABS( E46 ) + ABS( E47 ) )</f>
        <v>101</v>
      </c>
      <c r="F52" s="427" t="str">
        <f t="shared" ref="F52:AS52" si="38">IF( LEN( F46 ) = 0, "", ABS( F46 ) + ABS( F47 ) )</f>
        <v/>
      </c>
      <c r="G52" s="427" t="str">
        <f t="shared" si="38"/>
        <v/>
      </c>
      <c r="H52" s="427" t="str">
        <f t="shared" si="38"/>
        <v/>
      </c>
      <c r="I52" s="427">
        <f t="shared" si="38"/>
        <v>125</v>
      </c>
      <c r="J52" s="427" t="str">
        <f t="shared" si="38"/>
        <v/>
      </c>
      <c r="K52" s="427" t="str">
        <f t="shared" si="38"/>
        <v/>
      </c>
      <c r="L52" s="427" t="str">
        <f t="shared" si="38"/>
        <v/>
      </c>
      <c r="M52" s="427">
        <f t="shared" si="38"/>
        <v>112</v>
      </c>
      <c r="N52" s="427" t="str">
        <f t="shared" si="38"/>
        <v/>
      </c>
      <c r="O52" s="427" t="str">
        <f t="shared" si="38"/>
        <v/>
      </c>
      <c r="P52" s="427" t="str">
        <f t="shared" si="38"/>
        <v/>
      </c>
      <c r="Q52" s="427">
        <f t="shared" si="38"/>
        <v>34</v>
      </c>
      <c r="R52" s="427" t="str">
        <f t="shared" si="38"/>
        <v/>
      </c>
      <c r="S52" s="427" t="str">
        <f t="shared" si="38"/>
        <v/>
      </c>
      <c r="T52" s="427" t="str">
        <f t="shared" si="38"/>
        <v/>
      </c>
      <c r="U52" s="427">
        <f t="shared" si="38"/>
        <v>53</v>
      </c>
      <c r="V52" s="427" t="str">
        <f t="shared" si="38"/>
        <v/>
      </c>
      <c r="W52" s="427" t="str">
        <f t="shared" si="38"/>
        <v/>
      </c>
      <c r="X52" s="427" t="str">
        <f t="shared" si="38"/>
        <v/>
      </c>
      <c r="Y52" s="427">
        <f t="shared" si="38"/>
        <v>40</v>
      </c>
      <c r="Z52" s="427" t="str">
        <f t="shared" si="38"/>
        <v/>
      </c>
      <c r="AA52" s="427" t="str">
        <f t="shared" si="38"/>
        <v/>
      </c>
      <c r="AB52" s="427" t="str">
        <f t="shared" si="38"/>
        <v/>
      </c>
      <c r="AC52" s="427">
        <f t="shared" si="38"/>
        <v>48</v>
      </c>
      <c r="AD52" s="427" t="str">
        <f t="shared" si="38"/>
        <v/>
      </c>
      <c r="AE52" s="427" t="str">
        <f t="shared" si="38"/>
        <v/>
      </c>
      <c r="AF52" s="427" t="str">
        <f t="shared" si="38"/>
        <v/>
      </c>
      <c r="AG52" s="427">
        <f t="shared" si="38"/>
        <v>27</v>
      </c>
      <c r="AH52" s="427" t="str">
        <f t="shared" si="38"/>
        <v/>
      </c>
      <c r="AI52" s="427" t="str">
        <f t="shared" si="38"/>
        <v/>
      </c>
      <c r="AJ52" s="427" t="str">
        <f t="shared" si="38"/>
        <v/>
      </c>
      <c r="AK52" s="427">
        <f t="shared" si="38"/>
        <v>20</v>
      </c>
      <c r="AL52" s="427" t="str">
        <f t="shared" si="38"/>
        <v/>
      </c>
      <c r="AM52" s="427" t="str">
        <f t="shared" si="38"/>
        <v/>
      </c>
      <c r="AN52" s="427" t="str">
        <f t="shared" si="38"/>
        <v/>
      </c>
      <c r="AO52" s="427">
        <f t="shared" si="38"/>
        <v>36</v>
      </c>
      <c r="AP52" s="427" t="str">
        <f t="shared" si="38"/>
        <v/>
      </c>
      <c r="AQ52" s="427" t="str">
        <f t="shared" si="38"/>
        <v/>
      </c>
      <c r="AR52" s="427" t="str">
        <f t="shared" si="38"/>
        <v/>
      </c>
      <c r="AS52" s="427">
        <f t="shared" si="38"/>
        <v>24</v>
      </c>
      <c r="AT52" s="427" t="str">
        <f t="shared" ref="AT52:BU52" si="39">IF( LEN( AT46 ) = 0, "", ABS( AT46 ) + ABS( AT47 ) )</f>
        <v/>
      </c>
      <c r="AU52" s="427" t="str">
        <f t="shared" si="39"/>
        <v/>
      </c>
      <c r="AV52" s="427" t="str">
        <f t="shared" si="39"/>
        <v/>
      </c>
      <c r="AW52" s="427">
        <f t="shared" si="39"/>
        <v>30</v>
      </c>
      <c r="AX52" s="427" t="str">
        <f t="shared" ref="AX52:BQ52" si="40">IF( LEN( AX46 ) = 0, "", ABS( AX46 ) + ABS( AX47 ) )</f>
        <v/>
      </c>
      <c r="AY52" s="427" t="str">
        <f t="shared" si="40"/>
        <v/>
      </c>
      <c r="AZ52" s="427" t="str">
        <f t="shared" si="40"/>
        <v/>
      </c>
      <c r="BA52" s="427">
        <f t="shared" si="40"/>
        <v>40</v>
      </c>
      <c r="BB52" s="427" t="str">
        <f t="shared" si="40"/>
        <v/>
      </c>
      <c r="BC52" s="427" t="str">
        <f t="shared" si="40"/>
        <v/>
      </c>
      <c r="BD52" s="427" t="str">
        <f t="shared" si="40"/>
        <v/>
      </c>
      <c r="BE52" s="427">
        <f t="shared" si="40"/>
        <v>7</v>
      </c>
      <c r="BF52" s="427" t="str">
        <f t="shared" si="40"/>
        <v/>
      </c>
      <c r="BG52" s="427" t="str">
        <f t="shared" si="40"/>
        <v/>
      </c>
      <c r="BH52" s="427" t="str">
        <f t="shared" si="40"/>
        <v/>
      </c>
      <c r="BI52" s="427">
        <f t="shared" si="40"/>
        <v>27</v>
      </c>
      <c r="BJ52" s="427" t="str">
        <f t="shared" si="40"/>
        <v/>
      </c>
      <c r="BK52" s="427" t="str">
        <f t="shared" si="40"/>
        <v/>
      </c>
      <c r="BL52" s="427" t="str">
        <f t="shared" si="40"/>
        <v/>
      </c>
      <c r="BM52" s="427">
        <f t="shared" si="40"/>
        <v>38</v>
      </c>
      <c r="BN52" s="427" t="str">
        <f t="shared" si="40"/>
        <v/>
      </c>
      <c r="BO52" s="427" t="str">
        <f t="shared" si="40"/>
        <v/>
      </c>
      <c r="BP52" s="427" t="str">
        <f t="shared" si="40"/>
        <v/>
      </c>
      <c r="BQ52" s="427">
        <f t="shared" si="40"/>
        <v>25</v>
      </c>
      <c r="BR52" s="427" t="str">
        <f t="shared" si="39"/>
        <v/>
      </c>
      <c r="BS52" s="427" t="str">
        <f t="shared" si="39"/>
        <v/>
      </c>
      <c r="BT52" s="427" t="str">
        <f t="shared" si="39"/>
        <v/>
      </c>
      <c r="BU52" s="427">
        <f t="shared" si="39"/>
        <v>37</v>
      </c>
      <c r="BV52" s="427" t="str">
        <f t="shared" ref="BV52:BY52" si="41">IF( LEN( BV46 ) = 0, "", ABS( BV46 ) + ABS( BV47 ) )</f>
        <v/>
      </c>
      <c r="BW52" s="427" t="str">
        <f t="shared" si="41"/>
        <v/>
      </c>
      <c r="BX52" s="427" t="str">
        <f t="shared" si="41"/>
        <v/>
      </c>
      <c r="BY52" s="427">
        <f t="shared" si="41"/>
        <v>26</v>
      </c>
    </row>
    <row r="53" spans="1:77" s="200" customFormat="1" outlineLevel="1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42">IF( LEN( F51 ) = 0, "", ABS( F50 ) + ABS( F51 )  + ABS( F52 ) )</f>
        <v/>
      </c>
      <c r="G53" s="199" t="str">
        <f t="shared" si="42"/>
        <v/>
      </c>
      <c r="H53" s="199" t="str">
        <f t="shared" si="42"/>
        <v/>
      </c>
      <c r="I53" s="199">
        <f t="shared" si="42"/>
        <v>300</v>
      </c>
      <c r="J53" s="199" t="str">
        <f t="shared" si="42"/>
        <v/>
      </c>
      <c r="K53" s="199" t="str">
        <f t="shared" si="42"/>
        <v/>
      </c>
      <c r="L53" s="199" t="str">
        <f t="shared" si="42"/>
        <v/>
      </c>
      <c r="M53" s="199">
        <f t="shared" si="42"/>
        <v>253</v>
      </c>
      <c r="N53" s="199" t="str">
        <f t="shared" si="42"/>
        <v/>
      </c>
      <c r="O53" s="199" t="str">
        <f t="shared" si="42"/>
        <v/>
      </c>
      <c r="P53" s="199" t="str">
        <f t="shared" si="42"/>
        <v/>
      </c>
      <c r="Q53" s="199">
        <f t="shared" si="42"/>
        <v>110</v>
      </c>
      <c r="R53" s="199" t="str">
        <f t="shared" si="42"/>
        <v/>
      </c>
      <c r="S53" s="199" t="str">
        <f t="shared" si="42"/>
        <v/>
      </c>
      <c r="T53" s="199" t="str">
        <f t="shared" si="42"/>
        <v/>
      </c>
      <c r="U53" s="199">
        <f t="shared" si="42"/>
        <v>121</v>
      </c>
      <c r="V53" s="199" t="str">
        <f t="shared" si="42"/>
        <v/>
      </c>
      <c r="W53" s="199" t="str">
        <f t="shared" si="42"/>
        <v/>
      </c>
      <c r="X53" s="199" t="str">
        <f t="shared" si="42"/>
        <v/>
      </c>
      <c r="Y53" s="199">
        <f t="shared" si="42"/>
        <v>110</v>
      </c>
      <c r="Z53" s="199" t="str">
        <f t="shared" si="42"/>
        <v/>
      </c>
      <c r="AA53" s="199" t="str">
        <f t="shared" si="42"/>
        <v/>
      </c>
      <c r="AB53" s="199" t="str">
        <f t="shared" si="42"/>
        <v/>
      </c>
      <c r="AC53" s="199">
        <f t="shared" si="42"/>
        <v>121</v>
      </c>
      <c r="AD53" s="199" t="str">
        <f t="shared" si="42"/>
        <v/>
      </c>
      <c r="AE53" s="199" t="str">
        <f t="shared" si="42"/>
        <v/>
      </c>
      <c r="AF53" s="199" t="str">
        <f t="shared" si="42"/>
        <v/>
      </c>
      <c r="AG53" s="199">
        <f t="shared" si="42"/>
        <v>50</v>
      </c>
      <c r="AH53" s="199" t="str">
        <f t="shared" si="42"/>
        <v/>
      </c>
      <c r="AI53" s="199" t="str">
        <f t="shared" si="42"/>
        <v/>
      </c>
      <c r="AJ53" s="199" t="str">
        <f t="shared" si="42"/>
        <v/>
      </c>
      <c r="AK53" s="199">
        <f t="shared" si="42"/>
        <v>57</v>
      </c>
      <c r="AL53" s="199" t="str">
        <f t="shared" si="42"/>
        <v/>
      </c>
      <c r="AM53" s="199" t="str">
        <f t="shared" si="42"/>
        <v/>
      </c>
      <c r="AN53" s="199" t="str">
        <f t="shared" si="42"/>
        <v/>
      </c>
      <c r="AO53" s="199">
        <f t="shared" si="42"/>
        <v>80</v>
      </c>
      <c r="AP53" s="199" t="str">
        <f t="shared" si="42"/>
        <v/>
      </c>
      <c r="AQ53" s="199" t="str">
        <f t="shared" si="42"/>
        <v/>
      </c>
      <c r="AR53" s="199" t="str">
        <f t="shared" si="42"/>
        <v/>
      </c>
      <c r="AS53" s="199">
        <f t="shared" si="42"/>
        <v>60</v>
      </c>
      <c r="AT53" s="199" t="str">
        <f t="shared" si="42"/>
        <v/>
      </c>
      <c r="AU53" s="199" t="str">
        <f t="shared" si="42"/>
        <v/>
      </c>
      <c r="AV53" s="199" t="str">
        <f t="shared" si="42"/>
        <v/>
      </c>
      <c r="AW53" s="199">
        <f t="shared" si="42"/>
        <v>76</v>
      </c>
      <c r="AX53" s="199" t="str">
        <f t="shared" ref="AX53:BU53" si="43">IF( LEN( AX51 ) = 0, "", ABS( AX50 ) + ABS( AX51 )  + ABS( AX52 ) )</f>
        <v/>
      </c>
      <c r="AY53" s="199" t="str">
        <f t="shared" si="43"/>
        <v/>
      </c>
      <c r="AZ53" s="199" t="str">
        <f t="shared" si="43"/>
        <v/>
      </c>
      <c r="BA53" s="199">
        <f t="shared" si="43"/>
        <v>80</v>
      </c>
      <c r="BB53" s="199" t="str">
        <f t="shared" ref="BB53:BQ53" si="44">IF( LEN( BB51 ) = 0, "", ABS( BB50 ) + ABS( BB51 )  + ABS( BB52 ) )</f>
        <v/>
      </c>
      <c r="BC53" s="199" t="str">
        <f t="shared" si="44"/>
        <v/>
      </c>
      <c r="BD53" s="199" t="str">
        <f t="shared" si="44"/>
        <v/>
      </c>
      <c r="BE53" s="199">
        <f t="shared" si="44"/>
        <v>106</v>
      </c>
      <c r="BF53" s="199" t="str">
        <f t="shared" si="44"/>
        <v/>
      </c>
      <c r="BG53" s="199" t="str">
        <f t="shared" si="44"/>
        <v/>
      </c>
      <c r="BH53" s="199" t="str">
        <f t="shared" si="44"/>
        <v/>
      </c>
      <c r="BI53" s="199">
        <f t="shared" si="44"/>
        <v>50</v>
      </c>
      <c r="BJ53" s="199" t="str">
        <f t="shared" si="44"/>
        <v/>
      </c>
      <c r="BK53" s="199" t="str">
        <f t="shared" si="44"/>
        <v/>
      </c>
      <c r="BL53" s="199" t="str">
        <f t="shared" si="44"/>
        <v/>
      </c>
      <c r="BM53" s="199">
        <f t="shared" si="44"/>
        <v>67</v>
      </c>
      <c r="BN53" s="199" t="str">
        <f t="shared" si="44"/>
        <v/>
      </c>
      <c r="BO53" s="199" t="str">
        <f t="shared" si="44"/>
        <v/>
      </c>
      <c r="BP53" s="199" t="str">
        <f t="shared" si="44"/>
        <v/>
      </c>
      <c r="BQ53" s="199">
        <f t="shared" si="44"/>
        <v>53</v>
      </c>
      <c r="BR53" s="199" t="str">
        <f t="shared" si="43"/>
        <v/>
      </c>
      <c r="BS53" s="199" t="str">
        <f t="shared" si="43"/>
        <v/>
      </c>
      <c r="BT53" s="199" t="str">
        <f t="shared" si="43"/>
        <v/>
      </c>
      <c r="BU53" s="199">
        <f t="shared" si="43"/>
        <v>95</v>
      </c>
      <c r="BV53" s="199" t="str">
        <f t="shared" ref="BV53:BY53" si="45">IF( LEN( BV51 ) = 0, "", ABS( BV50 ) + ABS( BV51 )  + ABS( BV52 ) )</f>
        <v/>
      </c>
      <c r="BW53" s="199" t="str">
        <f t="shared" si="45"/>
        <v/>
      </c>
      <c r="BX53" s="199" t="str">
        <f t="shared" si="45"/>
        <v/>
      </c>
      <c r="BY53" s="199">
        <f t="shared" si="45"/>
        <v>68</v>
      </c>
    </row>
    <row r="54" spans="1:77" s="174" customFormat="1" outlineLevel="1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77" s="174" customFormat="1" outlineLevel="1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77" s="423" customFormat="1" outlineLevel="1">
      <c r="A56" s="422" t="s">
        <v>391</v>
      </c>
      <c r="B56" s="423">
        <f t="shared" ref="B56:BM56" si="46">SUM(B29,B31,B33)</f>
        <v>23</v>
      </c>
      <c r="C56" s="423">
        <f t="shared" si="46"/>
        <v>14</v>
      </c>
      <c r="D56" s="423">
        <f t="shared" si="46"/>
        <v>6</v>
      </c>
      <c r="E56" s="423">
        <f t="shared" si="46"/>
        <v>14</v>
      </c>
      <c r="F56" s="423">
        <f t="shared" si="46"/>
        <v>6</v>
      </c>
      <c r="G56" s="423">
        <f t="shared" si="46"/>
        <v>2</v>
      </c>
      <c r="H56" s="423">
        <f t="shared" si="46"/>
        <v>12</v>
      </c>
      <c r="I56" s="423">
        <f t="shared" si="46"/>
        <v>1</v>
      </c>
      <c r="J56" s="423">
        <f t="shared" si="46"/>
        <v>4</v>
      </c>
      <c r="K56" s="423">
        <f t="shared" si="46"/>
        <v>15</v>
      </c>
      <c r="L56" s="423">
        <f t="shared" si="46"/>
        <v>6</v>
      </c>
      <c r="M56" s="423">
        <f t="shared" si="46"/>
        <v>10</v>
      </c>
      <c r="N56" s="423">
        <f t="shared" si="46"/>
        <v>8</v>
      </c>
      <c r="O56" s="423">
        <f t="shared" si="46"/>
        <v>8</v>
      </c>
      <c r="P56" s="423">
        <f t="shared" si="46"/>
        <v>21</v>
      </c>
      <c r="Q56" s="423">
        <f t="shared" si="46"/>
        <v>14</v>
      </c>
      <c r="R56" s="423">
        <f t="shared" si="46"/>
        <v>23</v>
      </c>
      <c r="S56" s="423">
        <f t="shared" si="46"/>
        <v>20</v>
      </c>
      <c r="T56" s="423">
        <f t="shared" si="46"/>
        <v>20</v>
      </c>
      <c r="U56" s="423">
        <f t="shared" si="46"/>
        <v>10</v>
      </c>
      <c r="V56" s="423">
        <f t="shared" si="46"/>
        <v>18</v>
      </c>
      <c r="W56" s="423">
        <f t="shared" si="46"/>
        <v>24</v>
      </c>
      <c r="X56" s="423">
        <f t="shared" si="46"/>
        <v>19</v>
      </c>
      <c r="Y56" s="423">
        <f t="shared" si="46"/>
        <v>6</v>
      </c>
      <c r="Z56" s="423">
        <f t="shared" si="46"/>
        <v>22</v>
      </c>
      <c r="AA56" s="423">
        <f t="shared" si="46"/>
        <v>23</v>
      </c>
      <c r="AB56" s="423">
        <f t="shared" si="46"/>
        <v>8</v>
      </c>
      <c r="AC56" s="423">
        <f t="shared" si="46"/>
        <v>20</v>
      </c>
      <c r="AD56" s="423">
        <f t="shared" si="46"/>
        <v>5</v>
      </c>
      <c r="AE56" s="423">
        <f t="shared" si="46"/>
        <v>4</v>
      </c>
      <c r="AF56" s="423">
        <f t="shared" si="46"/>
        <v>9</v>
      </c>
      <c r="AG56" s="423">
        <f t="shared" si="46"/>
        <v>6</v>
      </c>
      <c r="AH56" s="423">
        <f t="shared" si="46"/>
        <v>1</v>
      </c>
      <c r="AI56" s="423">
        <f t="shared" si="46"/>
        <v>10</v>
      </c>
      <c r="AJ56" s="423">
        <f t="shared" si="46"/>
        <v>7</v>
      </c>
      <c r="AK56" s="423">
        <f t="shared" si="46"/>
        <v>5</v>
      </c>
      <c r="AL56" s="423">
        <f t="shared" si="46"/>
        <v>1</v>
      </c>
      <c r="AM56" s="423">
        <f t="shared" si="46"/>
        <v>12</v>
      </c>
      <c r="AN56" s="423">
        <f t="shared" si="46"/>
        <v>11</v>
      </c>
      <c r="AO56" s="423">
        <f t="shared" si="46"/>
        <v>5</v>
      </c>
      <c r="AP56" s="423">
        <f t="shared" si="46"/>
        <v>11</v>
      </c>
      <c r="AQ56" s="423">
        <f t="shared" si="46"/>
        <v>21</v>
      </c>
      <c r="AR56" s="423">
        <f t="shared" si="46"/>
        <v>4</v>
      </c>
      <c r="AS56" s="423">
        <f t="shared" si="46"/>
        <v>3</v>
      </c>
      <c r="AT56" s="423">
        <f t="shared" si="46"/>
        <v>8</v>
      </c>
      <c r="AU56" s="423">
        <f t="shared" si="46"/>
        <v>24</v>
      </c>
      <c r="AV56" s="423">
        <f t="shared" si="46"/>
        <v>2</v>
      </c>
      <c r="AW56" s="423">
        <f t="shared" si="46"/>
        <v>3</v>
      </c>
      <c r="AX56" s="423">
        <f t="shared" si="46"/>
        <v>14</v>
      </c>
      <c r="AY56" s="423">
        <f t="shared" si="46"/>
        <v>20</v>
      </c>
      <c r="AZ56" s="423">
        <f t="shared" si="46"/>
        <v>14</v>
      </c>
      <c r="BA56" s="423">
        <f t="shared" si="46"/>
        <v>12</v>
      </c>
      <c r="BB56" s="423">
        <f t="shared" si="46"/>
        <v>82</v>
      </c>
      <c r="BC56" s="423">
        <f t="shared" si="46"/>
        <v>10</v>
      </c>
      <c r="BD56" s="423">
        <f t="shared" si="46"/>
        <v>6</v>
      </c>
      <c r="BE56" s="423">
        <f t="shared" si="46"/>
        <v>5</v>
      </c>
      <c r="BF56" s="423">
        <f t="shared" si="46"/>
        <v>2</v>
      </c>
      <c r="BG56" s="423">
        <f t="shared" si="46"/>
        <v>26</v>
      </c>
      <c r="BH56" s="423">
        <f t="shared" si="46"/>
        <v>1</v>
      </c>
      <c r="BI56" s="423">
        <f t="shared" si="46"/>
        <v>6</v>
      </c>
      <c r="BJ56" s="423">
        <f t="shared" si="46"/>
        <v>13</v>
      </c>
      <c r="BK56" s="423">
        <f t="shared" si="46"/>
        <v>12</v>
      </c>
      <c r="BL56" s="423">
        <f t="shared" si="46"/>
        <v>23</v>
      </c>
      <c r="BM56" s="423">
        <f t="shared" si="46"/>
        <v>1</v>
      </c>
      <c r="BN56" s="423">
        <f t="shared" ref="BN56:BQ56" si="47">SUM(BN29,BN31,BN33)</f>
        <v>13</v>
      </c>
      <c r="BO56" s="423">
        <f t="shared" si="47"/>
        <v>7</v>
      </c>
      <c r="BP56" s="423">
        <f t="shared" si="47"/>
        <v>8</v>
      </c>
      <c r="BQ56" s="423">
        <f t="shared" si="47"/>
        <v>11</v>
      </c>
      <c r="BR56" s="423">
        <f t="shared" ref="BR56:BU57" si="48">SUM(BR29,BR31,BR33)</f>
        <v>6</v>
      </c>
      <c r="BS56" s="423">
        <f t="shared" si="48"/>
        <v>7</v>
      </c>
      <c r="BT56" s="423">
        <f t="shared" si="48"/>
        <v>17</v>
      </c>
      <c r="BU56" s="423">
        <f t="shared" si="48"/>
        <v>13</v>
      </c>
      <c r="BV56" s="423">
        <f t="shared" ref="BV56:BY56" si="49">SUM(BV29,BV31,BV33)</f>
        <v>16</v>
      </c>
      <c r="BW56" s="423">
        <f t="shared" si="49"/>
        <v>11</v>
      </c>
      <c r="BX56" s="423">
        <f t="shared" si="49"/>
        <v>12</v>
      </c>
      <c r="BY56" s="423">
        <f t="shared" si="49"/>
        <v>0</v>
      </c>
    </row>
    <row r="57" spans="1:77" s="427" customFormat="1" outlineLevel="1">
      <c r="A57" s="426" t="s">
        <v>392</v>
      </c>
      <c r="B57" s="427">
        <f t="shared" ref="B57:BM57" si="50">SUM(B30,B32,B34)</f>
        <v>-59</v>
      </c>
      <c r="C57" s="427">
        <f t="shared" si="50"/>
        <v>-21</v>
      </c>
      <c r="D57" s="427">
        <f t="shared" si="50"/>
        <v>-13</v>
      </c>
      <c r="E57" s="427">
        <f t="shared" si="50"/>
        <v>-57</v>
      </c>
      <c r="F57" s="427">
        <f t="shared" si="50"/>
        <v>-34</v>
      </c>
      <c r="G57" s="427">
        <f t="shared" si="50"/>
        <v>-67</v>
      </c>
      <c r="H57" s="427">
        <f t="shared" si="50"/>
        <v>-91</v>
      </c>
      <c r="I57" s="427">
        <f t="shared" si="50"/>
        <v>-87</v>
      </c>
      <c r="J57" s="427">
        <f t="shared" si="50"/>
        <v>-88</v>
      </c>
      <c r="K57" s="427">
        <f t="shared" si="50"/>
        <v>-55</v>
      </c>
      <c r="L57" s="427">
        <f t="shared" si="50"/>
        <v>-38</v>
      </c>
      <c r="M57" s="427">
        <f t="shared" si="50"/>
        <v>-37</v>
      </c>
      <c r="N57" s="427">
        <f t="shared" si="50"/>
        <v>-19</v>
      </c>
      <c r="O57" s="427">
        <f t="shared" si="50"/>
        <v>-19</v>
      </c>
      <c r="P57" s="427">
        <f t="shared" si="50"/>
        <v>-10</v>
      </c>
      <c r="Q57" s="427">
        <f t="shared" si="50"/>
        <v>-11</v>
      </c>
      <c r="R57" s="427">
        <f t="shared" si="50"/>
        <v>-9</v>
      </c>
      <c r="S57" s="427">
        <f t="shared" si="50"/>
        <v>-10</v>
      </c>
      <c r="T57" s="427">
        <f t="shared" si="50"/>
        <v>-7</v>
      </c>
      <c r="U57" s="427">
        <f t="shared" si="50"/>
        <v>-22</v>
      </c>
      <c r="V57" s="427">
        <f t="shared" si="50"/>
        <v>-7</v>
      </c>
      <c r="W57" s="427">
        <f t="shared" si="50"/>
        <v>-10</v>
      </c>
      <c r="X57" s="427">
        <f t="shared" si="50"/>
        <v>-18</v>
      </c>
      <c r="Y57" s="427">
        <f t="shared" si="50"/>
        <v>-8</v>
      </c>
      <c r="Z57" s="427">
        <f t="shared" si="50"/>
        <v>-17</v>
      </c>
      <c r="AA57" s="427">
        <f t="shared" si="50"/>
        <v>-18</v>
      </c>
      <c r="AB57" s="427">
        <f t="shared" si="50"/>
        <v>-2</v>
      </c>
      <c r="AC57" s="427">
        <f t="shared" si="50"/>
        <v>-11</v>
      </c>
      <c r="AD57" s="427">
        <f t="shared" si="50"/>
        <v>-13</v>
      </c>
      <c r="AE57" s="427">
        <f t="shared" si="50"/>
        <v>-5</v>
      </c>
      <c r="AF57" s="427">
        <f t="shared" si="50"/>
        <v>-5</v>
      </c>
      <c r="AG57" s="427">
        <f t="shared" si="50"/>
        <v>-3</v>
      </c>
      <c r="AH57" s="427">
        <f t="shared" si="50"/>
        <v>-9</v>
      </c>
      <c r="AI57" s="427">
        <f t="shared" si="50"/>
        <v>-14</v>
      </c>
      <c r="AJ57" s="427">
        <f t="shared" si="50"/>
        <v>-8</v>
      </c>
      <c r="AK57" s="427">
        <f t="shared" si="50"/>
        <v>-3</v>
      </c>
      <c r="AL57" s="427">
        <f t="shared" si="50"/>
        <v>-17</v>
      </c>
      <c r="AM57" s="427">
        <f t="shared" si="50"/>
        <v>-14</v>
      </c>
      <c r="AN57" s="427">
        <f t="shared" si="50"/>
        <v>-8</v>
      </c>
      <c r="AO57" s="427">
        <f t="shared" si="50"/>
        <v>-12</v>
      </c>
      <c r="AP57" s="427">
        <f t="shared" si="50"/>
        <v>0</v>
      </c>
      <c r="AQ57" s="427">
        <f t="shared" si="50"/>
        <v>-8</v>
      </c>
      <c r="AR57" s="427">
        <f t="shared" si="50"/>
        <v>-4</v>
      </c>
      <c r="AS57" s="427">
        <f t="shared" si="50"/>
        <v>-9</v>
      </c>
      <c r="AT57" s="427">
        <f t="shared" si="50"/>
        <v>-8</v>
      </c>
      <c r="AU57" s="427">
        <f t="shared" si="50"/>
        <v>-11</v>
      </c>
      <c r="AV57" s="427">
        <f t="shared" si="50"/>
        <v>-7</v>
      </c>
      <c r="AW57" s="427">
        <f t="shared" si="50"/>
        <v>-13</v>
      </c>
      <c r="AX57" s="427">
        <f t="shared" si="50"/>
        <v>-5</v>
      </c>
      <c r="AY57" s="427">
        <f t="shared" si="50"/>
        <v>-1</v>
      </c>
      <c r="AZ57" s="427">
        <f t="shared" si="50"/>
        <v>-10</v>
      </c>
      <c r="BA57" s="427">
        <f t="shared" si="50"/>
        <v>-4</v>
      </c>
      <c r="BB57" s="427">
        <f t="shared" si="50"/>
        <v>0</v>
      </c>
      <c r="BC57" s="427">
        <f t="shared" si="50"/>
        <v>-3</v>
      </c>
      <c r="BD57" s="427">
        <f t="shared" si="50"/>
        <v>0</v>
      </c>
      <c r="BE57" s="427">
        <f t="shared" si="50"/>
        <v>0</v>
      </c>
      <c r="BF57" s="427">
        <f t="shared" si="50"/>
        <v>0</v>
      </c>
      <c r="BG57" s="427">
        <f t="shared" si="50"/>
        <v>-7</v>
      </c>
      <c r="BH57" s="427">
        <f t="shared" si="50"/>
        <v>-6</v>
      </c>
      <c r="BI57" s="427">
        <f t="shared" si="50"/>
        <v>-2</v>
      </c>
      <c r="BJ57" s="427">
        <f t="shared" si="50"/>
        <v>-5</v>
      </c>
      <c r="BK57" s="427">
        <f t="shared" si="50"/>
        <v>-3</v>
      </c>
      <c r="BL57" s="427">
        <f t="shared" si="50"/>
        <v>-8</v>
      </c>
      <c r="BM57" s="427">
        <f t="shared" si="50"/>
        <v>-2</v>
      </c>
      <c r="BN57" s="427">
        <f t="shared" ref="BN57:BQ57" si="51">SUM(BN30,BN32,BN34)</f>
        <v>-4</v>
      </c>
      <c r="BO57" s="427">
        <f t="shared" si="51"/>
        <v>-1</v>
      </c>
      <c r="BP57" s="427">
        <f t="shared" si="51"/>
        <v>-9</v>
      </c>
      <c r="BQ57" s="427">
        <f t="shared" si="51"/>
        <v>0</v>
      </c>
      <c r="BR57" s="427">
        <f t="shared" si="48"/>
        <v>-11</v>
      </c>
      <c r="BS57" s="427">
        <f t="shared" si="48"/>
        <v>-7</v>
      </c>
      <c r="BT57" s="427">
        <f t="shared" si="48"/>
        <v>-23</v>
      </c>
      <c r="BU57" s="427">
        <f t="shared" si="48"/>
        <v>-11</v>
      </c>
      <c r="BV57" s="427">
        <f t="shared" ref="BV57:BY57" si="52">SUM(BV30,BV32,BV34)</f>
        <v>-22</v>
      </c>
      <c r="BW57" s="427">
        <f t="shared" si="52"/>
        <v>-2</v>
      </c>
      <c r="BX57" s="427">
        <f t="shared" si="52"/>
        <v>-5</v>
      </c>
      <c r="BY57" s="427">
        <f t="shared" si="52"/>
        <v>0</v>
      </c>
    </row>
    <row r="58" spans="1:77" s="200" customFormat="1" outlineLevel="1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53">ABS( E56 ) + ABS( E57 )</f>
        <v>71</v>
      </c>
      <c r="F58" s="199">
        <f t="shared" si="53"/>
        <v>40</v>
      </c>
      <c r="G58" s="199">
        <f t="shared" si="53"/>
        <v>69</v>
      </c>
      <c r="H58" s="199">
        <f t="shared" si="53"/>
        <v>103</v>
      </c>
      <c r="I58" s="199">
        <f t="shared" si="53"/>
        <v>88</v>
      </c>
      <c r="J58" s="199">
        <f t="shared" si="53"/>
        <v>92</v>
      </c>
      <c r="K58" s="199">
        <f t="shared" si="53"/>
        <v>70</v>
      </c>
      <c r="L58" s="199">
        <f t="shared" si="53"/>
        <v>44</v>
      </c>
      <c r="M58" s="199">
        <f t="shared" si="53"/>
        <v>47</v>
      </c>
      <c r="N58" s="199">
        <f t="shared" si="53"/>
        <v>27</v>
      </c>
      <c r="O58" s="199">
        <f t="shared" si="53"/>
        <v>27</v>
      </c>
      <c r="P58" s="199">
        <f t="shared" si="53"/>
        <v>31</v>
      </c>
      <c r="Q58" s="199">
        <f t="shared" si="53"/>
        <v>25</v>
      </c>
      <c r="R58" s="199">
        <f t="shared" si="53"/>
        <v>32</v>
      </c>
      <c r="S58" s="199">
        <f t="shared" si="53"/>
        <v>30</v>
      </c>
      <c r="T58" s="199">
        <f t="shared" si="53"/>
        <v>27</v>
      </c>
      <c r="U58" s="199">
        <f t="shared" si="53"/>
        <v>32</v>
      </c>
      <c r="V58" s="199">
        <f t="shared" si="53"/>
        <v>25</v>
      </c>
      <c r="W58" s="199">
        <f t="shared" si="53"/>
        <v>34</v>
      </c>
      <c r="X58" s="199">
        <f t="shared" si="53"/>
        <v>37</v>
      </c>
      <c r="Y58" s="199">
        <f t="shared" si="53"/>
        <v>14</v>
      </c>
      <c r="Z58" s="199">
        <f t="shared" si="53"/>
        <v>39</v>
      </c>
      <c r="AA58" s="199">
        <f t="shared" si="53"/>
        <v>41</v>
      </c>
      <c r="AB58" s="199">
        <f t="shared" si="53"/>
        <v>10</v>
      </c>
      <c r="AC58" s="199">
        <f t="shared" si="53"/>
        <v>31</v>
      </c>
      <c r="AD58" s="199">
        <f t="shared" si="53"/>
        <v>18</v>
      </c>
      <c r="AE58" s="199">
        <f t="shared" si="53"/>
        <v>9</v>
      </c>
      <c r="AF58" s="199">
        <f t="shared" si="53"/>
        <v>14</v>
      </c>
      <c r="AG58" s="199">
        <f t="shared" si="53"/>
        <v>9</v>
      </c>
      <c r="AH58" s="199">
        <f t="shared" si="53"/>
        <v>10</v>
      </c>
      <c r="AI58" s="199">
        <f t="shared" si="53"/>
        <v>24</v>
      </c>
      <c r="AJ58" s="199">
        <f t="shared" si="53"/>
        <v>15</v>
      </c>
      <c r="AK58" s="199">
        <f t="shared" si="53"/>
        <v>8</v>
      </c>
      <c r="AL58" s="199">
        <f t="shared" si="53"/>
        <v>18</v>
      </c>
      <c r="AM58" s="199">
        <f t="shared" si="53"/>
        <v>26</v>
      </c>
      <c r="AN58" s="199">
        <f t="shared" si="53"/>
        <v>19</v>
      </c>
      <c r="AO58" s="199">
        <f t="shared" si="53"/>
        <v>17</v>
      </c>
      <c r="AP58" s="199">
        <f t="shared" si="53"/>
        <v>11</v>
      </c>
      <c r="AQ58" s="199">
        <f t="shared" si="53"/>
        <v>29</v>
      </c>
      <c r="AR58" s="199">
        <f t="shared" si="53"/>
        <v>8</v>
      </c>
      <c r="AS58" s="199">
        <f t="shared" si="53"/>
        <v>12</v>
      </c>
      <c r="AT58" s="199">
        <f t="shared" ref="AT58:BU58" si="54">ABS( AT56 ) + ABS( AT57 )</f>
        <v>16</v>
      </c>
      <c r="AU58" s="199">
        <f t="shared" si="54"/>
        <v>35</v>
      </c>
      <c r="AV58" s="199">
        <f t="shared" si="54"/>
        <v>9</v>
      </c>
      <c r="AW58" s="199">
        <f t="shared" si="54"/>
        <v>16</v>
      </c>
      <c r="AX58" s="199">
        <f t="shared" ref="AX58:BQ58" si="55">ABS( AX56 ) + ABS( AX57 )</f>
        <v>19</v>
      </c>
      <c r="AY58" s="199">
        <f t="shared" si="55"/>
        <v>21</v>
      </c>
      <c r="AZ58" s="199">
        <f t="shared" si="55"/>
        <v>24</v>
      </c>
      <c r="BA58" s="199">
        <f t="shared" si="55"/>
        <v>16</v>
      </c>
      <c r="BB58" s="199">
        <f t="shared" si="55"/>
        <v>82</v>
      </c>
      <c r="BC58" s="199">
        <f t="shared" si="55"/>
        <v>13</v>
      </c>
      <c r="BD58" s="199">
        <f t="shared" si="55"/>
        <v>6</v>
      </c>
      <c r="BE58" s="199">
        <f t="shared" si="55"/>
        <v>5</v>
      </c>
      <c r="BF58" s="199">
        <f t="shared" si="55"/>
        <v>2</v>
      </c>
      <c r="BG58" s="199">
        <f t="shared" si="55"/>
        <v>33</v>
      </c>
      <c r="BH58" s="199">
        <f t="shared" si="55"/>
        <v>7</v>
      </c>
      <c r="BI58" s="199">
        <f t="shared" si="55"/>
        <v>8</v>
      </c>
      <c r="BJ58" s="199">
        <f t="shared" si="55"/>
        <v>18</v>
      </c>
      <c r="BK58" s="199">
        <f t="shared" si="55"/>
        <v>15</v>
      </c>
      <c r="BL58" s="199">
        <f t="shared" si="55"/>
        <v>31</v>
      </c>
      <c r="BM58" s="199">
        <f t="shared" si="55"/>
        <v>3</v>
      </c>
      <c r="BN58" s="199">
        <f t="shared" si="55"/>
        <v>17</v>
      </c>
      <c r="BO58" s="199">
        <f t="shared" si="55"/>
        <v>8</v>
      </c>
      <c r="BP58" s="199">
        <f t="shared" si="55"/>
        <v>17</v>
      </c>
      <c r="BQ58" s="199">
        <f t="shared" si="55"/>
        <v>11</v>
      </c>
      <c r="BR58" s="199">
        <f t="shared" si="54"/>
        <v>17</v>
      </c>
      <c r="BS58" s="199">
        <f t="shared" si="54"/>
        <v>14</v>
      </c>
      <c r="BT58" s="199">
        <f t="shared" si="54"/>
        <v>40</v>
      </c>
      <c r="BU58" s="199">
        <f t="shared" si="54"/>
        <v>24</v>
      </c>
      <c r="BV58" s="199">
        <f t="shared" ref="BV58:BY58" si="56">ABS( BV56 ) + ABS( BV57 )</f>
        <v>38</v>
      </c>
      <c r="BW58" s="199">
        <f t="shared" si="56"/>
        <v>13</v>
      </c>
      <c r="BX58" s="199">
        <f t="shared" si="56"/>
        <v>17</v>
      </c>
      <c r="BY58" s="199">
        <f t="shared" si="56"/>
        <v>0</v>
      </c>
    </row>
    <row r="59" spans="1:77" s="174" customFormat="1" outlineLevel="1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77" s="174" customFormat="1" outlineLevel="1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77" s="423" customFormat="1" outlineLevel="1">
      <c r="A61" s="422" t="s">
        <v>393</v>
      </c>
      <c r="E61" s="423">
        <f t="shared" ref="E61:N62" si="57">IF( ISERR( FIND( "Q4", E$28 ) ), "", SUM( B56:E56 ) )</f>
        <v>57</v>
      </c>
      <c r="F61" s="423" t="str">
        <f t="shared" si="57"/>
        <v/>
      </c>
      <c r="G61" s="423" t="str">
        <f t="shared" si="57"/>
        <v/>
      </c>
      <c r="H61" s="423" t="str">
        <f t="shared" si="57"/>
        <v/>
      </c>
      <c r="I61" s="423">
        <f t="shared" si="57"/>
        <v>21</v>
      </c>
      <c r="J61" s="423" t="str">
        <f t="shared" si="57"/>
        <v/>
      </c>
      <c r="K61" s="423" t="str">
        <f t="shared" si="57"/>
        <v/>
      </c>
      <c r="L61" s="423" t="str">
        <f t="shared" si="57"/>
        <v/>
      </c>
      <c r="M61" s="423">
        <f t="shared" si="57"/>
        <v>35</v>
      </c>
      <c r="N61" s="423" t="str">
        <f t="shared" si="57"/>
        <v/>
      </c>
      <c r="O61" s="423" t="str">
        <f t="shared" ref="O61:X62" si="58">IF( ISERR( FIND( "Q4", O$28 ) ), "", SUM( L56:O56 ) )</f>
        <v/>
      </c>
      <c r="P61" s="423" t="str">
        <f t="shared" si="58"/>
        <v/>
      </c>
      <c r="Q61" s="423">
        <f t="shared" si="58"/>
        <v>51</v>
      </c>
      <c r="R61" s="423" t="str">
        <f t="shared" si="58"/>
        <v/>
      </c>
      <c r="S61" s="423" t="str">
        <f t="shared" si="58"/>
        <v/>
      </c>
      <c r="T61" s="423" t="str">
        <f t="shared" si="58"/>
        <v/>
      </c>
      <c r="U61" s="423">
        <f t="shared" si="58"/>
        <v>73</v>
      </c>
      <c r="V61" s="423" t="str">
        <f t="shared" si="58"/>
        <v/>
      </c>
      <c r="W61" s="423" t="str">
        <f t="shared" si="58"/>
        <v/>
      </c>
      <c r="X61" s="423" t="str">
        <f t="shared" si="58"/>
        <v/>
      </c>
      <c r="Y61" s="423">
        <f t="shared" ref="Y61:AH62" si="59">IF( ISERR( FIND( "Q4", Y$28 ) ), "", SUM( V56:Y56 ) )</f>
        <v>67</v>
      </c>
      <c r="Z61" s="423" t="str">
        <f t="shared" si="59"/>
        <v/>
      </c>
      <c r="AA61" s="423" t="str">
        <f t="shared" si="59"/>
        <v/>
      </c>
      <c r="AB61" s="423" t="str">
        <f t="shared" si="59"/>
        <v/>
      </c>
      <c r="AC61" s="423">
        <f t="shared" si="59"/>
        <v>73</v>
      </c>
      <c r="AD61" s="423" t="str">
        <f t="shared" si="59"/>
        <v/>
      </c>
      <c r="AE61" s="423" t="str">
        <f t="shared" si="59"/>
        <v/>
      </c>
      <c r="AF61" s="423" t="str">
        <f t="shared" si="59"/>
        <v/>
      </c>
      <c r="AG61" s="423">
        <f t="shared" si="59"/>
        <v>24</v>
      </c>
      <c r="AH61" s="423" t="str">
        <f t="shared" si="59"/>
        <v/>
      </c>
      <c r="AI61" s="423" t="str">
        <f t="shared" ref="AI61:AR62" si="60">IF( ISERR( FIND( "Q4", AI$28 ) ), "", SUM( AF56:AI56 ) )</f>
        <v/>
      </c>
      <c r="AJ61" s="423" t="str">
        <f t="shared" si="60"/>
        <v/>
      </c>
      <c r="AK61" s="423">
        <f t="shared" si="60"/>
        <v>23</v>
      </c>
      <c r="AL61" s="423" t="str">
        <f t="shared" si="60"/>
        <v/>
      </c>
      <c r="AM61" s="423" t="str">
        <f t="shared" si="60"/>
        <v/>
      </c>
      <c r="AN61" s="423" t="str">
        <f t="shared" si="60"/>
        <v/>
      </c>
      <c r="AO61" s="423">
        <f t="shared" si="60"/>
        <v>29</v>
      </c>
      <c r="AP61" s="423" t="str">
        <f t="shared" si="60"/>
        <v/>
      </c>
      <c r="AQ61" s="423" t="str">
        <f t="shared" si="60"/>
        <v/>
      </c>
      <c r="AR61" s="423" t="str">
        <f t="shared" si="60"/>
        <v/>
      </c>
      <c r="AS61" s="423">
        <f t="shared" ref="AS61:AW62" si="61">IF( ISERR( FIND( "Q4", AS$28 ) ), "", SUM( AP56:AS56 ) )</f>
        <v>39</v>
      </c>
      <c r="AT61" s="423" t="str">
        <f t="shared" si="61"/>
        <v/>
      </c>
      <c r="AU61" s="423" t="str">
        <f t="shared" si="61"/>
        <v/>
      </c>
      <c r="AV61" s="423" t="str">
        <f t="shared" si="61"/>
        <v/>
      </c>
      <c r="AW61" s="423">
        <f t="shared" si="61"/>
        <v>37</v>
      </c>
      <c r="AX61" s="423" t="str">
        <f t="shared" ref="AX61:AZ62" si="62">IF( ISERR( FIND( "Q4", AX$28 ) ), "", SUM( AQ56:AX56 ) )</f>
        <v/>
      </c>
      <c r="AY61" s="423" t="str">
        <f t="shared" si="62"/>
        <v/>
      </c>
      <c r="AZ61" s="423" t="str">
        <f t="shared" si="62"/>
        <v/>
      </c>
      <c r="BA61" s="423">
        <f t="shared" ref="BA61:BA62" si="63">IF( ISERR( FIND( "Q4", BA$28 ) ), "", SUM( AX56:BA56 ) )</f>
        <v>60</v>
      </c>
      <c r="BB61" s="423" t="str">
        <f t="shared" ref="BB61:BD62" si="64">IF( ISERR( FIND( "Q4", BB$28 ) ), "", SUM( AQ56:BB56 ) )</f>
        <v/>
      </c>
      <c r="BC61" s="423" t="str">
        <f t="shared" si="64"/>
        <v/>
      </c>
      <c r="BD61" s="423" t="str">
        <f t="shared" si="64"/>
        <v/>
      </c>
      <c r="BE61" s="423">
        <f t="shared" ref="BE61:BE62" si="65">IF( ISERR( FIND( "Q4", BE$28 ) ), "", SUM( BB56:BE56 ) )</f>
        <v>103</v>
      </c>
      <c r="BF61" s="423" t="str">
        <f t="shared" ref="BF61:BH62" si="66">IF( ISERR( FIND( "Q4", BF$28 ) ), "", SUM( AQ56:BF56 ) )</f>
        <v/>
      </c>
      <c r="BG61" s="423" t="str">
        <f t="shared" si="66"/>
        <v/>
      </c>
      <c r="BH61" s="423" t="str">
        <f t="shared" si="66"/>
        <v/>
      </c>
      <c r="BI61" s="423">
        <f t="shared" ref="BI61:BI62" si="67">IF( ISERR( FIND( "Q4", BI$28 ) ), "", SUM( BF56:BI56 ) )</f>
        <v>35</v>
      </c>
      <c r="BJ61" s="423" t="str">
        <f t="shared" ref="BJ61:BL62" si="68">IF( ISERR( FIND( "Q4", BJ$28 ) ), "", SUM( AQ56:BJ56 ) )</f>
        <v/>
      </c>
      <c r="BK61" s="423" t="str">
        <f t="shared" si="68"/>
        <v/>
      </c>
      <c r="BL61" s="423" t="str">
        <f t="shared" si="68"/>
        <v/>
      </c>
      <c r="BM61" s="423">
        <f>IF( ISERR( FIND( "Q4", BM$28 ) ), "", SUM( BJ56:BM56 ) )</f>
        <v>49</v>
      </c>
      <c r="BN61" s="423" t="str">
        <f t="shared" ref="BN61:BP62" si="69">IF( ISERR( FIND( "Q4", BN$28 ) ), "", SUM( AQ56:BN56 ) )</f>
        <v/>
      </c>
      <c r="BO61" s="423" t="str">
        <f t="shared" si="69"/>
        <v/>
      </c>
      <c r="BP61" s="423" t="str">
        <f t="shared" si="69"/>
        <v/>
      </c>
      <c r="BQ61" s="423">
        <f>IF( ISERR( FIND( "Q4", BQ$28 ) ), "", SUM( BN56:BQ56 ) )</f>
        <v>39</v>
      </c>
      <c r="BR61" s="423" t="str">
        <f t="shared" ref="BR61:BT62" si="70">IF( ISERR( FIND( "Q4", BR$28 ) ), "", SUM( AU56:BR56 ) )</f>
        <v/>
      </c>
      <c r="BS61" s="423" t="str">
        <f t="shared" si="70"/>
        <v/>
      </c>
      <c r="BT61" s="423" t="str">
        <f t="shared" si="70"/>
        <v/>
      </c>
      <c r="BU61" s="423">
        <f>IF( ISERR( FIND( "Q4", BU$28 ) ), "", SUM( BR56:BU56 ) )</f>
        <v>43</v>
      </c>
      <c r="BV61" s="423" t="str">
        <f t="shared" ref="BV61:BV62" si="71">IF( ISERR( FIND( "Q4", BV$28 ) ), "", SUM( AY56:BV56 ) )</f>
        <v/>
      </c>
      <c r="BW61" s="423" t="str">
        <f t="shared" ref="BW61:BW62" si="72">IF( ISERR( FIND( "Q4", BW$28 ) ), "", SUM( AZ56:BW56 ) )</f>
        <v/>
      </c>
      <c r="BX61" s="423" t="str">
        <f t="shared" ref="BX61:BX62" si="73">IF( ISERR( FIND( "Q4", BX$28 ) ), "", SUM( BA56:BX56 ) )</f>
        <v/>
      </c>
      <c r="BY61" s="423">
        <f>IF( ISERR( FIND( "Q4", BY$28 ) ), "", SUM( BV56:BY56 ) )</f>
        <v>39</v>
      </c>
    </row>
    <row r="62" spans="1:77" s="427" customFormat="1" outlineLevel="1">
      <c r="A62" s="426" t="s">
        <v>394</v>
      </c>
      <c r="E62" s="427">
        <f t="shared" si="57"/>
        <v>-150</v>
      </c>
      <c r="F62" s="427" t="str">
        <f t="shared" si="57"/>
        <v/>
      </c>
      <c r="G62" s="427" t="str">
        <f t="shared" si="57"/>
        <v/>
      </c>
      <c r="H62" s="427" t="str">
        <f t="shared" si="57"/>
        <v/>
      </c>
      <c r="I62" s="427">
        <f t="shared" si="57"/>
        <v>-279</v>
      </c>
      <c r="J62" s="427" t="str">
        <f t="shared" si="57"/>
        <v/>
      </c>
      <c r="K62" s="427" t="str">
        <f t="shared" si="57"/>
        <v/>
      </c>
      <c r="L62" s="427" t="str">
        <f t="shared" si="57"/>
        <v/>
      </c>
      <c r="M62" s="427">
        <f t="shared" si="57"/>
        <v>-218</v>
      </c>
      <c r="N62" s="427" t="str">
        <f t="shared" si="57"/>
        <v/>
      </c>
      <c r="O62" s="427" t="str">
        <f t="shared" si="58"/>
        <v/>
      </c>
      <c r="P62" s="427" t="str">
        <f t="shared" si="58"/>
        <v/>
      </c>
      <c r="Q62" s="427">
        <f t="shared" si="58"/>
        <v>-59</v>
      </c>
      <c r="R62" s="427" t="str">
        <f t="shared" si="58"/>
        <v/>
      </c>
      <c r="S62" s="427" t="str">
        <f t="shared" si="58"/>
        <v/>
      </c>
      <c r="T62" s="427" t="str">
        <f t="shared" si="58"/>
        <v/>
      </c>
      <c r="U62" s="427">
        <f t="shared" si="58"/>
        <v>-48</v>
      </c>
      <c r="V62" s="427" t="str">
        <f t="shared" si="58"/>
        <v/>
      </c>
      <c r="W62" s="427" t="str">
        <f t="shared" si="58"/>
        <v/>
      </c>
      <c r="X62" s="427" t="str">
        <f t="shared" si="58"/>
        <v/>
      </c>
      <c r="Y62" s="427">
        <f t="shared" si="59"/>
        <v>-43</v>
      </c>
      <c r="Z62" s="427" t="str">
        <f t="shared" si="59"/>
        <v/>
      </c>
      <c r="AA62" s="427" t="str">
        <f t="shared" si="59"/>
        <v/>
      </c>
      <c r="AB62" s="427" t="str">
        <f t="shared" si="59"/>
        <v/>
      </c>
      <c r="AC62" s="427">
        <f t="shared" si="59"/>
        <v>-48</v>
      </c>
      <c r="AD62" s="427" t="str">
        <f t="shared" si="59"/>
        <v/>
      </c>
      <c r="AE62" s="427" t="str">
        <f t="shared" si="59"/>
        <v/>
      </c>
      <c r="AF62" s="427" t="str">
        <f t="shared" si="59"/>
        <v/>
      </c>
      <c r="AG62" s="427">
        <f t="shared" si="59"/>
        <v>-26</v>
      </c>
      <c r="AH62" s="427" t="str">
        <f t="shared" si="59"/>
        <v/>
      </c>
      <c r="AI62" s="427" t="str">
        <f t="shared" si="60"/>
        <v/>
      </c>
      <c r="AJ62" s="427" t="str">
        <f t="shared" si="60"/>
        <v/>
      </c>
      <c r="AK62" s="427">
        <f t="shared" si="60"/>
        <v>-34</v>
      </c>
      <c r="AL62" s="427" t="str">
        <f t="shared" si="60"/>
        <v/>
      </c>
      <c r="AM62" s="427" t="str">
        <f t="shared" si="60"/>
        <v/>
      </c>
      <c r="AN62" s="427" t="str">
        <f t="shared" si="60"/>
        <v/>
      </c>
      <c r="AO62" s="427">
        <f t="shared" si="60"/>
        <v>-51</v>
      </c>
      <c r="AP62" s="427" t="str">
        <f t="shared" si="60"/>
        <v/>
      </c>
      <c r="AQ62" s="427" t="str">
        <f t="shared" si="60"/>
        <v/>
      </c>
      <c r="AR62" s="427" t="str">
        <f t="shared" si="60"/>
        <v/>
      </c>
      <c r="AS62" s="427">
        <f t="shared" si="61"/>
        <v>-21</v>
      </c>
      <c r="AT62" s="427" t="str">
        <f t="shared" si="61"/>
        <v/>
      </c>
      <c r="AU62" s="427" t="str">
        <f t="shared" si="61"/>
        <v/>
      </c>
      <c r="AV62" s="427" t="str">
        <f t="shared" si="61"/>
        <v/>
      </c>
      <c r="AW62" s="427">
        <f t="shared" si="61"/>
        <v>-39</v>
      </c>
      <c r="AX62" s="427" t="str">
        <f t="shared" si="62"/>
        <v/>
      </c>
      <c r="AY62" s="427" t="str">
        <f t="shared" si="62"/>
        <v/>
      </c>
      <c r="AZ62" s="427" t="str">
        <f t="shared" si="62"/>
        <v/>
      </c>
      <c r="BA62" s="427">
        <f t="shared" si="63"/>
        <v>-20</v>
      </c>
      <c r="BB62" s="427" t="str">
        <f t="shared" si="64"/>
        <v/>
      </c>
      <c r="BC62" s="427" t="str">
        <f t="shared" si="64"/>
        <v/>
      </c>
      <c r="BD62" s="427" t="str">
        <f t="shared" si="64"/>
        <v/>
      </c>
      <c r="BE62" s="427">
        <f t="shared" si="65"/>
        <v>-3</v>
      </c>
      <c r="BF62" s="427" t="str">
        <f t="shared" si="66"/>
        <v/>
      </c>
      <c r="BG62" s="427" t="str">
        <f t="shared" si="66"/>
        <v/>
      </c>
      <c r="BH62" s="427" t="str">
        <f t="shared" si="66"/>
        <v/>
      </c>
      <c r="BI62" s="427">
        <f t="shared" si="67"/>
        <v>-15</v>
      </c>
      <c r="BJ62" s="427" t="str">
        <f t="shared" si="68"/>
        <v/>
      </c>
      <c r="BK62" s="427" t="str">
        <f t="shared" si="68"/>
        <v/>
      </c>
      <c r="BL62" s="427" t="str">
        <f t="shared" si="68"/>
        <v/>
      </c>
      <c r="BM62" s="427">
        <f>IF( ISERR( FIND( "Q4", BM$28 ) ), "", SUM( BJ57:BM57 ) )</f>
        <v>-18</v>
      </c>
      <c r="BN62" s="427" t="str">
        <f t="shared" si="69"/>
        <v/>
      </c>
      <c r="BO62" s="427" t="str">
        <f t="shared" si="69"/>
        <v/>
      </c>
      <c r="BP62" s="427" t="str">
        <f t="shared" si="69"/>
        <v/>
      </c>
      <c r="BQ62" s="427">
        <f>IF( ISERR( FIND( "Q4", BQ$28 ) ), "", SUM( BN57:BQ57 ) )</f>
        <v>-14</v>
      </c>
      <c r="BR62" s="427" t="str">
        <f t="shared" si="70"/>
        <v/>
      </c>
      <c r="BS62" s="427" t="str">
        <f t="shared" si="70"/>
        <v/>
      </c>
      <c r="BT62" s="427" t="str">
        <f t="shared" si="70"/>
        <v/>
      </c>
      <c r="BU62" s="427">
        <f t="shared" ref="BU62" si="74">IF( ISERR( FIND( "Q4", BU$28 ) ), "", SUM( BR57:BU57 ) )</f>
        <v>-52</v>
      </c>
      <c r="BV62" s="427" t="str">
        <f t="shared" si="71"/>
        <v/>
      </c>
      <c r="BW62" s="427" t="str">
        <f t="shared" si="72"/>
        <v/>
      </c>
      <c r="BX62" s="427" t="str">
        <f t="shared" si="73"/>
        <v/>
      </c>
      <c r="BY62" s="427">
        <f t="shared" ref="BY62" si="75">IF( ISERR( FIND( "Q4", BY$28 ) ), "", SUM( BV57:BY57 ) )</f>
        <v>-29</v>
      </c>
    </row>
    <row r="63" spans="1:77" s="200" customFormat="1" outlineLevel="1">
      <c r="A63" s="198" t="s">
        <v>416</v>
      </c>
      <c r="B63" s="199"/>
      <c r="C63" s="199"/>
      <c r="D63" s="199"/>
      <c r="E63" s="199">
        <f t="shared" ref="E63:AS63" si="76">IF( LEN( E61 ) = 0, "", ABS( E61 ) + ABS( E62 ) )</f>
        <v>207</v>
      </c>
      <c r="F63" s="199" t="str">
        <f t="shared" si="76"/>
        <v/>
      </c>
      <c r="G63" s="199" t="str">
        <f t="shared" si="76"/>
        <v/>
      </c>
      <c r="H63" s="199" t="str">
        <f t="shared" si="76"/>
        <v/>
      </c>
      <c r="I63" s="199">
        <f t="shared" si="76"/>
        <v>300</v>
      </c>
      <c r="J63" s="199" t="str">
        <f t="shared" si="76"/>
        <v/>
      </c>
      <c r="K63" s="199" t="str">
        <f t="shared" si="76"/>
        <v/>
      </c>
      <c r="L63" s="199" t="str">
        <f t="shared" si="76"/>
        <v/>
      </c>
      <c r="M63" s="199">
        <f t="shared" si="76"/>
        <v>253</v>
      </c>
      <c r="N63" s="199" t="str">
        <f t="shared" si="76"/>
        <v/>
      </c>
      <c r="O63" s="199" t="str">
        <f t="shared" si="76"/>
        <v/>
      </c>
      <c r="P63" s="199" t="str">
        <f t="shared" si="76"/>
        <v/>
      </c>
      <c r="Q63" s="199">
        <f t="shared" si="76"/>
        <v>110</v>
      </c>
      <c r="R63" s="199" t="str">
        <f t="shared" si="76"/>
        <v/>
      </c>
      <c r="S63" s="199" t="str">
        <f t="shared" si="76"/>
        <v/>
      </c>
      <c r="T63" s="199" t="str">
        <f t="shared" si="76"/>
        <v/>
      </c>
      <c r="U63" s="199">
        <f t="shared" si="76"/>
        <v>121</v>
      </c>
      <c r="V63" s="199" t="str">
        <f t="shared" si="76"/>
        <v/>
      </c>
      <c r="W63" s="199" t="str">
        <f t="shared" si="76"/>
        <v/>
      </c>
      <c r="X63" s="199" t="str">
        <f t="shared" si="76"/>
        <v/>
      </c>
      <c r="Y63" s="199">
        <f t="shared" si="76"/>
        <v>110</v>
      </c>
      <c r="Z63" s="199" t="str">
        <f t="shared" si="76"/>
        <v/>
      </c>
      <c r="AA63" s="199" t="str">
        <f t="shared" si="76"/>
        <v/>
      </c>
      <c r="AB63" s="199" t="str">
        <f t="shared" si="76"/>
        <v/>
      </c>
      <c r="AC63" s="199">
        <f t="shared" si="76"/>
        <v>121</v>
      </c>
      <c r="AD63" s="199" t="str">
        <f t="shared" si="76"/>
        <v/>
      </c>
      <c r="AE63" s="199" t="str">
        <f t="shared" si="76"/>
        <v/>
      </c>
      <c r="AF63" s="199" t="str">
        <f t="shared" si="76"/>
        <v/>
      </c>
      <c r="AG63" s="199">
        <f t="shared" si="76"/>
        <v>50</v>
      </c>
      <c r="AH63" s="199" t="str">
        <f t="shared" si="76"/>
        <v/>
      </c>
      <c r="AI63" s="199" t="str">
        <f t="shared" si="76"/>
        <v/>
      </c>
      <c r="AJ63" s="199" t="str">
        <f t="shared" si="76"/>
        <v/>
      </c>
      <c r="AK63" s="199">
        <f t="shared" si="76"/>
        <v>57</v>
      </c>
      <c r="AL63" s="199" t="str">
        <f t="shared" si="76"/>
        <v/>
      </c>
      <c r="AM63" s="199" t="str">
        <f t="shared" si="76"/>
        <v/>
      </c>
      <c r="AN63" s="199" t="str">
        <f t="shared" si="76"/>
        <v/>
      </c>
      <c r="AO63" s="199">
        <f t="shared" si="76"/>
        <v>80</v>
      </c>
      <c r="AP63" s="199" t="str">
        <f t="shared" si="76"/>
        <v/>
      </c>
      <c r="AQ63" s="199" t="str">
        <f t="shared" si="76"/>
        <v/>
      </c>
      <c r="AR63" s="199" t="str">
        <f t="shared" si="76"/>
        <v/>
      </c>
      <c r="AS63" s="199">
        <f t="shared" si="76"/>
        <v>60</v>
      </c>
      <c r="AT63" s="199" t="str">
        <f t="shared" ref="AT63:BU63" si="77">IF( LEN( AT61 ) = 0, "", ABS( AT61 ) + ABS( AT62 ) )</f>
        <v/>
      </c>
      <c r="AU63" s="199" t="str">
        <f t="shared" si="77"/>
        <v/>
      </c>
      <c r="AV63" s="199" t="str">
        <f t="shared" si="77"/>
        <v/>
      </c>
      <c r="AW63" s="199">
        <f t="shared" si="77"/>
        <v>76</v>
      </c>
      <c r="AX63" s="199" t="str">
        <f t="shared" ref="AX63:BQ63" si="78">IF( LEN( AX61 ) = 0, "", ABS( AX61 ) + ABS( AX62 ) )</f>
        <v/>
      </c>
      <c r="AY63" s="199" t="str">
        <f t="shared" si="78"/>
        <v/>
      </c>
      <c r="AZ63" s="199" t="str">
        <f t="shared" si="78"/>
        <v/>
      </c>
      <c r="BA63" s="199">
        <f t="shared" si="78"/>
        <v>80</v>
      </c>
      <c r="BB63" s="199" t="str">
        <f t="shared" si="78"/>
        <v/>
      </c>
      <c r="BC63" s="199" t="str">
        <f t="shared" si="78"/>
        <v/>
      </c>
      <c r="BD63" s="199" t="str">
        <f t="shared" si="78"/>
        <v/>
      </c>
      <c r="BE63" s="199">
        <f t="shared" si="78"/>
        <v>106</v>
      </c>
      <c r="BF63" s="199" t="str">
        <f t="shared" si="78"/>
        <v/>
      </c>
      <c r="BG63" s="199" t="str">
        <f t="shared" si="78"/>
        <v/>
      </c>
      <c r="BH63" s="199" t="str">
        <f t="shared" si="78"/>
        <v/>
      </c>
      <c r="BI63" s="199">
        <f t="shared" si="78"/>
        <v>50</v>
      </c>
      <c r="BJ63" s="199" t="str">
        <f t="shared" si="78"/>
        <v/>
      </c>
      <c r="BK63" s="199" t="str">
        <f t="shared" si="78"/>
        <v/>
      </c>
      <c r="BL63" s="199" t="str">
        <f t="shared" si="78"/>
        <v/>
      </c>
      <c r="BM63" s="199">
        <f t="shared" si="78"/>
        <v>67</v>
      </c>
      <c r="BN63" s="199" t="str">
        <f t="shared" si="78"/>
        <v/>
      </c>
      <c r="BO63" s="199" t="str">
        <f t="shared" si="78"/>
        <v/>
      </c>
      <c r="BP63" s="199" t="str">
        <f t="shared" si="78"/>
        <v/>
      </c>
      <c r="BQ63" s="199">
        <f t="shared" si="78"/>
        <v>53</v>
      </c>
      <c r="BR63" s="199" t="str">
        <f t="shared" si="77"/>
        <v/>
      </c>
      <c r="BS63" s="199" t="str">
        <f t="shared" si="77"/>
        <v/>
      </c>
      <c r="BT63" s="199" t="str">
        <f t="shared" si="77"/>
        <v/>
      </c>
      <c r="BU63" s="199">
        <f t="shared" si="77"/>
        <v>95</v>
      </c>
      <c r="BV63" s="199" t="str">
        <f t="shared" ref="BV63:BY63" si="79">IF( LEN( BV61 ) = 0, "", ABS( BV61 ) + ABS( BV62 ) )</f>
        <v/>
      </c>
      <c r="BW63" s="199" t="str">
        <f t="shared" si="79"/>
        <v/>
      </c>
      <c r="BX63" s="199" t="str">
        <f t="shared" si="79"/>
        <v/>
      </c>
      <c r="BY63" s="199">
        <f t="shared" si="79"/>
        <v>68</v>
      </c>
    </row>
    <row r="64" spans="1:77" s="174" customFormat="1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65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(47)</v>
      </c>
      <c r="M5" s="502"/>
      <c r="N5" s="314"/>
      <c r="O5" s="500" t="str">
        <f ca="1">"Regulated" &amp; CHAR( 10 ) &amp; "(" &amp; O14 &amp; ")"</f>
        <v>Regulated
(34)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4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19.063829787234042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18.941176470588236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19.384615384615383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4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4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4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4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4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4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4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4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(47)</v>
      </c>
      <c r="M5" s="502"/>
      <c r="N5" s="314"/>
      <c r="O5" s="500" t="str">
        <f ca="1">"Regulated" &amp; CHAR( 10 ) &amp; "(" &amp; O14 &amp; ")"</f>
        <v>Regulated
(34)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4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19.021276595744681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18.882352941176471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19.384615384615383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4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4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4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4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4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4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4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4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4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(48)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19.041666666666668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18.914285714285715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19.384615384615383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4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(49)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(14)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19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19.057142857142857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18.857142857142858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4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4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4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4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4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4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4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4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4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4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4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4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4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4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4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4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4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(49)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(14)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18.979591836734695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19.028571428571428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18.857142857142858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4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4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4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4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4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4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4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4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4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4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4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4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(49)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(14)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18.979591836734695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19.028571428571428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18.857142857142858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4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4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4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4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4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4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4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4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4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4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4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4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(49)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(14)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18.959183673469386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19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18.857142857142858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4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(50)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(12)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18.940000000000001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19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17.5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4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(50)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(12)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18.940000000000001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19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17.5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4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(50)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(12)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18.88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18.916666666666668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17.5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4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</sheetPr>
  <dimension ref="C1:U19"/>
  <sheetViews>
    <sheetView showGridLines="0" zoomScaleNormal="100" workbookViewId="0"/>
  </sheetViews>
  <sheetFormatPr baseColWidth="10" defaultColWidth="9.1640625" defaultRowHeight="13"/>
  <cols>
    <col min="1" max="2" width="2.6640625" style="1" customWidth="1"/>
    <col min="3" max="3" width="25.1640625" style="1" customWidth="1"/>
    <col min="4" max="8" width="9.1640625" style="1"/>
    <col min="9" max="10" width="8.5" style="1" customWidth="1"/>
    <col min="11" max="16384" width="9.1640625" style="1"/>
  </cols>
  <sheetData>
    <row r="1" spans="3:21" ht="18">
      <c r="C1" s="18" t="s">
        <v>271</v>
      </c>
      <c r="D1" s="4"/>
      <c r="E1" s="4"/>
      <c r="F1" s="4"/>
      <c r="G1" s="4"/>
    </row>
    <row r="2" spans="3:21" ht="18">
      <c r="C2" s="18"/>
      <c r="D2" s="4"/>
      <c r="E2" s="4"/>
      <c r="F2" s="4"/>
      <c r="G2" s="4"/>
    </row>
    <row r="3" spans="3:21" ht="18">
      <c r="C3" s="18"/>
      <c r="D3" s="4"/>
      <c r="E3" s="4"/>
      <c r="F3" s="4"/>
      <c r="G3" s="4"/>
    </row>
    <row r="5" spans="3:21">
      <c r="C5" s="490" t="s">
        <v>216</v>
      </c>
      <c r="D5" s="490"/>
      <c r="E5" s="490"/>
      <c r="F5" s="490"/>
      <c r="G5" s="491"/>
      <c r="H5" s="491"/>
      <c r="I5" s="491"/>
      <c r="J5" s="15"/>
    </row>
    <row r="6" spans="3:21">
      <c r="C6" s="55"/>
      <c r="D6" s="55"/>
      <c r="E6" s="55"/>
      <c r="F6" s="55"/>
      <c r="G6" s="55"/>
      <c r="H6" s="55"/>
      <c r="I6" s="55"/>
    </row>
    <row r="7" spans="3:21">
      <c r="C7" s="488" t="s">
        <v>557</v>
      </c>
      <c r="D7" s="489"/>
      <c r="E7" s="489"/>
      <c r="F7" s="489"/>
      <c r="G7" s="56"/>
      <c r="H7" s="56"/>
      <c r="I7" s="55"/>
    </row>
    <row r="8" spans="3:21">
      <c r="C8" s="55"/>
      <c r="D8" s="55"/>
      <c r="E8" s="55"/>
      <c r="F8" s="55"/>
      <c r="G8" s="55"/>
      <c r="H8" s="55"/>
      <c r="I8" s="57"/>
    </row>
    <row r="9" spans="3:21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</row>
    <row r="10" spans="3:21">
      <c r="C10" s="55"/>
      <c r="D10" s="61"/>
      <c r="E10" s="61"/>
      <c r="F10" s="61"/>
      <c r="G10" s="55"/>
      <c r="H10" s="55"/>
      <c r="I10" s="57"/>
      <c r="J10" s="55"/>
      <c r="K10" s="55"/>
    </row>
    <row r="11" spans="3:21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>'II. Upgrades &amp; Downgrades'!AS50</f>
        <v>25</v>
      </c>
      <c r="N11" s="413">
        <f>'II. Upgrades &amp; Downgrades'!AW50</f>
        <v>26</v>
      </c>
      <c r="O11" s="413">
        <f>'II. Upgrades &amp; Downgrades'!BA50</f>
        <v>23</v>
      </c>
      <c r="P11" s="413">
        <f>'II. Upgrades &amp; Downgrades'!BE50</f>
        <v>14</v>
      </c>
      <c r="Q11" s="413">
        <f>'II. Upgrades &amp; Downgrades'!BI50</f>
        <v>11</v>
      </c>
      <c r="R11" s="413">
        <f>'II. Upgrades &amp; Downgrades'!BM50</f>
        <v>16</v>
      </c>
      <c r="S11" s="413">
        <f>'II. Upgrades &amp; Downgrades'!BQ50</f>
        <v>16</v>
      </c>
      <c r="T11" s="413">
        <f>'II. Upgrades &amp; Downgrades'!BU50</f>
        <v>35</v>
      </c>
      <c r="U11" s="413">
        <f>'II. Upgrades &amp; Downgrades'!BY50</f>
        <v>24</v>
      </c>
    </row>
    <row r="12" spans="3:21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>'II. Upgrades &amp; Downgrades'!AS51</f>
        <v>11</v>
      </c>
      <c r="N12" s="406">
        <f>'II. Upgrades &amp; Downgrades'!AW51</f>
        <v>20</v>
      </c>
      <c r="O12" s="406">
        <f>'II. Upgrades &amp; Downgrades'!BA51</f>
        <v>17</v>
      </c>
      <c r="P12" s="406">
        <f>'II. Upgrades &amp; Downgrades'!BE51</f>
        <v>85</v>
      </c>
      <c r="Q12" s="406">
        <f>'II. Upgrades &amp; Downgrades'!BI51</f>
        <v>12</v>
      </c>
      <c r="R12" s="406">
        <f>'II. Upgrades &amp; Downgrades'!BM51</f>
        <v>13</v>
      </c>
      <c r="S12" s="406">
        <f>'II. Upgrades &amp; Downgrades'!BQ51</f>
        <v>12</v>
      </c>
      <c r="T12" s="406">
        <f>'II. Upgrades &amp; Downgrades'!BU51</f>
        <v>23</v>
      </c>
      <c r="U12" s="406">
        <f>'II. Upgrades &amp; Downgrades'!BY51</f>
        <v>18</v>
      </c>
    </row>
    <row r="13" spans="3:21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>'II. Upgrades &amp; Downgrades'!AS52</f>
        <v>24</v>
      </c>
      <c r="N13" s="418">
        <f>'II. Upgrades &amp; Downgrades'!AW52</f>
        <v>30</v>
      </c>
      <c r="O13" s="418">
        <f>'II. Upgrades &amp; Downgrades'!BA52</f>
        <v>40</v>
      </c>
      <c r="P13" s="418">
        <f>'II. Upgrades &amp; Downgrades'!BE52</f>
        <v>7</v>
      </c>
      <c r="Q13" s="418">
        <f>'II. Upgrades &amp; Downgrades'!BI52</f>
        <v>27</v>
      </c>
      <c r="R13" s="418">
        <f>'II. Upgrades &amp; Downgrades'!BM52</f>
        <v>38</v>
      </c>
      <c r="S13" s="418">
        <f>'II. Upgrades &amp; Downgrades'!BQ52</f>
        <v>25</v>
      </c>
      <c r="T13" s="418">
        <f>'II. Upgrades &amp; Downgrades'!BU52</f>
        <v>37</v>
      </c>
      <c r="U13" s="418">
        <f>'II. Upgrades &amp; Downgrades'!BY52</f>
        <v>26</v>
      </c>
    </row>
    <row r="14" spans="3:21" s="175" customFormat="1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si="1"/>
        <v>60</v>
      </c>
      <c r="N14" s="408">
        <f t="shared" si="1"/>
        <v>76</v>
      </c>
      <c r="O14" s="408">
        <f t="shared" si="1"/>
        <v>80</v>
      </c>
      <c r="P14" s="408">
        <f t="shared" ref="P14:R14" si="2">SUM(P11:P13)</f>
        <v>106</v>
      </c>
      <c r="Q14" s="408">
        <f t="shared" si="2"/>
        <v>50</v>
      </c>
      <c r="R14" s="408">
        <f t="shared" si="2"/>
        <v>67</v>
      </c>
      <c r="S14" s="408">
        <f t="shared" ref="S14" si="3">SUM(S11:S13)</f>
        <v>53</v>
      </c>
      <c r="T14" s="408">
        <f t="shared" si="1"/>
        <v>95</v>
      </c>
      <c r="U14" s="408">
        <f>'II. Upgrades &amp; Downgrades'!BY53</f>
        <v>68</v>
      </c>
    </row>
    <row r="15" spans="3:21">
      <c r="C15" s="55"/>
      <c r="D15" s="55"/>
      <c r="E15" s="55"/>
      <c r="F15" s="55"/>
      <c r="G15" s="55"/>
      <c r="H15" s="55"/>
      <c r="I15" s="55"/>
    </row>
    <row r="16" spans="3:21">
      <c r="C16" s="54" t="s">
        <v>548</v>
      </c>
      <c r="D16" s="55"/>
      <c r="E16" s="55"/>
      <c r="F16" s="55"/>
      <c r="G16" s="55"/>
      <c r="H16" s="55"/>
      <c r="I16" s="55"/>
    </row>
    <row r="17" spans="3:9">
      <c r="C17" s="70"/>
      <c r="D17" s="55"/>
      <c r="E17" s="55"/>
      <c r="F17" s="55"/>
      <c r="G17" s="55"/>
      <c r="H17" s="55"/>
      <c r="I17" s="55"/>
    </row>
    <row r="18" spans="3:9">
      <c r="C18" s="55"/>
      <c r="D18" s="55"/>
      <c r="E18" s="55"/>
      <c r="F18" s="55"/>
      <c r="G18" s="55"/>
      <c r="H18" s="55"/>
      <c r="I18" s="55"/>
    </row>
    <row r="19" spans="3:9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(50)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(12)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18.88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18.944444444444443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18.916666666666668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17.5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4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4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4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4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4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4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4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9" hidden="1" outlineLevel="1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(51)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18.862745098039216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18.694444444444443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19.46153846153846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4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4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4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4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4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4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4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4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4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4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4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4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4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4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4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4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4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9" hidden="1" outlineLevel="1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(52)</v>
      </c>
      <c r="M5" s="502"/>
      <c r="N5" s="314"/>
      <c r="O5" s="500" t="str">
        <f ca="1">"Regulated" &amp; CHAR( 10 ) &amp; "(" &amp; O14 &amp; ")"</f>
        <v>Regulated
(37)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18.826923076923077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18.648648648648649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19.46153846153846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4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4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4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4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(52)</v>
      </c>
      <c r="M5" s="502"/>
      <c r="N5" s="314"/>
      <c r="O5" s="500" t="str">
        <f ca="1">"Regulated" &amp; CHAR( 10 ) &amp; "(" &amp; O14 &amp; ")"</f>
        <v>Regulated
(37)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4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18.846153846153847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18.675675675675677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19.46153846153846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4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4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4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4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(53)</v>
      </c>
      <c r="M5" s="502"/>
      <c r="N5" s="314"/>
      <c r="O5" s="500" t="str">
        <f ca="1">"Regulated" &amp; CHAR( 10 ) &amp; "(" &amp; O14 &amp; ")"</f>
        <v>Regulated
(38)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4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18.754716981132077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18.657894736842106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19.153846153846153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4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4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4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4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4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4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4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4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4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4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4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4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4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4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4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4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(53)</v>
      </c>
      <c r="M5" s="502"/>
      <c r="N5" s="314"/>
      <c r="O5" s="500" t="str">
        <f ca="1">"Regulated" &amp; CHAR( 10 ) &amp; "(" &amp; O14 &amp; ")"</f>
        <v>Regulated
(38)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4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18.754716981132077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18.657894736842106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19.153846153846153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4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4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4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4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4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4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4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4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4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4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4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4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4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4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4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4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(53)</v>
      </c>
      <c r="M5" s="502"/>
      <c r="N5" s="314"/>
      <c r="O5" s="500" t="str">
        <f ca="1">"Regulated" &amp; CHAR( 10 ) &amp; "(" &amp; O14 &amp; ")"</f>
        <v>Regulated
(38)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18.716981132075471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18.605263157894736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19.153846153846153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4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4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4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4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4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4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4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4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4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4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4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4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4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4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4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4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4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4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(53)</v>
      </c>
      <c r="M5" s="502"/>
      <c r="N5" s="314"/>
      <c r="O5" s="500" t="str">
        <f ca="1">"Regulated" &amp; CHAR( 10 ) &amp; "(" &amp; O14 &amp; ")"</f>
        <v>Regulated
(38)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18.716981132075471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18.605263157894736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19.153846153846153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4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4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4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4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4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4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4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4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4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4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4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4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4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4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4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4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4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4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(54)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18.444444444444443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18.457142857142856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13.5</v>
      </c>
      <c r="V16" s="499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4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4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4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4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4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4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4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4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4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4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4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4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4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4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4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4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4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4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4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4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4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4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4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4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(54)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18.444444444444443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18.457142857142856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13.5</v>
      </c>
      <c r="V16" s="499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4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4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4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4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4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4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4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4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4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4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4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4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4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4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4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4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4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4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4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4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4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4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4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4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92D050"/>
  </sheetPr>
  <dimension ref="C1:U43"/>
  <sheetViews>
    <sheetView showGridLines="0" zoomScaleNormal="100" workbookViewId="0"/>
  </sheetViews>
  <sheetFormatPr baseColWidth="10" defaultColWidth="9.1640625" defaultRowHeight="12"/>
  <cols>
    <col min="1" max="2" width="1.5" style="60" customWidth="1"/>
    <col min="3" max="3" width="25.1640625" style="60" customWidth="1"/>
    <col min="4" max="16384" width="9.1640625" style="60"/>
  </cols>
  <sheetData>
    <row r="1" spans="3:21" ht="18">
      <c r="C1" s="18" t="s">
        <v>272</v>
      </c>
    </row>
    <row r="4" spans="3:21">
      <c r="C4" s="63"/>
      <c r="D4" s="64"/>
      <c r="E4" s="64"/>
      <c r="F4" s="64"/>
      <c r="G4" s="64"/>
    </row>
    <row r="5" spans="3:21">
      <c r="C5" s="490" t="s">
        <v>243</v>
      </c>
      <c r="D5" s="490"/>
      <c r="E5" s="490"/>
      <c r="F5" s="490"/>
      <c r="G5" s="59"/>
      <c r="H5" s="59"/>
    </row>
    <row r="7" spans="3:21">
      <c r="C7" s="488" t="s">
        <v>557</v>
      </c>
      <c r="D7" s="489"/>
      <c r="E7" s="489"/>
      <c r="F7" s="489"/>
      <c r="G7" s="58"/>
      <c r="H7" s="58"/>
    </row>
    <row r="8" spans="3:21">
      <c r="I8" s="64"/>
    </row>
    <row r="9" spans="3:21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</row>
    <row r="10" spans="3:21">
      <c r="D10" s="62"/>
      <c r="E10" s="62"/>
      <c r="F10" s="61"/>
      <c r="H10" s="64"/>
      <c r="I10" s="64"/>
    </row>
    <row r="11" spans="3:21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>'II. Upgrades &amp; Downgrades'!AO61</f>
        <v>29</v>
      </c>
      <c r="M11" s="409">
        <f>'II. Upgrades &amp; Downgrades'!AS61</f>
        <v>39</v>
      </c>
      <c r="N11" s="409">
        <f>'II. Upgrades &amp; Downgrades'!AW61</f>
        <v>37</v>
      </c>
      <c r="O11" s="409">
        <f>'II. Upgrades &amp; Downgrades'!BA61</f>
        <v>60</v>
      </c>
      <c r="P11" s="409">
        <f>'II. Upgrades &amp; Downgrades'!BE61</f>
        <v>103</v>
      </c>
      <c r="Q11" s="409">
        <f>'II. Upgrades &amp; Downgrades'!BI61</f>
        <v>35</v>
      </c>
      <c r="R11" s="409">
        <f>'II. Upgrades &amp; Downgrades'!BM61</f>
        <v>49</v>
      </c>
      <c r="S11" s="409">
        <f>'II. Upgrades &amp; Downgrades'!BQ61</f>
        <v>39</v>
      </c>
      <c r="T11" s="409">
        <f>'II. Upgrades &amp; Downgrades'!BU61</f>
        <v>43</v>
      </c>
      <c r="U11" s="409">
        <f>'II. Upgrades &amp; Downgrades'!BY61</f>
        <v>39</v>
      </c>
    </row>
    <row r="12" spans="3:21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xml:space="preserve"> - 'II. Upgrades &amp; Downgrades'!AO62</f>
        <v>51</v>
      </c>
      <c r="M12" s="414">
        <f xml:space="preserve"> - 'II. Upgrades &amp; Downgrades'!AS62</f>
        <v>21</v>
      </c>
      <c r="N12" s="414">
        <f xml:space="preserve"> - 'II. Upgrades &amp; Downgrades'!AW62</f>
        <v>39</v>
      </c>
      <c r="O12" s="414">
        <f xml:space="preserve"> - 'II. Upgrades &amp; Downgrades'!BA62</f>
        <v>20</v>
      </c>
      <c r="P12" s="414">
        <f xml:space="preserve"> - 'II. Upgrades &amp; Downgrades'!BE62</f>
        <v>3</v>
      </c>
      <c r="Q12" s="414">
        <f xml:space="preserve"> - 'II. Upgrades &amp; Downgrades'!BI62</f>
        <v>15</v>
      </c>
      <c r="R12" s="414">
        <f xml:space="preserve"> - 'II. Upgrades &amp; Downgrades'!BM62</f>
        <v>18</v>
      </c>
      <c r="S12" s="414">
        <f xml:space="preserve"> - 'II. Upgrades &amp; Downgrades'!BQ62</f>
        <v>14</v>
      </c>
      <c r="T12" s="414">
        <f xml:space="preserve"> - 'II. Upgrades &amp; Downgrades'!BU62</f>
        <v>52</v>
      </c>
      <c r="U12" s="414">
        <f xml:space="preserve"> - 'II. Upgrades &amp; Downgrades'!BY62</f>
        <v>29</v>
      </c>
    </row>
    <row r="13" spans="3:21">
      <c r="C13" s="64" t="s">
        <v>222</v>
      </c>
      <c r="D13" s="68">
        <f t="shared" ref="D13:M13" si="0">D11 / D14</f>
        <v>7.0000000000000007E-2</v>
      </c>
      <c r="E13" s="68">
        <f t="shared" si="0"/>
        <v>0.13833992094861661</v>
      </c>
      <c r="F13" s="68">
        <f t="shared" si="0"/>
        <v>0.46363636363636362</v>
      </c>
      <c r="G13" s="68">
        <f t="shared" si="0"/>
        <v>0.60330578512396693</v>
      </c>
      <c r="H13" s="68">
        <f t="shared" si="0"/>
        <v>0.60909090909090913</v>
      </c>
      <c r="I13" s="68">
        <f t="shared" si="0"/>
        <v>0.60330578512396693</v>
      </c>
      <c r="J13" s="68">
        <f t="shared" si="0"/>
        <v>0.48</v>
      </c>
      <c r="K13" s="68">
        <f t="shared" si="0"/>
        <v>0.40350877192982454</v>
      </c>
      <c r="L13" s="68">
        <f t="shared" si="0"/>
        <v>0.36249999999999999</v>
      </c>
      <c r="M13" s="68">
        <f t="shared" si="0"/>
        <v>0.65</v>
      </c>
      <c r="N13" s="68">
        <f t="shared" ref="N13:U13" si="1">N11 / N14</f>
        <v>0.48684210526315791</v>
      </c>
      <c r="O13" s="68">
        <f t="shared" si="1"/>
        <v>0.75</v>
      </c>
      <c r="P13" s="68">
        <f t="shared" si="1"/>
        <v>0.97169811320754718</v>
      </c>
      <c r="Q13" s="68">
        <f t="shared" si="1"/>
        <v>0.7</v>
      </c>
      <c r="R13" s="68">
        <f t="shared" si="1"/>
        <v>0.73134328358208955</v>
      </c>
      <c r="S13" s="68">
        <f t="shared" ref="S13" si="2">S11 / S14</f>
        <v>0.73584905660377353</v>
      </c>
      <c r="T13" s="68">
        <f t="shared" ref="T13" si="3">T11 / T14</f>
        <v>0.45263157894736844</v>
      </c>
      <c r="U13" s="68">
        <f t="shared" si="1"/>
        <v>0.57352941176470584</v>
      </c>
    </row>
    <row r="14" spans="3:21">
      <c r="C14" s="407" t="s">
        <v>217</v>
      </c>
      <c r="D14" s="408">
        <f t="shared" ref="D14:J14" si="4">SUM(D11:D12)</f>
        <v>300</v>
      </c>
      <c r="E14" s="408">
        <f t="shared" si="4"/>
        <v>253</v>
      </c>
      <c r="F14" s="407">
        <f t="shared" si="4"/>
        <v>110</v>
      </c>
      <c r="G14" s="407">
        <f t="shared" si="4"/>
        <v>121</v>
      </c>
      <c r="H14" s="407">
        <f t="shared" si="4"/>
        <v>110</v>
      </c>
      <c r="I14" s="408">
        <f t="shared" si="4"/>
        <v>121</v>
      </c>
      <c r="J14" s="408">
        <f t="shared" si="4"/>
        <v>50</v>
      </c>
      <c r="K14" s="408">
        <f t="shared" ref="K14:U14" si="5">SUM(K11:K12)</f>
        <v>57</v>
      </c>
      <c r="L14" s="408">
        <f t="shared" si="5"/>
        <v>80</v>
      </c>
      <c r="M14" s="408">
        <f t="shared" si="5"/>
        <v>60</v>
      </c>
      <c r="N14" s="408">
        <f t="shared" si="5"/>
        <v>76</v>
      </c>
      <c r="O14" s="408">
        <f t="shared" si="5"/>
        <v>80</v>
      </c>
      <c r="P14" s="408">
        <f t="shared" ref="P14:R14" si="6">SUM(P11:P12)</f>
        <v>106</v>
      </c>
      <c r="Q14" s="408">
        <f t="shared" si="6"/>
        <v>50</v>
      </c>
      <c r="R14" s="408">
        <f t="shared" si="6"/>
        <v>67</v>
      </c>
      <c r="S14" s="408">
        <f t="shared" ref="S14" si="7">SUM(S11:S12)</f>
        <v>53</v>
      </c>
      <c r="T14" s="408">
        <f t="shared" ref="T14" si="8">SUM(T11:T12)</f>
        <v>95</v>
      </c>
      <c r="U14" s="408">
        <f t="shared" si="5"/>
        <v>68</v>
      </c>
    </row>
    <row r="15" spans="3:21">
      <c r="C15" s="33"/>
      <c r="D15" s="63"/>
      <c r="E15" s="63"/>
      <c r="F15" s="54"/>
      <c r="G15" s="54"/>
      <c r="H15" s="54"/>
      <c r="I15" s="54"/>
    </row>
    <row r="16" spans="3:21">
      <c r="C16" s="33" t="s">
        <v>418</v>
      </c>
      <c r="D16" s="209">
        <v>0.5</v>
      </c>
      <c r="E16" s="208">
        <f>D16</f>
        <v>0.5</v>
      </c>
      <c r="F16" s="208">
        <f t="shared" ref="F16:M16" si="9">E16</f>
        <v>0.5</v>
      </c>
      <c r="G16" s="208">
        <f t="shared" si="9"/>
        <v>0.5</v>
      </c>
      <c r="H16" s="208">
        <f t="shared" si="9"/>
        <v>0.5</v>
      </c>
      <c r="I16" s="208">
        <f t="shared" si="9"/>
        <v>0.5</v>
      </c>
      <c r="J16" s="208">
        <f t="shared" si="9"/>
        <v>0.5</v>
      </c>
      <c r="K16" s="208">
        <f t="shared" si="9"/>
        <v>0.5</v>
      </c>
      <c r="L16" s="208">
        <f t="shared" si="9"/>
        <v>0.5</v>
      </c>
      <c r="M16" s="208">
        <f t="shared" si="9"/>
        <v>0.5</v>
      </c>
      <c r="N16" s="208">
        <f>L16</f>
        <v>0.5</v>
      </c>
      <c r="O16" s="208">
        <f>M16</f>
        <v>0.5</v>
      </c>
      <c r="P16" s="208">
        <f>L16</f>
        <v>0.5</v>
      </c>
      <c r="Q16" s="208">
        <f>L16</f>
        <v>0.5</v>
      </c>
      <c r="R16" s="208">
        <f>L16</f>
        <v>0.5</v>
      </c>
      <c r="S16" s="208">
        <f>M16</f>
        <v>0.5</v>
      </c>
      <c r="T16" s="208">
        <f>L16</f>
        <v>0.5</v>
      </c>
      <c r="U16" s="208">
        <f>M16</f>
        <v>0.5</v>
      </c>
    </row>
    <row r="17" spans="3:9">
      <c r="C17" s="54"/>
      <c r="D17" s="54"/>
      <c r="E17" s="54"/>
      <c r="F17" s="54"/>
      <c r="G17" s="54"/>
      <c r="H17" s="54"/>
      <c r="I17" s="54"/>
    </row>
    <row r="18" spans="3:9">
      <c r="C18" s="54"/>
      <c r="D18" s="54"/>
      <c r="E18" s="54"/>
      <c r="F18" s="54"/>
      <c r="G18" s="54"/>
      <c r="H18" s="54"/>
      <c r="I18" s="54"/>
    </row>
    <row r="42" spans="4:4">
      <c r="D42" s="54" t="s">
        <v>132</v>
      </c>
    </row>
    <row r="43" spans="4:4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orientation="portrait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(55)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4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18.399999999999999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18.361111111111111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14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4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4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4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4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4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4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4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4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4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4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4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4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4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4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4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4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4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4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4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4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4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4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4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4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4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4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4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4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4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4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4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4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(55)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4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18.327272727272728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18.25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14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4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4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4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4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4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4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4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4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4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4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4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4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4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4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4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4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4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4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4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4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4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4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4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4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4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4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4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4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4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4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4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4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4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(56)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(3)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4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4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4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4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4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4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4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4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18.285714285714285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18.361111111111111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18.705882352941178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15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4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4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4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4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4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4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4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4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4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4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4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4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4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4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4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4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4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4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4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4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4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4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4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4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4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4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4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4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4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4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4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4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4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4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4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4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4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(56)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(3)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4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4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4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4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4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4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4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18.071428571428573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18.222222222222221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18.705882352941178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12.666666666666666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4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4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4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4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4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4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4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4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4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4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4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4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4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4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4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4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4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4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4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4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4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4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4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4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4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4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4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4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4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4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4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4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4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4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4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4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4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4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4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(56)</v>
      </c>
      <c r="M5" s="502"/>
      <c r="N5" s="314"/>
      <c r="O5" s="500" t="str">
        <f ca="1">"Regulated" &amp; CHAR( 10 ) &amp; "(" &amp; O14 &amp; ")"</f>
        <v>Regulated
(36)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(3)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4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4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4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4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4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4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4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18.232142857142858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18.277777777777779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18.705882352941178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15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4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4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4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4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4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4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4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4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4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4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4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4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4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4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4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4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4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4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4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4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4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4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4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4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4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4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4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4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4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4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4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4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4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4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4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(57)</v>
      </c>
      <c r="M5" s="502"/>
      <c r="N5" s="314"/>
      <c r="O5" s="500" t="str">
        <f ca="1">"Regulated" &amp; CHAR( 10 ) &amp; "(" &amp; O14 &amp; ")"</f>
        <v>Regulated
(37)</v>
      </c>
      <c r="P5" s="504"/>
      <c r="Q5" s="314"/>
      <c r="R5" s="500" t="str">
        <f ca="1">"Mostly Regulated" &amp; CHAR( 10 ) &amp; "(" &amp; R14 &amp; ")"</f>
        <v>Mostly Regulated
(17)</v>
      </c>
      <c r="S5" s="504"/>
      <c r="T5" s="314"/>
      <c r="U5" s="500" t="str">
        <f ca="1">"Diversified" &amp; CHAR( 10 ) &amp; "(" &amp; U14 &amp; ")"</f>
        <v>Diversified
(2)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4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4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4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4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4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4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4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4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18.263157894736842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18.297297297297298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18.764705882352942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18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4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4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4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4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4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4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4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4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4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4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4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4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4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4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4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4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4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4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4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4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4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4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4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4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4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4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4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4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4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4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4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4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4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4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4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4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4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9" hidden="1" outlineLevel="1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(58)</v>
      </c>
      <c r="M5" s="502"/>
      <c r="N5" s="314"/>
      <c r="O5" s="500" t="str">
        <f ca="1">"Regulated" &amp; CHAR( 10 ) &amp; "(" &amp; O14 &amp; ")"</f>
        <v>Regulated
(37)</v>
      </c>
      <c r="P5" s="504"/>
      <c r="Q5" s="314"/>
      <c r="R5" s="500" t="str">
        <f ca="1">"Mostly Regulated" &amp; CHAR( 10 ) &amp; "(" &amp; R14 &amp; ")"</f>
        <v>Mostly Regulated
(18)</v>
      </c>
      <c r="S5" s="504"/>
      <c r="T5" s="314"/>
      <c r="U5" s="500" t="str">
        <f ca="1">"Diversified" &amp; CHAR( 10 ) &amp; "(" &amp; U14 &amp; ")"</f>
        <v>Diversified
(3)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4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4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4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4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4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4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4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18.293103448275861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18.378378378378379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18.666666666666668</v>
      </c>
      <c r="S16" s="498"/>
      <c r="T16" s="316"/>
      <c r="U16" s="497">
        <f t="array" aca="1" ref="U16" ca="1">SUM( IF( LEN( $C$7:$C$65 ) = 0, 0, IF( $E$7:$E$65 = U3, $C$7:$C$65, 0 ) ) ) / SUM( IF( LEN( $C$7:$C$65 ) = 0, 0, IF( $E$7:$E$65 = U3, 1, 0 ) ) )</f>
        <v>15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4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4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4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4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4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4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4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4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4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4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4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4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4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4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4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4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4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4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4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4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4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4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4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4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4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4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4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4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4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4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4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4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4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4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4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4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4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4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4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5" thickBot="1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4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7">
    <tabColor rgb="FF002060"/>
    <pageSetUpPr fitToPage="1"/>
  </sheetPr>
  <dimension ref="A1:AG84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customWidth="1" outlineLevel="1"/>
    <col min="5" max="5" width="12.5" style="4" customWidth="1" outlineLevel="1"/>
    <col min="6" max="6" width="9.1640625" style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customWidth="1" outlineLevel="1"/>
    <col min="27" max="27" width="12.5" style="107" customWidth="1" outlineLevel="1"/>
    <col min="28" max="33" width="9.1640625" style="1" customWidth="1" outlineLevel="1"/>
    <col min="34" max="16384" width="9.1640625" style="1"/>
  </cols>
  <sheetData>
    <row r="1" spans="1:33" ht="19">
      <c r="A1" s="75" t="s">
        <v>387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5" thickBot="1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4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4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4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5" thickBot="1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4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4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4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4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5" thickBot="1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4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4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4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4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4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4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4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4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4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4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4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4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4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4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4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4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4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4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4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4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4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4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4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5" thickBot="1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4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4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4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4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>
      <c r="A81" s="1"/>
      <c r="B81" s="1"/>
      <c r="C81" s="4"/>
      <c r="D81" s="4"/>
      <c r="E81" s="121"/>
      <c r="F81" s="1"/>
      <c r="AA81" s="136"/>
    </row>
    <row r="82" spans="1:27" s="133" customFormat="1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>
      <c r="Q83" s="133"/>
      <c r="R83" s="133"/>
      <c r="S83" s="133"/>
      <c r="AA83" s="1"/>
    </row>
    <row r="84" spans="1:27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8">
    <tabColor rgb="FF002060"/>
    <pageSetUpPr fitToPage="1"/>
  </sheetPr>
  <dimension ref="A1:AH88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384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4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4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4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4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5" thickBot="1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4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4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4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4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4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4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4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4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4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4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4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4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4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4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4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4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4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4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4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4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4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4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4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5" thickBot="1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4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4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4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4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>
      <c r="AA81" s="136"/>
    </row>
    <row r="82" spans="1:27" s="133" customFormat="1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>
      <c r="Q83" s="133"/>
      <c r="R83" s="133"/>
      <c r="S83" s="133"/>
      <c r="AA83" s="1"/>
    </row>
    <row r="84" spans="1:27">
      <c r="AA84" s="1"/>
    </row>
    <row r="88" spans="1:27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>
    <tabColor rgb="FF002060"/>
    <pageSetUpPr fitToPage="1"/>
  </sheetPr>
  <dimension ref="A1:AH88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381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4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4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4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4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5" thickBot="1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4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4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4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4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4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4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4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4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4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4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4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4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4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4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4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4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4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4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4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4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4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4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4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5" thickBot="1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4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4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4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4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>
      <c r="AA81" s="136"/>
    </row>
    <row r="82" spans="1:27" s="133" customFormat="1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>
      <c r="Q83" s="133"/>
      <c r="R83" s="133"/>
      <c r="S83" s="133"/>
      <c r="AA83" s="1"/>
    </row>
    <row r="84" spans="1:27">
      <c r="AA84" s="1"/>
    </row>
    <row r="87" spans="1:27">
      <c r="E87" s="120"/>
    </row>
    <row r="88" spans="1:27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</sheetPr>
  <dimension ref="C1:BY40"/>
  <sheetViews>
    <sheetView showGridLines="0" zoomScale="85" zoomScaleNormal="85" workbookViewId="0"/>
  </sheetViews>
  <sheetFormatPr baseColWidth="10" defaultColWidth="9.1640625" defaultRowHeight="14" outlineLevelCol="2"/>
  <cols>
    <col min="1" max="2" width="2.8320312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3203125" style="258" hidden="1" customWidth="1" outlineLevel="1"/>
    <col min="7" max="7" width="4.5" style="258" hidden="1" customWidth="1" outlineLevel="1"/>
    <col min="8" max="8" width="6.6640625" style="258" hidden="1" customWidth="1" outlineLevel="1"/>
    <col min="9" max="9" width="5.83203125" style="258" hidden="1" customWidth="1" outlineLevel="1"/>
    <col min="10" max="10" width="4.5" style="258" hidden="1" customWidth="1" outlineLevel="1"/>
    <col min="11" max="11" width="6.6640625" style="258" hidden="1" customWidth="1" outlineLevel="1"/>
    <col min="12" max="12" width="5.83203125" style="258" hidden="1" customWidth="1" outlineLevel="1"/>
    <col min="13" max="13" width="4.5" style="258" hidden="1" customWidth="1" outlineLevel="1"/>
    <col min="14" max="14" width="6.6640625" style="258" customWidth="1" collapsed="1"/>
    <col min="15" max="15" width="5.83203125" style="258" customWidth="1"/>
    <col min="16" max="16" width="4.5" style="258" customWidth="1"/>
    <col min="17" max="17" width="6.6640625" style="258" customWidth="1"/>
    <col min="18" max="18" width="5.83203125" style="258" customWidth="1"/>
    <col min="19" max="19" width="4.5" style="258" customWidth="1"/>
    <col min="20" max="20" width="6.6640625" style="258" customWidth="1"/>
    <col min="21" max="21" width="5.83203125" style="258" customWidth="1"/>
    <col min="22" max="22" width="4.5" style="258" customWidth="1"/>
    <col min="23" max="23" width="6.6640625" style="258" customWidth="1"/>
    <col min="24" max="24" width="5.83203125" style="258" customWidth="1"/>
    <col min="25" max="25" width="4.5" style="258" customWidth="1"/>
    <col min="26" max="26" width="6.6640625" style="258" customWidth="1"/>
    <col min="27" max="27" width="5.83203125" style="258" customWidth="1"/>
    <col min="28" max="28" width="4.5" style="258" customWidth="1"/>
    <col min="29" max="29" width="6.6640625" style="258" customWidth="1"/>
    <col min="30" max="30" width="5.83203125" style="258" customWidth="1"/>
    <col min="31" max="31" width="4.5" style="258" customWidth="1"/>
    <col min="32" max="32" width="6.6640625" style="258" customWidth="1"/>
    <col min="33" max="33" width="5.83203125" style="258" customWidth="1"/>
    <col min="34" max="34" width="4.5" style="258" customWidth="1"/>
    <col min="35" max="35" width="6.6640625" style="258" customWidth="1"/>
    <col min="36" max="36" width="5.83203125" style="258" customWidth="1"/>
    <col min="37" max="37" width="4.5" style="258" customWidth="1"/>
    <col min="38" max="38" width="6.6640625" style="258" customWidth="1"/>
    <col min="39" max="39" width="5.83203125" style="258" customWidth="1"/>
    <col min="40" max="40" width="4.5" style="258" customWidth="1"/>
    <col min="41" max="41" width="6.6640625" style="258" customWidth="1"/>
    <col min="42" max="42" width="5.83203125" style="258" customWidth="1"/>
    <col min="43" max="43" width="4.5" style="258" customWidth="1"/>
    <col min="44" max="44" width="6.6640625" style="258" customWidth="1"/>
    <col min="45" max="45" width="5.83203125" style="258" customWidth="1"/>
    <col min="46" max="46" width="4.5" style="258" customWidth="1"/>
    <col min="47" max="47" width="6.6640625" style="258" customWidth="1"/>
    <col min="48" max="48" width="5.83203125" style="258" customWidth="1"/>
    <col min="49" max="49" width="4.5" style="258" customWidth="1"/>
    <col min="50" max="50" width="6.6640625" style="258" customWidth="1"/>
    <col min="51" max="51" width="5.83203125" style="258" customWidth="1"/>
    <col min="52" max="52" width="4.5" style="258" customWidth="1"/>
    <col min="53" max="53" width="6.6640625" style="258" customWidth="1"/>
    <col min="54" max="54" width="5.83203125" style="258" customWidth="1"/>
    <col min="55" max="55" width="4.5" style="258" customWidth="1"/>
    <col min="56" max="56" width="6.6640625" style="258" customWidth="1"/>
    <col min="57" max="57" width="5.83203125" style="258" customWidth="1"/>
    <col min="58" max="58" width="4.5" style="258" customWidth="1"/>
    <col min="59" max="59" width="3.5" style="258" hidden="1" customWidth="1" outlineLevel="1"/>
    <col min="60" max="60" width="3.83203125" style="258" hidden="1" customWidth="1" outlineLevel="2"/>
    <col min="61" max="61" width="6.5" style="255" hidden="1" customWidth="1" outlineLevel="2"/>
    <col min="62" max="62" width="16.6640625" style="258" hidden="1" customWidth="1" outlineLevel="2"/>
    <col min="63" max="63" width="6.5" style="258" hidden="1" customWidth="1" outlineLevel="2"/>
    <col min="64" max="64" width="16.6640625" style="258" hidden="1" customWidth="1" outlineLevel="2"/>
    <col min="65" max="65" width="6.5" style="258" hidden="1" customWidth="1" outlineLevel="2"/>
    <col min="66" max="66" width="16.6640625" style="258" hidden="1" customWidth="1" outlineLevel="2"/>
    <col min="67" max="67" width="6.5" style="258" hidden="1" customWidth="1" outlineLevel="2"/>
    <col min="68" max="68" width="16.6640625" style="258" hidden="1" customWidth="1" outlineLevel="2"/>
    <col min="69" max="69" width="6.5" style="258" hidden="1" customWidth="1" outlineLevel="2"/>
    <col min="70" max="70" width="16.6640625" style="258" hidden="1" customWidth="1" outlineLevel="2"/>
    <col min="71" max="71" width="6.5" style="258" hidden="1" customWidth="1" outlineLevel="2"/>
    <col min="72" max="72" width="16.6640625" style="258" hidden="1" customWidth="1" outlineLevel="2"/>
    <col min="73" max="73" width="6.5" style="258" hidden="1" customWidth="1" outlineLevel="2"/>
    <col min="74" max="74" width="16.6640625" style="258" hidden="1" customWidth="1" outlineLevel="2"/>
    <col min="75" max="75" width="6.5" style="258" hidden="1" customWidth="1" outlineLevel="1" collapsed="1"/>
    <col min="76" max="76" width="16.6640625" style="258" hidden="1" customWidth="1" outlineLevel="1"/>
    <col min="77" max="77" width="9.1640625" style="258" collapsed="1"/>
    <col min="78" max="16384" width="9.1640625" style="258"/>
  </cols>
  <sheetData>
    <row r="1" spans="3:76" ht="19">
      <c r="C1" s="233"/>
      <c r="D1" s="233" t="s">
        <v>339</v>
      </c>
    </row>
    <row r="4" spans="3:76">
      <c r="C4" s="340"/>
      <c r="D4" s="340"/>
      <c r="E4" s="341"/>
      <c r="F4" s="341"/>
      <c r="G4" s="341"/>
      <c r="H4" s="341"/>
      <c r="I4" s="341"/>
      <c r="J4" s="341"/>
      <c r="K4" s="341"/>
    </row>
    <row r="5" spans="3:76" ht="20" customHeight="1">
      <c r="C5" s="492" t="s">
        <v>142</v>
      </c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4"/>
      <c r="BE5" s="344"/>
      <c r="BJ5" s="347" t="s">
        <v>487</v>
      </c>
      <c r="BK5" s="347"/>
      <c r="BL5" s="347" t="s">
        <v>494</v>
      </c>
      <c r="BM5" s="347"/>
      <c r="BN5" s="347" t="s">
        <v>509</v>
      </c>
      <c r="BO5" s="347"/>
      <c r="BP5" s="347" t="s">
        <v>528</v>
      </c>
      <c r="BQ5" s="347"/>
      <c r="BR5" s="347" t="s">
        <v>545</v>
      </c>
      <c r="BS5" s="347"/>
      <c r="BT5" s="347" t="s">
        <v>563</v>
      </c>
      <c r="BU5" s="347"/>
      <c r="BV5" s="347" t="s">
        <v>575</v>
      </c>
      <c r="BW5" s="347"/>
      <c r="BX5" s="347" t="s">
        <v>587</v>
      </c>
    </row>
    <row r="6" spans="3:76">
      <c r="BD6" s="345"/>
      <c r="BE6" s="345"/>
    </row>
    <row r="7" spans="3:76" s="279" customFormat="1">
      <c r="E7" s="494">
        <v>37621</v>
      </c>
      <c r="F7" s="495"/>
      <c r="G7" s="404"/>
      <c r="H7" s="494">
        <v>37986</v>
      </c>
      <c r="I7" s="495"/>
      <c r="J7" s="365"/>
      <c r="K7" s="494">
        <v>38352</v>
      </c>
      <c r="L7" s="495"/>
      <c r="M7" s="404"/>
      <c r="N7" s="494">
        <v>38717</v>
      </c>
      <c r="O7" s="495"/>
      <c r="P7" s="260"/>
      <c r="Q7" s="494">
        <v>39082</v>
      </c>
      <c r="R7" s="495"/>
      <c r="S7" s="260"/>
      <c r="T7" s="494" t="s">
        <v>349</v>
      </c>
      <c r="U7" s="495"/>
      <c r="V7" s="260"/>
      <c r="W7" s="494" t="s">
        <v>344</v>
      </c>
      <c r="X7" s="495"/>
      <c r="Y7" s="260"/>
      <c r="Z7" s="494">
        <v>40178</v>
      </c>
      <c r="AA7" s="495"/>
      <c r="AB7" s="260"/>
      <c r="AC7" s="494">
        <v>40543</v>
      </c>
      <c r="AD7" s="495"/>
      <c r="AE7" s="260"/>
      <c r="AF7" s="494">
        <v>40908</v>
      </c>
      <c r="AG7" s="495"/>
      <c r="AH7" s="260"/>
      <c r="AI7" s="494">
        <v>41274</v>
      </c>
      <c r="AJ7" s="495"/>
      <c r="AK7" s="260"/>
      <c r="AL7" s="494" t="str">
        <f ca="1">INDIRECT( BL7 )</f>
        <v>2013 Q4</v>
      </c>
      <c r="AM7" s="495"/>
      <c r="AN7" s="433"/>
      <c r="AO7" s="494" t="str">
        <f ca="1">INDIRECT( BN7 )</f>
        <v>2014 Q4</v>
      </c>
      <c r="AP7" s="495"/>
      <c r="AQ7" s="446"/>
      <c r="AR7" s="494" t="str">
        <f ca="1">INDIRECT( BP7 )</f>
        <v>2015 Q4</v>
      </c>
      <c r="AS7" s="495"/>
      <c r="AT7" s="455"/>
      <c r="AU7" s="494" t="str">
        <f ca="1">INDIRECT( BR7 )</f>
        <v>2016 Q4</v>
      </c>
      <c r="AV7" s="495"/>
      <c r="AW7" s="481"/>
      <c r="AX7" s="494" t="str">
        <f ca="1">INDIRECT( BT7 )</f>
        <v>2017 Q4</v>
      </c>
      <c r="AY7" s="495"/>
      <c r="AZ7" s="481"/>
      <c r="BA7" s="494" t="str">
        <f ca="1">INDIRECT( BV7 )</f>
        <v>2018 Q4</v>
      </c>
      <c r="BB7" s="495"/>
      <c r="BC7" s="485"/>
      <c r="BD7" s="496" t="str">
        <f ca="1">INDIRECT( BX7 )</f>
        <v>2019 Q3</v>
      </c>
      <c r="BE7" s="496"/>
      <c r="BI7" s="353" t="s">
        <v>491</v>
      </c>
      <c r="BJ7" s="258" t="str">
        <f>BJ$5 &amp; "!" &amp;$BI7</f>
        <v>'Credit_2012Q4'!b6</v>
      </c>
      <c r="BL7" s="258" t="str">
        <f>BL$5 &amp; "!" &amp;$BI7</f>
        <v>'Credit_2013Q4'!b6</v>
      </c>
      <c r="BN7" s="258" t="str">
        <f>BN$5 &amp; "!" &amp;$BI7</f>
        <v>'Credit_2014Q4'!b6</v>
      </c>
      <c r="BP7" s="258" t="str">
        <f>BP$5 &amp; "!" &amp;$BI7</f>
        <v>'Credit_2015Q4'!b6</v>
      </c>
      <c r="BR7" s="258" t="str">
        <f>BR$5 &amp; "!" &amp;$BI7</f>
        <v>'Credit_2016Q4'!b6</v>
      </c>
      <c r="BT7" s="258" t="str">
        <f>BT$5 &amp; "!" &amp;$BI7</f>
        <v>'Credit_2017Q4'!b6</v>
      </c>
      <c r="BV7" s="258" t="str">
        <f>BV$5 &amp; "!" &amp;$BI7</f>
        <v>'Credit_2018Q4'!b6</v>
      </c>
      <c r="BX7" s="258" t="str">
        <f>BX$5 &amp; "!" &amp;$BI7</f>
        <v>'Credit_2019Q3'!b6</v>
      </c>
    </row>
    <row r="8" spans="3:76" s="279" customFormat="1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9" t="s">
        <v>81</v>
      </c>
      <c r="BE8" s="380" t="s">
        <v>82</v>
      </c>
      <c r="BI8" s="346"/>
    </row>
    <row r="9" spans="3:76" s="279" customFormat="1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9"/>
      <c r="BE9" s="380"/>
      <c r="BI9" s="346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</row>
    <row r="10" spans="3:76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4"/>
      <c r="BE10" s="384"/>
    </row>
    <row r="11" spans="3:76">
      <c r="C11" s="350"/>
      <c r="D11" s="350" t="s">
        <v>138</v>
      </c>
      <c r="E11" s="385">
        <v>6</v>
      </c>
      <c r="F11" s="369">
        <f t="shared" ref="F11:F16" si="0">E11/$E$17</f>
        <v>0.1875</v>
      </c>
      <c r="G11" s="351"/>
      <c r="H11" s="385">
        <v>6</v>
      </c>
      <c r="I11" s="369">
        <f t="shared" ref="I11:I16" si="1">H11/$H$17</f>
        <v>0.16666666666666666</v>
      </c>
      <c r="J11" s="351"/>
      <c r="K11" s="385">
        <v>7</v>
      </c>
      <c r="L11" s="369">
        <f t="shared" ref="L11:L16" si="2">K11/$K$17</f>
        <v>0.19444444444444445</v>
      </c>
      <c r="M11" s="351"/>
      <c r="N11" s="385">
        <v>7</v>
      </c>
      <c r="O11" s="369">
        <f t="shared" ref="O11:O16" si="3">N11/$N$17</f>
        <v>0.19444444444444445</v>
      </c>
      <c r="P11" s="369"/>
      <c r="Q11" s="385">
        <v>6</v>
      </c>
      <c r="R11" s="369">
        <f t="shared" ref="R11:R16" si="4">Q11/$Q$17</f>
        <v>0.1875</v>
      </c>
      <c r="S11" s="369"/>
      <c r="T11" s="385">
        <v>5</v>
      </c>
      <c r="U11" s="369">
        <f t="shared" ref="U11:U16" si="5">T11/$T$17</f>
        <v>0.13157894736842105</v>
      </c>
      <c r="V11" s="369"/>
      <c r="W11" s="293">
        <v>3</v>
      </c>
      <c r="X11" s="394">
        <f t="shared" ref="X11:X16" si="6">W11/$W$17</f>
        <v>7.6923076923076927E-2</v>
      </c>
      <c r="Y11" s="369"/>
      <c r="Z11" s="293">
        <v>3</v>
      </c>
      <c r="AA11" s="394">
        <f t="shared" ref="AA11:AA16" si="7">Z11/Z$17</f>
        <v>7.3170731707317069E-2</v>
      </c>
      <c r="AB11" s="369"/>
      <c r="AC11" s="293">
        <f>Credit_2010Q4!$AD8</f>
        <v>3</v>
      </c>
      <c r="AD11" s="394">
        <f t="shared" ref="AD11:AD16" si="8">AC11/AC$17</f>
        <v>8.5714285714285715E-2</v>
      </c>
      <c r="AE11" s="369"/>
      <c r="AF11" s="293">
        <f>Credit_2011Q4!$AD8</f>
        <v>3</v>
      </c>
      <c r="AG11" s="394">
        <f t="shared" ref="AG11:AG16" si="9">AF11/AF$17</f>
        <v>8.1081081081081086E-2</v>
      </c>
      <c r="AH11" s="369"/>
      <c r="AI11" s="293">
        <f t="shared" ref="AI11:AI16" ca="1" si="10">INDIRECT( BJ11 &amp; $BH11 )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BL11 &amp; $BH11 )</f>
        <v>1</v>
      </c>
      <c r="AM11" s="394">
        <f t="shared" ref="AM11:AM16" ca="1" si="13">AL11/AL$17</f>
        <v>2.8571428571428571E-2</v>
      </c>
      <c r="AN11" s="369"/>
      <c r="AO11" s="293">
        <f ca="1">INDIRECT( BN11 &amp; $BH11 )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BP11 &amp; $BH11 )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BR11 &amp; $BH11 )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BT11 &amp; $BH11 )</f>
        <v>2</v>
      </c>
      <c r="AY11" s="394">
        <f t="shared" ref="AY11:AY16" ca="1" si="20">AX11/AX$17</f>
        <v>5.7142857142857141E-2</v>
      </c>
      <c r="AZ11" s="369"/>
      <c r="BA11" s="293">
        <f ca="1">INDIRECT( BV11 &amp; $BH11 )</f>
        <v>1</v>
      </c>
      <c r="BB11" s="394">
        <f t="shared" ref="BB11:BB16" ca="1" si="21">BA11/BA$17</f>
        <v>2.9411764705882353E-2</v>
      </c>
      <c r="BC11" s="369"/>
      <c r="BD11" s="386">
        <f ca="1">INDIRECT( BX11 &amp; $BH11 )</f>
        <v>1</v>
      </c>
      <c r="BE11" s="398">
        <f t="shared" ref="BE11:BE16" ca="1" si="22">BD11/BD$17</f>
        <v>2.8571428571428571E-2</v>
      </c>
      <c r="BH11" s="352">
        <v>8</v>
      </c>
      <c r="BI11" s="353" t="s">
        <v>488</v>
      </c>
      <c r="BJ11" s="258" t="str">
        <f t="shared" ref="BJ11:BJ16" si="23">BJ$5 &amp; "!" &amp;$BI11</f>
        <v>'Credit_2012Q4'!o</v>
      </c>
      <c r="BL11" s="258" t="str">
        <f t="shared" ref="BL11:BL16" si="24">BL$5 &amp; "!" &amp;$BI11</f>
        <v>'Credit_2013Q4'!o</v>
      </c>
      <c r="BN11" s="258" t="str">
        <f t="shared" ref="BN11:BX16" si="25">BN$5 &amp; "!" &amp;$BI11</f>
        <v>'Credit_2014Q4'!o</v>
      </c>
      <c r="BP11" s="258" t="str">
        <f t="shared" si="25"/>
        <v>'Credit_2015Q4'!o</v>
      </c>
      <c r="BR11" s="258" t="str">
        <f t="shared" si="25"/>
        <v>'Credit_2016Q4'!o</v>
      </c>
      <c r="BT11" s="258" t="str">
        <f t="shared" si="25"/>
        <v>'Credit_2017Q4'!o</v>
      </c>
      <c r="BV11" s="258" t="str">
        <f t="shared" si="25"/>
        <v>'Credit_2018Q4'!o</v>
      </c>
      <c r="BX11" s="258" t="str">
        <f t="shared" si="25"/>
        <v>'Credit_2019Q3'!o</v>
      </c>
    </row>
    <row r="12" spans="3:76">
      <c r="C12" s="354"/>
      <c r="D12" s="354" t="s">
        <v>10</v>
      </c>
      <c r="E12" s="387">
        <v>7</v>
      </c>
      <c r="F12" s="370">
        <f t="shared" si="0"/>
        <v>0.21875</v>
      </c>
      <c r="G12" s="355"/>
      <c r="H12" s="387">
        <v>5</v>
      </c>
      <c r="I12" s="370">
        <f t="shared" si="1"/>
        <v>0.1388888888888889</v>
      </c>
      <c r="J12" s="355"/>
      <c r="K12" s="387">
        <v>4</v>
      </c>
      <c r="L12" s="370">
        <f t="shared" si="2"/>
        <v>0.1111111111111111</v>
      </c>
      <c r="M12" s="355"/>
      <c r="N12" s="387">
        <v>3</v>
      </c>
      <c r="O12" s="370">
        <f t="shared" si="3"/>
        <v>8.3333333333333329E-2</v>
      </c>
      <c r="P12" s="370"/>
      <c r="Q12" s="387">
        <v>1</v>
      </c>
      <c r="R12" s="370">
        <f t="shared" si="4"/>
        <v>3.125E-2</v>
      </c>
      <c r="S12" s="370"/>
      <c r="T12" s="387">
        <v>2</v>
      </c>
      <c r="U12" s="370">
        <f t="shared" si="5"/>
        <v>5.2631578947368418E-2</v>
      </c>
      <c r="V12" s="370"/>
      <c r="W12" s="295">
        <v>4</v>
      </c>
      <c r="X12" s="395">
        <f t="shared" si="6"/>
        <v>0.10256410256410256</v>
      </c>
      <c r="Y12" s="370"/>
      <c r="Z12" s="295">
        <v>6</v>
      </c>
      <c r="AA12" s="395">
        <f t="shared" si="7"/>
        <v>0.14634146341463414</v>
      </c>
      <c r="AB12" s="370"/>
      <c r="AC12" s="295">
        <f>Credit_2010Q4!$AD9</f>
        <v>5</v>
      </c>
      <c r="AD12" s="395">
        <f t="shared" si="8"/>
        <v>0.14285714285714285</v>
      </c>
      <c r="AE12" s="370"/>
      <c r="AF12" s="295">
        <f>Credit_2011Q4!$AD9</f>
        <v>5</v>
      </c>
      <c r="AG12" s="395">
        <f t="shared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26">INDIRECT( BN12 &amp; $BH12 )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27">INDIRECT( BV12 &amp; $BH12 )</f>
        <v>11</v>
      </c>
      <c r="BB12" s="395">
        <f t="shared" ca="1" si="21"/>
        <v>0.3235294117647059</v>
      </c>
      <c r="BC12" s="370"/>
      <c r="BD12" s="388">
        <f t="shared" ref="BD12:BD16" ca="1" si="28">INDIRECT( BX12 &amp; $BH12 )</f>
        <v>11</v>
      </c>
      <c r="BE12" s="399">
        <f t="shared" ca="1" si="22"/>
        <v>0.31428571428571428</v>
      </c>
      <c r="BH12" s="258">
        <f>BH11+1</f>
        <v>9</v>
      </c>
      <c r="BI12" s="255" t="str">
        <f>BI11</f>
        <v>o</v>
      </c>
      <c r="BJ12" s="258" t="str">
        <f t="shared" si="23"/>
        <v>'Credit_2012Q4'!o</v>
      </c>
      <c r="BL12" s="258" t="str">
        <f t="shared" si="24"/>
        <v>'Credit_2013Q4'!o</v>
      </c>
      <c r="BN12" s="258" t="str">
        <f t="shared" si="25"/>
        <v>'Credit_2014Q4'!o</v>
      </c>
      <c r="BP12" s="258" t="str">
        <f t="shared" si="25"/>
        <v>'Credit_2015Q4'!o</v>
      </c>
      <c r="BR12" s="258" t="str">
        <f t="shared" si="25"/>
        <v>'Credit_2016Q4'!o</v>
      </c>
      <c r="BT12" s="258" t="str">
        <f t="shared" si="25"/>
        <v>'Credit_2017Q4'!o</v>
      </c>
      <c r="BV12" s="258" t="str">
        <f t="shared" si="25"/>
        <v>'Credit_2018Q4'!o</v>
      </c>
      <c r="BX12" s="258" t="str">
        <f t="shared" si="25"/>
        <v>'Credit_2019Q3'!o</v>
      </c>
    </row>
    <row r="13" spans="3:76">
      <c r="C13" s="354"/>
      <c r="D13" s="354" t="s">
        <v>16</v>
      </c>
      <c r="E13" s="387">
        <v>3</v>
      </c>
      <c r="F13" s="370">
        <f t="shared" si="0"/>
        <v>9.375E-2</v>
      </c>
      <c r="G13" s="355"/>
      <c r="H13" s="387">
        <v>6</v>
      </c>
      <c r="I13" s="370">
        <f t="shared" si="1"/>
        <v>0.16666666666666666</v>
      </c>
      <c r="J13" s="355"/>
      <c r="K13" s="387">
        <v>7</v>
      </c>
      <c r="L13" s="370">
        <f t="shared" si="2"/>
        <v>0.19444444444444445</v>
      </c>
      <c r="M13" s="355"/>
      <c r="N13" s="387">
        <v>8</v>
      </c>
      <c r="O13" s="370">
        <f t="shared" si="3"/>
        <v>0.22222222222222221</v>
      </c>
      <c r="P13" s="370"/>
      <c r="Q13" s="387">
        <v>7</v>
      </c>
      <c r="R13" s="370">
        <f t="shared" si="4"/>
        <v>0.21875</v>
      </c>
      <c r="S13" s="370"/>
      <c r="T13" s="387">
        <v>10</v>
      </c>
      <c r="U13" s="370">
        <f t="shared" si="5"/>
        <v>0.26315789473684209</v>
      </c>
      <c r="V13" s="370"/>
      <c r="W13" s="295">
        <v>9</v>
      </c>
      <c r="X13" s="395">
        <f t="shared" si="6"/>
        <v>0.23076923076923078</v>
      </c>
      <c r="Y13" s="370"/>
      <c r="Z13" s="295">
        <v>9</v>
      </c>
      <c r="AA13" s="395">
        <f t="shared" si="7"/>
        <v>0.21951219512195122</v>
      </c>
      <c r="AB13" s="370"/>
      <c r="AC13" s="295">
        <f>Credit_2010Q4!$AD10</f>
        <v>6</v>
      </c>
      <c r="AD13" s="395">
        <f t="shared" si="8"/>
        <v>0.17142857142857143</v>
      </c>
      <c r="AE13" s="370"/>
      <c r="AF13" s="295">
        <f>Credit_2011Q4!$AD10</f>
        <v>7</v>
      </c>
      <c r="AG13" s="395">
        <f t="shared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26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27"/>
        <v>11</v>
      </c>
      <c r="BB13" s="395">
        <f t="shared" ca="1" si="21"/>
        <v>0.3235294117647059</v>
      </c>
      <c r="BC13" s="370"/>
      <c r="BD13" s="388">
        <f t="shared" ca="1" si="28"/>
        <v>11</v>
      </c>
      <c r="BE13" s="399">
        <f t="shared" ca="1" si="22"/>
        <v>0.31428571428571428</v>
      </c>
      <c r="BH13" s="258">
        <f>BH12+1</f>
        <v>10</v>
      </c>
      <c r="BI13" s="255" t="str">
        <f t="shared" ref="BI13:BI16" si="29">BI12</f>
        <v>o</v>
      </c>
      <c r="BJ13" s="258" t="str">
        <f t="shared" si="23"/>
        <v>'Credit_2012Q4'!o</v>
      </c>
      <c r="BL13" s="258" t="str">
        <f t="shared" si="24"/>
        <v>'Credit_2013Q4'!o</v>
      </c>
      <c r="BN13" s="258" t="str">
        <f t="shared" si="25"/>
        <v>'Credit_2014Q4'!o</v>
      </c>
      <c r="BP13" s="258" t="str">
        <f t="shared" si="25"/>
        <v>'Credit_2015Q4'!o</v>
      </c>
      <c r="BR13" s="258" t="str">
        <f t="shared" si="25"/>
        <v>'Credit_2016Q4'!o</v>
      </c>
      <c r="BT13" s="258" t="str">
        <f t="shared" si="25"/>
        <v>'Credit_2017Q4'!o</v>
      </c>
      <c r="BV13" s="258" t="str">
        <f t="shared" si="25"/>
        <v>'Credit_2018Q4'!o</v>
      </c>
      <c r="BX13" s="258" t="str">
        <f t="shared" si="25"/>
        <v>'Credit_2019Q3'!o</v>
      </c>
    </row>
    <row r="14" spans="3:76">
      <c r="C14" s="354"/>
      <c r="D14" s="354" t="s">
        <v>28</v>
      </c>
      <c r="E14" s="387">
        <v>6</v>
      </c>
      <c r="F14" s="370">
        <f t="shared" si="0"/>
        <v>0.1875</v>
      </c>
      <c r="G14" s="355"/>
      <c r="H14" s="387">
        <v>6</v>
      </c>
      <c r="I14" s="370">
        <f t="shared" si="1"/>
        <v>0.16666666666666666</v>
      </c>
      <c r="J14" s="355"/>
      <c r="K14" s="387">
        <v>8</v>
      </c>
      <c r="L14" s="370">
        <f t="shared" si="2"/>
        <v>0.22222222222222221</v>
      </c>
      <c r="M14" s="355"/>
      <c r="N14" s="387">
        <v>9</v>
      </c>
      <c r="O14" s="370">
        <f t="shared" si="3"/>
        <v>0.25</v>
      </c>
      <c r="P14" s="370"/>
      <c r="Q14" s="387">
        <v>9</v>
      </c>
      <c r="R14" s="370">
        <f t="shared" si="4"/>
        <v>0.28125</v>
      </c>
      <c r="S14" s="370"/>
      <c r="T14" s="387">
        <v>8</v>
      </c>
      <c r="U14" s="370">
        <f t="shared" si="5"/>
        <v>0.21052631578947367</v>
      </c>
      <c r="V14" s="370"/>
      <c r="W14" s="387">
        <v>9</v>
      </c>
      <c r="X14" s="395">
        <f t="shared" si="6"/>
        <v>0.23076923076923078</v>
      </c>
      <c r="Y14" s="370"/>
      <c r="Z14" s="387">
        <v>11</v>
      </c>
      <c r="AA14" s="395">
        <f t="shared" si="7"/>
        <v>0.26829268292682928</v>
      </c>
      <c r="AB14" s="370"/>
      <c r="AC14" s="387">
        <f>Credit_2010Q4!$AD11</f>
        <v>11</v>
      </c>
      <c r="AD14" s="395">
        <f t="shared" si="8"/>
        <v>0.31428571428571428</v>
      </c>
      <c r="AE14" s="370"/>
      <c r="AF14" s="387">
        <f>Credit_2011Q4!$AD11</f>
        <v>13</v>
      </c>
      <c r="AG14" s="395">
        <f t="shared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26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27"/>
        <v>7</v>
      </c>
      <c r="BB14" s="395">
        <f t="shared" ca="1" si="21"/>
        <v>0.20588235294117646</v>
      </c>
      <c r="BC14" s="370"/>
      <c r="BD14" s="388">
        <f t="shared" ca="1" si="28"/>
        <v>8</v>
      </c>
      <c r="BE14" s="399">
        <f t="shared" ca="1" si="22"/>
        <v>0.22857142857142856</v>
      </c>
      <c r="BH14" s="258">
        <f>BH13+1</f>
        <v>11</v>
      </c>
      <c r="BI14" s="255" t="str">
        <f t="shared" si="29"/>
        <v>o</v>
      </c>
      <c r="BJ14" s="258" t="str">
        <f t="shared" si="23"/>
        <v>'Credit_2012Q4'!o</v>
      </c>
      <c r="BL14" s="258" t="str">
        <f t="shared" si="24"/>
        <v>'Credit_2013Q4'!o</v>
      </c>
      <c r="BN14" s="258" t="str">
        <f t="shared" si="25"/>
        <v>'Credit_2014Q4'!o</v>
      </c>
      <c r="BP14" s="258" t="str">
        <f t="shared" si="25"/>
        <v>'Credit_2015Q4'!o</v>
      </c>
      <c r="BR14" s="258" t="str">
        <f t="shared" si="25"/>
        <v>'Credit_2016Q4'!o</v>
      </c>
      <c r="BT14" s="258" t="str">
        <f t="shared" si="25"/>
        <v>'Credit_2017Q4'!o</v>
      </c>
      <c r="BV14" s="258" t="str">
        <f t="shared" si="25"/>
        <v>'Credit_2018Q4'!o</v>
      </c>
      <c r="BX14" s="258" t="str">
        <f t="shared" si="25"/>
        <v>'Credit_2019Q3'!o</v>
      </c>
    </row>
    <row r="15" spans="3:76">
      <c r="C15" s="354"/>
      <c r="D15" s="354" t="s">
        <v>49</v>
      </c>
      <c r="E15" s="387">
        <v>4</v>
      </c>
      <c r="F15" s="370">
        <f t="shared" si="0"/>
        <v>0.125</v>
      </c>
      <c r="G15" s="355"/>
      <c r="H15" s="387">
        <v>5</v>
      </c>
      <c r="I15" s="370">
        <f t="shared" si="1"/>
        <v>0.1388888888888889</v>
      </c>
      <c r="J15" s="355"/>
      <c r="K15" s="387">
        <v>5</v>
      </c>
      <c r="L15" s="370">
        <f t="shared" si="2"/>
        <v>0.1388888888888889</v>
      </c>
      <c r="M15" s="355"/>
      <c r="N15" s="387">
        <v>3</v>
      </c>
      <c r="O15" s="370">
        <f t="shared" si="3"/>
        <v>8.3333333333333329E-2</v>
      </c>
      <c r="P15" s="370"/>
      <c r="Q15" s="387">
        <v>3</v>
      </c>
      <c r="R15" s="370">
        <f t="shared" si="4"/>
        <v>9.375E-2</v>
      </c>
      <c r="S15" s="370"/>
      <c r="T15" s="387">
        <v>7</v>
      </c>
      <c r="U15" s="370">
        <f t="shared" si="5"/>
        <v>0.18421052631578946</v>
      </c>
      <c r="V15" s="370"/>
      <c r="W15" s="387">
        <v>9</v>
      </c>
      <c r="X15" s="395">
        <f t="shared" si="6"/>
        <v>0.23076923076923078</v>
      </c>
      <c r="Y15" s="370"/>
      <c r="Z15" s="387">
        <v>8</v>
      </c>
      <c r="AA15" s="395">
        <f t="shared" si="7"/>
        <v>0.1951219512195122</v>
      </c>
      <c r="AB15" s="370"/>
      <c r="AC15" s="387">
        <f>Credit_2010Q4!$AD12</f>
        <v>6</v>
      </c>
      <c r="AD15" s="395">
        <f t="shared" si="8"/>
        <v>0.17142857142857143</v>
      </c>
      <c r="AE15" s="370"/>
      <c r="AF15" s="387">
        <f>Credit_2011Q4!$AD12</f>
        <v>5</v>
      </c>
      <c r="AG15" s="395">
        <f t="shared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26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27"/>
        <v>4</v>
      </c>
      <c r="BB15" s="395">
        <f t="shared" ca="1" si="21"/>
        <v>0.11764705882352941</v>
      </c>
      <c r="BC15" s="370"/>
      <c r="BD15" s="388">
        <f t="shared" ca="1" si="28"/>
        <v>3</v>
      </c>
      <c r="BE15" s="399">
        <f t="shared" ca="1" si="22"/>
        <v>8.5714285714285715E-2</v>
      </c>
      <c r="BH15" s="258">
        <f>BH14+1</f>
        <v>12</v>
      </c>
      <c r="BI15" s="255" t="str">
        <f t="shared" si="29"/>
        <v>o</v>
      </c>
      <c r="BJ15" s="258" t="str">
        <f t="shared" si="23"/>
        <v>'Credit_2012Q4'!o</v>
      </c>
      <c r="BL15" s="258" t="str">
        <f t="shared" si="24"/>
        <v>'Credit_2013Q4'!o</v>
      </c>
      <c r="BN15" s="258" t="str">
        <f t="shared" si="25"/>
        <v>'Credit_2014Q4'!o</v>
      </c>
      <c r="BP15" s="258" t="str">
        <f t="shared" si="25"/>
        <v>'Credit_2015Q4'!o</v>
      </c>
      <c r="BR15" s="258" t="str">
        <f t="shared" si="25"/>
        <v>'Credit_2016Q4'!o</v>
      </c>
      <c r="BT15" s="258" t="str">
        <f t="shared" si="25"/>
        <v>'Credit_2017Q4'!o</v>
      </c>
      <c r="BV15" s="258" t="str">
        <f t="shared" si="25"/>
        <v>'Credit_2018Q4'!o</v>
      </c>
      <c r="BX15" s="258" t="str">
        <f t="shared" si="25"/>
        <v>'Credit_2019Q3'!o</v>
      </c>
    </row>
    <row r="16" spans="3:76">
      <c r="C16" s="356"/>
      <c r="D16" s="356" t="s">
        <v>79</v>
      </c>
      <c r="E16" s="389">
        <v>6</v>
      </c>
      <c r="F16" s="371">
        <f t="shared" si="0"/>
        <v>0.1875</v>
      </c>
      <c r="G16" s="357"/>
      <c r="H16" s="389">
        <v>8</v>
      </c>
      <c r="I16" s="371">
        <f t="shared" si="1"/>
        <v>0.22222222222222221</v>
      </c>
      <c r="J16" s="358"/>
      <c r="K16" s="389">
        <v>5</v>
      </c>
      <c r="L16" s="371">
        <f t="shared" si="2"/>
        <v>0.1388888888888889</v>
      </c>
      <c r="M16" s="357"/>
      <c r="N16" s="389">
        <v>6</v>
      </c>
      <c r="O16" s="371">
        <f t="shared" si="3"/>
        <v>0.16666666666666666</v>
      </c>
      <c r="P16" s="371"/>
      <c r="Q16" s="389">
        <v>6</v>
      </c>
      <c r="R16" s="371">
        <f t="shared" si="4"/>
        <v>0.1875</v>
      </c>
      <c r="S16" s="371"/>
      <c r="T16" s="389">
        <v>6</v>
      </c>
      <c r="U16" s="393">
        <f t="shared" si="5"/>
        <v>0.15789473684210525</v>
      </c>
      <c r="V16" s="371"/>
      <c r="W16" s="389">
        <v>5</v>
      </c>
      <c r="X16" s="371">
        <f t="shared" si="6"/>
        <v>0.12820512820512819</v>
      </c>
      <c r="Y16" s="371"/>
      <c r="Z16" s="389">
        <v>4</v>
      </c>
      <c r="AA16" s="371">
        <f t="shared" si="7"/>
        <v>9.7560975609756101E-2</v>
      </c>
      <c r="AB16" s="371"/>
      <c r="AC16" s="389">
        <f>Credit_2010Q4!$AD13</f>
        <v>4</v>
      </c>
      <c r="AD16" s="371">
        <f t="shared" si="8"/>
        <v>0.11428571428571428</v>
      </c>
      <c r="AE16" s="371"/>
      <c r="AF16" s="389">
        <f>Credit_2011Q4!$AD13</f>
        <v>4</v>
      </c>
      <c r="AG16" s="371">
        <f t="shared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26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27"/>
        <v>0</v>
      </c>
      <c r="BB16" s="371">
        <f t="shared" ca="1" si="21"/>
        <v>0</v>
      </c>
      <c r="BC16" s="371"/>
      <c r="BD16" s="390">
        <f t="shared" ca="1" si="28"/>
        <v>1</v>
      </c>
      <c r="BE16" s="400">
        <f t="shared" ca="1" si="22"/>
        <v>2.8571428571428571E-2</v>
      </c>
      <c r="BH16" s="258">
        <f>BH15+1</f>
        <v>13</v>
      </c>
      <c r="BI16" s="255" t="str">
        <f t="shared" si="29"/>
        <v>o</v>
      </c>
      <c r="BJ16" s="258" t="str">
        <f t="shared" si="23"/>
        <v>'Credit_2012Q4'!o</v>
      </c>
      <c r="BL16" s="258" t="str">
        <f t="shared" si="24"/>
        <v>'Credit_2013Q4'!o</v>
      </c>
      <c r="BN16" s="258" t="str">
        <f t="shared" si="25"/>
        <v>'Credit_2014Q4'!o</v>
      </c>
      <c r="BP16" s="258" t="str">
        <f t="shared" si="25"/>
        <v>'Credit_2015Q4'!o</v>
      </c>
      <c r="BR16" s="258" t="str">
        <f t="shared" si="25"/>
        <v>'Credit_2016Q4'!o</v>
      </c>
      <c r="BT16" s="258" t="str">
        <f t="shared" si="25"/>
        <v>'Credit_2017Q4'!o</v>
      </c>
      <c r="BV16" s="258" t="str">
        <f t="shared" si="25"/>
        <v>'Credit_2018Q4'!o</v>
      </c>
      <c r="BX16" s="258" t="str">
        <f t="shared" si="25"/>
        <v>'Credit_2019Q3'!o</v>
      </c>
    </row>
    <row r="17" spans="3:76">
      <c r="C17" s="359"/>
      <c r="D17" s="359" t="s">
        <v>80</v>
      </c>
      <c r="E17" s="391">
        <f t="shared" ref="E17:AA17" si="30">SUM(E11:E16)</f>
        <v>32</v>
      </c>
      <c r="F17" s="372">
        <f t="shared" si="30"/>
        <v>1</v>
      </c>
      <c r="G17" s="360"/>
      <c r="H17" s="391">
        <f t="shared" si="30"/>
        <v>36</v>
      </c>
      <c r="I17" s="372">
        <f t="shared" si="30"/>
        <v>0.99999999999999989</v>
      </c>
      <c r="J17" s="360"/>
      <c r="K17" s="391">
        <f t="shared" si="30"/>
        <v>36</v>
      </c>
      <c r="L17" s="372">
        <f t="shared" si="30"/>
        <v>1</v>
      </c>
      <c r="M17" s="360"/>
      <c r="N17" s="391">
        <f>SUM(N11:N16)</f>
        <v>36</v>
      </c>
      <c r="O17" s="372">
        <f>SUM(O11:O16)</f>
        <v>1</v>
      </c>
      <c r="P17" s="372"/>
      <c r="Q17" s="391">
        <f>SUM(Q11:Q16)</f>
        <v>32</v>
      </c>
      <c r="R17" s="372">
        <f t="shared" si="30"/>
        <v>1</v>
      </c>
      <c r="S17" s="372"/>
      <c r="T17" s="391">
        <f>SUM(T11:T16)</f>
        <v>38</v>
      </c>
      <c r="U17" s="372">
        <f t="shared" si="30"/>
        <v>1</v>
      </c>
      <c r="V17" s="372"/>
      <c r="W17" s="391">
        <f>SUM(W11:W16)</f>
        <v>39</v>
      </c>
      <c r="X17" s="372">
        <f t="shared" si="30"/>
        <v>1</v>
      </c>
      <c r="Y17" s="372"/>
      <c r="Z17" s="391">
        <f>SUM(Z11:Z16)</f>
        <v>41</v>
      </c>
      <c r="AA17" s="372">
        <f t="shared" si="30"/>
        <v>0.99999999999999989</v>
      </c>
      <c r="AB17" s="372"/>
      <c r="AC17" s="391">
        <f t="shared" ref="AC17:AF17" si="31">SUM(AC11:AC16)</f>
        <v>35</v>
      </c>
      <c r="AD17" s="372">
        <f t="shared" si="31"/>
        <v>1</v>
      </c>
      <c r="AE17" s="372"/>
      <c r="AF17" s="391">
        <f t="shared" si="31"/>
        <v>37</v>
      </c>
      <c r="AG17" s="372">
        <f t="shared" ref="AG17" si="32">SUM(AG11:AG16)</f>
        <v>1</v>
      </c>
      <c r="AH17" s="372"/>
      <c r="AI17" s="391">
        <f ca="1">SUM(AI11:AI16)</f>
        <v>36</v>
      </c>
      <c r="AJ17" s="372">
        <f t="shared" ref="AJ17" ca="1" si="33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2">
        <f ca="1">SUM(BD11:BD16)</f>
        <v>35</v>
      </c>
      <c r="BE17" s="401">
        <f ca="1">SUM(BE11:BE16)</f>
        <v>1</v>
      </c>
    </row>
    <row r="18" spans="3:76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9"/>
      <c r="BE18" s="402"/>
    </row>
    <row r="19" spans="3:76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9"/>
      <c r="BE19" s="402"/>
    </row>
    <row r="20" spans="3:76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4"/>
      <c r="BE20" s="403"/>
    </row>
    <row r="21" spans="3:76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si="34">N21/$N$27</f>
        <v>9.0909090909090912E-2</v>
      </c>
      <c r="P21" s="369"/>
      <c r="Q21" s="385">
        <v>1</v>
      </c>
      <c r="R21" s="369">
        <f t="shared" ref="R21:R26" si="35">Q21/$Q$27</f>
        <v>4.3478260869565216E-2</v>
      </c>
      <c r="S21" s="369"/>
      <c r="T21" s="293">
        <v>1</v>
      </c>
      <c r="U21" s="369">
        <f t="shared" ref="U21:U26" si="36">T21/$T$27</f>
        <v>5.2631578947368418E-2</v>
      </c>
      <c r="V21" s="369"/>
      <c r="W21" s="385">
        <v>1</v>
      </c>
      <c r="X21" s="394">
        <f t="shared" ref="X21:X26" si="37">W21/$W$27</f>
        <v>5.2631578947368418E-2</v>
      </c>
      <c r="Y21" s="369"/>
      <c r="Z21" s="385">
        <v>2</v>
      </c>
      <c r="AA21" s="394">
        <f t="shared" ref="AA21:AA26" si="38">Z21/Z$27</f>
        <v>0.10526315789473684</v>
      </c>
      <c r="AB21" s="369"/>
      <c r="AC21" s="385">
        <f>Credit_2010Q4!$AD19</f>
        <v>1</v>
      </c>
      <c r="AD21" s="394">
        <f t="shared" ref="AD21:AD26" si="39">AC21/AC$27</f>
        <v>0.05</v>
      </c>
      <c r="AE21" s="369"/>
      <c r="AF21" s="385">
        <f>Credit_2011Q4!$AD19</f>
        <v>1</v>
      </c>
      <c r="AG21" s="394">
        <f t="shared" ref="AG21:AG26" si="40">AF21/AF$27</f>
        <v>5.2631578947368418E-2</v>
      </c>
      <c r="AH21" s="369"/>
      <c r="AI21" s="293">
        <f t="shared" ref="AI21:AI26" ca="1" si="41">INDIRECT( BJ21 &amp; $BH21 )</f>
        <v>1</v>
      </c>
      <c r="AJ21" s="394">
        <f t="shared" ref="AJ21:AJ26" ca="1" si="42">AI21/AI$27</f>
        <v>5.8823529411764705E-2</v>
      </c>
      <c r="AK21" s="369"/>
      <c r="AL21" s="293">
        <f t="shared" ref="AL21:AL26" ca="1" si="43">INDIRECT( BL21 &amp; $BH21 )</f>
        <v>1</v>
      </c>
      <c r="AM21" s="394">
        <f t="shared" ref="AM21:AM26" ca="1" si="44">AL21/AL$27</f>
        <v>5.8823529411764705E-2</v>
      </c>
      <c r="AN21" s="369"/>
      <c r="AO21" s="293">
        <f ca="1">INDIRECT( BN21 &amp; $BH21 )</f>
        <v>1</v>
      </c>
      <c r="AP21" s="394">
        <f t="shared" ref="AP21:AP26" ca="1" si="45">AO21/AO$27</f>
        <v>7.6923076923076927E-2</v>
      </c>
      <c r="AQ21" s="369"/>
      <c r="AR21" s="293">
        <f t="shared" ref="AR21:AR26" ca="1" si="46">INDIRECT( BP21 &amp; $BH21 )</f>
        <v>1</v>
      </c>
      <c r="AS21" s="394">
        <f t="shared" ref="AS21:AS26" ca="1" si="47">AR21/AR$27</f>
        <v>7.6923076923076927E-2</v>
      </c>
      <c r="AT21" s="369"/>
      <c r="AU21" s="293">
        <f t="shared" ref="AU21:AU26" ca="1" si="48">INDIRECT( BR21 &amp; $BH21 )</f>
        <v>1</v>
      </c>
      <c r="AV21" s="394">
        <f t="shared" ref="AV21:AV26" ca="1" si="49">AU21/AU$27</f>
        <v>8.3333333333333329E-2</v>
      </c>
      <c r="AW21" s="369"/>
      <c r="AX21" s="293">
        <f t="shared" ref="AX21:AX26" ca="1" si="50">INDIRECT( BT21 &amp; $BH21 )</f>
        <v>1</v>
      </c>
      <c r="AY21" s="394">
        <f t="shared" ref="AY21:AY26" ca="1" si="51">AX21/AX$27</f>
        <v>7.1428571428571425E-2</v>
      </c>
      <c r="AZ21" s="369"/>
      <c r="BA21" s="293">
        <f t="shared" ca="1" si="27"/>
        <v>2</v>
      </c>
      <c r="BB21" s="394">
        <f t="shared" ref="BB21:BB26" ca="1" si="52">BA21/BA$27</f>
        <v>0.15384615384615385</v>
      </c>
      <c r="BC21" s="369"/>
      <c r="BD21" s="386">
        <f t="shared" ref="BD21:BD26" ca="1" si="53">INDIRECT( BX21 &amp; $BH21 )</f>
        <v>1</v>
      </c>
      <c r="BE21" s="398">
        <f t="shared" ref="BE21:BE26" ca="1" si="54">BD21/BD$27</f>
        <v>0.1</v>
      </c>
      <c r="BH21" s="258">
        <f>BH11</f>
        <v>8</v>
      </c>
      <c r="BI21" s="353" t="s">
        <v>489</v>
      </c>
      <c r="BJ21" s="258" t="str">
        <f t="shared" ref="BJ21:BJ26" si="55">BJ$5 &amp; "!" &amp;$BI21</f>
        <v>'Credit_2012Q4'!r</v>
      </c>
      <c r="BL21" s="258" t="str">
        <f t="shared" ref="BL21:BL26" si="56">BL$5 &amp; "!" &amp;$BI21</f>
        <v>'Credit_2013Q4'!r</v>
      </c>
      <c r="BN21" s="258" t="str">
        <f t="shared" ref="BN21:BX26" si="57">BN$5 &amp; "!" &amp;$BI21</f>
        <v>'Credit_2014Q4'!r</v>
      </c>
      <c r="BP21" s="258" t="str">
        <f t="shared" si="57"/>
        <v>'Credit_2015Q4'!r</v>
      </c>
      <c r="BR21" s="258" t="str">
        <f t="shared" si="57"/>
        <v>'Credit_2016Q4'!r</v>
      </c>
      <c r="BT21" s="258" t="str">
        <f t="shared" si="57"/>
        <v>'Credit_2017Q4'!r</v>
      </c>
      <c r="BV21" s="258" t="str">
        <f t="shared" si="57"/>
        <v>'Credit_2018Q4'!r</v>
      </c>
      <c r="BX21" s="258" t="str">
        <f t="shared" si="57"/>
        <v>'Credit_2019Q3'!r</v>
      </c>
    </row>
    <row r="22" spans="3:76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si="34"/>
        <v>0</v>
      </c>
      <c r="P22" s="395"/>
      <c r="Q22" s="387">
        <v>2</v>
      </c>
      <c r="R22" s="370">
        <f t="shared" si="35"/>
        <v>8.6956521739130432E-2</v>
      </c>
      <c r="S22" s="395"/>
      <c r="T22" s="295">
        <v>3</v>
      </c>
      <c r="U22" s="370">
        <f t="shared" si="36"/>
        <v>0.15789473684210525</v>
      </c>
      <c r="V22" s="395"/>
      <c r="W22" s="387">
        <v>5</v>
      </c>
      <c r="X22" s="395">
        <f t="shared" si="37"/>
        <v>0.26315789473684209</v>
      </c>
      <c r="Y22" s="395"/>
      <c r="Z22" s="387">
        <v>2</v>
      </c>
      <c r="AA22" s="395">
        <f t="shared" si="38"/>
        <v>0.10526315789473684</v>
      </c>
      <c r="AB22" s="395"/>
      <c r="AC22" s="387">
        <f>Credit_2010Q4!$AD20</f>
        <v>3</v>
      </c>
      <c r="AD22" s="395">
        <f t="shared" si="39"/>
        <v>0.15</v>
      </c>
      <c r="AE22" s="395"/>
      <c r="AF22" s="387">
        <f>Credit_2011Q4!$AD20</f>
        <v>3</v>
      </c>
      <c r="AG22" s="395">
        <f t="shared" si="40"/>
        <v>0.15789473684210525</v>
      </c>
      <c r="AH22" s="395"/>
      <c r="AI22" s="295">
        <f t="shared" ca="1" si="41"/>
        <v>2</v>
      </c>
      <c r="AJ22" s="395">
        <f t="shared" ca="1" si="42"/>
        <v>0.11764705882352941</v>
      </c>
      <c r="AK22" s="395"/>
      <c r="AL22" s="295">
        <f t="shared" ca="1" si="43"/>
        <v>5</v>
      </c>
      <c r="AM22" s="395">
        <f t="shared" ca="1" si="44"/>
        <v>0.29411764705882354</v>
      </c>
      <c r="AN22" s="395"/>
      <c r="AO22" s="295">
        <f t="shared" ref="AO22:AO26" ca="1" si="58">INDIRECT( BN22 &amp; $BH22 )</f>
        <v>4</v>
      </c>
      <c r="AP22" s="395">
        <f t="shared" ca="1" si="45"/>
        <v>0.30769230769230771</v>
      </c>
      <c r="AQ22" s="395"/>
      <c r="AR22" s="295">
        <f t="shared" ca="1" si="46"/>
        <v>5</v>
      </c>
      <c r="AS22" s="395">
        <f t="shared" ca="1" si="47"/>
        <v>0.38461538461538464</v>
      </c>
      <c r="AT22" s="395"/>
      <c r="AU22" s="295">
        <f t="shared" ca="1" si="48"/>
        <v>2</v>
      </c>
      <c r="AV22" s="395">
        <f t="shared" ca="1" si="49"/>
        <v>0.16666666666666666</v>
      </c>
      <c r="AW22" s="395"/>
      <c r="AX22" s="295">
        <f t="shared" ca="1" si="50"/>
        <v>2</v>
      </c>
      <c r="AY22" s="395">
        <f t="shared" ca="1" si="51"/>
        <v>0.14285714285714285</v>
      </c>
      <c r="AZ22" s="395"/>
      <c r="BA22" s="295">
        <f t="shared" ca="1" si="27"/>
        <v>2</v>
      </c>
      <c r="BB22" s="395">
        <f t="shared" ca="1" si="52"/>
        <v>0.15384615384615385</v>
      </c>
      <c r="BC22" s="395"/>
      <c r="BD22" s="388">
        <f t="shared" ca="1" si="53"/>
        <v>1</v>
      </c>
      <c r="BE22" s="399">
        <f t="shared" ca="1" si="54"/>
        <v>0.1</v>
      </c>
      <c r="BH22" s="258">
        <f t="shared" ref="BH22:BH26" si="59">BH12</f>
        <v>9</v>
      </c>
      <c r="BI22" s="255" t="str">
        <f>BI21</f>
        <v>r</v>
      </c>
      <c r="BJ22" s="258" t="str">
        <f t="shared" si="55"/>
        <v>'Credit_2012Q4'!r</v>
      </c>
      <c r="BL22" s="258" t="str">
        <f t="shared" si="56"/>
        <v>'Credit_2013Q4'!r</v>
      </c>
      <c r="BN22" s="258" t="str">
        <f t="shared" si="57"/>
        <v>'Credit_2014Q4'!r</v>
      </c>
      <c r="BP22" s="258" t="str">
        <f t="shared" si="57"/>
        <v>'Credit_2015Q4'!r</v>
      </c>
      <c r="BR22" s="258" t="str">
        <f t="shared" si="57"/>
        <v>'Credit_2016Q4'!r</v>
      </c>
      <c r="BT22" s="258" t="str">
        <f t="shared" si="57"/>
        <v>'Credit_2017Q4'!r</v>
      </c>
      <c r="BV22" s="258" t="str">
        <f t="shared" si="57"/>
        <v>'Credit_2018Q4'!r</v>
      </c>
      <c r="BX22" s="258" t="str">
        <f t="shared" si="57"/>
        <v>'Credit_2019Q3'!r</v>
      </c>
    </row>
    <row r="23" spans="3:76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si="34"/>
        <v>0.27272727272727271</v>
      </c>
      <c r="P23" s="395"/>
      <c r="Q23" s="387">
        <v>3</v>
      </c>
      <c r="R23" s="370">
        <f t="shared" si="35"/>
        <v>0.13043478260869565</v>
      </c>
      <c r="S23" s="395"/>
      <c r="T23" s="295">
        <v>4</v>
      </c>
      <c r="U23" s="370">
        <f t="shared" si="36"/>
        <v>0.21052631578947367</v>
      </c>
      <c r="V23" s="395"/>
      <c r="W23" s="387">
        <v>2</v>
      </c>
      <c r="X23" s="395">
        <f t="shared" si="37"/>
        <v>0.10526315789473684</v>
      </c>
      <c r="Y23" s="395"/>
      <c r="Z23" s="387">
        <v>5</v>
      </c>
      <c r="AA23" s="395">
        <f t="shared" si="38"/>
        <v>0.26315789473684209</v>
      </c>
      <c r="AB23" s="395"/>
      <c r="AC23" s="387">
        <f>Credit_2010Q4!$AD21</f>
        <v>6</v>
      </c>
      <c r="AD23" s="395">
        <f t="shared" si="39"/>
        <v>0.3</v>
      </c>
      <c r="AE23" s="395"/>
      <c r="AF23" s="387">
        <f>Credit_2011Q4!$AD21</f>
        <v>6</v>
      </c>
      <c r="AG23" s="395">
        <f t="shared" si="40"/>
        <v>0.31578947368421051</v>
      </c>
      <c r="AH23" s="395"/>
      <c r="AI23" s="295">
        <f t="shared" ca="1" si="41"/>
        <v>7</v>
      </c>
      <c r="AJ23" s="395">
        <f t="shared" ca="1" si="42"/>
        <v>0.41176470588235292</v>
      </c>
      <c r="AK23" s="395"/>
      <c r="AL23" s="295">
        <f t="shared" ca="1" si="43"/>
        <v>5</v>
      </c>
      <c r="AM23" s="395">
        <f t="shared" ca="1" si="44"/>
        <v>0.29411764705882354</v>
      </c>
      <c r="AN23" s="395"/>
      <c r="AO23" s="295">
        <f t="shared" ca="1" si="58"/>
        <v>4</v>
      </c>
      <c r="AP23" s="395">
        <f t="shared" ca="1" si="45"/>
        <v>0.30769230769230771</v>
      </c>
      <c r="AQ23" s="395"/>
      <c r="AR23" s="295">
        <f t="shared" ca="1" si="46"/>
        <v>5</v>
      </c>
      <c r="AS23" s="395">
        <f t="shared" ca="1" si="47"/>
        <v>0.38461538461538464</v>
      </c>
      <c r="AT23" s="395"/>
      <c r="AU23" s="295">
        <f t="shared" ca="1" si="48"/>
        <v>7</v>
      </c>
      <c r="AV23" s="395">
        <f t="shared" ca="1" si="49"/>
        <v>0.58333333333333337</v>
      </c>
      <c r="AW23" s="395"/>
      <c r="AX23" s="295">
        <f t="shared" ca="1" si="50"/>
        <v>7</v>
      </c>
      <c r="AY23" s="395">
        <f t="shared" ca="1" si="51"/>
        <v>0.5</v>
      </c>
      <c r="AZ23" s="395"/>
      <c r="BA23" s="295">
        <f t="shared" ca="1" si="27"/>
        <v>7</v>
      </c>
      <c r="BB23" s="395">
        <f t="shared" ca="1" si="52"/>
        <v>0.53846153846153844</v>
      </c>
      <c r="BC23" s="395"/>
      <c r="BD23" s="388">
        <f t="shared" ca="1" si="53"/>
        <v>7</v>
      </c>
      <c r="BE23" s="399">
        <f t="shared" ca="1" si="54"/>
        <v>0.7</v>
      </c>
      <c r="BH23" s="258">
        <f t="shared" si="59"/>
        <v>10</v>
      </c>
      <c r="BI23" s="255" t="str">
        <f t="shared" ref="BI23:BI26" si="60">BI22</f>
        <v>r</v>
      </c>
      <c r="BJ23" s="258" t="str">
        <f t="shared" si="55"/>
        <v>'Credit_2012Q4'!r</v>
      </c>
      <c r="BL23" s="258" t="str">
        <f t="shared" si="56"/>
        <v>'Credit_2013Q4'!r</v>
      </c>
      <c r="BN23" s="258" t="str">
        <f t="shared" si="57"/>
        <v>'Credit_2014Q4'!r</v>
      </c>
      <c r="BP23" s="258" t="str">
        <f t="shared" si="57"/>
        <v>'Credit_2015Q4'!r</v>
      </c>
      <c r="BR23" s="258" t="str">
        <f t="shared" si="57"/>
        <v>'Credit_2016Q4'!r</v>
      </c>
      <c r="BT23" s="258" t="str">
        <f t="shared" si="57"/>
        <v>'Credit_2017Q4'!r</v>
      </c>
      <c r="BV23" s="258" t="str">
        <f t="shared" si="57"/>
        <v>'Credit_2018Q4'!r</v>
      </c>
      <c r="BX23" s="258" t="str">
        <f t="shared" si="57"/>
        <v>'Credit_2019Q3'!r</v>
      </c>
    </row>
    <row r="24" spans="3:76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si="34"/>
        <v>0.40909090909090912</v>
      </c>
      <c r="P24" s="395"/>
      <c r="Q24" s="387">
        <v>11</v>
      </c>
      <c r="R24" s="370">
        <f t="shared" si="35"/>
        <v>0.47826086956521741</v>
      </c>
      <c r="S24" s="395"/>
      <c r="T24" s="387">
        <v>6</v>
      </c>
      <c r="U24" s="370">
        <f t="shared" si="36"/>
        <v>0.31578947368421051</v>
      </c>
      <c r="V24" s="395"/>
      <c r="W24" s="387">
        <v>8</v>
      </c>
      <c r="X24" s="395">
        <f t="shared" si="37"/>
        <v>0.42105263157894735</v>
      </c>
      <c r="Y24" s="395"/>
      <c r="Z24" s="387">
        <v>6</v>
      </c>
      <c r="AA24" s="395">
        <f t="shared" si="38"/>
        <v>0.31578947368421051</v>
      </c>
      <c r="AB24" s="395"/>
      <c r="AC24" s="387">
        <f>Credit_2010Q4!$AD22</f>
        <v>4</v>
      </c>
      <c r="AD24" s="395">
        <f t="shared" si="39"/>
        <v>0.2</v>
      </c>
      <c r="AE24" s="395"/>
      <c r="AF24" s="387">
        <f>Credit_2011Q4!$AD22</f>
        <v>3</v>
      </c>
      <c r="AG24" s="395">
        <f t="shared" si="40"/>
        <v>0.15789473684210525</v>
      </c>
      <c r="AH24" s="395"/>
      <c r="AI24" s="387">
        <f t="shared" ca="1" si="41"/>
        <v>3</v>
      </c>
      <c r="AJ24" s="395">
        <f t="shared" ca="1" si="42"/>
        <v>0.17647058823529413</v>
      </c>
      <c r="AK24" s="395"/>
      <c r="AL24" s="387">
        <f t="shared" ca="1" si="43"/>
        <v>3</v>
      </c>
      <c r="AM24" s="395">
        <f t="shared" ca="1" si="44"/>
        <v>0.17647058823529413</v>
      </c>
      <c r="AN24" s="395"/>
      <c r="AO24" s="387">
        <f t="shared" ca="1" si="58"/>
        <v>2</v>
      </c>
      <c r="AP24" s="395">
        <f t="shared" ca="1" si="45"/>
        <v>0.15384615384615385</v>
      </c>
      <c r="AQ24" s="395"/>
      <c r="AR24" s="387">
        <f t="shared" ca="1" si="46"/>
        <v>1</v>
      </c>
      <c r="AS24" s="395">
        <f t="shared" ca="1" si="47"/>
        <v>7.6923076923076927E-2</v>
      </c>
      <c r="AT24" s="395"/>
      <c r="AU24" s="387">
        <f t="shared" ca="1" si="48"/>
        <v>0</v>
      </c>
      <c r="AV24" s="395">
        <f t="shared" ca="1" si="49"/>
        <v>0</v>
      </c>
      <c r="AW24" s="395"/>
      <c r="AX24" s="387">
        <f t="shared" ca="1" si="50"/>
        <v>2</v>
      </c>
      <c r="AY24" s="395">
        <f t="shared" ca="1" si="51"/>
        <v>0.14285714285714285</v>
      </c>
      <c r="AZ24" s="395"/>
      <c r="BA24" s="387">
        <f t="shared" ca="1" si="27"/>
        <v>1</v>
      </c>
      <c r="BB24" s="395">
        <f t="shared" ca="1" si="52"/>
        <v>7.6923076923076927E-2</v>
      </c>
      <c r="BC24" s="395"/>
      <c r="BD24" s="388">
        <f t="shared" ca="1" si="53"/>
        <v>0</v>
      </c>
      <c r="BE24" s="399">
        <f t="shared" ca="1" si="54"/>
        <v>0</v>
      </c>
      <c r="BH24" s="258">
        <f t="shared" si="59"/>
        <v>11</v>
      </c>
      <c r="BI24" s="255" t="str">
        <f t="shared" si="60"/>
        <v>r</v>
      </c>
      <c r="BJ24" s="258" t="str">
        <f t="shared" si="55"/>
        <v>'Credit_2012Q4'!r</v>
      </c>
      <c r="BL24" s="258" t="str">
        <f t="shared" si="56"/>
        <v>'Credit_2013Q4'!r</v>
      </c>
      <c r="BN24" s="258" t="str">
        <f t="shared" si="57"/>
        <v>'Credit_2014Q4'!r</v>
      </c>
      <c r="BP24" s="258" t="str">
        <f t="shared" si="57"/>
        <v>'Credit_2015Q4'!r</v>
      </c>
      <c r="BR24" s="258" t="str">
        <f t="shared" si="57"/>
        <v>'Credit_2016Q4'!r</v>
      </c>
      <c r="BT24" s="258" t="str">
        <f t="shared" si="57"/>
        <v>'Credit_2017Q4'!r</v>
      </c>
      <c r="BV24" s="258" t="str">
        <f t="shared" si="57"/>
        <v>'Credit_2018Q4'!r</v>
      </c>
      <c r="BX24" s="258" t="str">
        <f t="shared" si="57"/>
        <v>'Credit_2019Q3'!r</v>
      </c>
    </row>
    <row r="25" spans="3:76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si="34"/>
        <v>0</v>
      </c>
      <c r="P25" s="395"/>
      <c r="Q25" s="387">
        <v>1</v>
      </c>
      <c r="R25" s="370">
        <f t="shared" si="35"/>
        <v>4.3478260869565216E-2</v>
      </c>
      <c r="S25" s="395"/>
      <c r="T25" s="387">
        <v>4</v>
      </c>
      <c r="U25" s="370">
        <f t="shared" si="36"/>
        <v>0.21052631578947367</v>
      </c>
      <c r="V25" s="395"/>
      <c r="W25" s="387">
        <v>3</v>
      </c>
      <c r="X25" s="395">
        <f t="shared" si="37"/>
        <v>0.15789473684210525</v>
      </c>
      <c r="Y25" s="395"/>
      <c r="Z25" s="387">
        <v>4</v>
      </c>
      <c r="AA25" s="395">
        <f t="shared" si="38"/>
        <v>0.21052631578947367</v>
      </c>
      <c r="AB25" s="395"/>
      <c r="AC25" s="387">
        <f>Credit_2010Q4!$AD23</f>
        <v>6</v>
      </c>
      <c r="AD25" s="395">
        <f t="shared" si="39"/>
        <v>0.3</v>
      </c>
      <c r="AE25" s="395"/>
      <c r="AF25" s="387">
        <f>Credit_2011Q4!$AD23</f>
        <v>6</v>
      </c>
      <c r="AG25" s="395">
        <f t="shared" si="40"/>
        <v>0.31578947368421051</v>
      </c>
      <c r="AH25" s="395"/>
      <c r="AI25" s="387">
        <f t="shared" ca="1" si="41"/>
        <v>4</v>
      </c>
      <c r="AJ25" s="395">
        <f t="shared" ca="1" si="42"/>
        <v>0.23529411764705882</v>
      </c>
      <c r="AK25" s="395"/>
      <c r="AL25" s="387">
        <f t="shared" ca="1" si="43"/>
        <v>3</v>
      </c>
      <c r="AM25" s="395">
        <f t="shared" ca="1" si="44"/>
        <v>0.17647058823529413</v>
      </c>
      <c r="AN25" s="395"/>
      <c r="AO25" s="387">
        <f t="shared" ca="1" si="58"/>
        <v>2</v>
      </c>
      <c r="AP25" s="395">
        <f t="shared" ca="1" si="45"/>
        <v>0.15384615384615385</v>
      </c>
      <c r="AQ25" s="395"/>
      <c r="AR25" s="387">
        <f t="shared" ca="1" si="46"/>
        <v>1</v>
      </c>
      <c r="AS25" s="395">
        <f t="shared" ca="1" si="47"/>
        <v>7.6923076923076927E-2</v>
      </c>
      <c r="AT25" s="395"/>
      <c r="AU25" s="387">
        <f t="shared" ca="1" si="48"/>
        <v>1</v>
      </c>
      <c r="AV25" s="395">
        <f t="shared" ca="1" si="49"/>
        <v>8.3333333333333329E-2</v>
      </c>
      <c r="AW25" s="395"/>
      <c r="AX25" s="387">
        <f t="shared" ca="1" si="50"/>
        <v>1</v>
      </c>
      <c r="AY25" s="395">
        <f t="shared" ca="1" si="51"/>
        <v>7.1428571428571425E-2</v>
      </c>
      <c r="AZ25" s="395"/>
      <c r="BA25" s="387">
        <f t="shared" ca="1" si="27"/>
        <v>1</v>
      </c>
      <c r="BB25" s="395">
        <f t="shared" ca="1" si="52"/>
        <v>7.6923076923076927E-2</v>
      </c>
      <c r="BC25" s="395"/>
      <c r="BD25" s="388">
        <f t="shared" ca="1" si="53"/>
        <v>1</v>
      </c>
      <c r="BE25" s="399">
        <f t="shared" ca="1" si="54"/>
        <v>0.1</v>
      </c>
      <c r="BH25" s="258">
        <f t="shared" si="59"/>
        <v>12</v>
      </c>
      <c r="BI25" s="255" t="str">
        <f t="shared" si="60"/>
        <v>r</v>
      </c>
      <c r="BJ25" s="258" t="str">
        <f t="shared" si="55"/>
        <v>'Credit_2012Q4'!r</v>
      </c>
      <c r="BL25" s="258" t="str">
        <f t="shared" si="56"/>
        <v>'Credit_2013Q4'!r</v>
      </c>
      <c r="BN25" s="258" t="str">
        <f t="shared" si="57"/>
        <v>'Credit_2014Q4'!r</v>
      </c>
      <c r="BP25" s="258" t="str">
        <f t="shared" si="57"/>
        <v>'Credit_2015Q4'!r</v>
      </c>
      <c r="BR25" s="258" t="str">
        <f t="shared" si="57"/>
        <v>'Credit_2016Q4'!r</v>
      </c>
      <c r="BT25" s="258" t="str">
        <f t="shared" si="57"/>
        <v>'Credit_2017Q4'!r</v>
      </c>
      <c r="BV25" s="258" t="str">
        <f t="shared" si="57"/>
        <v>'Credit_2018Q4'!r</v>
      </c>
      <c r="BX25" s="258" t="str">
        <f t="shared" si="57"/>
        <v>'Credit_2019Q3'!r</v>
      </c>
    </row>
    <row r="26" spans="3:76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si="34"/>
        <v>0.22727272727272727</v>
      </c>
      <c r="P26" s="371"/>
      <c r="Q26" s="389">
        <v>5</v>
      </c>
      <c r="R26" s="371">
        <f t="shared" si="35"/>
        <v>0.21739130434782608</v>
      </c>
      <c r="S26" s="371"/>
      <c r="T26" s="389">
        <v>1</v>
      </c>
      <c r="U26" s="393">
        <f t="shared" si="36"/>
        <v>5.2631578947368418E-2</v>
      </c>
      <c r="V26" s="371"/>
      <c r="W26" s="389">
        <v>0</v>
      </c>
      <c r="X26" s="371">
        <f t="shared" si="37"/>
        <v>0</v>
      </c>
      <c r="Y26" s="371"/>
      <c r="Z26" s="389">
        <v>0</v>
      </c>
      <c r="AA26" s="371">
        <f t="shared" si="38"/>
        <v>0</v>
      </c>
      <c r="AB26" s="371"/>
      <c r="AC26" s="389">
        <f>Credit_2010Q4!$AD24</f>
        <v>0</v>
      </c>
      <c r="AD26" s="371">
        <f t="shared" si="39"/>
        <v>0</v>
      </c>
      <c r="AE26" s="371"/>
      <c r="AF26" s="389">
        <f>Credit_2011Q4!$AD24</f>
        <v>0</v>
      </c>
      <c r="AG26" s="371">
        <f t="shared" si="40"/>
        <v>0</v>
      </c>
      <c r="AH26" s="371"/>
      <c r="AI26" s="389">
        <f t="shared" ca="1" si="41"/>
        <v>0</v>
      </c>
      <c r="AJ26" s="371">
        <f t="shared" ca="1" si="42"/>
        <v>0</v>
      </c>
      <c r="AK26" s="371"/>
      <c r="AL26" s="389">
        <f t="shared" ca="1" si="43"/>
        <v>0</v>
      </c>
      <c r="AM26" s="371">
        <f t="shared" ca="1" si="44"/>
        <v>0</v>
      </c>
      <c r="AN26" s="371"/>
      <c r="AO26" s="389">
        <f t="shared" ca="1" si="58"/>
        <v>0</v>
      </c>
      <c r="AP26" s="371">
        <f t="shared" ca="1" si="45"/>
        <v>0</v>
      </c>
      <c r="AQ26" s="371"/>
      <c r="AR26" s="389">
        <f t="shared" ca="1" si="46"/>
        <v>0</v>
      </c>
      <c r="AS26" s="371">
        <f t="shared" ca="1" si="47"/>
        <v>0</v>
      </c>
      <c r="AT26" s="371"/>
      <c r="AU26" s="389">
        <f t="shared" ca="1" si="48"/>
        <v>1</v>
      </c>
      <c r="AV26" s="371">
        <f t="shared" ca="1" si="49"/>
        <v>8.3333333333333329E-2</v>
      </c>
      <c r="AW26" s="371"/>
      <c r="AX26" s="389">
        <f t="shared" ca="1" si="50"/>
        <v>1</v>
      </c>
      <c r="AY26" s="371">
        <f t="shared" ca="1" si="51"/>
        <v>7.1428571428571425E-2</v>
      </c>
      <c r="AZ26" s="371"/>
      <c r="BA26" s="389">
        <f t="shared" ca="1" si="27"/>
        <v>0</v>
      </c>
      <c r="BB26" s="371">
        <f t="shared" ca="1" si="52"/>
        <v>0</v>
      </c>
      <c r="BC26" s="371"/>
      <c r="BD26" s="390">
        <f t="shared" ca="1" si="53"/>
        <v>0</v>
      </c>
      <c r="BE26" s="400">
        <f t="shared" ca="1" si="54"/>
        <v>0</v>
      </c>
      <c r="BH26" s="258">
        <f t="shared" si="59"/>
        <v>13</v>
      </c>
      <c r="BI26" s="255" t="str">
        <f t="shared" si="60"/>
        <v>r</v>
      </c>
      <c r="BJ26" s="258" t="str">
        <f t="shared" si="55"/>
        <v>'Credit_2012Q4'!r</v>
      </c>
      <c r="BL26" s="258" t="str">
        <f t="shared" si="56"/>
        <v>'Credit_2013Q4'!r</v>
      </c>
      <c r="BN26" s="258" t="str">
        <f t="shared" si="57"/>
        <v>'Credit_2014Q4'!r</v>
      </c>
      <c r="BP26" s="258" t="str">
        <f t="shared" si="57"/>
        <v>'Credit_2015Q4'!r</v>
      </c>
      <c r="BR26" s="258" t="str">
        <f t="shared" si="57"/>
        <v>'Credit_2016Q4'!r</v>
      </c>
      <c r="BT26" s="258" t="str">
        <f t="shared" si="57"/>
        <v>'Credit_2017Q4'!r</v>
      </c>
      <c r="BV26" s="258" t="str">
        <f t="shared" si="57"/>
        <v>'Credit_2018Q4'!r</v>
      </c>
      <c r="BX26" s="258" t="str">
        <f t="shared" si="57"/>
        <v>'Credit_2019Q3'!r</v>
      </c>
    </row>
    <row r="27" spans="3:76" s="365" customFormat="1">
      <c r="C27" s="359"/>
      <c r="D27" s="359" t="s">
        <v>80</v>
      </c>
      <c r="E27" s="291">
        <f t="shared" ref="E27:AA27" si="61">SUM(E21:E26)</f>
        <v>24</v>
      </c>
      <c r="F27" s="376">
        <f t="shared" si="61"/>
        <v>1</v>
      </c>
      <c r="G27" s="366"/>
      <c r="H27" s="291">
        <f t="shared" si="61"/>
        <v>20</v>
      </c>
      <c r="I27" s="376">
        <f t="shared" si="61"/>
        <v>1</v>
      </c>
      <c r="J27" s="366"/>
      <c r="K27" s="291">
        <f t="shared" si="61"/>
        <v>23</v>
      </c>
      <c r="L27" s="376">
        <f t="shared" si="61"/>
        <v>1</v>
      </c>
      <c r="M27" s="366"/>
      <c r="N27" s="291">
        <f>SUM(N21:N26)</f>
        <v>22</v>
      </c>
      <c r="O27" s="376">
        <f>SUM(O21:O26)</f>
        <v>1</v>
      </c>
      <c r="P27" s="376"/>
      <c r="Q27" s="291">
        <f>SUM(Q21:Q26)</f>
        <v>23</v>
      </c>
      <c r="R27" s="376">
        <f t="shared" si="61"/>
        <v>0.99999999999999989</v>
      </c>
      <c r="S27" s="376"/>
      <c r="T27" s="291">
        <f>SUM(T21:T26)</f>
        <v>19</v>
      </c>
      <c r="U27" s="376">
        <f t="shared" si="61"/>
        <v>1</v>
      </c>
      <c r="V27" s="376"/>
      <c r="W27" s="291">
        <f>SUM(W21:W26)</f>
        <v>19</v>
      </c>
      <c r="X27" s="376">
        <f t="shared" si="61"/>
        <v>1</v>
      </c>
      <c r="Y27" s="376"/>
      <c r="Z27" s="291">
        <f>SUM(Z21:Z26)</f>
        <v>19</v>
      </c>
      <c r="AA27" s="376">
        <f t="shared" si="61"/>
        <v>1</v>
      </c>
      <c r="AB27" s="376"/>
      <c r="AC27" s="291">
        <f t="shared" ref="AC27:AF27" si="62">SUM(AC21:AC26)</f>
        <v>20</v>
      </c>
      <c r="AD27" s="376">
        <f t="shared" si="62"/>
        <v>1</v>
      </c>
      <c r="AE27" s="376"/>
      <c r="AF27" s="291">
        <f t="shared" si="62"/>
        <v>19</v>
      </c>
      <c r="AG27" s="376">
        <f t="shared" ref="AG27" si="63">SUM(AG21:AG26)</f>
        <v>0.99999999999999989</v>
      </c>
      <c r="AH27" s="376"/>
      <c r="AI27" s="291">
        <f ca="1">SUM(AI21:AI26)</f>
        <v>17</v>
      </c>
      <c r="AJ27" s="376">
        <f t="shared" ref="AJ27" ca="1" si="64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2">
        <f ca="1">SUM(BD21:BD26)</f>
        <v>10</v>
      </c>
      <c r="BE27" s="401">
        <f ca="1">SUM(BE21:BE26)</f>
        <v>0.99999999999999989</v>
      </c>
      <c r="BI27" s="260"/>
    </row>
    <row r="28" spans="3:76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379"/>
      <c r="BE28" s="402"/>
    </row>
    <row r="29" spans="3:76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379"/>
      <c r="BE29" s="402"/>
    </row>
    <row r="30" spans="3:76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4"/>
      <c r="BE30" s="403"/>
    </row>
    <row r="31" spans="3:76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si="65">N31/$N$37</f>
        <v>0</v>
      </c>
      <c r="P31" s="394"/>
      <c r="Q31" s="293">
        <v>1</v>
      </c>
      <c r="R31" s="394">
        <f t="shared" ref="R31:R36" si="66">Q31/$Q$37</f>
        <v>9.0909090909090912E-2</v>
      </c>
      <c r="S31" s="394"/>
      <c r="T31" s="293">
        <v>0</v>
      </c>
      <c r="U31" s="369">
        <f t="shared" ref="U31:U36" si="67">T31/$T$37</f>
        <v>0</v>
      </c>
      <c r="V31" s="394"/>
      <c r="W31" s="385">
        <v>0</v>
      </c>
      <c r="X31" s="394">
        <f t="shared" ref="X31:X36" si="68">W31/$W$37</f>
        <v>0</v>
      </c>
      <c r="Y31" s="394"/>
      <c r="Z31" s="385">
        <v>0</v>
      </c>
      <c r="AA31" s="394">
        <f t="shared" ref="AA31:AA36" si="69">Z31/Z$37</f>
        <v>0</v>
      </c>
      <c r="AB31" s="394"/>
      <c r="AC31" s="385">
        <f>Credit_2010Q4!$AD30</f>
        <v>0</v>
      </c>
      <c r="AD31" s="394">
        <f t="shared" ref="AD31:AD36" si="70">AC31/AC$37</f>
        <v>0</v>
      </c>
      <c r="AE31" s="394"/>
      <c r="AF31" s="385">
        <f>Credit_2011Q4!$AD30</f>
        <v>0</v>
      </c>
      <c r="AG31" s="394">
        <f t="shared" ref="AG31:AG36" si="71">AF31/AF$37</f>
        <v>0</v>
      </c>
      <c r="AH31" s="394"/>
      <c r="AI31" s="293">
        <f t="shared" ref="AI31:AI36" ca="1" si="72">INDIRECT( BJ31 &amp; $BH31 )</f>
        <v>0</v>
      </c>
      <c r="AJ31" s="394">
        <f t="shared" ref="AJ31:AJ36" ca="1" si="73">AI31/AI$37</f>
        <v>0</v>
      </c>
      <c r="AK31" s="394"/>
      <c r="AL31" s="293">
        <f t="shared" ref="AL31:AL36" ca="1" si="74">INDIRECT( BL31 &amp; $BH31 )</f>
        <v>0</v>
      </c>
      <c r="AM31" s="394">
        <f t="shared" ref="AM31:AM36" ca="1" si="75">AL31/AL$37</f>
        <v>0</v>
      </c>
      <c r="AN31" s="394"/>
      <c r="AO31" s="293">
        <f ca="1">INDIRECT( BN31 &amp; $BH31 )</f>
        <v>0</v>
      </c>
      <c r="AP31" s="394">
        <f t="shared" ref="AP31:AP36" ca="1" si="76">AO31/AO$37</f>
        <v>0</v>
      </c>
      <c r="AQ31" s="394"/>
      <c r="AR31" s="293">
        <f t="shared" ref="AR31:AR36" ca="1" si="77">INDIRECT( BP31 &amp; $BH31 )</f>
        <v>0</v>
      </c>
      <c r="AS31" s="394">
        <f t="shared" ref="AS31:AS36" ca="1" si="78">AR31/AR$37</f>
        <v>0</v>
      </c>
      <c r="AT31" s="394"/>
      <c r="AU31" s="293">
        <f t="shared" ref="AU31:AU36" ca="1" si="79">INDIRECT( BR31 &amp; $BH31 )</f>
        <v>0</v>
      </c>
      <c r="AV31" s="394">
        <f t="shared" ref="AV31:AV36" ca="1" si="80">AU31/AU$37</f>
        <v>0</v>
      </c>
      <c r="AW31" s="394"/>
      <c r="AX31" s="293"/>
      <c r="AY31" s="394"/>
      <c r="AZ31" s="394"/>
      <c r="BA31" s="293"/>
      <c r="BB31" s="394"/>
      <c r="BC31" s="394"/>
      <c r="BD31" s="386"/>
      <c r="BE31" s="456"/>
      <c r="BH31" s="258">
        <f>BH21</f>
        <v>8</v>
      </c>
      <c r="BI31" s="353" t="s">
        <v>490</v>
      </c>
      <c r="BJ31" s="258" t="str">
        <f t="shared" ref="BJ31:BJ36" si="81">BJ$5 &amp; "!" &amp;$BI31</f>
        <v>'Credit_2012Q4'!u</v>
      </c>
      <c r="BL31" s="258" t="str">
        <f t="shared" ref="BL31:BL36" si="82">BL$5 &amp; "!" &amp;$BI31</f>
        <v>'Credit_2013Q4'!u</v>
      </c>
      <c r="BN31" s="258" t="str">
        <f t="shared" ref="BN31:BX36" si="83">BN$5 &amp; "!" &amp;$BI31</f>
        <v>'Credit_2014Q4'!u</v>
      </c>
      <c r="BP31" s="258" t="str">
        <f t="shared" si="83"/>
        <v>'Credit_2015Q4'!u</v>
      </c>
      <c r="BR31" s="258" t="str">
        <f t="shared" si="83"/>
        <v>'Credit_2016Q4'!u</v>
      </c>
      <c r="BT31" s="258" t="str">
        <f t="shared" si="83"/>
        <v>'Credit_2017Q4'!u</v>
      </c>
      <c r="BV31" s="258" t="str">
        <f t="shared" si="83"/>
        <v>'Credit_2018Q4'!u</v>
      </c>
      <c r="BX31" s="258" t="str">
        <f t="shared" si="83"/>
        <v>'Credit_2019Q3'!u</v>
      </c>
    </row>
    <row r="32" spans="3:76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si="65"/>
        <v>9.0909090909090912E-2</v>
      </c>
      <c r="P32" s="395"/>
      <c r="Q32" s="295">
        <v>0</v>
      </c>
      <c r="R32" s="395">
        <f t="shared" si="66"/>
        <v>0</v>
      </c>
      <c r="S32" s="395"/>
      <c r="T32" s="295">
        <v>2</v>
      </c>
      <c r="U32" s="370">
        <f t="shared" si="67"/>
        <v>0.22222222222222221</v>
      </c>
      <c r="V32" s="395"/>
      <c r="W32" s="387">
        <v>0</v>
      </c>
      <c r="X32" s="395">
        <f t="shared" si="68"/>
        <v>0</v>
      </c>
      <c r="Y32" s="395"/>
      <c r="Z32" s="387">
        <v>0</v>
      </c>
      <c r="AA32" s="395">
        <f t="shared" si="69"/>
        <v>0</v>
      </c>
      <c r="AB32" s="395"/>
      <c r="AC32" s="387">
        <f>Credit_2010Q4!$AD31</f>
        <v>0</v>
      </c>
      <c r="AD32" s="395">
        <f t="shared" si="70"/>
        <v>0</v>
      </c>
      <c r="AE32" s="395"/>
      <c r="AF32" s="387">
        <f>Credit_2011Q4!$AD31</f>
        <v>0</v>
      </c>
      <c r="AG32" s="395">
        <f t="shared" si="71"/>
        <v>0</v>
      </c>
      <c r="AH32" s="395"/>
      <c r="AI32" s="295">
        <f t="shared" ca="1" si="72"/>
        <v>0</v>
      </c>
      <c r="AJ32" s="395">
        <f t="shared" ca="1" si="73"/>
        <v>0</v>
      </c>
      <c r="AK32" s="395"/>
      <c r="AL32" s="295">
        <f t="shared" ca="1" si="74"/>
        <v>0</v>
      </c>
      <c r="AM32" s="395">
        <f t="shared" ca="1" si="75"/>
        <v>0</v>
      </c>
      <c r="AN32" s="395"/>
      <c r="AO32" s="295">
        <f t="shared" ref="AO32:AO36" ca="1" si="84">INDIRECT( BN32 &amp; $BH32 )</f>
        <v>0</v>
      </c>
      <c r="AP32" s="395">
        <f t="shared" ca="1" si="76"/>
        <v>0</v>
      </c>
      <c r="AQ32" s="395"/>
      <c r="AR32" s="295">
        <f t="shared" ca="1" si="77"/>
        <v>0</v>
      </c>
      <c r="AS32" s="395">
        <f t="shared" ca="1" si="78"/>
        <v>0</v>
      </c>
      <c r="AT32" s="395"/>
      <c r="AU32" s="295">
        <f t="shared" ca="1" si="79"/>
        <v>0</v>
      </c>
      <c r="AV32" s="395">
        <f t="shared" ca="1" si="80"/>
        <v>0</v>
      </c>
      <c r="AW32" s="395"/>
      <c r="AX32" s="295"/>
      <c r="AY32" s="395"/>
      <c r="AZ32" s="395"/>
      <c r="BA32" s="295"/>
      <c r="BB32" s="395"/>
      <c r="BC32" s="395"/>
      <c r="BD32" s="388"/>
      <c r="BE32" s="457"/>
      <c r="BH32" s="258">
        <f t="shared" ref="BH32:BH36" si="85">BH22</f>
        <v>9</v>
      </c>
      <c r="BI32" s="255" t="str">
        <f>BI31</f>
        <v>u</v>
      </c>
      <c r="BJ32" s="258" t="str">
        <f t="shared" si="81"/>
        <v>'Credit_2012Q4'!u</v>
      </c>
      <c r="BL32" s="258" t="str">
        <f t="shared" si="82"/>
        <v>'Credit_2013Q4'!u</v>
      </c>
      <c r="BN32" s="258" t="str">
        <f t="shared" si="83"/>
        <v>'Credit_2014Q4'!u</v>
      </c>
      <c r="BP32" s="258" t="str">
        <f t="shared" si="83"/>
        <v>'Credit_2015Q4'!u</v>
      </c>
      <c r="BR32" s="258" t="str">
        <f t="shared" si="83"/>
        <v>'Credit_2016Q4'!u</v>
      </c>
      <c r="BT32" s="258" t="str">
        <f t="shared" si="83"/>
        <v>'Credit_2017Q4'!u</v>
      </c>
      <c r="BV32" s="258" t="str">
        <f t="shared" si="83"/>
        <v>'Credit_2018Q4'!u</v>
      </c>
      <c r="BX32" s="258" t="str">
        <f t="shared" si="83"/>
        <v>'Credit_2019Q3'!u</v>
      </c>
    </row>
    <row r="33" spans="3:76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si="65"/>
        <v>0.18181818181818182</v>
      </c>
      <c r="P33" s="395"/>
      <c r="Q33" s="295">
        <v>4</v>
      </c>
      <c r="R33" s="395">
        <f t="shared" si="66"/>
        <v>0.36363636363636365</v>
      </c>
      <c r="S33" s="395"/>
      <c r="T33" s="295">
        <v>3</v>
      </c>
      <c r="U33" s="370">
        <f t="shared" si="67"/>
        <v>0.33333333333333331</v>
      </c>
      <c r="V33" s="395"/>
      <c r="W33" s="387">
        <v>2</v>
      </c>
      <c r="X33" s="395">
        <f t="shared" si="68"/>
        <v>0.2857142857142857</v>
      </c>
      <c r="Y33" s="395"/>
      <c r="Z33" s="387">
        <v>1</v>
      </c>
      <c r="AA33" s="395">
        <f t="shared" si="69"/>
        <v>0.16666666666666666</v>
      </c>
      <c r="AB33" s="395"/>
      <c r="AC33" s="387">
        <f>Credit_2010Q4!$AD32</f>
        <v>2</v>
      </c>
      <c r="AD33" s="395">
        <f t="shared" si="70"/>
        <v>0.4</v>
      </c>
      <c r="AE33" s="395"/>
      <c r="AF33" s="387">
        <f>Credit_2011Q4!$AD32</f>
        <v>1</v>
      </c>
      <c r="AG33" s="395">
        <f t="shared" si="71"/>
        <v>0.25</v>
      </c>
      <c r="AH33" s="395"/>
      <c r="AI33" s="295">
        <f t="shared" ca="1" si="72"/>
        <v>1</v>
      </c>
      <c r="AJ33" s="395">
        <f t="shared" ca="1" si="73"/>
        <v>0.33333333333333331</v>
      </c>
      <c r="AK33" s="395"/>
      <c r="AL33" s="295">
        <f t="shared" ca="1" si="74"/>
        <v>1</v>
      </c>
      <c r="AM33" s="395">
        <f t="shared" ca="1" si="75"/>
        <v>0.5</v>
      </c>
      <c r="AN33" s="395"/>
      <c r="AO33" s="295">
        <f t="shared" ca="1" si="84"/>
        <v>1</v>
      </c>
      <c r="AP33" s="395">
        <f t="shared" ca="1" si="76"/>
        <v>0.5</v>
      </c>
      <c r="AQ33" s="395"/>
      <c r="AR33" s="295">
        <f t="shared" ca="1" si="77"/>
        <v>1</v>
      </c>
      <c r="AS33" s="395">
        <f t="shared" ca="1" si="78"/>
        <v>0.5</v>
      </c>
      <c r="AT33" s="395"/>
      <c r="AU33" s="295">
        <f t="shared" ca="1" si="79"/>
        <v>0</v>
      </c>
      <c r="AV33" s="395">
        <f t="shared" ca="1" si="80"/>
        <v>0</v>
      </c>
      <c r="AW33" s="395"/>
      <c r="AX33" s="295"/>
      <c r="AY33" s="395"/>
      <c r="AZ33" s="395"/>
      <c r="BA33" s="295"/>
      <c r="BB33" s="395"/>
      <c r="BC33" s="395"/>
      <c r="BD33" s="388"/>
      <c r="BE33" s="457"/>
      <c r="BH33" s="258">
        <f t="shared" si="85"/>
        <v>10</v>
      </c>
      <c r="BI33" s="255" t="str">
        <f t="shared" ref="BI33:BI36" si="86">BI32</f>
        <v>u</v>
      </c>
      <c r="BJ33" s="258" t="str">
        <f t="shared" si="81"/>
        <v>'Credit_2012Q4'!u</v>
      </c>
      <c r="BL33" s="258" t="str">
        <f t="shared" si="82"/>
        <v>'Credit_2013Q4'!u</v>
      </c>
      <c r="BN33" s="258" t="str">
        <f t="shared" si="83"/>
        <v>'Credit_2014Q4'!u</v>
      </c>
      <c r="BP33" s="258" t="str">
        <f t="shared" si="83"/>
        <v>'Credit_2015Q4'!u</v>
      </c>
      <c r="BR33" s="258" t="str">
        <f t="shared" si="83"/>
        <v>'Credit_2016Q4'!u</v>
      </c>
      <c r="BT33" s="258" t="str">
        <f t="shared" si="83"/>
        <v>'Credit_2017Q4'!u</v>
      </c>
      <c r="BV33" s="258" t="str">
        <f t="shared" si="83"/>
        <v>'Credit_2018Q4'!u</v>
      </c>
      <c r="BX33" s="258" t="str">
        <f t="shared" si="83"/>
        <v>'Credit_2019Q3'!u</v>
      </c>
    </row>
    <row r="34" spans="3:76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si="65"/>
        <v>0.45454545454545453</v>
      </c>
      <c r="P34" s="395"/>
      <c r="Q34" s="387">
        <v>3</v>
      </c>
      <c r="R34" s="395">
        <f t="shared" si="66"/>
        <v>0.27272727272727271</v>
      </c>
      <c r="S34" s="395"/>
      <c r="T34" s="387">
        <v>1</v>
      </c>
      <c r="U34" s="370">
        <f t="shared" si="67"/>
        <v>0.1111111111111111</v>
      </c>
      <c r="V34" s="395"/>
      <c r="W34" s="387">
        <v>2</v>
      </c>
      <c r="X34" s="395">
        <f t="shared" si="68"/>
        <v>0.2857142857142857</v>
      </c>
      <c r="Y34" s="395"/>
      <c r="Z34" s="387">
        <v>2</v>
      </c>
      <c r="AA34" s="395">
        <f t="shared" si="69"/>
        <v>0.33333333333333331</v>
      </c>
      <c r="AB34" s="395"/>
      <c r="AC34" s="387">
        <f>Credit_2010Q4!$AD33</f>
        <v>0</v>
      </c>
      <c r="AD34" s="395">
        <f t="shared" si="70"/>
        <v>0</v>
      </c>
      <c r="AE34" s="395"/>
      <c r="AF34" s="387">
        <f>Credit_2011Q4!$AD33</f>
        <v>0</v>
      </c>
      <c r="AG34" s="395">
        <f t="shared" si="71"/>
        <v>0</v>
      </c>
      <c r="AH34" s="395"/>
      <c r="AI34" s="387">
        <f t="shared" ca="1" si="72"/>
        <v>0</v>
      </c>
      <c r="AJ34" s="395">
        <f t="shared" ca="1" si="73"/>
        <v>0</v>
      </c>
      <c r="AK34" s="395"/>
      <c r="AL34" s="387">
        <f t="shared" ca="1" si="74"/>
        <v>0</v>
      </c>
      <c r="AM34" s="395">
        <f t="shared" ca="1" si="75"/>
        <v>0</v>
      </c>
      <c r="AN34" s="395"/>
      <c r="AO34" s="387">
        <f t="shared" ca="1" si="84"/>
        <v>0</v>
      </c>
      <c r="AP34" s="395">
        <f t="shared" ca="1" si="76"/>
        <v>0</v>
      </c>
      <c r="AQ34" s="395"/>
      <c r="AR34" s="387">
        <f t="shared" ca="1" si="77"/>
        <v>0</v>
      </c>
      <c r="AS34" s="395">
        <f t="shared" ca="1" si="78"/>
        <v>0</v>
      </c>
      <c r="AT34" s="395"/>
      <c r="AU34" s="387">
        <f t="shared" ca="1" si="79"/>
        <v>1</v>
      </c>
      <c r="AV34" s="395">
        <f t="shared" ca="1" si="80"/>
        <v>0.5</v>
      </c>
      <c r="AW34" s="395"/>
      <c r="AX34" s="387"/>
      <c r="AY34" s="395"/>
      <c r="AZ34" s="395"/>
      <c r="BA34" s="387"/>
      <c r="BB34" s="395"/>
      <c r="BC34" s="395"/>
      <c r="BD34" s="388"/>
      <c r="BE34" s="457"/>
      <c r="BH34" s="258">
        <f t="shared" si="85"/>
        <v>11</v>
      </c>
      <c r="BI34" s="255" t="str">
        <f t="shared" si="86"/>
        <v>u</v>
      </c>
      <c r="BJ34" s="258" t="str">
        <f t="shared" si="81"/>
        <v>'Credit_2012Q4'!u</v>
      </c>
      <c r="BL34" s="258" t="str">
        <f t="shared" si="82"/>
        <v>'Credit_2013Q4'!u</v>
      </c>
      <c r="BN34" s="258" t="str">
        <f t="shared" si="83"/>
        <v>'Credit_2014Q4'!u</v>
      </c>
      <c r="BP34" s="258" t="str">
        <f t="shared" si="83"/>
        <v>'Credit_2015Q4'!u</v>
      </c>
      <c r="BR34" s="258" t="str">
        <f t="shared" si="83"/>
        <v>'Credit_2016Q4'!u</v>
      </c>
      <c r="BT34" s="258" t="str">
        <f t="shared" si="83"/>
        <v>'Credit_2017Q4'!u</v>
      </c>
      <c r="BV34" s="258" t="str">
        <f t="shared" si="83"/>
        <v>'Credit_2018Q4'!u</v>
      </c>
      <c r="BX34" s="258" t="str">
        <f t="shared" si="83"/>
        <v>'Credit_2019Q3'!u</v>
      </c>
    </row>
    <row r="35" spans="3:76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si="65"/>
        <v>0.18181818181818182</v>
      </c>
      <c r="P35" s="395"/>
      <c r="Q35" s="387">
        <v>2</v>
      </c>
      <c r="R35" s="395">
        <f t="shared" si="66"/>
        <v>0.18181818181818182</v>
      </c>
      <c r="S35" s="395"/>
      <c r="T35" s="387">
        <v>2</v>
      </c>
      <c r="U35" s="370">
        <f t="shared" si="67"/>
        <v>0.22222222222222221</v>
      </c>
      <c r="V35" s="395"/>
      <c r="W35" s="387">
        <v>2</v>
      </c>
      <c r="X35" s="395">
        <f t="shared" si="68"/>
        <v>0.2857142857142857</v>
      </c>
      <c r="Y35" s="395"/>
      <c r="Z35" s="387">
        <v>2</v>
      </c>
      <c r="AA35" s="395">
        <f t="shared" si="69"/>
        <v>0.33333333333333331</v>
      </c>
      <c r="AB35" s="395"/>
      <c r="AC35" s="387">
        <f>Credit_2010Q4!$AD34</f>
        <v>2</v>
      </c>
      <c r="AD35" s="395">
        <f t="shared" si="70"/>
        <v>0.4</v>
      </c>
      <c r="AE35" s="395"/>
      <c r="AF35" s="387">
        <f>Credit_2011Q4!$AD34</f>
        <v>2</v>
      </c>
      <c r="AG35" s="395">
        <f t="shared" si="71"/>
        <v>0.5</v>
      </c>
      <c r="AH35" s="395"/>
      <c r="AI35" s="387">
        <f t="shared" ca="1" si="72"/>
        <v>1</v>
      </c>
      <c r="AJ35" s="395">
        <f t="shared" ca="1" si="73"/>
        <v>0.33333333333333331</v>
      </c>
      <c r="AK35" s="395"/>
      <c r="AL35" s="387">
        <f t="shared" ca="1" si="74"/>
        <v>0</v>
      </c>
      <c r="AM35" s="395">
        <f t="shared" ca="1" si="75"/>
        <v>0</v>
      </c>
      <c r="AN35" s="395"/>
      <c r="AO35" s="387">
        <f t="shared" ca="1" si="84"/>
        <v>1</v>
      </c>
      <c r="AP35" s="395">
        <f t="shared" ca="1" si="76"/>
        <v>0.5</v>
      </c>
      <c r="AQ35" s="395"/>
      <c r="AR35" s="387">
        <f t="shared" ca="1" si="77"/>
        <v>1</v>
      </c>
      <c r="AS35" s="395">
        <f t="shared" ca="1" si="78"/>
        <v>0.5</v>
      </c>
      <c r="AT35" s="395"/>
      <c r="AU35" s="387">
        <f t="shared" ca="1" si="79"/>
        <v>1</v>
      </c>
      <c r="AV35" s="395">
        <f t="shared" ca="1" si="80"/>
        <v>0.5</v>
      </c>
      <c r="AW35" s="395"/>
      <c r="AX35" s="387"/>
      <c r="AY35" s="395"/>
      <c r="AZ35" s="395"/>
      <c r="BA35" s="387"/>
      <c r="BB35" s="395"/>
      <c r="BC35" s="395"/>
      <c r="BD35" s="388"/>
      <c r="BE35" s="457"/>
      <c r="BH35" s="258">
        <f t="shared" si="85"/>
        <v>12</v>
      </c>
      <c r="BI35" s="255" t="str">
        <f t="shared" si="86"/>
        <v>u</v>
      </c>
      <c r="BJ35" s="258" t="str">
        <f t="shared" si="81"/>
        <v>'Credit_2012Q4'!u</v>
      </c>
      <c r="BL35" s="258" t="str">
        <f t="shared" si="82"/>
        <v>'Credit_2013Q4'!u</v>
      </c>
      <c r="BN35" s="258" t="str">
        <f t="shared" si="83"/>
        <v>'Credit_2014Q4'!u</v>
      </c>
      <c r="BP35" s="258" t="str">
        <f t="shared" si="83"/>
        <v>'Credit_2015Q4'!u</v>
      </c>
      <c r="BR35" s="258" t="str">
        <f t="shared" si="83"/>
        <v>'Credit_2016Q4'!u</v>
      </c>
      <c r="BT35" s="258" t="str">
        <f t="shared" si="83"/>
        <v>'Credit_2017Q4'!u</v>
      </c>
      <c r="BV35" s="258" t="str">
        <f t="shared" si="83"/>
        <v>'Credit_2018Q4'!u</v>
      </c>
      <c r="BX35" s="258" t="str">
        <f t="shared" si="83"/>
        <v>'Credit_2019Q3'!u</v>
      </c>
    </row>
    <row r="36" spans="3:76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si="65"/>
        <v>9.0909090909090912E-2</v>
      </c>
      <c r="P36" s="371"/>
      <c r="Q36" s="389">
        <v>1</v>
      </c>
      <c r="R36" s="371">
        <f t="shared" si="66"/>
        <v>9.0909090909090912E-2</v>
      </c>
      <c r="S36" s="371"/>
      <c r="T36" s="389">
        <v>1</v>
      </c>
      <c r="U36" s="393">
        <f t="shared" si="67"/>
        <v>0.1111111111111111</v>
      </c>
      <c r="V36" s="371"/>
      <c r="W36" s="389">
        <v>1</v>
      </c>
      <c r="X36" s="371">
        <f t="shared" si="68"/>
        <v>0.14285714285714285</v>
      </c>
      <c r="Y36" s="371"/>
      <c r="Z36" s="389">
        <v>1</v>
      </c>
      <c r="AA36" s="371">
        <f t="shared" si="69"/>
        <v>0.16666666666666666</v>
      </c>
      <c r="AB36" s="371"/>
      <c r="AC36" s="389">
        <f>Credit_2010Q4!$AD35</f>
        <v>1</v>
      </c>
      <c r="AD36" s="371">
        <f t="shared" si="70"/>
        <v>0.2</v>
      </c>
      <c r="AE36" s="371"/>
      <c r="AF36" s="389">
        <f>Credit_2011Q4!$AD35</f>
        <v>1</v>
      </c>
      <c r="AG36" s="371">
        <f t="shared" si="71"/>
        <v>0.25</v>
      </c>
      <c r="AH36" s="371"/>
      <c r="AI36" s="389">
        <f t="shared" ca="1" si="72"/>
        <v>1</v>
      </c>
      <c r="AJ36" s="371">
        <f t="shared" ca="1" si="73"/>
        <v>0.33333333333333331</v>
      </c>
      <c r="AK36" s="371"/>
      <c r="AL36" s="389">
        <f t="shared" ca="1" si="74"/>
        <v>1</v>
      </c>
      <c r="AM36" s="371">
        <f t="shared" ca="1" si="75"/>
        <v>0.5</v>
      </c>
      <c r="AN36" s="371"/>
      <c r="AO36" s="389">
        <f t="shared" ca="1" si="84"/>
        <v>0</v>
      </c>
      <c r="AP36" s="371">
        <f t="shared" ca="1" si="76"/>
        <v>0</v>
      </c>
      <c r="AQ36" s="371"/>
      <c r="AR36" s="389">
        <f t="shared" ca="1" si="77"/>
        <v>0</v>
      </c>
      <c r="AS36" s="371">
        <f t="shared" ca="1" si="78"/>
        <v>0</v>
      </c>
      <c r="AT36" s="371"/>
      <c r="AU36" s="389">
        <f t="shared" ca="1" si="79"/>
        <v>0</v>
      </c>
      <c r="AV36" s="371">
        <f t="shared" ca="1" si="80"/>
        <v>0</v>
      </c>
      <c r="AW36" s="371"/>
      <c r="AX36" s="389"/>
      <c r="AY36" s="371"/>
      <c r="AZ36" s="371"/>
      <c r="BA36" s="389"/>
      <c r="BB36" s="371"/>
      <c r="BC36" s="371"/>
      <c r="BD36" s="390"/>
      <c r="BE36" s="458"/>
      <c r="BH36" s="258">
        <f t="shared" si="85"/>
        <v>13</v>
      </c>
      <c r="BI36" s="255" t="str">
        <f t="shared" si="86"/>
        <v>u</v>
      </c>
      <c r="BJ36" s="258" t="str">
        <f t="shared" si="81"/>
        <v>'Credit_2012Q4'!u</v>
      </c>
      <c r="BL36" s="258" t="str">
        <f t="shared" si="82"/>
        <v>'Credit_2013Q4'!u</v>
      </c>
      <c r="BN36" s="258" t="str">
        <f t="shared" si="83"/>
        <v>'Credit_2014Q4'!u</v>
      </c>
      <c r="BP36" s="258" t="str">
        <f t="shared" si="83"/>
        <v>'Credit_2015Q4'!u</v>
      </c>
      <c r="BR36" s="258" t="str">
        <f t="shared" si="83"/>
        <v>'Credit_2016Q4'!u</v>
      </c>
      <c r="BT36" s="258" t="str">
        <f t="shared" si="83"/>
        <v>'Credit_2017Q4'!u</v>
      </c>
      <c r="BV36" s="258" t="str">
        <f t="shared" si="83"/>
        <v>'Credit_2018Q4'!u</v>
      </c>
      <c r="BX36" s="258" t="str">
        <f t="shared" si="83"/>
        <v>'Credit_2019Q3'!u</v>
      </c>
    </row>
    <row r="37" spans="3:76" s="365" customFormat="1">
      <c r="C37" s="359"/>
      <c r="D37" s="359" t="s">
        <v>80</v>
      </c>
      <c r="E37" s="291">
        <f t="shared" ref="E37:AA37" si="87">SUM(E31:E36)</f>
        <v>14</v>
      </c>
      <c r="F37" s="376">
        <f t="shared" si="87"/>
        <v>1</v>
      </c>
      <c r="G37" s="366"/>
      <c r="H37" s="291">
        <f t="shared" si="87"/>
        <v>15</v>
      </c>
      <c r="I37" s="376">
        <f t="shared" si="87"/>
        <v>1</v>
      </c>
      <c r="J37" s="366"/>
      <c r="K37" s="291">
        <f t="shared" si="87"/>
        <v>11</v>
      </c>
      <c r="L37" s="376">
        <f t="shared" si="87"/>
        <v>1</v>
      </c>
      <c r="M37" s="366"/>
      <c r="N37" s="291">
        <f>SUM(N31:N36)</f>
        <v>11</v>
      </c>
      <c r="O37" s="376">
        <f>SUM(O31:O36)</f>
        <v>1</v>
      </c>
      <c r="P37" s="376"/>
      <c r="Q37" s="291">
        <f>SUM(Q31:Q36)</f>
        <v>11</v>
      </c>
      <c r="R37" s="376">
        <f t="shared" si="87"/>
        <v>1</v>
      </c>
      <c r="S37" s="376"/>
      <c r="T37" s="291">
        <f>SUM(T31:T36)</f>
        <v>9</v>
      </c>
      <c r="U37" s="376">
        <f t="shared" si="87"/>
        <v>1</v>
      </c>
      <c r="V37" s="376"/>
      <c r="W37" s="291">
        <f>SUM(W31:W36)</f>
        <v>7</v>
      </c>
      <c r="X37" s="376">
        <f t="shared" si="87"/>
        <v>1</v>
      </c>
      <c r="Y37" s="376"/>
      <c r="Z37" s="291">
        <f>SUM(Z31:Z36)</f>
        <v>6</v>
      </c>
      <c r="AA37" s="376">
        <f t="shared" si="87"/>
        <v>0.99999999999999989</v>
      </c>
      <c r="AB37" s="376"/>
      <c r="AC37" s="291">
        <f t="shared" ref="AC37:AF37" si="88">SUM(AC31:AC36)</f>
        <v>5</v>
      </c>
      <c r="AD37" s="376">
        <f t="shared" si="88"/>
        <v>1</v>
      </c>
      <c r="AE37" s="376"/>
      <c r="AF37" s="291">
        <f t="shared" si="88"/>
        <v>4</v>
      </c>
      <c r="AG37" s="376">
        <f t="shared" ref="AG37" si="89">SUM(AG31:AG36)</f>
        <v>1</v>
      </c>
      <c r="AH37" s="376"/>
      <c r="AI37" s="291">
        <f ca="1">SUM(AI31:AI36)</f>
        <v>3</v>
      </c>
      <c r="AJ37" s="376">
        <f t="shared" ref="AJ37" ca="1" si="90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2"/>
      <c r="BE37" s="459"/>
      <c r="BI37" s="260"/>
    </row>
    <row r="38" spans="3:76">
      <c r="AA38" s="397"/>
    </row>
    <row r="40" spans="3:76">
      <c r="C40" s="279"/>
      <c r="D40" s="279" t="s">
        <v>547</v>
      </c>
    </row>
  </sheetData>
  <mergeCells count="19">
    <mergeCell ref="AU7:AV7"/>
    <mergeCell ref="AR7:AS7"/>
    <mergeCell ref="BD7:BE7"/>
    <mergeCell ref="AO7:AP7"/>
    <mergeCell ref="AX7:AY7"/>
    <mergeCell ref="BA7:BB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</mergeCells>
  <phoneticPr fontId="3" type="noConversion"/>
  <printOptions gridLines="1"/>
  <pageMargins left="0.17" right="0.27" top="1" bottom="1" header="0.5" footer="0.5"/>
  <pageSetup scale="90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>
    <tabColor rgb="FF002060"/>
    <pageSetUpPr fitToPage="1"/>
  </sheetPr>
  <dimension ref="A1:AH84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378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4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4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4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4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5" thickBot="1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4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4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4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4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4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4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4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4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4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4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4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4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4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4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4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4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4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4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4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4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4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4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4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5" thickBot="1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4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4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4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5" thickBot="1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Q80" s="1"/>
      <c r="R80" s="1"/>
      <c r="S80" s="1"/>
      <c r="AA80" s="136"/>
    </row>
    <row r="81" spans="1:27" s="133" customFormat="1">
      <c r="AA81" s="136"/>
    </row>
    <row r="82" spans="1:27" s="133" customFormat="1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>
      <c r="E83" s="121"/>
      <c r="Q83" s="133"/>
      <c r="R83" s="133"/>
      <c r="S83" s="133"/>
      <c r="AA83" s="1"/>
    </row>
    <row r="84" spans="1:27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>
    <tabColor rgb="FF0070C0"/>
    <pageSetUpPr fitToPage="1"/>
  </sheetPr>
  <dimension ref="A1:AH88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375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4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4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4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4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5" thickBot="1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4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4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4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4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5" thickBot="1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4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4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4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4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5" thickBot="1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4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4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4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4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5" thickBot="1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4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4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4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4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4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4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4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4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4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4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4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4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4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4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4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4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4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4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4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4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4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4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4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4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4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4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4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4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4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4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4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4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4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5" thickBot="1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4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4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4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4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5" thickBot="1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4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4">
      <c r="A76" s="7"/>
      <c r="B76" s="5"/>
      <c r="F76" s="9"/>
      <c r="Q76" s="99"/>
      <c r="R76" s="100"/>
      <c r="S76" s="99"/>
    </row>
    <row r="77" spans="1:27">
      <c r="A77" s="7"/>
      <c r="B77" s="5"/>
      <c r="F77" s="14"/>
    </row>
    <row r="78" spans="1:27">
      <c r="A78" s="85" t="s">
        <v>266</v>
      </c>
      <c r="F78" s="14"/>
    </row>
    <row r="79" spans="1:27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32" t="s">
        <v>355</v>
      </c>
      <c r="C80" s="134"/>
      <c r="D80" s="134"/>
      <c r="E80" s="134"/>
      <c r="F80" s="135"/>
      <c r="AA80" s="136"/>
    </row>
    <row r="81" spans="1:27" s="133" customFormat="1">
      <c r="A81" s="132" t="s">
        <v>356</v>
      </c>
      <c r="C81" s="134"/>
      <c r="D81" s="134"/>
      <c r="E81" s="134"/>
      <c r="F81" s="135"/>
      <c r="AA81" s="136"/>
    </row>
    <row r="82" spans="1:27" s="133" customFormat="1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>
      <c r="A83" s="85" t="s">
        <v>358</v>
      </c>
      <c r="D83" s="14"/>
      <c r="E83" s="1"/>
      <c r="AA83" s="1"/>
    </row>
    <row r="84" spans="1:27">
      <c r="A84" s="85"/>
      <c r="D84" s="14"/>
      <c r="E84" s="1"/>
      <c r="AA84" s="1"/>
    </row>
    <row r="85" spans="1:27">
      <c r="A85" s="85"/>
    </row>
    <row r="86" spans="1:27">
      <c r="A86" s="33"/>
      <c r="E86" s="120"/>
      <c r="F86" s="14"/>
    </row>
    <row r="87" spans="1:27">
      <c r="E87" s="120"/>
    </row>
    <row r="88" spans="1:27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2">
    <tabColor rgb="FF002060"/>
    <pageSetUpPr fitToPage="1"/>
  </sheetPr>
  <dimension ref="A1:AH89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361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5" thickBot="1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4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4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4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4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5" thickBot="1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4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4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4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4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5" thickBot="1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4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4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4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4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5" thickBot="1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4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4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4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4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5" thickBot="1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4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4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4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4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5" thickBot="1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4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4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4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4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4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4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4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4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4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4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4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4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4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4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4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4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4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4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4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4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4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4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4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4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4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4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4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4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4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4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4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4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4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5" thickBot="1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4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4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4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4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4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5" thickBot="1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4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>
      <c r="A77" s="7"/>
      <c r="B77" s="5"/>
      <c r="F77" s="14"/>
    </row>
    <row r="78" spans="1:27">
      <c r="A78" s="7"/>
      <c r="B78" s="5"/>
      <c r="F78" s="14"/>
    </row>
    <row r="79" spans="1:27">
      <c r="A79" s="85" t="s">
        <v>266</v>
      </c>
      <c r="F79" s="14"/>
      <c r="G79" s="133"/>
    </row>
    <row r="80" spans="1:27" s="133" customFormat="1">
      <c r="A80" s="85" t="s">
        <v>365</v>
      </c>
      <c r="C80" s="134"/>
      <c r="D80" s="134"/>
      <c r="E80" s="134"/>
      <c r="F80" s="135"/>
      <c r="AA80" s="136"/>
    </row>
    <row r="81" spans="1:27" s="133" customFormat="1">
      <c r="A81" s="132" t="s">
        <v>355</v>
      </c>
      <c r="C81" s="134"/>
      <c r="D81" s="134"/>
      <c r="E81" s="134"/>
      <c r="F81" s="135"/>
      <c r="AA81" s="136"/>
    </row>
    <row r="82" spans="1:27" s="133" customFormat="1">
      <c r="A82" s="132" t="s">
        <v>356</v>
      </c>
      <c r="C82" s="134"/>
      <c r="D82" s="134"/>
      <c r="E82" s="134"/>
      <c r="F82" s="135"/>
      <c r="G82" s="1"/>
      <c r="AA82" s="136"/>
    </row>
    <row r="83" spans="1:27">
      <c r="A83" s="132" t="s">
        <v>357</v>
      </c>
      <c r="D83" s="14"/>
      <c r="E83" s="1"/>
      <c r="AA83" s="1"/>
    </row>
    <row r="84" spans="1:27">
      <c r="A84" s="85" t="s">
        <v>358</v>
      </c>
      <c r="D84" s="14"/>
      <c r="E84" s="1"/>
      <c r="AA84" s="1"/>
    </row>
    <row r="85" spans="1:27">
      <c r="A85" s="85" t="s">
        <v>363</v>
      </c>
      <c r="D85" s="14"/>
      <c r="E85" s="1"/>
      <c r="AA85" s="1"/>
    </row>
    <row r="86" spans="1:27">
      <c r="A86" s="85" t="s">
        <v>364</v>
      </c>
      <c r="F86" s="14"/>
    </row>
    <row r="87" spans="1:27">
      <c r="A87" s="33"/>
      <c r="E87" s="120"/>
    </row>
    <row r="88" spans="1:27">
      <c r="E88" s="120"/>
    </row>
    <row r="89" spans="1:27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3">
    <tabColor rgb="FF0070C0"/>
    <pageSetUpPr fitToPage="1"/>
  </sheetPr>
  <dimension ref="A1:M83"/>
  <sheetViews>
    <sheetView zoomScale="85" zoomScaleNormal="85" workbookViewId="0"/>
  </sheetViews>
  <sheetFormatPr baseColWidth="10" defaultColWidth="9.1640625" defaultRowHeight="13"/>
  <cols>
    <col min="1" max="1" width="35.1640625" style="1" customWidth="1"/>
    <col min="2" max="2" width="9.1640625" style="1"/>
    <col min="3" max="3" width="9.1640625" style="4"/>
    <col min="4" max="4" width="9.1640625" style="1"/>
    <col min="5" max="5" width="11.5" style="1" customWidth="1"/>
    <col min="6" max="8" width="9.1640625" style="1"/>
    <col min="9" max="9" width="11" style="1" bestFit="1" customWidth="1"/>
    <col min="10" max="10" width="4.83203125" style="1" bestFit="1" customWidth="1"/>
    <col min="11" max="16384" width="9.1640625" style="1"/>
  </cols>
  <sheetData>
    <row r="1" spans="1:13" ht="19">
      <c r="A1" s="75" t="s">
        <v>345</v>
      </c>
    </row>
    <row r="2" spans="1:13" ht="19">
      <c r="A2" s="75"/>
    </row>
    <row r="3" spans="1:13" ht="19">
      <c r="A3" s="75"/>
    </row>
    <row r="4" spans="1:13" ht="19">
      <c r="A4" s="75"/>
    </row>
    <row r="6" spans="1:13" ht="14">
      <c r="A6" s="73" t="s">
        <v>0</v>
      </c>
      <c r="B6" s="74" t="s">
        <v>347</v>
      </c>
      <c r="C6" s="20"/>
    </row>
    <row r="7" spans="1:13" ht="15" thickBot="1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4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4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4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4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4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5" thickBot="1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4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4">
      <c r="A15" s="81" t="s">
        <v>87</v>
      </c>
      <c r="B15" s="82" t="s">
        <v>10</v>
      </c>
      <c r="C15" s="82">
        <v>16</v>
      </c>
      <c r="D15" s="69"/>
      <c r="I15" s="9"/>
    </row>
    <row r="16" spans="1:13" ht="14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4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4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4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4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4">
      <c r="A21" s="83" t="s">
        <v>17</v>
      </c>
      <c r="B21" s="110" t="s">
        <v>16</v>
      </c>
      <c r="C21" s="110">
        <v>15</v>
      </c>
      <c r="D21" s="69"/>
    </row>
    <row r="22" spans="1:12" ht="14">
      <c r="A22" s="83" t="s">
        <v>19</v>
      </c>
      <c r="B22" s="110" t="s">
        <v>16</v>
      </c>
      <c r="C22" s="110">
        <v>15</v>
      </c>
      <c r="D22" s="65"/>
    </row>
    <row r="23" spans="1:12" ht="14">
      <c r="A23" s="83" t="s">
        <v>254</v>
      </c>
      <c r="B23" s="110" t="s">
        <v>16</v>
      </c>
      <c r="C23" s="110">
        <v>15</v>
      </c>
      <c r="D23" s="65"/>
    </row>
    <row r="24" spans="1:12" ht="14">
      <c r="A24" s="83" t="s">
        <v>255</v>
      </c>
      <c r="B24" s="110" t="s">
        <v>16</v>
      </c>
      <c r="C24" s="110">
        <v>15</v>
      </c>
      <c r="D24" s="65"/>
    </row>
    <row r="25" spans="1:12" ht="14">
      <c r="A25" s="83" t="s">
        <v>12</v>
      </c>
      <c r="B25" s="110" t="s">
        <v>16</v>
      </c>
      <c r="C25" s="110">
        <v>15</v>
      </c>
      <c r="D25" s="65"/>
    </row>
    <row r="26" spans="1:12" ht="14">
      <c r="A26" s="83" t="s">
        <v>21</v>
      </c>
      <c r="B26" s="110" t="s">
        <v>16</v>
      </c>
      <c r="C26" s="110">
        <v>15</v>
      </c>
      <c r="D26" s="65"/>
    </row>
    <row r="27" spans="1:12" ht="14">
      <c r="A27" s="83" t="s">
        <v>340</v>
      </c>
      <c r="B27" s="110" t="s">
        <v>16</v>
      </c>
      <c r="C27" s="110">
        <v>15</v>
      </c>
      <c r="D27" s="65"/>
    </row>
    <row r="28" spans="1:12" ht="14">
      <c r="A28" s="83" t="s">
        <v>24</v>
      </c>
      <c r="B28" s="110" t="s">
        <v>16</v>
      </c>
      <c r="C28" s="110">
        <v>15</v>
      </c>
      <c r="D28" s="65"/>
    </row>
    <row r="29" spans="1:12" ht="14">
      <c r="A29" s="83" t="s">
        <v>256</v>
      </c>
      <c r="B29" s="110" t="s">
        <v>16</v>
      </c>
      <c r="C29" s="110">
        <v>15</v>
      </c>
      <c r="D29" s="69"/>
    </row>
    <row r="30" spans="1:12" ht="14">
      <c r="A30" s="83" t="s">
        <v>25</v>
      </c>
      <c r="B30" s="110" t="s">
        <v>16</v>
      </c>
      <c r="C30" s="110">
        <v>15</v>
      </c>
      <c r="D30" s="65"/>
    </row>
    <row r="31" spans="1:12" ht="14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4">
      <c r="A32" s="83" t="s">
        <v>257</v>
      </c>
      <c r="B32" s="110" t="s">
        <v>16</v>
      </c>
      <c r="C32" s="110">
        <v>15</v>
      </c>
      <c r="D32" s="65"/>
      <c r="J32" s="66"/>
    </row>
    <row r="33" spans="1:10" ht="14">
      <c r="A33" s="81" t="s">
        <v>258</v>
      </c>
      <c r="B33" s="82" t="s">
        <v>28</v>
      </c>
      <c r="C33" s="82">
        <v>14</v>
      </c>
      <c r="D33" s="65"/>
      <c r="J33" s="66"/>
    </row>
    <row r="34" spans="1:10" ht="14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4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4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4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4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4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4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4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4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4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4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4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4">
      <c r="A46" s="81" t="s">
        <v>20</v>
      </c>
      <c r="B46" s="82" t="s">
        <v>28</v>
      </c>
      <c r="C46" s="82">
        <v>14</v>
      </c>
      <c r="D46" s="69"/>
      <c r="H46" s="67"/>
    </row>
    <row r="47" spans="1:10" ht="14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4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4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4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4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4">
      <c r="A52" s="83" t="s">
        <v>67</v>
      </c>
      <c r="B52" s="110" t="s">
        <v>49</v>
      </c>
      <c r="C52" s="110">
        <v>13</v>
      </c>
      <c r="D52" s="69"/>
    </row>
    <row r="53" spans="1:8" ht="14">
      <c r="A53" s="83" t="s">
        <v>9</v>
      </c>
      <c r="B53" s="110" t="s">
        <v>49</v>
      </c>
      <c r="C53" s="110">
        <v>13</v>
      </c>
      <c r="D53" s="69"/>
    </row>
    <row r="54" spans="1:8" ht="14">
      <c r="A54" s="83" t="s">
        <v>55</v>
      </c>
      <c r="B54" s="110" t="s">
        <v>49</v>
      </c>
      <c r="C54" s="110">
        <v>13</v>
      </c>
      <c r="D54" s="65"/>
    </row>
    <row r="55" spans="1:8" ht="14">
      <c r="A55" s="83" t="s">
        <v>48</v>
      </c>
      <c r="B55" s="110" t="s">
        <v>49</v>
      </c>
      <c r="C55" s="110">
        <v>13</v>
      </c>
      <c r="D55" s="65"/>
    </row>
    <row r="56" spans="1:8" ht="14">
      <c r="A56" s="83" t="s">
        <v>60</v>
      </c>
      <c r="B56" s="110" t="s">
        <v>49</v>
      </c>
      <c r="C56" s="110">
        <v>13</v>
      </c>
      <c r="D56" s="65"/>
    </row>
    <row r="57" spans="1:8" ht="14">
      <c r="A57" s="83" t="s">
        <v>261</v>
      </c>
      <c r="B57" s="110" t="s">
        <v>49</v>
      </c>
      <c r="C57" s="110">
        <v>13</v>
      </c>
      <c r="D57" s="69"/>
    </row>
    <row r="58" spans="1:8" ht="14">
      <c r="A58" s="83" t="s">
        <v>57</v>
      </c>
      <c r="B58" s="110" t="s">
        <v>49</v>
      </c>
      <c r="C58" s="110">
        <v>13</v>
      </c>
      <c r="D58" s="65"/>
    </row>
    <row r="59" spans="1:8" ht="14">
      <c r="A59" s="83" t="s">
        <v>35</v>
      </c>
      <c r="B59" s="110" t="s">
        <v>49</v>
      </c>
      <c r="C59" s="110">
        <v>13</v>
      </c>
      <c r="D59" s="65"/>
    </row>
    <row r="60" spans="1:8" ht="14">
      <c r="A60" s="83" t="s">
        <v>40</v>
      </c>
      <c r="B60" s="110" t="s">
        <v>49</v>
      </c>
      <c r="C60" s="110">
        <v>13</v>
      </c>
      <c r="D60" s="65"/>
    </row>
    <row r="61" spans="1:8" ht="14">
      <c r="A61" s="83" t="s">
        <v>22</v>
      </c>
      <c r="B61" s="110" t="s">
        <v>49</v>
      </c>
      <c r="C61" s="110">
        <v>13</v>
      </c>
      <c r="D61" s="65"/>
    </row>
    <row r="62" spans="1:8" ht="14">
      <c r="A62" s="83" t="s">
        <v>41</v>
      </c>
      <c r="B62" s="110" t="s">
        <v>49</v>
      </c>
      <c r="C62" s="110">
        <v>13</v>
      </c>
      <c r="D62" s="65"/>
    </row>
    <row r="63" spans="1:8" ht="14">
      <c r="A63" s="83" t="s">
        <v>54</v>
      </c>
      <c r="B63" s="110" t="s">
        <v>49</v>
      </c>
      <c r="C63" s="110">
        <v>13</v>
      </c>
      <c r="D63" s="65"/>
    </row>
    <row r="64" spans="1:8" ht="14">
      <c r="A64" s="83" t="s">
        <v>62</v>
      </c>
      <c r="B64" s="110" t="s">
        <v>49</v>
      </c>
      <c r="C64" s="110">
        <v>13</v>
      </c>
      <c r="D64" s="65"/>
    </row>
    <row r="65" spans="1:5" ht="14">
      <c r="A65" s="83" t="s">
        <v>59</v>
      </c>
      <c r="B65" s="110" t="s">
        <v>49</v>
      </c>
      <c r="C65" s="110">
        <v>13</v>
      </c>
      <c r="D65" s="65"/>
    </row>
    <row r="66" spans="1:5" ht="14">
      <c r="A66" s="81" t="s">
        <v>50</v>
      </c>
      <c r="B66" s="82" t="s">
        <v>56</v>
      </c>
      <c r="C66" s="82">
        <v>12</v>
      </c>
      <c r="D66" s="69"/>
    </row>
    <row r="67" spans="1:5" ht="14">
      <c r="A67" s="81" t="s">
        <v>58</v>
      </c>
      <c r="B67" s="82" t="s">
        <v>56</v>
      </c>
      <c r="C67" s="82">
        <v>12</v>
      </c>
      <c r="D67" s="69"/>
    </row>
    <row r="68" spans="1:5" ht="14">
      <c r="A68" s="81" t="s">
        <v>264</v>
      </c>
      <c r="B68" s="82" t="s">
        <v>56</v>
      </c>
      <c r="C68" s="82">
        <v>12</v>
      </c>
      <c r="D68" s="69"/>
    </row>
    <row r="69" spans="1:5" ht="14">
      <c r="A69" s="83" t="s">
        <v>69</v>
      </c>
      <c r="B69" s="110" t="s">
        <v>61</v>
      </c>
      <c r="C69" s="110">
        <v>11</v>
      </c>
      <c r="D69" s="69"/>
      <c r="E69" s="66"/>
    </row>
    <row r="70" spans="1:5" ht="14">
      <c r="A70" s="83" t="s">
        <v>42</v>
      </c>
      <c r="B70" s="110" t="s">
        <v>65</v>
      </c>
      <c r="C70" s="110">
        <v>10</v>
      </c>
      <c r="D70" s="69"/>
    </row>
    <row r="71" spans="1:5" ht="14">
      <c r="A71" s="83" t="s">
        <v>248</v>
      </c>
      <c r="B71" s="110" t="s">
        <v>71</v>
      </c>
      <c r="C71" s="110">
        <v>7</v>
      </c>
      <c r="D71" s="65"/>
      <c r="E71" s="66"/>
    </row>
    <row r="72" spans="1:5" ht="14">
      <c r="A72" s="83" t="s">
        <v>72</v>
      </c>
      <c r="B72" s="84" t="s">
        <v>136</v>
      </c>
      <c r="C72" s="84"/>
      <c r="D72" s="69"/>
    </row>
    <row r="73" spans="1:5" ht="14">
      <c r="A73" s="83" t="s">
        <v>74</v>
      </c>
      <c r="B73" s="84" t="s">
        <v>136</v>
      </c>
      <c r="C73" s="84"/>
      <c r="D73" s="12"/>
    </row>
    <row r="74" spans="1:5" ht="14">
      <c r="A74" s="83" t="s">
        <v>75</v>
      </c>
      <c r="B74" s="84" t="s">
        <v>136</v>
      </c>
      <c r="C74" s="84"/>
      <c r="D74" s="9"/>
    </row>
    <row r="75" spans="1:5" ht="15" thickBot="1">
      <c r="A75" s="112" t="s">
        <v>76</v>
      </c>
      <c r="B75" s="92" t="s">
        <v>136</v>
      </c>
      <c r="C75" s="92"/>
      <c r="D75" s="9"/>
    </row>
    <row r="76" spans="1:5" ht="14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>
      <c r="A77" s="7"/>
      <c r="B77" s="5"/>
      <c r="D77" s="14"/>
    </row>
    <row r="78" spans="1:5">
      <c r="A78" s="7"/>
      <c r="B78" s="5"/>
      <c r="D78" s="14"/>
    </row>
    <row r="79" spans="1:5">
      <c r="A79" s="85" t="s">
        <v>266</v>
      </c>
      <c r="D79" s="14"/>
    </row>
    <row r="80" spans="1:5">
      <c r="A80" s="85" t="s">
        <v>342</v>
      </c>
      <c r="D80" s="14"/>
    </row>
    <row r="81" spans="1:4">
      <c r="A81" s="85" t="s">
        <v>341</v>
      </c>
      <c r="D81" s="14"/>
    </row>
    <row r="82" spans="1:4">
      <c r="A82" s="85" t="s">
        <v>343</v>
      </c>
      <c r="D82" s="14"/>
    </row>
    <row r="83" spans="1:4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4">
    <tabColor rgb="FF002060"/>
    <pageSetUpPr fitToPage="1"/>
  </sheetPr>
  <dimension ref="A1:M84"/>
  <sheetViews>
    <sheetView zoomScale="85" zoomScaleNormal="85" workbookViewId="0"/>
  </sheetViews>
  <sheetFormatPr baseColWidth="10" defaultColWidth="9.1640625" defaultRowHeight="13"/>
  <cols>
    <col min="1" max="1" width="35.1640625" style="1" customWidth="1"/>
    <col min="2" max="2" width="9.1640625" style="1"/>
    <col min="3" max="3" width="9.1640625" style="4"/>
    <col min="4" max="4" width="9.1640625" style="1"/>
    <col min="5" max="5" width="11.5" style="1" customWidth="1"/>
    <col min="6" max="8" width="9.1640625" style="1"/>
    <col min="9" max="9" width="11" style="1" bestFit="1" customWidth="1"/>
    <col min="10" max="10" width="4.83203125" style="1" bestFit="1" customWidth="1"/>
    <col min="11" max="16384" width="9.1640625" style="1"/>
  </cols>
  <sheetData>
    <row r="1" spans="1:13" ht="19">
      <c r="A1" s="75" t="s">
        <v>346</v>
      </c>
    </row>
    <row r="2" spans="1:13" ht="19">
      <c r="A2" s="75"/>
    </row>
    <row r="3" spans="1:13" ht="19">
      <c r="A3" s="75"/>
    </row>
    <row r="4" spans="1:13" ht="19">
      <c r="A4" s="75"/>
    </row>
    <row r="6" spans="1:13" ht="14">
      <c r="A6" s="73" t="s">
        <v>0</v>
      </c>
      <c r="B6" s="74" t="s">
        <v>348</v>
      </c>
      <c r="C6" s="20"/>
    </row>
    <row r="7" spans="1:13" ht="15" thickBot="1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4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4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4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4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4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5" thickBot="1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4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4">
      <c r="A15" s="81" t="s">
        <v>253</v>
      </c>
      <c r="B15" s="82" t="s">
        <v>10</v>
      </c>
      <c r="C15" s="82">
        <v>16</v>
      </c>
      <c r="D15" s="69"/>
      <c r="I15" s="9"/>
    </row>
    <row r="16" spans="1:13" ht="14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4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4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4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4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4">
      <c r="A21" s="83" t="s">
        <v>17</v>
      </c>
      <c r="B21" s="110" t="s">
        <v>16</v>
      </c>
      <c r="C21" s="110">
        <v>15</v>
      </c>
      <c r="D21" s="69"/>
    </row>
    <row r="22" spans="1:12" ht="14">
      <c r="A22" s="83" t="s">
        <v>259</v>
      </c>
      <c r="B22" s="110" t="s">
        <v>16</v>
      </c>
      <c r="C22" s="110">
        <v>15</v>
      </c>
      <c r="D22" s="65"/>
    </row>
    <row r="23" spans="1:12" ht="14">
      <c r="A23" s="83" t="s">
        <v>19</v>
      </c>
      <c r="B23" s="110" t="s">
        <v>16</v>
      </c>
      <c r="C23" s="110">
        <v>15</v>
      </c>
      <c r="D23" s="65"/>
    </row>
    <row r="24" spans="1:12" ht="14">
      <c r="A24" s="83" t="s">
        <v>11</v>
      </c>
      <c r="B24" s="110" t="s">
        <v>16</v>
      </c>
      <c r="C24" s="110">
        <v>15</v>
      </c>
      <c r="D24" s="65"/>
    </row>
    <row r="25" spans="1:12" ht="14">
      <c r="A25" s="83" t="s">
        <v>20</v>
      </c>
      <c r="B25" s="110" t="s">
        <v>16</v>
      </c>
      <c r="C25" s="110">
        <v>15</v>
      </c>
      <c r="D25" s="65"/>
    </row>
    <row r="26" spans="1:12" ht="14">
      <c r="A26" s="83" t="s">
        <v>254</v>
      </c>
      <c r="B26" s="110" t="s">
        <v>16</v>
      </c>
      <c r="C26" s="110">
        <v>15</v>
      </c>
      <c r="D26" s="65"/>
    </row>
    <row r="27" spans="1:12" ht="14">
      <c r="A27" s="83" t="s">
        <v>255</v>
      </c>
      <c r="B27" s="110" t="s">
        <v>16</v>
      </c>
      <c r="C27" s="110">
        <v>15</v>
      </c>
      <c r="D27" s="65"/>
    </row>
    <row r="28" spans="1:12" ht="14">
      <c r="A28" s="83" t="s">
        <v>12</v>
      </c>
      <c r="B28" s="110" t="s">
        <v>16</v>
      </c>
      <c r="C28" s="110">
        <v>15</v>
      </c>
      <c r="D28" s="65"/>
    </row>
    <row r="29" spans="1:12" ht="14">
      <c r="A29" s="83" t="s">
        <v>21</v>
      </c>
      <c r="B29" s="110" t="s">
        <v>16</v>
      </c>
      <c r="C29" s="110">
        <v>15</v>
      </c>
      <c r="D29" s="69"/>
    </row>
    <row r="30" spans="1:12" ht="14">
      <c r="A30" s="83" t="s">
        <v>22</v>
      </c>
      <c r="B30" s="110" t="s">
        <v>16</v>
      </c>
      <c r="C30" s="110">
        <v>15</v>
      </c>
      <c r="D30" s="65"/>
    </row>
    <row r="31" spans="1:12" ht="14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4">
      <c r="A32" s="83" t="s">
        <v>24</v>
      </c>
      <c r="B32" s="110" t="s">
        <v>16</v>
      </c>
      <c r="C32" s="110">
        <v>15</v>
      </c>
      <c r="D32" s="65"/>
      <c r="J32" s="66"/>
    </row>
    <row r="33" spans="1:10" ht="14">
      <c r="A33" s="83" t="s">
        <v>256</v>
      </c>
      <c r="B33" s="110" t="s">
        <v>16</v>
      </c>
      <c r="C33" s="110">
        <v>15</v>
      </c>
      <c r="D33" s="65"/>
      <c r="J33" s="66"/>
    </row>
    <row r="34" spans="1:10" ht="14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4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4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4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4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4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4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4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4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4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4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4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4">
      <c r="A46" s="81" t="s">
        <v>38</v>
      </c>
      <c r="B46" s="82" t="s">
        <v>28</v>
      </c>
      <c r="C46" s="82">
        <v>14</v>
      </c>
      <c r="D46" s="69"/>
      <c r="H46" s="67"/>
    </row>
    <row r="47" spans="1:10" ht="14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4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4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4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4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4">
      <c r="A52" s="83" t="s">
        <v>67</v>
      </c>
      <c r="B52" s="110" t="s">
        <v>49</v>
      </c>
      <c r="C52" s="110">
        <v>13</v>
      </c>
      <c r="D52" s="69"/>
    </row>
    <row r="53" spans="1:8" ht="14">
      <c r="A53" s="83" t="s">
        <v>9</v>
      </c>
      <c r="B53" s="110" t="s">
        <v>49</v>
      </c>
      <c r="C53" s="110">
        <v>13</v>
      </c>
      <c r="D53" s="69"/>
    </row>
    <row r="54" spans="1:8" ht="14">
      <c r="A54" s="83" t="s">
        <v>48</v>
      </c>
      <c r="B54" s="110" t="s">
        <v>49</v>
      </c>
      <c r="C54" s="110">
        <v>13</v>
      </c>
      <c r="D54" s="65"/>
    </row>
    <row r="55" spans="1:8" ht="14">
      <c r="A55" s="83" t="s">
        <v>60</v>
      </c>
      <c r="B55" s="110" t="s">
        <v>49</v>
      </c>
      <c r="C55" s="110">
        <v>13</v>
      </c>
      <c r="D55" s="65"/>
    </row>
    <row r="56" spans="1:8" ht="14">
      <c r="A56" s="83" t="s">
        <v>261</v>
      </c>
      <c r="B56" s="110" t="s">
        <v>49</v>
      </c>
      <c r="C56" s="110">
        <v>13</v>
      </c>
      <c r="D56" s="65"/>
    </row>
    <row r="57" spans="1:8" ht="14">
      <c r="A57" s="83" t="s">
        <v>57</v>
      </c>
      <c r="B57" s="110" t="s">
        <v>49</v>
      </c>
      <c r="C57" s="110">
        <v>13</v>
      </c>
      <c r="D57" s="69"/>
    </row>
    <row r="58" spans="1:8" ht="14">
      <c r="A58" s="83" t="s">
        <v>35</v>
      </c>
      <c r="B58" s="110" t="s">
        <v>49</v>
      </c>
      <c r="C58" s="110">
        <v>13</v>
      </c>
      <c r="D58" s="65"/>
    </row>
    <row r="59" spans="1:8" ht="14">
      <c r="A59" s="83" t="s">
        <v>40</v>
      </c>
      <c r="B59" s="110" t="s">
        <v>49</v>
      </c>
      <c r="C59" s="110">
        <v>13</v>
      </c>
      <c r="D59" s="65"/>
    </row>
    <row r="60" spans="1:8" ht="14">
      <c r="A60" s="83" t="s">
        <v>41</v>
      </c>
      <c r="B60" s="110" t="s">
        <v>49</v>
      </c>
      <c r="C60" s="110">
        <v>13</v>
      </c>
      <c r="D60" s="65"/>
    </row>
    <row r="61" spans="1:8" ht="14">
      <c r="A61" s="83" t="s">
        <v>42</v>
      </c>
      <c r="B61" s="110" t="s">
        <v>49</v>
      </c>
      <c r="C61" s="110">
        <v>13</v>
      </c>
      <c r="D61" s="65"/>
    </row>
    <row r="62" spans="1:8" ht="14">
      <c r="A62" s="83" t="s">
        <v>54</v>
      </c>
      <c r="B62" s="110" t="s">
        <v>49</v>
      </c>
      <c r="C62" s="110">
        <v>13</v>
      </c>
      <c r="D62" s="65"/>
    </row>
    <row r="63" spans="1:8" ht="14">
      <c r="A63" s="83" t="s">
        <v>62</v>
      </c>
      <c r="B63" s="110" t="s">
        <v>49</v>
      </c>
      <c r="C63" s="110">
        <v>13</v>
      </c>
      <c r="D63" s="65"/>
    </row>
    <row r="64" spans="1:8" ht="14">
      <c r="A64" s="83" t="s">
        <v>59</v>
      </c>
      <c r="B64" s="110" t="s">
        <v>49</v>
      </c>
      <c r="C64" s="110">
        <v>13</v>
      </c>
      <c r="D64" s="65"/>
    </row>
    <row r="65" spans="1:5" ht="14">
      <c r="A65" s="81" t="s">
        <v>55</v>
      </c>
      <c r="B65" s="82" t="s">
        <v>56</v>
      </c>
      <c r="C65" s="82">
        <v>12</v>
      </c>
      <c r="D65" s="65"/>
    </row>
    <row r="66" spans="1:5" ht="14">
      <c r="A66" s="81" t="s">
        <v>50</v>
      </c>
      <c r="B66" s="82" t="s">
        <v>56</v>
      </c>
      <c r="C66" s="82">
        <v>12</v>
      </c>
      <c r="D66" s="69"/>
    </row>
    <row r="67" spans="1:5" ht="14">
      <c r="A67" s="81" t="s">
        <v>58</v>
      </c>
      <c r="B67" s="82" t="s">
        <v>56</v>
      </c>
      <c r="C67" s="82">
        <v>12</v>
      </c>
      <c r="D67" s="69"/>
    </row>
    <row r="68" spans="1:5" ht="14">
      <c r="A68" s="81" t="s">
        <v>66</v>
      </c>
      <c r="B68" s="82" t="s">
        <v>56</v>
      </c>
      <c r="C68" s="82">
        <v>12</v>
      </c>
      <c r="D68" s="69"/>
    </row>
    <row r="69" spans="1:5" ht="14">
      <c r="A69" s="83" t="s">
        <v>264</v>
      </c>
      <c r="B69" s="110" t="s">
        <v>61</v>
      </c>
      <c r="C69" s="110">
        <v>11</v>
      </c>
      <c r="D69" s="69"/>
      <c r="E69" s="66"/>
    </row>
    <row r="70" spans="1:5" ht="14">
      <c r="A70" s="83" t="s">
        <v>69</v>
      </c>
      <c r="B70" s="110" t="s">
        <v>65</v>
      </c>
      <c r="C70" s="110">
        <v>10</v>
      </c>
      <c r="D70" s="69"/>
    </row>
    <row r="71" spans="1:5" ht="14">
      <c r="A71" s="113" t="s">
        <v>70</v>
      </c>
      <c r="B71" s="110" t="s">
        <v>68</v>
      </c>
      <c r="C71" s="110">
        <v>9</v>
      </c>
      <c r="D71" s="65"/>
      <c r="E71" s="66"/>
    </row>
    <row r="72" spans="1:5" ht="14">
      <c r="A72" s="83" t="s">
        <v>248</v>
      </c>
      <c r="B72" s="110" t="s">
        <v>71</v>
      </c>
      <c r="C72" s="110">
        <v>7</v>
      </c>
      <c r="D72" s="69"/>
    </row>
    <row r="73" spans="1:5" ht="14">
      <c r="A73" s="83" t="s">
        <v>72</v>
      </c>
      <c r="B73" s="84" t="s">
        <v>136</v>
      </c>
      <c r="C73" s="84"/>
      <c r="D73" s="12"/>
    </row>
    <row r="74" spans="1:5" ht="14">
      <c r="A74" s="83" t="s">
        <v>74</v>
      </c>
      <c r="B74" s="84" t="s">
        <v>136</v>
      </c>
      <c r="C74" s="84"/>
      <c r="D74" s="9"/>
    </row>
    <row r="75" spans="1:5" ht="14">
      <c r="A75" s="83" t="s">
        <v>75</v>
      </c>
      <c r="B75" s="84" t="s">
        <v>136</v>
      </c>
      <c r="C75" s="84"/>
      <c r="D75" s="9"/>
    </row>
    <row r="76" spans="1:5" ht="15" thickBot="1">
      <c r="A76" s="112" t="s">
        <v>76</v>
      </c>
      <c r="B76" s="92" t="s">
        <v>136</v>
      </c>
      <c r="C76" s="92"/>
      <c r="D76" s="9"/>
    </row>
    <row r="77" spans="1:5" ht="14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>
      <c r="A78" s="7"/>
      <c r="B78" s="5"/>
      <c r="D78" s="14"/>
    </row>
    <row r="79" spans="1:5">
      <c r="A79" s="7"/>
      <c r="B79" s="5"/>
      <c r="D79" s="14"/>
    </row>
    <row r="80" spans="1:5">
      <c r="A80" s="85" t="s">
        <v>266</v>
      </c>
      <c r="D80" s="14"/>
    </row>
    <row r="81" spans="1:4">
      <c r="A81" s="85" t="s">
        <v>350</v>
      </c>
      <c r="D81" s="14"/>
    </row>
    <row r="82" spans="1:4">
      <c r="A82" s="85" t="s">
        <v>351</v>
      </c>
      <c r="D82" s="14"/>
    </row>
    <row r="83" spans="1:4">
      <c r="A83" s="85" t="s">
        <v>352</v>
      </c>
      <c r="D83" s="14"/>
    </row>
    <row r="84" spans="1:4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">
    <tabColor rgb="FF0070C0"/>
    <pageSetUpPr fitToPage="1"/>
  </sheetPr>
  <dimension ref="A1:H84"/>
  <sheetViews>
    <sheetView zoomScale="80" zoomScaleNormal="80" workbookViewId="0"/>
  </sheetViews>
  <sheetFormatPr baseColWidth="10" defaultColWidth="9.1640625" defaultRowHeight="13"/>
  <cols>
    <col min="1" max="1" width="37.1640625" style="1" customWidth="1"/>
    <col min="2" max="2" width="9.1640625" style="1"/>
    <col min="3" max="3" width="9.1640625" style="4"/>
    <col min="4" max="4" width="9.1640625" style="1"/>
    <col min="5" max="5" width="11.5" style="1" customWidth="1"/>
    <col min="6" max="16384" width="9.1640625" style="1"/>
  </cols>
  <sheetData>
    <row r="1" spans="1:7" ht="18">
      <c r="A1" s="18" t="s">
        <v>241</v>
      </c>
    </row>
    <row r="2" spans="1:7" ht="18">
      <c r="A2" s="18"/>
    </row>
    <row r="3" spans="1:7" ht="18">
      <c r="A3" s="18"/>
    </row>
    <row r="4" spans="1:7" ht="18">
      <c r="A4" s="18"/>
    </row>
    <row r="6" spans="1:7">
      <c r="A6" s="37" t="s">
        <v>0</v>
      </c>
      <c r="B6" s="19">
        <v>2006</v>
      </c>
      <c r="C6" s="20"/>
      <c r="E6" s="17"/>
      <c r="F6" s="4"/>
      <c r="G6" s="4"/>
    </row>
    <row r="7" spans="1:7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>
      <c r="A15" s="30" t="s">
        <v>52</v>
      </c>
      <c r="B15" s="28" t="s">
        <v>10</v>
      </c>
      <c r="C15" s="29">
        <v>16</v>
      </c>
      <c r="D15" s="9"/>
    </row>
    <row r="16" spans="1:7">
      <c r="A16" s="28" t="s">
        <v>13</v>
      </c>
      <c r="B16" s="28" t="s">
        <v>10</v>
      </c>
      <c r="C16" s="29">
        <v>16</v>
      </c>
      <c r="D16" s="9"/>
    </row>
    <row r="17" spans="1:4">
      <c r="A17" s="28" t="s">
        <v>14</v>
      </c>
      <c r="B17" s="28" t="s">
        <v>10</v>
      </c>
      <c r="C17" s="29">
        <v>16</v>
      </c>
      <c r="D17" s="9"/>
    </row>
    <row r="18" spans="1:4">
      <c r="A18" s="25" t="s">
        <v>15</v>
      </c>
      <c r="B18" s="25" t="s">
        <v>16</v>
      </c>
      <c r="C18" s="22">
        <v>15</v>
      </c>
      <c r="D18" s="9"/>
    </row>
    <row r="19" spans="1:4">
      <c r="A19" s="25" t="s">
        <v>17</v>
      </c>
      <c r="B19" s="25" t="s">
        <v>16</v>
      </c>
      <c r="C19" s="22">
        <v>15</v>
      </c>
      <c r="D19" s="9"/>
    </row>
    <row r="20" spans="1:4">
      <c r="A20" s="25" t="s">
        <v>88</v>
      </c>
      <c r="B20" s="25" t="s">
        <v>16</v>
      </c>
      <c r="C20" s="22">
        <v>15</v>
      </c>
      <c r="D20" s="12"/>
    </row>
    <row r="21" spans="1:4">
      <c r="A21" s="25" t="s">
        <v>19</v>
      </c>
      <c r="B21" s="25" t="s">
        <v>16</v>
      </c>
      <c r="C21" s="22">
        <v>15</v>
      </c>
      <c r="D21" s="12"/>
    </row>
    <row r="22" spans="1:4">
      <c r="A22" s="25" t="s">
        <v>11</v>
      </c>
      <c r="B22" s="25" t="s">
        <v>16</v>
      </c>
      <c r="C22" s="22">
        <v>15</v>
      </c>
      <c r="D22" s="12"/>
    </row>
    <row r="23" spans="1:4">
      <c r="A23" s="25" t="s">
        <v>20</v>
      </c>
      <c r="B23" s="25" t="s">
        <v>16</v>
      </c>
      <c r="C23" s="22">
        <v>15</v>
      </c>
      <c r="D23" s="9"/>
    </row>
    <row r="24" spans="1:4">
      <c r="A24" s="24" t="s">
        <v>237</v>
      </c>
      <c r="B24" s="2" t="s">
        <v>16</v>
      </c>
      <c r="C24" s="22">
        <v>15</v>
      </c>
      <c r="D24" s="9"/>
    </row>
    <row r="25" spans="1:4">
      <c r="A25" s="24" t="s">
        <v>236</v>
      </c>
      <c r="B25" s="2" t="s">
        <v>16</v>
      </c>
      <c r="C25" s="22">
        <v>15</v>
      </c>
      <c r="D25" s="9"/>
    </row>
    <row r="26" spans="1:4">
      <c r="A26" s="32" t="s">
        <v>12</v>
      </c>
      <c r="B26" s="32" t="s">
        <v>16</v>
      </c>
      <c r="C26" s="22">
        <v>15</v>
      </c>
      <c r="D26" s="9"/>
    </row>
    <row r="27" spans="1:4">
      <c r="A27" s="25" t="s">
        <v>21</v>
      </c>
      <c r="B27" s="25" t="s">
        <v>16</v>
      </c>
      <c r="C27" s="22">
        <v>15</v>
      </c>
      <c r="D27" s="9"/>
    </row>
    <row r="28" spans="1:4">
      <c r="A28" s="25" t="s">
        <v>22</v>
      </c>
      <c r="B28" s="25" t="s">
        <v>16</v>
      </c>
      <c r="C28" s="22">
        <v>15</v>
      </c>
      <c r="D28" s="9"/>
    </row>
    <row r="29" spans="1:4">
      <c r="A29" s="25" t="s">
        <v>24</v>
      </c>
      <c r="B29" s="25" t="s">
        <v>16</v>
      </c>
      <c r="C29" s="22">
        <v>15</v>
      </c>
      <c r="D29" s="9"/>
    </row>
    <row r="30" spans="1:4">
      <c r="A30" s="25" t="s">
        <v>25</v>
      </c>
      <c r="B30" s="25" t="s">
        <v>16</v>
      </c>
      <c r="C30" s="22">
        <v>15</v>
      </c>
      <c r="D30" s="12"/>
    </row>
    <row r="31" spans="1:4">
      <c r="A31" s="25" t="s">
        <v>26</v>
      </c>
      <c r="B31" s="25" t="s">
        <v>16</v>
      </c>
      <c r="C31" s="22">
        <v>15</v>
      </c>
      <c r="D31" s="9"/>
    </row>
    <row r="32" spans="1:4">
      <c r="A32" s="28" t="s">
        <v>9</v>
      </c>
      <c r="B32" s="28" t="s">
        <v>28</v>
      </c>
      <c r="C32" s="29">
        <v>14</v>
      </c>
      <c r="D32" s="9"/>
    </row>
    <row r="33" spans="1:8">
      <c r="A33" s="28" t="s">
        <v>27</v>
      </c>
      <c r="B33" s="28" t="s">
        <v>28</v>
      </c>
      <c r="C33" s="29">
        <v>14</v>
      </c>
      <c r="D33" s="9"/>
    </row>
    <row r="34" spans="1:8">
      <c r="A34" s="28" t="s">
        <v>29</v>
      </c>
      <c r="B34" s="28" t="s">
        <v>28</v>
      </c>
      <c r="C34" s="29">
        <v>14</v>
      </c>
      <c r="D34" s="9"/>
    </row>
    <row r="35" spans="1:8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>
      <c r="A49" s="27" t="s">
        <v>53</v>
      </c>
      <c r="B49" s="38" t="s">
        <v>28</v>
      </c>
      <c r="C49" s="29">
        <v>14</v>
      </c>
      <c r="D49" s="12"/>
    </row>
    <row r="50" spans="1:4">
      <c r="A50" s="28" t="s">
        <v>42</v>
      </c>
      <c r="B50" s="28" t="s">
        <v>28</v>
      </c>
      <c r="C50" s="29">
        <v>14</v>
      </c>
      <c r="D50" s="9"/>
    </row>
    <row r="51" spans="1:4">
      <c r="A51" s="28" t="s">
        <v>43</v>
      </c>
      <c r="B51" s="28" t="s">
        <v>28</v>
      </c>
      <c r="C51" s="29">
        <v>14</v>
      </c>
      <c r="D51" s="9"/>
    </row>
    <row r="52" spans="1:4">
      <c r="A52" s="28" t="s">
        <v>44</v>
      </c>
      <c r="B52" s="28" t="s">
        <v>28</v>
      </c>
      <c r="C52" s="29">
        <v>14</v>
      </c>
      <c r="D52" s="9"/>
    </row>
    <row r="53" spans="1:4">
      <c r="A53" s="28" t="s">
        <v>45</v>
      </c>
      <c r="B53" s="28" t="s">
        <v>28</v>
      </c>
      <c r="C53" s="29">
        <v>14</v>
      </c>
      <c r="D53" s="12"/>
    </row>
    <row r="54" spans="1:4">
      <c r="A54" s="28" t="s">
        <v>47</v>
      </c>
      <c r="B54" s="28" t="s">
        <v>28</v>
      </c>
      <c r="C54" s="29">
        <v>14</v>
      </c>
      <c r="D54" s="12"/>
    </row>
    <row r="55" spans="1:4">
      <c r="A55" s="25" t="s">
        <v>48</v>
      </c>
      <c r="B55" s="25" t="s">
        <v>49</v>
      </c>
      <c r="C55" s="22">
        <v>13</v>
      </c>
      <c r="D55" s="9"/>
    </row>
    <row r="56" spans="1:4">
      <c r="A56" s="25" t="s">
        <v>57</v>
      </c>
      <c r="B56" s="2" t="s">
        <v>49</v>
      </c>
      <c r="C56" s="22">
        <v>13</v>
      </c>
      <c r="D56" s="12"/>
    </row>
    <row r="57" spans="1:4">
      <c r="A57" s="25" t="s">
        <v>35</v>
      </c>
      <c r="B57" s="25" t="s">
        <v>49</v>
      </c>
      <c r="C57" s="22">
        <v>13</v>
      </c>
      <c r="D57" s="9"/>
    </row>
    <row r="58" spans="1:4">
      <c r="A58" s="25" t="s">
        <v>41</v>
      </c>
      <c r="B58" s="2" t="s">
        <v>49</v>
      </c>
      <c r="C58" s="22">
        <v>13</v>
      </c>
      <c r="D58" s="9"/>
    </row>
    <row r="59" spans="1:4">
      <c r="A59" s="25" t="s">
        <v>54</v>
      </c>
      <c r="B59" s="25" t="s">
        <v>49</v>
      </c>
      <c r="C59" s="22">
        <v>13</v>
      </c>
      <c r="D59" s="9"/>
    </row>
    <row r="60" spans="1:4">
      <c r="A60" s="25" t="s">
        <v>46</v>
      </c>
      <c r="B60" s="25" t="s">
        <v>49</v>
      </c>
      <c r="C60" s="22">
        <v>13</v>
      </c>
      <c r="D60" s="9"/>
    </row>
    <row r="61" spans="1:4">
      <c r="A61" s="28" t="s">
        <v>67</v>
      </c>
      <c r="B61" s="28" t="s">
        <v>56</v>
      </c>
      <c r="C61" s="29">
        <v>12</v>
      </c>
      <c r="D61" s="9"/>
    </row>
    <row r="62" spans="1:4">
      <c r="A62" s="28" t="s">
        <v>55</v>
      </c>
      <c r="B62" s="28" t="s">
        <v>56</v>
      </c>
      <c r="C62" s="29">
        <v>12</v>
      </c>
      <c r="D62" s="9"/>
    </row>
    <row r="63" spans="1:4">
      <c r="A63" s="28" t="s">
        <v>50</v>
      </c>
      <c r="B63" s="28" t="s">
        <v>56</v>
      </c>
      <c r="C63" s="29">
        <v>12</v>
      </c>
      <c r="D63" s="12"/>
    </row>
    <row r="64" spans="1:4">
      <c r="A64" s="28" t="s">
        <v>64</v>
      </c>
      <c r="B64" s="34" t="s">
        <v>56</v>
      </c>
      <c r="C64" s="29">
        <v>12</v>
      </c>
      <c r="D64" s="12"/>
    </row>
    <row r="65" spans="1:4">
      <c r="A65" s="28" t="s">
        <v>58</v>
      </c>
      <c r="B65" s="28" t="s">
        <v>56</v>
      </c>
      <c r="C65" s="29">
        <v>12</v>
      </c>
      <c r="D65" s="12"/>
    </row>
    <row r="66" spans="1:4">
      <c r="A66" s="28" t="s">
        <v>66</v>
      </c>
      <c r="B66" s="28" t="s">
        <v>56</v>
      </c>
      <c r="C66" s="29">
        <v>12</v>
      </c>
      <c r="D66" s="12"/>
    </row>
    <row r="67" spans="1:4">
      <c r="A67" s="28" t="s">
        <v>59</v>
      </c>
      <c r="B67" s="28" t="s">
        <v>56</v>
      </c>
      <c r="C67" s="29">
        <v>12</v>
      </c>
      <c r="D67" s="12"/>
    </row>
    <row r="68" spans="1:4">
      <c r="A68" s="25" t="s">
        <v>60</v>
      </c>
      <c r="B68" s="25" t="s">
        <v>61</v>
      </c>
      <c r="C68" s="22">
        <v>11</v>
      </c>
      <c r="D68" s="12"/>
    </row>
    <row r="69" spans="1:4">
      <c r="A69" s="25" t="s">
        <v>62</v>
      </c>
      <c r="B69" s="25" t="s">
        <v>61</v>
      </c>
      <c r="C69" s="22">
        <v>11</v>
      </c>
      <c r="D69" s="12"/>
    </row>
    <row r="70" spans="1:4">
      <c r="A70" s="21" t="s">
        <v>63</v>
      </c>
      <c r="B70" s="39" t="s">
        <v>61</v>
      </c>
      <c r="C70" s="22">
        <v>11</v>
      </c>
      <c r="D70" s="12"/>
    </row>
    <row r="71" spans="1:4">
      <c r="A71" s="28" t="s">
        <v>69</v>
      </c>
      <c r="B71" s="34" t="s">
        <v>65</v>
      </c>
      <c r="C71" s="29">
        <v>10</v>
      </c>
      <c r="D71" s="12"/>
    </row>
    <row r="72" spans="1:4">
      <c r="A72" s="28" t="s">
        <v>70</v>
      </c>
      <c r="B72" s="34" t="s">
        <v>78</v>
      </c>
      <c r="C72" s="29">
        <v>8</v>
      </c>
      <c r="D72" s="12"/>
    </row>
    <row r="73" spans="1:4">
      <c r="A73" s="25" t="s">
        <v>72</v>
      </c>
      <c r="B73" s="25" t="s">
        <v>73</v>
      </c>
      <c r="C73" s="22" t="s">
        <v>136</v>
      </c>
      <c r="D73" s="9"/>
    </row>
    <row r="74" spans="1:4">
      <c r="A74" s="25" t="s">
        <v>223</v>
      </c>
      <c r="B74" s="25"/>
      <c r="C74" s="22" t="s">
        <v>136</v>
      </c>
      <c r="D74" s="9"/>
    </row>
    <row r="75" spans="1:4">
      <c r="A75" s="25" t="s">
        <v>75</v>
      </c>
      <c r="B75" s="25" t="s">
        <v>73</v>
      </c>
      <c r="C75" s="22" t="s">
        <v>136</v>
      </c>
      <c r="D75" s="9"/>
    </row>
    <row r="76" spans="1:4">
      <c r="A76" s="25" t="s">
        <v>76</v>
      </c>
      <c r="B76" s="25" t="s">
        <v>73</v>
      </c>
      <c r="C76" s="22" t="s">
        <v>136</v>
      </c>
      <c r="D76" s="9"/>
    </row>
    <row r="77" spans="1:4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>
      <c r="A78" s="7"/>
      <c r="B78" s="5"/>
      <c r="D78" s="14"/>
    </row>
    <row r="79" spans="1:4">
      <c r="A79" s="33" t="s">
        <v>84</v>
      </c>
      <c r="D79" s="14"/>
    </row>
    <row r="80" spans="1:4">
      <c r="A80" s="2" t="s">
        <v>231</v>
      </c>
      <c r="D80" s="14"/>
    </row>
    <row r="81" spans="1:4">
      <c r="A81" s="33" t="s">
        <v>232</v>
      </c>
      <c r="D81" s="14"/>
    </row>
    <row r="82" spans="1:4">
      <c r="A82" s="33" t="s">
        <v>233</v>
      </c>
      <c r="D82" s="14"/>
    </row>
    <row r="83" spans="1:4">
      <c r="D83" s="14"/>
    </row>
    <row r="84" spans="1:4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">
    <tabColor rgb="FF002060"/>
  </sheetPr>
  <dimension ref="A1:G96"/>
  <sheetViews>
    <sheetView zoomScale="80" zoomScaleNormal="80" workbookViewId="0"/>
  </sheetViews>
  <sheetFormatPr baseColWidth="10" defaultColWidth="9.1640625" defaultRowHeight="13"/>
  <cols>
    <col min="1" max="1" width="35.1640625" style="1" customWidth="1"/>
    <col min="2" max="2" width="9.1640625" style="1"/>
    <col min="3" max="3" width="9.1640625" style="8"/>
    <col min="4" max="4" width="9.1640625" style="1"/>
    <col min="5" max="5" width="11.33203125" style="1" customWidth="1"/>
    <col min="6" max="16384" width="9.1640625" style="1"/>
  </cols>
  <sheetData>
    <row r="1" spans="1:7" ht="18">
      <c r="A1" s="18" t="s">
        <v>242</v>
      </c>
    </row>
    <row r="2" spans="1:7" ht="18">
      <c r="A2" s="18"/>
    </row>
    <row r="3" spans="1:7" ht="18">
      <c r="A3" s="18"/>
    </row>
    <row r="4" spans="1:7" ht="18">
      <c r="A4" s="18"/>
    </row>
    <row r="7" spans="1:7">
      <c r="A7" s="40"/>
      <c r="B7" s="17"/>
    </row>
    <row r="8" spans="1:7">
      <c r="A8" s="37" t="s">
        <v>0</v>
      </c>
      <c r="B8" s="31" t="s">
        <v>143</v>
      </c>
      <c r="C8" s="29"/>
      <c r="E8" s="17"/>
      <c r="F8" s="4"/>
    </row>
    <row r="9" spans="1:7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>
      <c r="A17" s="14" t="s">
        <v>6</v>
      </c>
      <c r="B17" s="2" t="s">
        <v>2</v>
      </c>
      <c r="C17" s="22">
        <v>17</v>
      </c>
      <c r="E17" s="9"/>
      <c r="G17" s="10"/>
    </row>
    <row r="18" spans="1:7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>
      <c r="A21" s="14" t="s">
        <v>171</v>
      </c>
      <c r="B21" s="39" t="s">
        <v>2</v>
      </c>
      <c r="C21" s="22">
        <v>17</v>
      </c>
      <c r="E21" s="9"/>
    </row>
    <row r="22" spans="1:7">
      <c r="A22" s="14" t="s">
        <v>179</v>
      </c>
      <c r="B22" s="2" t="s">
        <v>2</v>
      </c>
      <c r="C22" s="22">
        <v>17</v>
      </c>
    </row>
    <row r="23" spans="1:7">
      <c r="A23" s="14" t="s">
        <v>183</v>
      </c>
      <c r="B23" s="2" t="s">
        <v>2</v>
      </c>
      <c r="C23" s="22">
        <v>17</v>
      </c>
    </row>
    <row r="24" spans="1:7">
      <c r="A24" s="14" t="s">
        <v>25</v>
      </c>
      <c r="B24" s="25" t="s">
        <v>2</v>
      </c>
      <c r="C24" s="22">
        <v>17</v>
      </c>
    </row>
    <row r="25" spans="1:7">
      <c r="A25" s="14" t="s">
        <v>190</v>
      </c>
      <c r="B25" s="25" t="s">
        <v>2</v>
      </c>
      <c r="C25" s="22">
        <v>17</v>
      </c>
    </row>
    <row r="26" spans="1:7">
      <c r="A26" s="14" t="s">
        <v>197</v>
      </c>
      <c r="B26" s="2" t="s">
        <v>2</v>
      </c>
      <c r="C26" s="22">
        <v>17</v>
      </c>
    </row>
    <row r="27" spans="1:7">
      <c r="A27" s="42" t="s">
        <v>145</v>
      </c>
      <c r="B27" s="34" t="s">
        <v>10</v>
      </c>
      <c r="C27" s="29">
        <v>16</v>
      </c>
    </row>
    <row r="28" spans="1:7">
      <c r="A28" s="42" t="s">
        <v>152</v>
      </c>
      <c r="B28" s="34" t="s">
        <v>10</v>
      </c>
      <c r="C28" s="29">
        <v>16</v>
      </c>
    </row>
    <row r="29" spans="1:7">
      <c r="A29" s="42" t="s">
        <v>154</v>
      </c>
      <c r="B29" s="34" t="s">
        <v>10</v>
      </c>
      <c r="C29" s="29">
        <v>16</v>
      </c>
    </row>
    <row r="30" spans="1:7">
      <c r="A30" s="43" t="s">
        <v>158</v>
      </c>
      <c r="B30" s="28" t="s">
        <v>10</v>
      </c>
      <c r="C30" s="29">
        <v>16</v>
      </c>
    </row>
    <row r="31" spans="1:7">
      <c r="A31" s="43" t="s">
        <v>170</v>
      </c>
      <c r="B31" s="28" t="s">
        <v>10</v>
      </c>
      <c r="C31" s="29">
        <v>16</v>
      </c>
    </row>
    <row r="32" spans="1:7">
      <c r="A32" s="42" t="s">
        <v>173</v>
      </c>
      <c r="B32" s="34" t="s">
        <v>10</v>
      </c>
      <c r="C32" s="29">
        <v>16</v>
      </c>
    </row>
    <row r="33" spans="1:5">
      <c r="A33" s="42" t="s">
        <v>177</v>
      </c>
      <c r="B33" s="28" t="s">
        <v>10</v>
      </c>
      <c r="C33" s="29">
        <v>16</v>
      </c>
    </row>
    <row r="34" spans="1:5">
      <c r="A34" s="42" t="s">
        <v>187</v>
      </c>
      <c r="B34" s="28" t="s">
        <v>10</v>
      </c>
      <c r="C34" s="29">
        <v>16</v>
      </c>
    </row>
    <row r="35" spans="1:5">
      <c r="A35" s="42" t="s">
        <v>195</v>
      </c>
      <c r="B35" s="34" t="s">
        <v>10</v>
      </c>
      <c r="C35" s="29">
        <v>16</v>
      </c>
    </row>
    <row r="36" spans="1:5">
      <c r="A36" s="42" t="s">
        <v>196</v>
      </c>
      <c r="B36" s="34" t="s">
        <v>10</v>
      </c>
      <c r="C36" s="29">
        <v>16</v>
      </c>
    </row>
    <row r="37" spans="1:5">
      <c r="A37" s="42" t="s">
        <v>205</v>
      </c>
      <c r="B37" s="34" t="s">
        <v>10</v>
      </c>
      <c r="C37" s="29">
        <v>16</v>
      </c>
    </row>
    <row r="38" spans="1:5">
      <c r="A38" s="42" t="s">
        <v>165</v>
      </c>
      <c r="B38" s="38" t="s">
        <v>10</v>
      </c>
      <c r="C38" s="29">
        <v>16</v>
      </c>
    </row>
    <row r="39" spans="1:5">
      <c r="A39" s="14" t="s">
        <v>206</v>
      </c>
      <c r="B39" s="2" t="s">
        <v>16</v>
      </c>
      <c r="C39" s="22">
        <v>15</v>
      </c>
    </row>
    <row r="40" spans="1:5">
      <c r="A40" s="14" t="s">
        <v>29</v>
      </c>
      <c r="B40" s="2" t="s">
        <v>16</v>
      </c>
      <c r="C40" s="22">
        <v>15</v>
      </c>
      <c r="E40" s="33" t="s">
        <v>141</v>
      </c>
    </row>
    <row r="41" spans="1:5">
      <c r="A41" s="14" t="s">
        <v>191</v>
      </c>
      <c r="B41" s="25" t="s">
        <v>16</v>
      </c>
      <c r="C41" s="22">
        <v>15</v>
      </c>
    </row>
    <row r="42" spans="1:5">
      <c r="A42" s="14" t="s">
        <v>30</v>
      </c>
      <c r="B42" s="2" t="s">
        <v>16</v>
      </c>
      <c r="C42" s="22">
        <v>15</v>
      </c>
    </row>
    <row r="43" spans="1:5">
      <c r="A43" s="14" t="s">
        <v>181</v>
      </c>
      <c r="B43" s="2" t="s">
        <v>16</v>
      </c>
      <c r="C43" s="22">
        <v>15</v>
      </c>
    </row>
    <row r="44" spans="1:5">
      <c r="A44" s="14" t="s">
        <v>204</v>
      </c>
      <c r="B44" s="25" t="s">
        <v>16</v>
      </c>
      <c r="C44" s="22">
        <v>15</v>
      </c>
      <c r="E44" s="33"/>
    </row>
    <row r="45" spans="1:5">
      <c r="A45" s="14" t="s">
        <v>64</v>
      </c>
      <c r="B45" s="2" t="s">
        <v>16</v>
      </c>
      <c r="C45" s="22">
        <v>15</v>
      </c>
    </row>
    <row r="46" spans="1:5">
      <c r="A46" s="14" t="s">
        <v>185</v>
      </c>
      <c r="B46" s="2" t="s">
        <v>16</v>
      </c>
      <c r="C46" s="22">
        <v>15</v>
      </c>
    </row>
    <row r="47" spans="1:5">
      <c r="A47" s="14" t="s">
        <v>178</v>
      </c>
      <c r="B47" s="2" t="s">
        <v>16</v>
      </c>
      <c r="C47" s="22">
        <v>15</v>
      </c>
    </row>
    <row r="48" spans="1:5">
      <c r="A48" s="14" t="s">
        <v>164</v>
      </c>
      <c r="B48" s="25" t="s">
        <v>16</v>
      </c>
      <c r="C48" s="22">
        <v>15</v>
      </c>
    </row>
    <row r="49" spans="1:3">
      <c r="A49" s="14" t="s">
        <v>147</v>
      </c>
      <c r="B49" s="2" t="s">
        <v>16</v>
      </c>
      <c r="C49" s="22">
        <v>15</v>
      </c>
    </row>
    <row r="50" spans="1:3">
      <c r="A50" s="14" t="s">
        <v>149</v>
      </c>
      <c r="B50" s="2" t="s">
        <v>16</v>
      </c>
      <c r="C50" s="22">
        <v>15</v>
      </c>
    </row>
    <row r="51" spans="1:3">
      <c r="A51" s="14" t="s">
        <v>512</v>
      </c>
      <c r="B51" s="25" t="s">
        <v>16</v>
      </c>
      <c r="C51" s="22">
        <v>15</v>
      </c>
    </row>
    <row r="52" spans="1:3">
      <c r="A52" s="14" t="s">
        <v>203</v>
      </c>
      <c r="B52" s="2" t="s">
        <v>16</v>
      </c>
      <c r="C52" s="22">
        <v>15</v>
      </c>
    </row>
    <row r="53" spans="1:3">
      <c r="A53" s="14" t="s">
        <v>172</v>
      </c>
      <c r="B53" s="39" t="s">
        <v>16</v>
      </c>
      <c r="C53" s="22">
        <v>15</v>
      </c>
    </row>
    <row r="54" spans="1:3">
      <c r="A54" s="14" t="s">
        <v>153</v>
      </c>
      <c r="B54" s="25" t="s">
        <v>16</v>
      </c>
      <c r="C54" s="22">
        <v>15</v>
      </c>
    </row>
    <row r="55" spans="1:3">
      <c r="A55" s="14" t="s">
        <v>193</v>
      </c>
      <c r="B55" s="25" t="s">
        <v>16</v>
      </c>
      <c r="C55" s="22">
        <v>15</v>
      </c>
    </row>
    <row r="56" spans="1:3">
      <c r="A56" s="14" t="s">
        <v>182</v>
      </c>
      <c r="B56" s="25" t="s">
        <v>16</v>
      </c>
      <c r="C56" s="22">
        <v>15</v>
      </c>
    </row>
    <row r="57" spans="1:3">
      <c r="A57" s="14" t="s">
        <v>201</v>
      </c>
      <c r="B57" s="25" t="s">
        <v>16</v>
      </c>
      <c r="C57" s="22">
        <v>15</v>
      </c>
    </row>
    <row r="58" spans="1:3">
      <c r="A58" s="42" t="s">
        <v>198</v>
      </c>
      <c r="B58" s="34" t="s">
        <v>28</v>
      </c>
      <c r="C58" s="29">
        <v>14</v>
      </c>
    </row>
    <row r="59" spans="1:3">
      <c r="A59" s="42" t="s">
        <v>70</v>
      </c>
      <c r="B59" s="34" t="s">
        <v>28</v>
      </c>
      <c r="C59" s="29">
        <v>14</v>
      </c>
    </row>
    <row r="60" spans="1:3">
      <c r="A60" s="42" t="s">
        <v>199</v>
      </c>
      <c r="B60" s="34" t="s">
        <v>28</v>
      </c>
      <c r="C60" s="29">
        <v>14</v>
      </c>
    </row>
    <row r="61" spans="1:3">
      <c r="A61" s="42" t="s">
        <v>202</v>
      </c>
      <c r="B61" s="28" t="s">
        <v>28</v>
      </c>
      <c r="C61" s="29">
        <v>14</v>
      </c>
    </row>
    <row r="62" spans="1:3">
      <c r="A62" s="42" t="s">
        <v>148</v>
      </c>
      <c r="B62" s="28" t="s">
        <v>28</v>
      </c>
      <c r="C62" s="29">
        <v>14</v>
      </c>
    </row>
    <row r="63" spans="1:3">
      <c r="A63" s="42" t="s">
        <v>69</v>
      </c>
      <c r="B63" s="28" t="s">
        <v>28</v>
      </c>
      <c r="C63" s="29">
        <v>14</v>
      </c>
    </row>
    <row r="64" spans="1:3">
      <c r="A64" s="42" t="s">
        <v>168</v>
      </c>
      <c r="B64" s="28" t="s">
        <v>28</v>
      </c>
      <c r="C64" s="29">
        <v>14</v>
      </c>
    </row>
    <row r="65" spans="1:3">
      <c r="A65" s="42" t="s">
        <v>175</v>
      </c>
      <c r="B65" s="34" t="s">
        <v>28</v>
      </c>
      <c r="C65" s="29">
        <v>14</v>
      </c>
    </row>
    <row r="66" spans="1:3">
      <c r="A66" s="42" t="s">
        <v>176</v>
      </c>
      <c r="B66" s="28" t="s">
        <v>28</v>
      </c>
      <c r="C66" s="29">
        <v>14</v>
      </c>
    </row>
    <row r="67" spans="1:3">
      <c r="A67" s="42" t="s">
        <v>192</v>
      </c>
      <c r="B67" s="28" t="s">
        <v>28</v>
      </c>
      <c r="C67" s="29">
        <v>14</v>
      </c>
    </row>
    <row r="68" spans="1:3">
      <c r="A68" s="14" t="s">
        <v>161</v>
      </c>
      <c r="B68" s="25" t="s">
        <v>49</v>
      </c>
      <c r="C68" s="22">
        <v>13</v>
      </c>
    </row>
    <row r="69" spans="1:3">
      <c r="A69" s="14" t="s">
        <v>166</v>
      </c>
      <c r="B69" s="2" t="s">
        <v>49</v>
      </c>
      <c r="C69" s="22">
        <v>13</v>
      </c>
    </row>
    <row r="70" spans="1:3">
      <c r="A70" s="14" t="s">
        <v>155</v>
      </c>
      <c r="B70" s="2" t="s">
        <v>207</v>
      </c>
      <c r="C70" s="22">
        <v>13</v>
      </c>
    </row>
    <row r="71" spans="1:3">
      <c r="A71" s="14" t="s">
        <v>144</v>
      </c>
      <c r="B71" s="2" t="s">
        <v>49</v>
      </c>
      <c r="C71" s="22">
        <v>13</v>
      </c>
    </row>
    <row r="72" spans="1:3">
      <c r="A72" s="14" t="s">
        <v>146</v>
      </c>
      <c r="B72" s="2" t="s">
        <v>49</v>
      </c>
      <c r="C72" s="22">
        <v>13</v>
      </c>
    </row>
    <row r="73" spans="1:3">
      <c r="A73" s="14" t="s">
        <v>157</v>
      </c>
      <c r="B73" s="2" t="s">
        <v>49</v>
      </c>
      <c r="C73" s="22">
        <v>13</v>
      </c>
    </row>
    <row r="74" spans="1:3">
      <c r="A74" s="14" t="s">
        <v>42</v>
      </c>
      <c r="B74" s="39" t="s">
        <v>49</v>
      </c>
      <c r="C74" s="22">
        <v>13</v>
      </c>
    </row>
    <row r="75" spans="1:3">
      <c r="A75" s="42" t="s">
        <v>188</v>
      </c>
      <c r="B75" s="28" t="s">
        <v>56</v>
      </c>
      <c r="C75" s="29">
        <v>12</v>
      </c>
    </row>
    <row r="76" spans="1:3">
      <c r="A76" s="43" t="s">
        <v>186</v>
      </c>
      <c r="B76" s="28" t="s">
        <v>56</v>
      </c>
      <c r="C76" s="29">
        <v>12</v>
      </c>
    </row>
    <row r="77" spans="1:3">
      <c r="A77" s="42" t="s">
        <v>194</v>
      </c>
      <c r="B77" s="34" t="s">
        <v>61</v>
      </c>
      <c r="C77" s="29">
        <v>11</v>
      </c>
    </row>
    <row r="78" spans="1:3">
      <c r="A78" s="42" t="s">
        <v>162</v>
      </c>
      <c r="B78" s="38" t="s">
        <v>61</v>
      </c>
      <c r="C78" s="29">
        <v>11</v>
      </c>
    </row>
    <row r="79" spans="1:3">
      <c r="A79" s="42" t="s">
        <v>57</v>
      </c>
      <c r="B79" s="34" t="s">
        <v>129</v>
      </c>
      <c r="C79" s="29">
        <v>3</v>
      </c>
    </row>
    <row r="80" spans="1:3">
      <c r="A80" s="42" t="s">
        <v>180</v>
      </c>
      <c r="B80" s="38" t="s">
        <v>86</v>
      </c>
      <c r="C80" s="29">
        <v>1</v>
      </c>
    </row>
    <row r="81" spans="1:3">
      <c r="A81" s="14" t="s">
        <v>160</v>
      </c>
      <c r="B81" s="2"/>
      <c r="C81" s="22"/>
    </row>
    <row r="82" spans="1:3">
      <c r="A82" s="14" t="s">
        <v>76</v>
      </c>
      <c r="B82" s="25"/>
      <c r="C82" s="22"/>
    </row>
    <row r="83" spans="1:3">
      <c r="A83" s="44" t="s">
        <v>74</v>
      </c>
      <c r="B83" s="2"/>
      <c r="C83" s="22"/>
    </row>
    <row r="84" spans="1:3">
      <c r="A84" s="14" t="s">
        <v>169</v>
      </c>
      <c r="B84" s="2"/>
      <c r="C84" s="22"/>
    </row>
    <row r="85" spans="1:3">
      <c r="A85" s="35" t="s">
        <v>134</v>
      </c>
      <c r="B85" s="45" t="s">
        <v>16</v>
      </c>
      <c r="C85" s="46">
        <f>SUM(C9:C80)/72</f>
        <v>14.847222222222221</v>
      </c>
    </row>
    <row r="86" spans="1:3">
      <c r="A86" s="5"/>
    </row>
    <row r="87" spans="1:3">
      <c r="A87" s="2" t="s">
        <v>83</v>
      </c>
    </row>
    <row r="88" spans="1:3">
      <c r="A88" s="2" t="s">
        <v>85</v>
      </c>
    </row>
    <row r="89" spans="1:3">
      <c r="A89" s="2" t="s">
        <v>211</v>
      </c>
    </row>
    <row r="91" spans="1:3">
      <c r="A91" s="2" t="s">
        <v>213</v>
      </c>
    </row>
    <row r="92" spans="1:3">
      <c r="A92" s="33" t="s">
        <v>208</v>
      </c>
    </row>
    <row r="93" spans="1:3">
      <c r="A93" s="33" t="s">
        <v>209</v>
      </c>
    </row>
    <row r="94" spans="1:3">
      <c r="A94" s="33" t="s">
        <v>210</v>
      </c>
    </row>
    <row r="95" spans="1:3">
      <c r="A95" s="33" t="s">
        <v>212</v>
      </c>
    </row>
    <row r="96" spans="1:3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J28" sqref="J28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43465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>
      <c r="B47" s="447"/>
      <c r="C47" s="448"/>
      <c r="D47" s="449"/>
      <c r="E47" s="450"/>
      <c r="F47" s="434"/>
    </row>
    <row r="48" spans="2:6" s="226" customFormat="1">
      <c r="B48" s="447"/>
      <c r="C48" s="448"/>
      <c r="D48" s="449"/>
      <c r="E48" s="450"/>
      <c r="F48" s="434"/>
    </row>
    <row r="49" spans="2:6" s="226" customFormat="1">
      <c r="B49" s="447"/>
      <c r="C49" s="448"/>
      <c r="D49" s="449"/>
      <c r="E49" s="450"/>
      <c r="F49" s="434"/>
    </row>
    <row r="50" spans="2:6" s="226" customFormat="1">
      <c r="B50" s="447"/>
      <c r="C50" s="448"/>
      <c r="D50" s="449"/>
      <c r="E50" s="450"/>
      <c r="F50" s="434"/>
    </row>
    <row r="51" spans="2:6" s="226" customFormat="1">
      <c r="B51" s="447"/>
      <c r="C51" s="448"/>
      <c r="D51" s="449"/>
      <c r="E51" s="450"/>
      <c r="F51" s="434"/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>
      <c r="B58" s="447"/>
      <c r="C58" s="448"/>
      <c r="D58" s="449"/>
      <c r="E58" s="450"/>
      <c r="F58" s="434"/>
    </row>
    <row r="59" spans="2:6" s="226" customFormat="1">
      <c r="B59" s="447"/>
      <c r="C59" s="448"/>
      <c r="D59" s="449"/>
      <c r="E59" s="450"/>
      <c r="F59" s="434"/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43100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>
      <c r="B49" s="447"/>
      <c r="C49" s="466"/>
      <c r="D49" s="467"/>
      <c r="E49" s="468"/>
      <c r="F49" s="469"/>
    </row>
    <row r="50" spans="2:6" s="226" customFormat="1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>
      <c r="B58" s="447"/>
      <c r="C58" s="448"/>
      <c r="D58" s="449"/>
      <c r="E58" s="450"/>
      <c r="F58" s="434"/>
    </row>
    <row r="59" spans="2:6" s="226" customFormat="1">
      <c r="B59" s="447"/>
      <c r="C59" s="448"/>
      <c r="D59" s="449"/>
      <c r="E59" s="450"/>
      <c r="F59" s="434"/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42735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>
      <c r="B51" s="447"/>
      <c r="C51" s="448"/>
      <c r="D51" s="449"/>
      <c r="E51" s="450"/>
      <c r="F51" s="434"/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/>
      <c r="C53" s="448"/>
      <c r="D53" s="449"/>
      <c r="E53" s="450"/>
      <c r="F53" s="434"/>
    </row>
    <row r="54" spans="2:6" s="226" customFormat="1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rgb="FF92D050"/>
  </sheetPr>
  <dimension ref="A1:D41"/>
  <sheetViews>
    <sheetView zoomScaleNormal="100" workbookViewId="0"/>
  </sheetViews>
  <sheetFormatPr baseColWidth="10" defaultColWidth="9.1640625" defaultRowHeight="14"/>
  <cols>
    <col min="1" max="1" width="19.33203125" style="86" customWidth="1"/>
    <col min="2" max="2" width="9" style="118" customWidth="1"/>
    <col min="3" max="3" width="6.5" style="118" customWidth="1"/>
    <col min="4" max="4" width="8" style="118" customWidth="1"/>
    <col min="5" max="16384" width="9.1640625" style="86"/>
  </cols>
  <sheetData>
    <row r="1" spans="1:4" ht="19">
      <c r="A1" s="75" t="s">
        <v>244</v>
      </c>
    </row>
    <row r="4" spans="1:4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>
      <c r="A5" s="123"/>
      <c r="B5" s="206" t="s">
        <v>101</v>
      </c>
      <c r="C5" s="206" t="s">
        <v>102</v>
      </c>
      <c r="D5" s="206" t="s">
        <v>102</v>
      </c>
    </row>
    <row r="6" spans="1:4">
      <c r="A6" s="123"/>
      <c r="B6" s="206"/>
      <c r="C6" s="206"/>
      <c r="D6" s="206"/>
    </row>
    <row r="7" spans="1:4">
      <c r="A7" s="124"/>
      <c r="B7" s="206" t="s">
        <v>103</v>
      </c>
      <c r="C7" s="206" t="s">
        <v>104</v>
      </c>
      <c r="D7" s="206" t="s">
        <v>104</v>
      </c>
    </row>
    <row r="8" spans="1:4">
      <c r="A8" s="117"/>
      <c r="B8" s="206" t="s">
        <v>105</v>
      </c>
      <c r="C8" s="206" t="s">
        <v>106</v>
      </c>
      <c r="D8" s="206" t="s">
        <v>106</v>
      </c>
    </row>
    <row r="9" spans="1:4">
      <c r="A9" s="117"/>
      <c r="B9" s="206" t="s">
        <v>107</v>
      </c>
      <c r="C9" s="206" t="s">
        <v>108</v>
      </c>
      <c r="D9" s="206" t="s">
        <v>108</v>
      </c>
    </row>
    <row r="10" spans="1:4">
      <c r="A10" s="124"/>
      <c r="B10" s="206"/>
      <c r="C10" s="206"/>
      <c r="D10" s="206"/>
    </row>
    <row r="11" spans="1:4">
      <c r="A11" s="124"/>
      <c r="B11" s="206" t="s">
        <v>109</v>
      </c>
      <c r="C11" s="206" t="s">
        <v>110</v>
      </c>
      <c r="D11" s="206" t="s">
        <v>110</v>
      </c>
    </row>
    <row r="12" spans="1:4">
      <c r="A12" s="124"/>
      <c r="B12" s="206" t="s">
        <v>111</v>
      </c>
      <c r="C12" s="206" t="s">
        <v>2</v>
      </c>
      <c r="D12" s="206" t="s">
        <v>2</v>
      </c>
    </row>
    <row r="13" spans="1:4">
      <c r="A13" s="124"/>
      <c r="B13" s="206" t="s">
        <v>112</v>
      </c>
      <c r="C13" s="206" t="s">
        <v>10</v>
      </c>
      <c r="D13" s="206" t="s">
        <v>10</v>
      </c>
    </row>
    <row r="14" spans="1:4">
      <c r="A14" s="124"/>
      <c r="B14" s="206"/>
      <c r="C14" s="206"/>
      <c r="D14" s="206"/>
    </row>
    <row r="15" spans="1:4">
      <c r="A15" s="124"/>
      <c r="B15" s="206" t="s">
        <v>113</v>
      </c>
      <c r="C15" s="206" t="s">
        <v>16</v>
      </c>
      <c r="D15" s="206" t="s">
        <v>16</v>
      </c>
    </row>
    <row r="16" spans="1:4">
      <c r="A16" s="124"/>
      <c r="B16" s="206" t="s">
        <v>114</v>
      </c>
      <c r="C16" s="206" t="s">
        <v>28</v>
      </c>
      <c r="D16" s="206" t="s">
        <v>28</v>
      </c>
    </row>
    <row r="17" spans="1:4">
      <c r="A17" s="124"/>
      <c r="B17" s="206" t="s">
        <v>115</v>
      </c>
      <c r="C17" s="206" t="s">
        <v>49</v>
      </c>
      <c r="D17" s="206" t="s">
        <v>49</v>
      </c>
    </row>
    <row r="18" spans="1:4">
      <c r="A18" s="124"/>
      <c r="B18" s="206"/>
      <c r="C18" s="206"/>
      <c r="D18" s="206"/>
    </row>
    <row r="19" spans="1:4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>
      <c r="A20" s="125"/>
      <c r="B20" s="123"/>
      <c r="C20" s="123"/>
      <c r="D20" s="123"/>
    </row>
    <row r="21" spans="1:4">
      <c r="A21" s="124"/>
      <c r="B21" s="206" t="s">
        <v>116</v>
      </c>
      <c r="C21" s="206" t="s">
        <v>56</v>
      </c>
      <c r="D21" s="206" t="s">
        <v>56</v>
      </c>
    </row>
    <row r="22" spans="1:4">
      <c r="A22" s="124"/>
      <c r="B22" s="206" t="s">
        <v>117</v>
      </c>
      <c r="C22" s="206" t="s">
        <v>61</v>
      </c>
      <c r="D22" s="206" t="s">
        <v>61</v>
      </c>
    </row>
    <row r="23" spans="1:4">
      <c r="A23" s="124"/>
      <c r="B23" s="206" t="s">
        <v>118</v>
      </c>
      <c r="C23" s="206" t="s">
        <v>65</v>
      </c>
      <c r="D23" s="206" t="s">
        <v>65</v>
      </c>
    </row>
    <row r="24" spans="1:4">
      <c r="A24" s="124"/>
      <c r="B24" s="206"/>
      <c r="C24" s="206"/>
      <c r="D24" s="206"/>
    </row>
    <row r="25" spans="1:4">
      <c r="A25" s="123"/>
      <c r="B25" s="206" t="s">
        <v>119</v>
      </c>
      <c r="C25" s="206" t="s">
        <v>68</v>
      </c>
      <c r="D25" s="206" t="s">
        <v>68</v>
      </c>
    </row>
    <row r="26" spans="1:4">
      <c r="A26" s="124"/>
      <c r="B26" s="206" t="s">
        <v>120</v>
      </c>
      <c r="C26" s="206" t="s">
        <v>78</v>
      </c>
      <c r="D26" s="206" t="s">
        <v>78</v>
      </c>
    </row>
    <row r="27" spans="1:4">
      <c r="A27" s="124"/>
      <c r="B27" s="206" t="s">
        <v>121</v>
      </c>
      <c r="C27" s="206" t="s">
        <v>71</v>
      </c>
      <c r="D27" s="206" t="s">
        <v>71</v>
      </c>
    </row>
    <row r="28" spans="1:4">
      <c r="A28" s="124"/>
      <c r="B28" s="206"/>
      <c r="C28" s="206"/>
      <c r="D28" s="206"/>
    </row>
    <row r="29" spans="1:4">
      <c r="A29" s="124"/>
      <c r="B29" s="206" t="s">
        <v>122</v>
      </c>
      <c r="C29" s="206" t="s">
        <v>123</v>
      </c>
      <c r="D29" s="206" t="s">
        <v>123</v>
      </c>
    </row>
    <row r="30" spans="1:4">
      <c r="A30" s="124"/>
      <c r="B30" s="206" t="s">
        <v>124</v>
      </c>
      <c r="C30" s="206" t="s">
        <v>125</v>
      </c>
      <c r="D30" s="206" t="s">
        <v>125</v>
      </c>
    </row>
    <row r="31" spans="1:4">
      <c r="A31" s="124"/>
      <c r="B31" s="206" t="s">
        <v>126</v>
      </c>
      <c r="C31" s="206" t="s">
        <v>127</v>
      </c>
      <c r="D31" s="206" t="s">
        <v>127</v>
      </c>
    </row>
    <row r="32" spans="1:4">
      <c r="A32" s="124"/>
      <c r="B32" s="206"/>
      <c r="C32" s="206"/>
      <c r="D32" s="206"/>
    </row>
    <row r="33" spans="1:4">
      <c r="A33" s="124"/>
      <c r="B33" s="206" t="s">
        <v>128</v>
      </c>
      <c r="C33" s="206" t="s">
        <v>129</v>
      </c>
      <c r="D33" s="206" t="s">
        <v>129</v>
      </c>
    </row>
    <row r="34" spans="1:4">
      <c r="A34" s="124"/>
      <c r="B34" s="206"/>
      <c r="C34" s="206"/>
      <c r="D34" s="206"/>
    </row>
    <row r="35" spans="1:4">
      <c r="A35" s="124"/>
      <c r="B35" s="206" t="s">
        <v>130</v>
      </c>
      <c r="C35" s="206" t="s">
        <v>130</v>
      </c>
      <c r="D35" s="206" t="s">
        <v>130</v>
      </c>
    </row>
    <row r="36" spans="1:4">
      <c r="A36" s="124"/>
      <c r="B36" s="206"/>
      <c r="C36" s="206"/>
      <c r="D36" s="206"/>
    </row>
    <row r="37" spans="1:4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>
      <c r="A38" s="123"/>
      <c r="B38" s="206" t="s">
        <v>130</v>
      </c>
      <c r="C38" s="206" t="s">
        <v>86</v>
      </c>
      <c r="D38" s="206" t="s">
        <v>86</v>
      </c>
    </row>
    <row r="39" spans="1:4">
      <c r="A39" s="85"/>
      <c r="B39" s="206"/>
      <c r="C39" s="206"/>
      <c r="D39" s="206"/>
    </row>
    <row r="41" spans="1:4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42369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>
      <c r="B53" s="447"/>
      <c r="C53" s="448"/>
      <c r="D53" s="449"/>
      <c r="E53" s="450"/>
      <c r="F53" s="434"/>
    </row>
    <row r="54" spans="2:6" s="226" customFormat="1">
      <c r="B54" s="447"/>
      <c r="C54" s="448"/>
      <c r="D54" s="449"/>
      <c r="E54" s="450"/>
      <c r="F54" s="434"/>
    </row>
    <row r="55" spans="2:6" s="226" customFormat="1">
      <c r="B55" s="447"/>
      <c r="C55" s="448"/>
      <c r="D55" s="449"/>
      <c r="E55" s="450"/>
      <c r="F55" s="434"/>
    </row>
    <row r="56" spans="2:6" s="226" customFormat="1">
      <c r="B56" s="447"/>
      <c r="C56" s="448"/>
      <c r="D56" s="449"/>
      <c r="E56" s="450"/>
      <c r="F56" s="434"/>
    </row>
    <row r="57" spans="2:6" s="226" customFormat="1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42004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>
      <c r="B55" s="227"/>
      <c r="C55" s="228"/>
      <c r="D55" s="229"/>
      <c r="E55" s="230"/>
      <c r="F55" s="434"/>
    </row>
    <row r="56" spans="2:6" s="226" customFormat="1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>
        <v>1</v>
      </c>
      <c r="C63" s="228" t="s">
        <v>1</v>
      </c>
      <c r="D63" s="229" t="s">
        <v>282</v>
      </c>
      <c r="E63" s="230"/>
    </row>
    <row r="64" spans="2:6" s="226" customFormat="1">
      <c r="B64" s="227">
        <v>2</v>
      </c>
      <c r="C64" s="228" t="s">
        <v>265</v>
      </c>
      <c r="D64" s="229" t="s">
        <v>313</v>
      </c>
      <c r="E64" s="230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41639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>
      <c r="B56" s="227"/>
      <c r="C56" s="228"/>
      <c r="D56" s="229"/>
      <c r="E56" s="230"/>
      <c r="F56" s="434"/>
    </row>
    <row r="57" spans="2:6" s="226" customFormat="1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>
      <c r="B63" s="227"/>
      <c r="C63" s="228"/>
      <c r="D63" s="229"/>
      <c r="E63" s="230"/>
    </row>
    <row r="64" spans="2:6" s="226" customFormat="1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5" s="214" customFormat="1" ht="19">
      <c r="A1" s="214" t="s">
        <v>432</v>
      </c>
      <c r="C1" s="215"/>
      <c r="D1" s="216"/>
      <c r="E1" s="217"/>
    </row>
    <row r="2" spans="1:5" s="214" customFormat="1">
      <c r="C2" s="218"/>
      <c r="D2" s="216"/>
      <c r="E2" s="217"/>
    </row>
    <row r="3" spans="1:5">
      <c r="E3" s="231">
        <v>41274</v>
      </c>
    </row>
    <row r="4" spans="1:5">
      <c r="C4" s="214"/>
      <c r="D4" s="216"/>
    </row>
    <row r="5" spans="1:5" s="219" customFormat="1" ht="30">
      <c r="C5" s="220" t="s">
        <v>0</v>
      </c>
      <c r="D5" s="221" t="s">
        <v>433</v>
      </c>
      <c r="E5" s="222" t="s">
        <v>434</v>
      </c>
    </row>
    <row r="6" spans="1:5">
      <c r="C6" s="223"/>
      <c r="D6" s="224"/>
      <c r="E6" s="225"/>
    </row>
    <row r="7" spans="1:5" s="226" customFormat="1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>
      <c r="B57" s="227"/>
      <c r="C57" s="228"/>
      <c r="D57" s="229"/>
      <c r="E57" s="230"/>
    </row>
    <row r="58" spans="2:5" s="226" customFormat="1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>
      <c r="B64" s="227"/>
      <c r="C64" s="228"/>
      <c r="D64" s="229"/>
      <c r="E64" s="230"/>
    </row>
    <row r="65" spans="2:5" s="226" customFormat="1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5" s="214" customFormat="1" ht="19">
      <c r="A1" s="214" t="s">
        <v>432</v>
      </c>
      <c r="C1" s="215"/>
      <c r="D1" s="216"/>
      <c r="E1" s="217"/>
    </row>
    <row r="2" spans="1:5" s="214" customFormat="1">
      <c r="C2" s="218"/>
      <c r="D2" s="216"/>
      <c r="E2" s="217"/>
    </row>
    <row r="3" spans="1:5">
      <c r="E3" s="231">
        <v>40908</v>
      </c>
    </row>
    <row r="4" spans="1:5">
      <c r="C4" s="214"/>
      <c r="D4" s="216"/>
    </row>
    <row r="5" spans="1:5" s="219" customFormat="1" ht="30">
      <c r="C5" s="220" t="s">
        <v>0</v>
      </c>
      <c r="D5" s="221" t="s">
        <v>433</v>
      </c>
      <c r="E5" s="222" t="s">
        <v>434</v>
      </c>
    </row>
    <row r="6" spans="1:5">
      <c r="C6" s="223"/>
      <c r="D6" s="224"/>
      <c r="E6" s="225"/>
    </row>
    <row r="7" spans="1:5" s="226" customFormat="1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>
      <c r="B62" s="227"/>
      <c r="C62" s="228"/>
      <c r="D62" s="229"/>
      <c r="E62" s="230"/>
    </row>
    <row r="63" spans="2:5" s="226" customFormat="1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>
      <c r="B69" s="227"/>
      <c r="C69" s="228"/>
      <c r="D69" s="229"/>
      <c r="E69" s="230"/>
    </row>
    <row r="70" spans="2:5" s="226" customFormat="1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5" s="214" customFormat="1" ht="19">
      <c r="A1" s="214" t="s">
        <v>432</v>
      </c>
      <c r="C1" s="215"/>
      <c r="D1" s="216"/>
      <c r="E1" s="217"/>
    </row>
    <row r="2" spans="1:5" s="214" customFormat="1">
      <c r="C2" s="218"/>
      <c r="D2" s="216"/>
      <c r="E2" s="217"/>
    </row>
    <row r="3" spans="1:5">
      <c r="E3" s="231">
        <v>40543</v>
      </c>
    </row>
    <row r="4" spans="1:5">
      <c r="C4" s="214"/>
      <c r="D4" s="216"/>
    </row>
    <row r="5" spans="1:5" s="219" customFormat="1" ht="30">
      <c r="C5" s="220" t="s">
        <v>0</v>
      </c>
      <c r="D5" s="221" t="s">
        <v>433</v>
      </c>
      <c r="E5" s="222" t="s">
        <v>434</v>
      </c>
    </row>
    <row r="6" spans="1:5">
      <c r="C6" s="223"/>
      <c r="D6" s="224"/>
      <c r="E6" s="225"/>
    </row>
    <row r="7" spans="1:5" s="226" customFormat="1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>
      <c r="B62" s="227"/>
      <c r="C62" s="228"/>
      <c r="D62" s="229"/>
      <c r="E62" s="230"/>
    </row>
    <row r="63" spans="2:5" s="226" customFormat="1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>
      <c r="B69" s="227"/>
      <c r="C69" s="228"/>
      <c r="D69" s="229"/>
      <c r="E69" s="230"/>
    </row>
    <row r="70" spans="2:5" s="226" customFormat="1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C3:N30"/>
  <sheetViews>
    <sheetView zoomScale="85" zoomScaleNormal="85" workbookViewId="0"/>
  </sheetViews>
  <sheetFormatPr baseColWidth="10" defaultColWidth="9.1640625" defaultRowHeight="13"/>
  <cols>
    <col min="1" max="2" width="9.1640625" style="324"/>
    <col min="3" max="3" width="5.83203125" style="326" customWidth="1"/>
    <col min="4" max="4" width="9.1640625" style="326"/>
    <col min="5" max="5" width="25.5" style="326" customWidth="1"/>
    <col min="6" max="6" width="9.1640625" style="324"/>
    <col min="7" max="8" width="5.83203125" style="326" customWidth="1"/>
    <col min="9" max="9" width="9.1640625" style="326"/>
    <col min="10" max="10" width="25.5" style="326" customWidth="1"/>
    <col min="11" max="11" width="9.1640625" style="324"/>
    <col min="12" max="12" width="5.83203125" style="326" customWidth="1"/>
    <col min="13" max="13" width="9.1640625" style="326"/>
    <col min="14" max="14" width="25.5" style="324" customWidth="1"/>
    <col min="15" max="16384" width="9.1640625" style="324"/>
  </cols>
  <sheetData>
    <row r="3" spans="3:14">
      <c r="C3" s="505" t="s">
        <v>453</v>
      </c>
      <c r="D3" s="506"/>
      <c r="E3" s="506"/>
      <c r="G3" s="505" t="s">
        <v>90</v>
      </c>
      <c r="H3" s="506"/>
      <c r="I3" s="506"/>
      <c r="J3" s="506"/>
      <c r="L3" s="505" t="s">
        <v>89</v>
      </c>
      <c r="M3" s="506"/>
      <c r="N3" s="506"/>
    </row>
    <row r="5" spans="3:14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BJ78"/>
  <sheetViews>
    <sheetView showGridLines="0" tabSelected="1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(45)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(10)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4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4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18.68888888888889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18.571428571428573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19.100000000000001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4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4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(45)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(10)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18.733333333333334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18.62857142857143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19.100000000000001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4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4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(45)</v>
      </c>
      <c r="M5" s="502"/>
      <c r="N5" s="314"/>
      <c r="O5" s="500" t="str">
        <f ca="1">"Regulated" &amp; CHAR( 10 ) &amp; "(" &amp; O14 &amp; ")"</f>
        <v>Regulated
(35)</v>
      </c>
      <c r="P5" s="504"/>
      <c r="Q5" s="314"/>
      <c r="R5" s="500" t="str">
        <f ca="1">"Mostly Regulated" &amp; CHAR( 10 ) &amp; "(" &amp; R14 &amp; ")"</f>
        <v>Mostly Regulated
(10)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18.733333333333334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18.62857142857143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19.100000000000001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4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4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4" collapsed="1">
      <c r="E5" s="243" t="s">
        <v>435</v>
      </c>
      <c r="G5" s="237" t="s">
        <v>423</v>
      </c>
      <c r="I5" s="314"/>
      <c r="J5" s="500" t="s">
        <v>77</v>
      </c>
      <c r="K5" s="314"/>
      <c r="L5" s="502" t="str">
        <f>"All Companies" &amp; CHAR( 10 ) &amp; "("&amp; L14 &amp; ")"</f>
        <v>All Companies
(47)</v>
      </c>
      <c r="M5" s="502"/>
      <c r="N5" s="314"/>
      <c r="O5" s="500" t="str">
        <f ca="1">"Regulated" &amp; CHAR( 10 ) &amp; "(" &amp; O14 &amp; ")"</f>
        <v>Regulated
(34)</v>
      </c>
      <c r="P5" s="504"/>
      <c r="Q5" s="314"/>
      <c r="R5" s="500" t="str">
        <f ca="1">"Mostly Regulated" &amp; CHAR( 10 ) &amp; "(" &amp; R14 &amp; ")"</f>
        <v>Mostly Regulated
(13)</v>
      </c>
      <c r="S5" s="504"/>
      <c r="T5" s="314"/>
      <c r="U5" s="500" t="str">
        <f ca="1">"Diversified" &amp; CHAR( 10 ) &amp; "(" &amp; U14 &amp; ")"</f>
        <v>Diversified
(0)</v>
      </c>
      <c r="V5" s="504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1"/>
      <c r="K6" s="315"/>
      <c r="L6" s="503"/>
      <c r="M6" s="503"/>
      <c r="N6" s="315"/>
      <c r="O6" s="501"/>
      <c r="P6" s="501"/>
      <c r="Q6" s="315"/>
      <c r="R6" s="501" t="s">
        <v>137</v>
      </c>
      <c r="S6" s="501"/>
      <c r="T6" s="315"/>
      <c r="U6" s="501"/>
      <c r="V6" s="501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4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497">
        <f t="array" ref="L16">SUM( IF( LEN( $C$7:$C$65 ) = 0, 0, $C$7:$C$65 ) ) / SUM( IF( LEN( $C$7:$C$65 ) = 0, 0, 1  ) )</f>
        <v>19.085106382978722</v>
      </c>
      <c r="M16" s="498"/>
      <c r="N16" s="316"/>
      <c r="O16" s="497">
        <f t="array" aca="1" ref="O16" ca="1">SUM( IF( LEN( $C$7:$C$65 ) = 0, 0, IF( $E$7:$E$65 = O3, $C$7:$C$65, 0 ) ) ) / SUM( IF( LEN( $C$7:$C$65 ) = 0, 0, IF( $E$7:$E$65 = O3, 1, 0 ) ) )</f>
        <v>18.970588235294116</v>
      </c>
      <c r="P16" s="498"/>
      <c r="Q16" s="316"/>
      <c r="R16" s="497">
        <f t="array" aca="1" ref="R16" ca="1">SUM( IF( LEN( $C$7:$C$65 ) = 0, 0, IF( $E$7:$E$65 = R3, $C$7:$C$65, 0 ) ) ) / SUM( IF( LEN( $C$7:$C$65 ) = 0, 0, IF( $E$7:$E$65 = R3, 1, 0 ) ) )</f>
        <v>19.384615384615383</v>
      </c>
      <c r="S16" s="498"/>
      <c r="T16" s="316"/>
      <c r="U16" s="497" t="e">
        <f t="array" aca="1" ref="U16" ca="1">SUM( IF( LEN( $C$7:$C$65 ) = 0, 0, IF( $E$7:$E$65 = U3, $C$7:$C$65, 0 ) ) ) / SUM( IF( LEN( $C$7:$C$65 ) = 0, 0, IF( $E$7:$E$65 = U3, 1, 0 ) ) )</f>
        <v>#DIV/0!</v>
      </c>
      <c r="V16" s="499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4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4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4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4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6C76E5-BF75-48CE-A6B5-1CCAC67E65E7}">
  <ds:schemaRefs>
    <ds:schemaRef ds:uri="http://schemas.microsoft.com/office/2006/metadata/properties"/>
    <ds:schemaRef ds:uri="http://schemas.microsoft.com/office/infopath/2007/PartnerControls"/>
    <ds:schemaRef ds:uri="066e5197-e0d9-4d82-87ff-9454abe15744"/>
  </ds:schemaRefs>
</ds:datastoreItem>
</file>

<file path=customXml/itemProps2.xml><?xml version="1.0" encoding="utf-8"?>
<ds:datastoreItem xmlns:ds="http://schemas.openxmlformats.org/officeDocument/2006/customXml" ds:itemID="{AD208671-E534-4270-ADA2-92DC490220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0C69A9-BAE6-498F-BDDE-3FE106CF61B1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8B6A5006-9C63-4D5C-A478-8D4FC68BF8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6e5197-e0d9-4d82-87ff-9454abe157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4</vt:i4>
      </vt:variant>
    </vt:vector>
  </HeadingPairs>
  <TitlesOfParts>
    <vt:vector size="60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Tax/QFU_Credit/2019_Q3_Credit_Ratings.xlsx</dc:title>
  <dc:creator>Mathew Martin</dc:creator>
  <cp:lastModifiedBy>Richard Baudino</cp:lastModifiedBy>
  <cp:lastPrinted>2013-05-29T14:44:09Z</cp:lastPrinted>
  <dcterms:created xsi:type="dcterms:W3CDTF">2005-10-18T14:13:46Z</dcterms:created>
  <dcterms:modified xsi:type="dcterms:W3CDTF">2019-11-28T15:22:40Z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d25fe73d-fcec-4a07-bd5f-0dc3409157cc,22;</vt:lpwstr>
  </property>
  <property fmtid="{D5CDD505-2E9C-101B-9397-08002B2CF9AE}" pid="6" name="Tags">
    <vt:lpwstr/>
  </property>
</Properties>
</file>