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31905" windowHeight="16635" firstSheet="2" activeTab="7"/>
  </bookViews>
  <sheets>
    <sheet name="Attachment RAM-2" sheetId="1" r:id="rId1"/>
    <sheet name="Attachment RAM-3" sheetId="2" r:id="rId2"/>
    <sheet name="Attahcment RAM-4" sheetId="3" r:id="rId3"/>
    <sheet name="Attahcment RAM-5" sheetId="4" r:id="rId4"/>
    <sheet name="Attachment RAM-6" sheetId="5" r:id="rId5"/>
    <sheet name="Attachment RAM-7" sheetId="6" r:id="rId6"/>
    <sheet name="Attachment RAM-8" sheetId="7" r:id="rId7"/>
    <sheet name="Attachment RAM-9" sheetId="8" r:id="rId8"/>
  </sheets>
  <externalReferences>
    <externalReference r:id="rId11"/>
    <externalReference r:id="rId12"/>
  </externalReferences>
  <definedNames>
    <definedName name="_ftn1" localSheetId="1">'Attachment RAM-3'!#REF!</definedName>
    <definedName name="_ftn2" localSheetId="1">'Attachment RAM-3'!#REF!</definedName>
    <definedName name="_ftn3" localSheetId="1">'Attachment RAM-3'!#REF!</definedName>
    <definedName name="_ftn4" localSheetId="1">'Attachment RAM-3'!#REF!</definedName>
    <definedName name="_ftn5" localSheetId="1">'Attachment RAM-3'!#REF!</definedName>
    <definedName name="_ftnref1" localSheetId="1">'Attachment RAM-3'!#REF!</definedName>
    <definedName name="_ftnref2" localSheetId="1">'Attachment RAM-3'!#REF!</definedName>
    <definedName name="_ftnref3" localSheetId="1">'Attachment RAM-3'!#REF!</definedName>
    <definedName name="_ftnref4" localSheetId="1">'Attachment RAM-3'!#REF!</definedName>
    <definedName name="_ftnref5" localSheetId="1">'Attachment RAM-3'!#REF!</definedName>
    <definedName name="_xlnm.Print_Area" localSheetId="0">'Attachment RAM-2'!$B$1:$F$36</definedName>
    <definedName name="_xlnm.Print_Area" localSheetId="1">'Attachment RAM-3'!$B$1:$D$24</definedName>
    <definedName name="_xlnm.Print_Area" localSheetId="4">'Attachment RAM-6'!$B$1:$D$32</definedName>
    <definedName name="_xlnm.Print_Area" localSheetId="6">'Attachment RAM-8'!#REF!</definedName>
    <definedName name="_xlnm.Print_Area" localSheetId="7">'Attachment RAM-9'!$A$1:$M$47</definedName>
    <definedName name="_xlnm.Print_Area" localSheetId="2">'Attahcment RAM-4'!$B$1:$G$36</definedName>
    <definedName name="_xlnm.Print_Area" localSheetId="3">'Attahcment RAM-5'!$B$1:$I$36</definedName>
    <definedName name="_xlnm.Print_Titles" localSheetId="6">'Attachment RAM-8'!$3:$6</definedName>
    <definedName name="R" localSheetId="3">'Attahcment RAM-5'!#REF!</definedName>
    <definedName name="R">#REF!</definedName>
    <definedName name="S">'[1]RAM-4'!$H$10:$H$74</definedName>
  </definedNames>
  <calcPr fullCalcOnLoad="1"/>
</workbook>
</file>

<file path=xl/sharedStrings.xml><?xml version="1.0" encoding="utf-8"?>
<sst xmlns="http://schemas.openxmlformats.org/spreadsheetml/2006/main" count="803" uniqueCount="624">
  <si>
    <t>Xcel Energy Inc.</t>
  </si>
  <si>
    <t>AVERAGE</t>
  </si>
  <si>
    <t>Company Name</t>
  </si>
  <si>
    <t>Beta</t>
  </si>
  <si>
    <t>Consol. Edison</t>
  </si>
  <si>
    <t>Dominion Resources</t>
  </si>
  <si>
    <t>Duke Energy</t>
  </si>
  <si>
    <t>Public Serv. Enterprise</t>
  </si>
  <si>
    <t>Divid</t>
  </si>
  <si>
    <t>Cost of</t>
  </si>
  <si>
    <t>TECO Energy</t>
  </si>
  <si>
    <t>Growth</t>
  </si>
  <si>
    <t>CenterPoint Energy</t>
  </si>
  <si>
    <t>CMS Energy Corp.</t>
  </si>
  <si>
    <t>(2)</t>
  </si>
  <si>
    <t>(3)</t>
  </si>
  <si>
    <t>(4)</t>
  </si>
  <si>
    <t>(5)</t>
  </si>
  <si>
    <t>(1)</t>
  </si>
  <si>
    <t>DCF Analysis Value Line Growth Rates</t>
  </si>
  <si>
    <t>Equity</t>
  </si>
  <si>
    <t>Ameren Corp.</t>
  </si>
  <si>
    <t>DTE Energy</t>
  </si>
  <si>
    <t>PG&amp;E Corp.</t>
  </si>
  <si>
    <t>Pepco Holdings</t>
  </si>
  <si>
    <t>Sempra Energy</t>
  </si>
  <si>
    <t>Line No.</t>
  </si>
  <si>
    <t>Line</t>
  </si>
  <si>
    <t>No.</t>
  </si>
  <si>
    <t xml:space="preserve">  Column 4 = Column 2 times (1 + Column 3/100)</t>
  </si>
  <si>
    <t xml:space="preserve">  Column 5 = Column 4 +  Column 3</t>
  </si>
  <si>
    <t xml:space="preserve">Dividend </t>
  </si>
  <si>
    <t>EPS</t>
  </si>
  <si>
    <t>Notes:</t>
  </si>
  <si>
    <t>Current</t>
  </si>
  <si>
    <t>Projected</t>
  </si>
  <si>
    <t>Analysts'</t>
  </si>
  <si>
    <t>Forecast</t>
  </si>
  <si>
    <t xml:space="preserve">% Expected </t>
  </si>
  <si>
    <t>Yield</t>
  </si>
  <si>
    <t>AVERAGE</t>
  </si>
  <si>
    <t>DCF Analysis Analysts' Growth Forecasts</t>
  </si>
  <si>
    <t>Avista Corp.</t>
  </si>
  <si>
    <t>SCANA Corp.</t>
  </si>
  <si>
    <t>Black Hills</t>
  </si>
  <si>
    <t>MGE Energy</t>
  </si>
  <si>
    <t>Vectren Corp.</t>
  </si>
  <si>
    <t xml:space="preserve">    Combination Elec &amp; Gas Utilities</t>
  </si>
  <si>
    <t>Alliant Energy</t>
  </si>
  <si>
    <t>Empire Dist. Elec.</t>
  </si>
  <si>
    <t>NorthWestern Corp.</t>
  </si>
  <si>
    <t>Combination Elec &amp; Gas Utilities Beta Estimates</t>
  </si>
  <si>
    <t>Eversource Energy</t>
  </si>
  <si>
    <t>Bond</t>
  </si>
  <si>
    <t>Long-Term</t>
  </si>
  <si>
    <t>20 year</t>
  </si>
  <si>
    <t xml:space="preserve"> </t>
  </si>
  <si>
    <t>Government</t>
  </si>
  <si>
    <t>Maturity</t>
  </si>
  <si>
    <t>Risk</t>
  </si>
  <si>
    <t xml:space="preserve">Bond </t>
  </si>
  <si>
    <t>Total</t>
  </si>
  <si>
    <t>Premium</t>
  </si>
  <si>
    <t>Year</t>
  </si>
  <si>
    <t>Value</t>
  </si>
  <si>
    <t>Gain/Loss</t>
  </si>
  <si>
    <t>Interest</t>
  </si>
  <si>
    <t>Return</t>
  </si>
  <si>
    <t>Over Bond Returns</t>
  </si>
  <si>
    <t>Mean</t>
  </si>
  <si>
    <t xml:space="preserve">Source: </t>
  </si>
  <si>
    <t>Bloomberg Web site: Standard &amp; Poors Utility Stock Index % Annual Change, Jan. to Dec.</t>
  </si>
  <si>
    <t>WEC Energy Group</t>
  </si>
  <si>
    <t>Income Component</t>
  </si>
  <si>
    <t>Bond Yield</t>
  </si>
  <si>
    <t>Over Bond Return Income Component</t>
  </si>
  <si>
    <t>Combination Elec &amp; Gas Utilities</t>
  </si>
  <si>
    <t xml:space="preserve">Company </t>
  </si>
  <si>
    <t xml:space="preserve">Ticker </t>
  </si>
  <si>
    <t>LNT</t>
  </si>
  <si>
    <t>AEE</t>
  </si>
  <si>
    <t>AVA</t>
  </si>
  <si>
    <t>BKH</t>
  </si>
  <si>
    <t>CNP</t>
  </si>
  <si>
    <t>CMS</t>
  </si>
  <si>
    <t>ED</t>
  </si>
  <si>
    <t>D</t>
  </si>
  <si>
    <t>DTE</t>
  </si>
  <si>
    <t>DUK</t>
  </si>
  <si>
    <t>EDE</t>
  </si>
  <si>
    <t>ES</t>
  </si>
  <si>
    <t>MGEE</t>
  </si>
  <si>
    <t>NWE</t>
  </si>
  <si>
    <t>POM</t>
  </si>
  <si>
    <t>PCG</t>
  </si>
  <si>
    <t>PEG</t>
  </si>
  <si>
    <t>SCG</t>
  </si>
  <si>
    <t>SRE</t>
  </si>
  <si>
    <t>TE</t>
  </si>
  <si>
    <t>VVC</t>
  </si>
  <si>
    <t>WEC</t>
  </si>
  <si>
    <t>XEL</t>
  </si>
  <si>
    <t>Investment-Grade Dividend-Paying Combination Gas and Electric Utilities Covered in Value Line’s Electric Utility Industry Group</t>
  </si>
  <si>
    <t>Chesapeake Utilities</t>
  </si>
  <si>
    <t>CPK</t>
  </si>
  <si>
    <t>Entergy Corp</t>
  </si>
  <si>
    <t>ETR</t>
  </si>
  <si>
    <t>Exelon Corp</t>
  </si>
  <si>
    <t>EXC</t>
  </si>
  <si>
    <t>MDU Resource</t>
  </si>
  <si>
    <t>Unitil Corp</t>
  </si>
  <si>
    <t>UTL</t>
  </si>
  <si>
    <t>MDU</t>
  </si>
  <si>
    <t>x</t>
  </si>
  <si>
    <t>Merged with Exelon</t>
  </si>
  <si>
    <t>Acquired by Emera</t>
  </si>
  <si>
    <t>Note</t>
  </si>
  <si>
    <t>(6)</t>
  </si>
  <si>
    <t>Merged with Questar, completed 9/16</t>
  </si>
  <si>
    <t>Market cap &lt; $1B; not covered by VL</t>
  </si>
  <si>
    <t>Fortis</t>
  </si>
  <si>
    <t>FTS</t>
  </si>
  <si>
    <t>Owns several US combination gas &amp; elec utilities</t>
  </si>
  <si>
    <t>2018 Utility Industry Historical Risk Premium</t>
  </si>
  <si>
    <t>Nuclear exposure, corporate reorganization</t>
  </si>
  <si>
    <t>Merged with Liberty Utility, completed 1/17</t>
  </si>
  <si>
    <t>Acquired by CenterPoint</t>
  </si>
  <si>
    <t>Sempra</t>
  </si>
  <si>
    <t>nuclear exposure, writeoffs, dividend cut</t>
  </si>
  <si>
    <t>Utility</t>
  </si>
  <si>
    <t>S&amp;P</t>
  </si>
  <si>
    <t>Index</t>
  </si>
  <si>
    <t xml:space="preserve">            Ke =</t>
  </si>
  <si>
    <t>THEN RP =</t>
  </si>
  <si>
    <t>IF YIELD =</t>
  </si>
  <si>
    <t>2 S&amp;P Global Intelligence (Regulatory Research Associates)</t>
  </si>
  <si>
    <t>1 Fed Reserve Board of Governors H.15 Release, 30-Yr Treasury rate</t>
  </si>
  <si>
    <t xml:space="preserve">Sources: </t>
  </si>
  <si>
    <t>Average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</si>
  <si>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</si>
  <si>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</si>
  <si>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</si>
  <si>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</si>
  <si>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</si>
  <si>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</si>
  <si>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</si>
  <si>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</si>
  <si>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</si>
  <si>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</si>
  <si>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</si>
  <si>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</si>
  <si>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</si>
  <si>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r>
      <t>Returns</t>
    </r>
    <r>
      <rPr>
        <b/>
        <u val="single"/>
        <vertAlign val="superscript"/>
        <sz val="12"/>
        <rFont val="Times New Roman"/>
        <family val="1"/>
      </rPr>
      <t>2</t>
    </r>
  </si>
  <si>
    <r>
      <t>Bond Yield</t>
    </r>
    <r>
      <rPr>
        <b/>
        <u val="single"/>
        <vertAlign val="superscript"/>
        <sz val="12"/>
        <rFont val="Times New Roman"/>
        <family val="1"/>
      </rPr>
      <t>1</t>
    </r>
  </si>
  <si>
    <t>Date</t>
  </si>
  <si>
    <t xml:space="preserve">Risk </t>
  </si>
  <si>
    <t>Electric</t>
  </si>
  <si>
    <t xml:space="preserve">Treasury </t>
  </si>
  <si>
    <t xml:space="preserve">Indicated </t>
  </si>
  <si>
    <t>Authorized</t>
  </si>
  <si>
    <t>2018</t>
  </si>
  <si>
    <t xml:space="preserve">  Major Rate Case Decisions 1986-2018</t>
  </si>
  <si>
    <t>(7)</t>
  </si>
  <si>
    <t>(8)</t>
  </si>
  <si>
    <t>(9)</t>
  </si>
  <si>
    <t>ALLOWED RISK PREMIUM ANALYSIS</t>
  </si>
  <si>
    <t>Source: Value Line Investment Survey 2019</t>
  </si>
  <si>
    <t xml:space="preserve">  Column 2: Yahoo Finance 2019</t>
  </si>
  <si>
    <t xml:space="preserve">  Column 3: Value Line Investment Reports 2019</t>
  </si>
  <si>
    <t xml:space="preserve">  Column 2, 3: Yahoo Finance 2019</t>
  </si>
  <si>
    <t>Source: Value Line Reports 2019</t>
  </si>
  <si>
    <t>FAF</t>
  </si>
  <si>
    <t>Avista</t>
  </si>
  <si>
    <t>CenterPoint</t>
  </si>
  <si>
    <t>Chesapeake Util</t>
  </si>
  <si>
    <t>ATO</t>
  </si>
  <si>
    <t>NJR</t>
  </si>
  <si>
    <t>NI</t>
  </si>
  <si>
    <t>Bond yields from Duff &amp; Phelps Classic 2019 Yearbooks Appendices A7 and A9 Long-Term Government Bonds Yields</t>
  </si>
  <si>
    <t>Acquisition of Vectren completed</t>
  </si>
  <si>
    <t>Acquisition of WildHorse Resource Development completed</t>
  </si>
  <si>
    <t>Acquisition of Hydro One completed</t>
  </si>
  <si>
    <t>Acquisition of SourceGas completed</t>
  </si>
  <si>
    <t>Acquisition of Piedmont Natual Gas completed</t>
  </si>
  <si>
    <t>Regulated Revenues &lt; 50%</t>
  </si>
  <si>
    <t>Declared bankruptcy</t>
  </si>
  <si>
    <t>Acquisition of Oncor completed</t>
  </si>
  <si>
    <t>DCF ANALYSIS S&amp;P 500 STOCKS</t>
  </si>
  <si>
    <t>COMPANY</t>
  </si>
  <si>
    <t>EPS GROWTH</t>
  </si>
  <si>
    <t>DIVIDEND</t>
  </si>
  <si>
    <t>TICKER</t>
  </si>
  <si>
    <t>FCST</t>
  </si>
  <si>
    <t>YIELD</t>
  </si>
  <si>
    <t>A</t>
  </si>
  <si>
    <t>AAN</t>
  </si>
  <si>
    <t>AAP</t>
  </si>
  <si>
    <t>AB</t>
  </si>
  <si>
    <t>ABB</t>
  </si>
  <si>
    <t>ABBV</t>
  </si>
  <si>
    <t>ABC</t>
  </si>
  <si>
    <t>ABM</t>
  </si>
  <si>
    <t>ABT</t>
  </si>
  <si>
    <t>ACCO</t>
  </si>
  <si>
    <t>ACN</t>
  </si>
  <si>
    <t>ADM</t>
  </si>
  <si>
    <t>ADS</t>
  </si>
  <si>
    <t>AEM</t>
  </si>
  <si>
    <t>AEO</t>
  </si>
  <si>
    <t>AEP</t>
  </si>
  <si>
    <t>AFG</t>
  </si>
  <si>
    <t>AFL</t>
  </si>
  <si>
    <t>AGCO</t>
  </si>
  <si>
    <t>AGN</t>
  </si>
  <si>
    <t>AIN</t>
  </si>
  <si>
    <t>AIR</t>
  </si>
  <si>
    <t>AIT</t>
  </si>
  <si>
    <t>AIZ</t>
  </si>
  <si>
    <t>AJG</t>
  </si>
  <si>
    <t>ALB</t>
  </si>
  <si>
    <t>ALE</t>
  </si>
  <si>
    <t>ALK</t>
  </si>
  <si>
    <t>ALL</t>
  </si>
  <si>
    <t>ALLE</t>
  </si>
  <si>
    <t>ALLY</t>
  </si>
  <si>
    <t>ALSN</t>
  </si>
  <si>
    <t>ALV</t>
  </si>
  <si>
    <t>AMC</t>
  </si>
  <si>
    <t>AME</t>
  </si>
  <si>
    <t>AMG</t>
  </si>
  <si>
    <t>AMP</t>
  </si>
  <si>
    <t>AMT</t>
  </si>
  <si>
    <t>ANDX</t>
  </si>
  <si>
    <t>ANTM</t>
  </si>
  <si>
    <t>AON</t>
  </si>
  <si>
    <t>AOS</t>
  </si>
  <si>
    <t>APD</t>
  </si>
  <si>
    <t>APH</t>
  </si>
  <si>
    <t>APO</t>
  </si>
  <si>
    <t>APTV</t>
  </si>
  <si>
    <t>APU</t>
  </si>
  <si>
    <t>ARMK</t>
  </si>
  <si>
    <t>ASB</t>
  </si>
  <si>
    <t>ATR</t>
  </si>
  <si>
    <t>ATTO</t>
  </si>
  <si>
    <t>ATU</t>
  </si>
  <si>
    <t>AUY</t>
  </si>
  <si>
    <t>AVB</t>
  </si>
  <si>
    <t>AVD</t>
  </si>
  <si>
    <t>AVX</t>
  </si>
  <si>
    <t>AVY</t>
  </si>
  <si>
    <t>AWI</t>
  </si>
  <si>
    <t>AWK</t>
  </si>
  <si>
    <t>AWR</t>
  </si>
  <si>
    <t>AXP</t>
  </si>
  <si>
    <t>AXS</t>
  </si>
  <si>
    <t>AYI</t>
  </si>
  <si>
    <t>AYR</t>
  </si>
  <si>
    <t>AZN</t>
  </si>
  <si>
    <t>B</t>
  </si>
  <si>
    <t>BA</t>
  </si>
  <si>
    <t>BAC</t>
  </si>
  <si>
    <t>BAH</t>
  </si>
  <si>
    <t>BAM</t>
  </si>
  <si>
    <t>BAX</t>
  </si>
  <si>
    <t>BBT</t>
  </si>
  <si>
    <t>BBY</t>
  </si>
  <si>
    <t>BC</t>
  </si>
  <si>
    <t>BCC</t>
  </si>
  <si>
    <t>BCE</t>
  </si>
  <si>
    <t>BCO</t>
  </si>
  <si>
    <t>BDC</t>
  </si>
  <si>
    <t>BDX</t>
  </si>
  <si>
    <t>BEN</t>
  </si>
  <si>
    <t>BFB</t>
  </si>
  <si>
    <t>BG</t>
  </si>
  <si>
    <t>BGG</t>
  </si>
  <si>
    <t>BGS</t>
  </si>
  <si>
    <t>BHE</t>
  </si>
  <si>
    <t>BIG</t>
  </si>
  <si>
    <t>BK</t>
  </si>
  <si>
    <t>BLK</t>
  </si>
  <si>
    <t>BLL</t>
  </si>
  <si>
    <t>BMI</t>
  </si>
  <si>
    <t>BMS</t>
  </si>
  <si>
    <t>BMY</t>
  </si>
  <si>
    <t>BOH</t>
  </si>
  <si>
    <t>BPL</t>
  </si>
  <si>
    <t>BR</t>
  </si>
  <si>
    <t>BRC</t>
  </si>
  <si>
    <t>BRO</t>
  </si>
  <si>
    <t>BRSS</t>
  </si>
  <si>
    <t>BUD</t>
  </si>
  <si>
    <t>BWA</t>
  </si>
  <si>
    <t>BWXT</t>
  </si>
  <si>
    <t>BX</t>
  </si>
  <si>
    <t>BXP</t>
  </si>
  <si>
    <t>BXS</t>
  </si>
  <si>
    <t>BYD</t>
  </si>
  <si>
    <t>C</t>
  </si>
  <si>
    <t>CAG</t>
  </si>
  <si>
    <t>CAH</t>
  </si>
  <si>
    <t>CAJ</t>
  </si>
  <si>
    <t>CAL</t>
  </si>
  <si>
    <t>CAT</t>
  </si>
  <si>
    <t>CATO</t>
  </si>
  <si>
    <t>CB</t>
  </si>
  <si>
    <t>CBS</t>
  </si>
  <si>
    <t>CBT</t>
  </si>
  <si>
    <t>CCI</t>
  </si>
  <si>
    <t>CCL</t>
  </si>
  <si>
    <t>CE</t>
  </si>
  <si>
    <t>CFG</t>
  </si>
  <si>
    <t>CFR</t>
  </si>
  <si>
    <t>CHD</t>
  </si>
  <si>
    <t>CHE</t>
  </si>
  <si>
    <t>CHH</t>
  </si>
  <si>
    <t>CHL</t>
  </si>
  <si>
    <t>CI</t>
  </si>
  <si>
    <t>CIT</t>
  </si>
  <si>
    <t>CL</t>
  </si>
  <si>
    <t>CLB</t>
  </si>
  <si>
    <t>CLX</t>
  </si>
  <si>
    <t>CMA</t>
  </si>
  <si>
    <t>CMC</t>
  </si>
  <si>
    <t>CMD</t>
  </si>
  <si>
    <t>CMI</t>
  </si>
  <si>
    <t>CMP</t>
  </si>
  <si>
    <t>CNA</t>
  </si>
  <si>
    <t>CNI</t>
  </si>
  <si>
    <t>CNK</t>
  </si>
  <si>
    <t>COF</t>
  </si>
  <si>
    <t>COO</t>
  </si>
  <si>
    <t>COTY</t>
  </si>
  <si>
    <t>CP</t>
  </si>
  <si>
    <t>CPA</t>
  </si>
  <si>
    <t>CPB</t>
  </si>
  <si>
    <t>CR</t>
  </si>
  <si>
    <t>CRDB</t>
  </si>
  <si>
    <t>CRI</t>
  </si>
  <si>
    <t>CSL</t>
  </si>
  <si>
    <t>CSV</t>
  </si>
  <si>
    <t>CSX</t>
  </si>
  <si>
    <t>CTB</t>
  </si>
  <si>
    <t>CTL</t>
  </si>
  <si>
    <t>CTS</t>
  </si>
  <si>
    <t>CULP</t>
  </si>
  <si>
    <t>CVS</t>
  </si>
  <si>
    <t>CW</t>
  </si>
  <si>
    <t>CWT</t>
  </si>
  <si>
    <t>CXW</t>
  </si>
  <si>
    <t>DAL</t>
  </si>
  <si>
    <t>DAN</t>
  </si>
  <si>
    <t>DBI</t>
  </si>
  <si>
    <t>DCI</t>
  </si>
  <si>
    <t>DCP</t>
  </si>
  <si>
    <t>DDS</t>
  </si>
  <si>
    <t>DE</t>
  </si>
  <si>
    <t>DEO</t>
  </si>
  <si>
    <t>DFS</t>
  </si>
  <si>
    <t>DG</t>
  </si>
  <si>
    <t>DGX</t>
  </si>
  <si>
    <t>DHI</t>
  </si>
  <si>
    <t>DHR</t>
  </si>
  <si>
    <t>DIN</t>
  </si>
  <si>
    <t>DIS</t>
  </si>
  <si>
    <t>DKS</t>
  </si>
  <si>
    <t>DLB</t>
  </si>
  <si>
    <t>DLR</t>
  </si>
  <si>
    <t>DLX</t>
  </si>
  <si>
    <t>DOV</t>
  </si>
  <si>
    <t>DOX</t>
  </si>
  <si>
    <t>DPZ</t>
  </si>
  <si>
    <t>DRE</t>
  </si>
  <si>
    <t>DRI</t>
  </si>
  <si>
    <t>DXC</t>
  </si>
  <si>
    <t>EAT</t>
  </si>
  <si>
    <t>ECL</t>
  </si>
  <si>
    <t>EE</t>
  </si>
  <si>
    <t>EFX</t>
  </si>
  <si>
    <t>EHC</t>
  </si>
  <si>
    <t>EL</t>
  </si>
  <si>
    <t>ELY</t>
  </si>
  <si>
    <t>EME</t>
  </si>
  <si>
    <t>EMN</t>
  </si>
  <si>
    <t>EMR</t>
  </si>
  <si>
    <t>ENBL</t>
  </si>
  <si>
    <t>ENS</t>
  </si>
  <si>
    <t>EPD</t>
  </si>
  <si>
    <t>EQM</t>
  </si>
  <si>
    <t>ERJ</t>
  </si>
  <si>
    <t>ESE</t>
  </si>
  <si>
    <t>ESS</t>
  </si>
  <si>
    <t>ET</t>
  </si>
  <si>
    <t>ETH</t>
  </si>
  <si>
    <t>ETN</t>
  </si>
  <si>
    <t>EV</t>
  </si>
  <si>
    <t>EVC</t>
  </si>
  <si>
    <t>EXP</t>
  </si>
  <si>
    <t>EXR</t>
  </si>
  <si>
    <t>F</t>
  </si>
  <si>
    <t>FBHS</t>
  </si>
  <si>
    <t>FCF</t>
  </si>
  <si>
    <t>FDS</t>
  </si>
  <si>
    <t>FDX</t>
  </si>
  <si>
    <t>FE</t>
  </si>
  <si>
    <t>FHN</t>
  </si>
  <si>
    <t>FII</t>
  </si>
  <si>
    <t>FIS</t>
  </si>
  <si>
    <t>FL</t>
  </si>
  <si>
    <t>FLO</t>
  </si>
  <si>
    <t>FLR</t>
  </si>
  <si>
    <t>FLS</t>
  </si>
  <si>
    <t>FMC</t>
  </si>
  <si>
    <t>FMS</t>
  </si>
  <si>
    <t>FNF</t>
  </si>
  <si>
    <t>FNV</t>
  </si>
  <si>
    <t>FRC</t>
  </si>
  <si>
    <t>FRT</t>
  </si>
  <si>
    <t>FSS</t>
  </si>
  <si>
    <t>FUL</t>
  </si>
  <si>
    <t>FUN</t>
  </si>
  <si>
    <t>G</t>
  </si>
  <si>
    <t>GATX</t>
  </si>
  <si>
    <t>GBX</t>
  </si>
  <si>
    <t>GD</t>
  </si>
  <si>
    <t>GE</t>
  </si>
  <si>
    <t>GEF</t>
  </si>
  <si>
    <t>GFF</t>
  </si>
  <si>
    <t>GGG</t>
  </si>
  <si>
    <t>GHC</t>
  </si>
  <si>
    <t>GHL</t>
  </si>
  <si>
    <t>GIL</t>
  </si>
  <si>
    <t>GIS</t>
  </si>
  <si>
    <t>GLOG</t>
  </si>
  <si>
    <t>GLW</t>
  </si>
  <si>
    <t>GM</t>
  </si>
  <si>
    <t>GPC</t>
  </si>
  <si>
    <t>GPI</t>
  </si>
  <si>
    <t>GPK</t>
  </si>
  <si>
    <t>GPN</t>
  </si>
  <si>
    <t>GPS</t>
  </si>
  <si>
    <t>GRA</t>
  </si>
  <si>
    <t>GRC</t>
  </si>
  <si>
    <t>GS</t>
  </si>
  <si>
    <t>GSK</t>
  </si>
  <si>
    <t>GWW</t>
  </si>
  <si>
    <t>H</t>
  </si>
  <si>
    <t>HBI</t>
  </si>
  <si>
    <t>HCA</t>
  </si>
  <si>
    <t>HD</t>
  </si>
  <si>
    <t>HE</t>
  </si>
  <si>
    <t>HEI</t>
  </si>
  <si>
    <t>HI</t>
  </si>
  <si>
    <t>HIG</t>
  </si>
  <si>
    <t>HII</t>
  </si>
  <si>
    <t>HMC</t>
  </si>
  <si>
    <t>HNI</t>
  </si>
  <si>
    <t>HOG</t>
  </si>
  <si>
    <t>HON</t>
  </si>
  <si>
    <t>HPT</t>
  </si>
  <si>
    <t>HR</t>
  </si>
  <si>
    <t>HRB</t>
  </si>
  <si>
    <t>HRC</t>
  </si>
  <si>
    <t>HRL</t>
  </si>
  <si>
    <t>HRS</t>
  </si>
  <si>
    <t>HSBC</t>
  </si>
  <si>
    <t>HST</t>
  </si>
  <si>
    <t>HSY</t>
  </si>
  <si>
    <t>HUBB</t>
  </si>
  <si>
    <t>HUM</t>
  </si>
  <si>
    <t>HUN</t>
  </si>
  <si>
    <t>HVT</t>
  </si>
  <si>
    <t>HXL</t>
  </si>
  <si>
    <t>HY</t>
  </si>
  <si>
    <t>IBM</t>
  </si>
  <si>
    <t>ICE</t>
  </si>
  <si>
    <t>IDA</t>
  </si>
  <si>
    <t>IEX</t>
  </si>
  <si>
    <t>IFF</t>
  </si>
  <si>
    <t>INFY</t>
  </si>
  <si>
    <t>INGR</t>
  </si>
  <si>
    <t>IP</t>
  </si>
  <si>
    <t>IPG</t>
  </si>
  <si>
    <t>IR</t>
  </si>
  <si>
    <t>IRM</t>
  </si>
  <si>
    <t>ITT</t>
  </si>
  <si>
    <t>ITW</t>
  </si>
  <si>
    <t>IVZ</t>
  </si>
  <si>
    <t>JBL</t>
  </si>
  <si>
    <t>JBT</t>
  </si>
  <si>
    <t>JCI</t>
  </si>
  <si>
    <t>JEC</t>
  </si>
  <si>
    <t>JHG</t>
  </si>
  <si>
    <t>JLL</t>
  </si>
  <si>
    <t>JNJ</t>
  </si>
  <si>
    <t>JNPR</t>
  </si>
  <si>
    <t>JPM</t>
  </si>
  <si>
    <t>JWA</t>
  </si>
  <si>
    <t>JWN</t>
  </si>
  <si>
    <t>K</t>
  </si>
  <si>
    <t>KAI</t>
  </si>
  <si>
    <t>KAMN</t>
  </si>
  <si>
    <t>KAR</t>
  </si>
  <si>
    <t>KBH</t>
  </si>
  <si>
    <t>KBR</t>
  </si>
  <si>
    <t>KEY</t>
  </si>
  <si>
    <t>KFY</t>
  </si>
  <si>
    <t>KIM</t>
  </si>
  <si>
    <t>KKR</t>
  </si>
  <si>
    <t>KMB</t>
  </si>
  <si>
    <t>KMT</t>
  </si>
  <si>
    <t>KNL</t>
  </si>
  <si>
    <t>KO</t>
  </si>
  <si>
    <t>KR</t>
  </si>
  <si>
    <t>KSS</t>
  </si>
  <si>
    <t>KSU</t>
  </si>
  <si>
    <t>KWR</t>
  </si>
  <si>
    <t>L</t>
  </si>
  <si>
    <t>LAD</t>
  </si>
  <si>
    <t>LAZ</t>
  </si>
  <si>
    <t>LCII</t>
  </si>
  <si>
    <t>LDOS</t>
  </si>
  <si>
    <t>LEA</t>
  </si>
  <si>
    <t>LEG</t>
  </si>
  <si>
    <t>LEN</t>
  </si>
  <si>
    <t>LII</t>
  </si>
  <si>
    <t>LLL</t>
  </si>
  <si>
    <t>LLY</t>
  </si>
  <si>
    <t>LM</t>
  </si>
  <si>
    <t>LMT</t>
  </si>
  <si>
    <t>LNC</t>
  </si>
  <si>
    <t>LNN</t>
  </si>
  <si>
    <t>LOW</t>
  </si>
  <si>
    <t>LPT</t>
  </si>
  <si>
    <t>LPX</t>
  </si>
  <si>
    <t>LUV</t>
  </si>
  <si>
    <t>LVS</t>
  </si>
  <si>
    <t>LYB</t>
  </si>
  <si>
    <t>LZB</t>
  </si>
  <si>
    <t>M</t>
  </si>
  <si>
    <t>MA</t>
  </si>
  <si>
    <t>MAC</t>
  </si>
  <si>
    <t>MAN</t>
  </si>
  <si>
    <t>MAS</t>
  </si>
  <si>
    <t>MATX</t>
  </si>
  <si>
    <t>MCD</t>
  </si>
  <si>
    <t>MCK</t>
  </si>
  <si>
    <t>MCO</t>
  </si>
  <si>
    <t>MCS</t>
  </si>
  <si>
    <t>MCY</t>
  </si>
  <si>
    <t>MDC</t>
  </si>
  <si>
    <t>MDP</t>
  </si>
  <si>
    <t>MDT</t>
  </si>
  <si>
    <t>MEI</t>
  </si>
  <si>
    <t>MET</t>
  </si>
  <si>
    <t>MFC</t>
  </si>
  <si>
    <t>MGA</t>
  </si>
  <si>
    <t>MKC</t>
  </si>
  <si>
    <t>MLI</t>
  </si>
  <si>
    <t>MLM</t>
  </si>
  <si>
    <t>MMC</t>
  </si>
  <si>
    <t>MMM</t>
  </si>
  <si>
    <t>MMP</t>
  </si>
  <si>
    <t>MMS</t>
  </si>
  <si>
    <t>MO</t>
  </si>
  <si>
    <t>MOGA</t>
  </si>
  <si>
    <t>MOV</t>
  </si>
  <si>
    <t>MPC</t>
  </si>
  <si>
    <t>MRK</t>
  </si>
  <si>
    <t>MS</t>
  </si>
  <si>
    <t>MSA</t>
  </si>
  <si>
    <t>MSCI</t>
  </si>
  <si>
    <t>MSI</t>
  </si>
  <si>
    <t>MSM</t>
  </si>
  <si>
    <t>MT</t>
  </si>
  <si>
    <t>MTB</t>
  </si>
  <si>
    <t>MTN</t>
  </si>
  <si>
    <t>MTRN</t>
  </si>
  <si>
    <t>MTX</t>
  </si>
  <si>
    <t>MWA</t>
  </si>
  <si>
    <t>NBL</t>
  </si>
  <si>
    <t>NCI</t>
  </si>
  <si>
    <t>NEE</t>
  </si>
  <si>
    <t>NEM</t>
  </si>
  <si>
    <t>NEU</t>
  </si>
  <si>
    <t>NKE</t>
  </si>
  <si>
    <t>NLSN</t>
  </si>
  <si>
    <t>NLY</t>
  </si>
  <si>
    <t>NOC</t>
  </si>
  <si>
    <t>NOK</t>
  </si>
  <si>
    <t>NP</t>
  </si>
  <si>
    <t>NPK</t>
  </si>
  <si>
    <t>NPO</t>
  </si>
  <si>
    <t>NRP</t>
  </si>
  <si>
    <t>NSC</t>
  </si>
  <si>
    <t>NSP</t>
  </si>
  <si>
    <t>NUS</t>
  </si>
  <si>
    <t>NVO</t>
  </si>
  <si>
    <t>NVS</t>
  </si>
  <si>
    <t>NYCB</t>
  </si>
  <si>
    <t>O</t>
  </si>
  <si>
    <t>OC</t>
  </si>
  <si>
    <t>OGE</t>
  </si>
  <si>
    <t>OI</t>
  </si>
  <si>
    <t>OKE</t>
  </si>
  <si>
    <t>OMC</t>
  </si>
  <si>
    <t>OMI</t>
  </si>
  <si>
    <t>ORA</t>
  </si>
  <si>
    <t>ORCL</t>
  </si>
  <si>
    <t>ORI</t>
  </si>
  <si>
    <t>OSK</t>
  </si>
  <si>
    <t>OXM</t>
  </si>
  <si>
    <t>PAG</t>
  </si>
  <si>
    <t>PBF</t>
  </si>
  <si>
    <t>PBI</t>
  </si>
  <si>
    <t>PCH</t>
  </si>
  <si>
    <t>PEP</t>
  </si>
  <si>
    <t>MEDIAN</t>
  </si>
  <si>
    <t>Source: Value Line Screening Software 5/2019</t>
  </si>
  <si>
    <t xml:space="preserve">Return on </t>
  </si>
  <si>
    <t xml:space="preserve">  Column 6 = Column 4/0.95  +  Column 3</t>
  </si>
  <si>
    <t xml:space="preserve">    Column 6 = Column 4/0.95  +  Column 3</t>
  </si>
  <si>
    <t>Proxy Group for Duke Energy Ky.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</si>
</sst>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dd\-mmm\-yy"/>
    <numFmt numFmtId="167" formatCode="#,##0.0_);\(#,##0.0\)"/>
    <numFmt numFmtId="168" formatCode="0.00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&quot;$&quot;#,##0.00"/>
    <numFmt numFmtId="174" formatCode="mm/dd/yy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\,\ yyyy"/>
    <numFmt numFmtId="182" formatCode="[$-409]h:mm:ss\ AM/PM"/>
    <numFmt numFmtId="183" formatCode="0_);\(0\)"/>
    <numFmt numFmtId="184" formatCode="0.0000%"/>
    <numFmt numFmtId="185" formatCode="0.000%"/>
    <numFmt numFmtId="186" formatCode="0.000000"/>
  </numFmts>
  <fonts count="9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.2"/>
      <color indexed="36"/>
      <name val="Arial"/>
      <family val="2"/>
    </font>
    <font>
      <u val="single"/>
      <sz val="12.2"/>
      <color indexed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vertAlign val="superscript"/>
      <sz val="18"/>
      <name val="Times New Roman"/>
      <family val="1"/>
    </font>
    <font>
      <sz val="12"/>
      <color indexed="12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  <font>
      <b/>
      <u val="single"/>
      <vertAlign val="superscript"/>
      <sz val="12"/>
      <name val="Times New Roman"/>
      <family val="1"/>
    </font>
    <font>
      <b/>
      <u val="single"/>
      <sz val="14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39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12"/>
      <name val="Times New Roman"/>
      <family val="1"/>
    </font>
    <font>
      <sz val="10"/>
      <color indexed="39"/>
      <name val="Times New Roman"/>
      <family val="1"/>
    </font>
    <font>
      <sz val="10"/>
      <color indexed="62"/>
      <name val="Times New Roman"/>
      <family val="1"/>
    </font>
    <font>
      <sz val="12"/>
      <color indexed="62"/>
      <name val="Times New Roman"/>
      <family val="1"/>
    </font>
    <font>
      <sz val="10"/>
      <color indexed="4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30"/>
      <name val="Times New Roman"/>
      <family val="1"/>
    </font>
    <font>
      <b/>
      <sz val="14"/>
      <color indexed="8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2"/>
      <color indexed="3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FF"/>
      <name val="Times New Roman"/>
      <family val="1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1C1D1B"/>
      <name val="Times New Roman"/>
      <family val="1"/>
    </font>
    <font>
      <sz val="10"/>
      <color rgb="FF0000D4"/>
      <name val="Times New Roman"/>
      <family val="1"/>
    </font>
    <font>
      <sz val="10"/>
      <color rgb="FF0000FF"/>
      <name val="Times New Roman"/>
      <family val="1"/>
    </font>
    <font>
      <sz val="10"/>
      <color rgb="FF2523B8"/>
      <name val="Times New Roman"/>
      <family val="1"/>
    </font>
    <font>
      <sz val="10"/>
      <color rgb="FF1A36C2"/>
      <name val="Times New Roman"/>
      <family val="1"/>
    </font>
    <font>
      <sz val="12"/>
      <color rgb="FF1C4BAE"/>
      <name val="Times New Roman"/>
      <family val="1"/>
    </font>
    <font>
      <sz val="10"/>
      <color rgb="FF3542F4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0070C0"/>
      <name val="Times New Roman"/>
      <family val="1"/>
    </font>
    <font>
      <b/>
      <sz val="14"/>
      <color theme="1"/>
      <name val="Calibri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11"/>
      <color theme="1"/>
      <name val="Calibri"/>
      <family val="2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94">
    <xf numFmtId="0" fontId="0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57" applyNumberFormat="1" applyFont="1" applyAlignment="1" applyProtection="1">
      <alignment/>
      <protection locked="0"/>
    </xf>
    <xf numFmtId="164" fontId="7" fillId="0" borderId="0" xfId="57" applyFont="1" applyAlignment="1">
      <alignment/>
      <protection/>
    </xf>
    <xf numFmtId="0" fontId="7" fillId="0" borderId="0" xfId="57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38" fontId="0" fillId="0" borderId="0" xfId="54" applyNumberFormat="1" applyFont="1" applyFill="1" applyAlignment="1" quotePrefix="1">
      <alignment horizontal="center"/>
      <protection/>
    </xf>
    <xf numFmtId="164" fontId="7" fillId="0" borderId="0" xfId="57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/>
      <protection locked="0"/>
    </xf>
    <xf numFmtId="38" fontId="10" fillId="0" borderId="0" xfId="54" applyNumberFormat="1" applyFont="1" applyFill="1" applyAlignment="1" quotePrefix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56" applyNumberFormat="1" applyFont="1" applyAlignment="1">
      <alignment/>
      <protection/>
    </xf>
    <xf numFmtId="2" fontId="10" fillId="0" borderId="0" xfId="0" applyNumberFormat="1" applyFont="1" applyAlignment="1">
      <alignment/>
    </xf>
    <xf numFmtId="0" fontId="10" fillId="0" borderId="0" xfId="0" applyNumberFormat="1" applyFont="1" applyAlignment="1" applyProtection="1" quotePrefix="1">
      <alignment horizontal="center"/>
      <protection locked="0"/>
    </xf>
    <xf numFmtId="0" fontId="10" fillId="0" borderId="0" xfId="57" applyNumberFormat="1" applyFont="1" applyAlignment="1" applyProtection="1">
      <alignment/>
      <protection locked="0"/>
    </xf>
    <xf numFmtId="0" fontId="10" fillId="0" borderId="0" xfId="57" applyNumberFormat="1" applyFont="1" applyAlignment="1">
      <alignment/>
      <protection/>
    </xf>
    <xf numFmtId="0" fontId="10" fillId="0" borderId="0" xfId="57" applyNumberFormat="1" applyFont="1" applyBorder="1">
      <alignment/>
      <protection/>
    </xf>
    <xf numFmtId="2" fontId="9" fillId="0" borderId="0" xfId="0" applyNumberFormat="1" applyFont="1" applyAlignment="1">
      <alignment horizontal="center"/>
    </xf>
    <xf numFmtId="38" fontId="10" fillId="0" borderId="0" xfId="0" applyNumberFormat="1" applyFont="1" applyAlignment="1" quotePrefix="1">
      <alignment horizontal="center"/>
    </xf>
    <xf numFmtId="0" fontId="10" fillId="0" borderId="0" xfId="0" applyNumberFormat="1" applyFont="1" applyAlignment="1" applyProtection="1">
      <alignment/>
      <protection/>
    </xf>
    <xf numFmtId="164" fontId="10" fillId="0" borderId="0" xfId="57" applyFont="1">
      <alignment/>
      <protection/>
    </xf>
    <xf numFmtId="164" fontId="10" fillId="0" borderId="0" xfId="57" applyFont="1" applyAlignment="1">
      <alignment/>
      <protection/>
    </xf>
    <xf numFmtId="38" fontId="10" fillId="0" borderId="0" xfId="57" applyNumberFormat="1" applyFont="1" applyAlignment="1" quotePrefix="1">
      <alignment horizontal="center"/>
      <protection/>
    </xf>
    <xf numFmtId="38" fontId="10" fillId="0" borderId="0" xfId="57" applyNumberFormat="1" applyFont="1" applyAlignment="1">
      <alignment horizontal="center"/>
      <protection/>
    </xf>
    <xf numFmtId="164" fontId="10" fillId="0" borderId="0" xfId="57" applyFont="1" applyBorder="1" applyAlignment="1">
      <alignment horizontal="center"/>
      <protection/>
    </xf>
    <xf numFmtId="0" fontId="10" fillId="0" borderId="0" xfId="57" applyNumberFormat="1" applyFont="1" applyAlignment="1">
      <alignment horizontal="center"/>
      <protection/>
    </xf>
    <xf numFmtId="164" fontId="10" fillId="0" borderId="0" xfId="57" applyFont="1" applyAlignment="1">
      <alignment horizontal="center"/>
      <protection/>
    </xf>
    <xf numFmtId="0" fontId="10" fillId="0" borderId="10" xfId="57" applyNumberFormat="1" applyFont="1" applyBorder="1" applyAlignment="1">
      <alignment horizontal="center"/>
      <protection/>
    </xf>
    <xf numFmtId="0" fontId="10" fillId="0" borderId="0" xfId="57" applyNumberFormat="1" applyFont="1" applyBorder="1" applyAlignment="1">
      <alignment horizontal="center"/>
      <protection/>
    </xf>
    <xf numFmtId="164" fontId="10" fillId="0" borderId="10" xfId="57" applyFont="1" applyBorder="1" applyAlignment="1">
      <alignment horizontal="center"/>
      <protection/>
    </xf>
    <xf numFmtId="0" fontId="10" fillId="0" borderId="0" xfId="57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2" fontId="10" fillId="0" borderId="0" xfId="56" applyNumberFormat="1" applyFont="1" applyAlignment="1">
      <alignment horizontal="center"/>
      <protection/>
    </xf>
    <xf numFmtId="2" fontId="11" fillId="0" borderId="0" xfId="0" applyNumberFormat="1" applyFont="1" applyFill="1" applyAlignment="1">
      <alignment horizontal="center"/>
    </xf>
    <xf numFmtId="2" fontId="76" fillId="0" borderId="0" xfId="0" applyNumberFormat="1" applyFont="1" applyFill="1" applyAlignment="1">
      <alignment horizontal="center"/>
    </xf>
    <xf numFmtId="1" fontId="77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56" applyNumberFormat="1" applyFont="1" applyAlignment="1" applyProtection="1">
      <alignment/>
      <protection locked="0"/>
    </xf>
    <xf numFmtId="0" fontId="10" fillId="0" borderId="0" xfId="56" applyNumberFormat="1" applyFont="1" applyAlignment="1">
      <alignment horizontal="centerContinuous"/>
      <protection/>
    </xf>
    <xf numFmtId="0" fontId="9" fillId="0" borderId="0" xfId="55" applyNumberFormat="1" applyFont="1" applyAlignment="1">
      <alignment horizontal="centerContinuous"/>
      <protection/>
    </xf>
    <xf numFmtId="0" fontId="10" fillId="0" borderId="0" xfId="56" applyNumberFormat="1" applyFont="1" applyAlignment="1" applyProtection="1">
      <alignment horizontal="centerContinuous"/>
      <protection locked="0"/>
    </xf>
    <xf numFmtId="0" fontId="10" fillId="0" borderId="0" xfId="56" applyNumberFormat="1" applyFont="1" applyAlignment="1">
      <alignment/>
      <protection/>
    </xf>
    <xf numFmtId="164" fontId="10" fillId="0" borderId="0" xfId="56" applyFont="1" applyAlignment="1">
      <alignment/>
      <protection/>
    </xf>
    <xf numFmtId="0" fontId="10" fillId="0" borderId="0" xfId="56" applyNumberFormat="1" applyFont="1" applyAlignment="1">
      <alignment horizontal="center"/>
      <protection/>
    </xf>
    <xf numFmtId="164" fontId="10" fillId="0" borderId="0" xfId="56" applyFont="1" applyAlignment="1">
      <alignment horizontal="center"/>
      <protection/>
    </xf>
    <xf numFmtId="38" fontId="10" fillId="0" borderId="0" xfId="56" applyNumberFormat="1" applyFont="1" applyAlignment="1" quotePrefix="1">
      <alignment horizontal="center"/>
      <protection/>
    </xf>
    <xf numFmtId="38" fontId="10" fillId="0" borderId="0" xfId="56" applyNumberFormat="1" applyFont="1" applyAlignment="1">
      <alignment horizontal="center"/>
      <protection/>
    </xf>
    <xf numFmtId="38" fontId="10" fillId="0" borderId="0" xfId="54" applyNumberFormat="1" applyFont="1" applyFill="1" applyAlignment="1">
      <alignment horizontal="center"/>
      <protection/>
    </xf>
    <xf numFmtId="0" fontId="10" fillId="0" borderId="0" xfId="56" applyNumberFormat="1" applyFont="1" applyBorder="1" applyAlignment="1">
      <alignment horizontal="center"/>
      <protection/>
    </xf>
    <xf numFmtId="0" fontId="10" fillId="0" borderId="0" xfId="56" applyNumberFormat="1" applyFont="1" applyBorder="1" applyAlignment="1">
      <alignment/>
      <protection/>
    </xf>
    <xf numFmtId="0" fontId="10" fillId="0" borderId="10" xfId="56" applyNumberFormat="1" applyFont="1" applyBorder="1" applyAlignment="1">
      <alignment horizontal="center"/>
      <protection/>
    </xf>
    <xf numFmtId="0" fontId="10" fillId="0" borderId="0" xfId="56" applyNumberFormat="1" applyFont="1" applyBorder="1">
      <alignment/>
      <protection/>
    </xf>
    <xf numFmtId="0" fontId="10" fillId="0" borderId="0" xfId="56" applyNumberFormat="1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2" fontId="10" fillId="0" borderId="0" xfId="56" applyNumberFormat="1" applyFont="1" applyAlignment="1">
      <alignment horizontal="center"/>
      <protection/>
    </xf>
    <xf numFmtId="0" fontId="10" fillId="0" borderId="0" xfId="57" applyNumberFormat="1" applyFont="1" applyAlignment="1" applyProtection="1">
      <alignment/>
      <protection locked="0"/>
    </xf>
    <xf numFmtId="0" fontId="9" fillId="0" borderId="0" xfId="56" applyNumberFormat="1" applyFont="1" applyAlignment="1">
      <alignment/>
      <protection/>
    </xf>
    <xf numFmtId="2" fontId="9" fillId="0" borderId="0" xfId="56" applyNumberFormat="1" applyFont="1" applyAlignment="1">
      <alignment horizontal="center"/>
      <protection/>
    </xf>
    <xf numFmtId="164" fontId="10" fillId="0" borderId="0" xfId="56" applyFont="1">
      <alignment/>
      <protection/>
    </xf>
    <xf numFmtId="0" fontId="10" fillId="0" borderId="0" xfId="0" applyNumberFormat="1" applyFont="1" applyAlignment="1" applyProtection="1" quotePrefix="1">
      <alignment horizontal="center"/>
      <protection locked="0"/>
    </xf>
    <xf numFmtId="0" fontId="10" fillId="0" borderId="0" xfId="0" applyFont="1" applyAlignment="1">
      <alignment horizontal="center"/>
    </xf>
    <xf numFmtId="164" fontId="10" fillId="0" borderId="0" xfId="57" applyFont="1" applyAlignment="1">
      <alignment/>
      <protection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wrapText="1"/>
      <protection locked="0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10" fillId="0" borderId="0" xfId="56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 wrapText="1"/>
      <protection locked="0"/>
    </xf>
    <xf numFmtId="0" fontId="8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"/>
      <protection/>
    </xf>
    <xf numFmtId="0" fontId="10" fillId="0" borderId="1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 applyProtection="1">
      <alignment/>
      <protection/>
    </xf>
    <xf numFmtId="0" fontId="78" fillId="0" borderId="0" xfId="0" applyNumberFormat="1" applyFont="1" applyAlignment="1" applyProtection="1">
      <alignment/>
      <protection locked="0"/>
    </xf>
    <xf numFmtId="0" fontId="79" fillId="0" borderId="0" xfId="0" applyNumberFormat="1" applyFont="1" applyAlignment="1" applyProtection="1">
      <alignment horizontal="center"/>
      <protection locked="0"/>
    </xf>
    <xf numFmtId="0" fontId="80" fillId="0" borderId="0" xfId="0" applyNumberFormat="1" applyFont="1" applyAlignment="1" applyProtection="1">
      <alignment/>
      <protection locked="0"/>
    </xf>
    <xf numFmtId="0" fontId="10" fillId="0" borderId="0" xfId="56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Alignment="1" applyProtection="1">
      <alignment/>
      <protection/>
    </xf>
    <xf numFmtId="38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10" fontId="81" fillId="0" borderId="0" xfId="0" applyNumberFormat="1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Alignment="1" applyProtection="1">
      <alignment horizontal="right"/>
      <protection/>
    </xf>
    <xf numFmtId="10" fontId="8" fillId="0" borderId="0" xfId="0" applyNumberFormat="1" applyFont="1" applyAlignment="1" applyProtection="1">
      <alignment horizontal="right"/>
      <protection/>
    </xf>
    <xf numFmtId="10" fontId="81" fillId="0" borderId="0" xfId="0" applyNumberFormat="1" applyFont="1" applyAlignment="1" applyProtection="1">
      <alignment horizontal="right"/>
      <protection/>
    </xf>
    <xf numFmtId="10" fontId="8" fillId="0" borderId="0" xfId="0" applyNumberFormat="1" applyFont="1" applyAlignment="1" applyProtection="1">
      <alignment horizontal="center"/>
      <protection/>
    </xf>
    <xf numFmtId="10" fontId="82" fillId="0" borderId="0" xfId="0" applyNumberFormat="1" applyFont="1" applyAlignment="1" applyProtection="1">
      <alignment horizontal="center"/>
      <protection/>
    </xf>
    <xf numFmtId="10" fontId="82" fillId="0" borderId="0" xfId="0" applyNumberFormat="1" applyFont="1" applyAlignment="1" applyProtection="1">
      <alignment horizontal="right"/>
      <protection/>
    </xf>
    <xf numFmtId="10" fontId="83" fillId="0" borderId="0" xfId="0" applyNumberFormat="1" applyFont="1" applyAlignment="1" applyProtection="1">
      <alignment horizontal="center"/>
      <protection/>
    </xf>
    <xf numFmtId="10" fontId="84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Alignment="1" applyProtection="1">
      <alignment horizontal="right"/>
      <protection/>
    </xf>
    <xf numFmtId="4" fontId="15" fillId="0" borderId="0" xfId="0" applyNumberFormat="1" applyFont="1" applyAlignment="1" applyProtection="1">
      <alignment horizontal="right"/>
      <protection/>
    </xf>
    <xf numFmtId="2" fontId="15" fillId="0" borderId="0" xfId="0" applyNumberFormat="1" applyFont="1" applyAlignment="1" applyProtection="1">
      <alignment horizontal="right"/>
      <protection/>
    </xf>
    <xf numFmtId="10" fontId="15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Alignment="1" applyProtection="1">
      <alignment horizontal="center"/>
      <protection/>
    </xf>
    <xf numFmtId="165" fontId="9" fillId="0" borderId="0" xfId="0" applyNumberFormat="1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10" fontId="1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horizontal="left"/>
    </xf>
    <xf numFmtId="10" fontId="0" fillId="0" borderId="0" xfId="60" applyNumberFormat="1" applyFont="1" applyAlignment="1">
      <alignment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/>
    </xf>
    <xf numFmtId="1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60" applyNumberFormat="1" applyFont="1" applyFill="1" applyAlignment="1">
      <alignment/>
    </xf>
    <xf numFmtId="10" fontId="10" fillId="0" borderId="0" xfId="6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0" fontId="19" fillId="0" borderId="0" xfId="60" applyNumberFormat="1" applyFont="1" applyFill="1" applyAlignment="1">
      <alignment horizontal="center"/>
    </xf>
    <xf numFmtId="10" fontId="85" fillId="0" borderId="0" xfId="0" applyNumberFormat="1" applyFont="1" applyAlignment="1">
      <alignment horizontal="center"/>
    </xf>
    <xf numFmtId="10" fontId="76" fillId="0" borderId="0" xfId="0" applyNumberFormat="1" applyFont="1" applyAlignment="1">
      <alignment horizontal="center"/>
    </xf>
    <xf numFmtId="10" fontId="7" fillId="0" borderId="0" xfId="60" applyNumberFormat="1" applyFont="1" applyFill="1" applyAlignment="1">
      <alignment horizontal="center"/>
    </xf>
    <xf numFmtId="10" fontId="19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19" fillId="0" borderId="0" xfId="60" applyNumberFormat="1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0" fontId="21" fillId="0" borderId="0" xfId="60" applyNumberFormat="1" applyFont="1" applyFill="1" applyAlignment="1">
      <alignment horizontal="center"/>
    </xf>
    <xf numFmtId="17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0" fontId="9" fillId="0" borderId="0" xfId="60" applyNumberFormat="1" applyFont="1" applyFill="1" applyAlignment="1">
      <alignment horizontal="center"/>
    </xf>
    <xf numFmtId="174" fontId="9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174" fontId="10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0" fontId="86" fillId="0" borderId="0" xfId="0" applyNumberFormat="1" applyFont="1" applyAlignment="1" applyProtection="1">
      <alignment horizontal="center"/>
      <protection/>
    </xf>
    <xf numFmtId="2" fontId="7" fillId="0" borderId="0" xfId="57" applyNumberFormat="1" applyFont="1" applyAlignment="1" applyProtection="1">
      <alignment/>
      <protection locked="0"/>
    </xf>
    <xf numFmtId="2" fontId="10" fillId="0" borderId="0" xfId="56" applyNumberFormat="1" applyFont="1" applyAlignment="1" applyProtection="1">
      <alignment/>
      <protection locked="0"/>
    </xf>
    <xf numFmtId="0" fontId="87" fillId="0" borderId="0" xfId="0" applyNumberFormat="1" applyFont="1" applyAlignment="1" applyProtection="1">
      <alignment horizontal="center"/>
      <protection locked="0"/>
    </xf>
    <xf numFmtId="0" fontId="88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/>
      <protection/>
    </xf>
    <xf numFmtId="164" fontId="87" fillId="0" borderId="0" xfId="0" applyNumberFormat="1" applyFont="1" applyFill="1" applyAlignment="1" applyProtection="1">
      <alignment horizontal="center"/>
      <protection locked="0"/>
    </xf>
    <xf numFmtId="0" fontId="15" fillId="0" borderId="0" xfId="0" applyNumberFormat="1" applyFont="1" applyAlignment="1" applyProtection="1">
      <alignment horizontal="right"/>
      <protection/>
    </xf>
    <xf numFmtId="10" fontId="89" fillId="0" borderId="0" xfId="0" applyNumberFormat="1" applyFont="1" applyAlignment="1" applyProtection="1">
      <alignment horizontal="center"/>
      <protection/>
    </xf>
    <xf numFmtId="0" fontId="78" fillId="0" borderId="0" xfId="0" applyNumberFormat="1" applyFont="1" applyAlignment="1" applyProtection="1">
      <alignment horizontal="center"/>
      <protection locked="0"/>
    </xf>
    <xf numFmtId="0" fontId="90" fillId="0" borderId="0" xfId="0" applyFont="1" applyAlignment="1">
      <alignment/>
    </xf>
    <xf numFmtId="0" fontId="7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91" fillId="0" borderId="0" xfId="0" applyNumberFormat="1" applyFont="1" applyAlignment="1">
      <alignment horizontal="center"/>
    </xf>
    <xf numFmtId="0" fontId="91" fillId="0" borderId="0" xfId="0" applyFont="1" applyAlignment="1">
      <alignment/>
    </xf>
    <xf numFmtId="164" fontId="91" fillId="0" borderId="0" xfId="0" applyNumberFormat="1" applyFont="1" applyAlignment="1">
      <alignment horizontal="center"/>
    </xf>
    <xf numFmtId="0" fontId="92" fillId="0" borderId="0" xfId="0" applyFont="1" applyAlignment="1">
      <alignment/>
    </xf>
    <xf numFmtId="164" fontId="74" fillId="0" borderId="0" xfId="0" applyNumberFormat="1" applyFont="1" applyAlignment="1">
      <alignment horizontal="center"/>
    </xf>
    <xf numFmtId="10" fontId="74" fillId="0" borderId="0" xfId="0" applyNumberFormat="1" applyFont="1" applyAlignment="1">
      <alignment horizontal="center"/>
    </xf>
    <xf numFmtId="0" fontId="74" fillId="0" borderId="0" xfId="0" applyFont="1" applyAlignment="1">
      <alignment/>
    </xf>
    <xf numFmtId="0" fontId="93" fillId="0" borderId="0" xfId="0" applyFont="1" applyAlignment="1">
      <alignment/>
    </xf>
    <xf numFmtId="2" fontId="94" fillId="0" borderId="0" xfId="0" applyNumberFormat="1" applyFont="1" applyFill="1" applyAlignment="1" applyProtection="1">
      <alignment horizontal="center"/>
      <protection locked="0"/>
    </xf>
    <xf numFmtId="164" fontId="94" fillId="0" borderId="0" xfId="0" applyNumberFormat="1" applyFont="1" applyFill="1" applyAlignment="1" applyProtection="1">
      <alignment horizontal="center"/>
      <protection locked="0"/>
    </xf>
    <xf numFmtId="0" fontId="10" fillId="0" borderId="10" xfId="56" applyNumberFormat="1" applyFont="1" applyBorder="1" applyAlignment="1" applyProtection="1">
      <alignment horizontal="center"/>
      <protection locked="0"/>
    </xf>
    <xf numFmtId="2" fontId="10" fillId="0" borderId="0" xfId="56" applyNumberFormat="1" applyFont="1" applyAlignment="1" applyProtection="1">
      <alignment horizontal="center"/>
      <protection locked="0"/>
    </xf>
    <xf numFmtId="49" fontId="10" fillId="0" borderId="0" xfId="56" applyNumberFormat="1" applyFont="1" applyAlignment="1">
      <alignment horizontal="center"/>
      <protection/>
    </xf>
    <xf numFmtId="0" fontId="9" fillId="0" borderId="0" xfId="0" applyNumberFormat="1" applyFont="1" applyAlignment="1" applyProtection="1">
      <alignment horizontal="center" wrapText="1"/>
      <protection locked="0"/>
    </xf>
    <xf numFmtId="0" fontId="9" fillId="0" borderId="0" xfId="55" applyNumberFormat="1" applyFont="1" applyAlignment="1">
      <alignment horizontal="center"/>
      <protection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_2001 Netting RevReq2" xfId="54"/>
    <cellStyle name="Normal_Exhibit A-12 Schedule D6-5 Page 1 of 2" xfId="55"/>
    <cellStyle name="Normal_Exhibit A-12 Schedule D6-5 Page 2 of 25" xfId="56"/>
    <cellStyle name="Normal_Exhibit A-12 Schedule D6-6 Page 2 of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Risk Premium vs Treasury Bond Yields 1986-2018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9"/>
          <c:w val="0.9067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'Attachment RAM-9'!$D$7:$D$39</c:f>
              <c:numCache/>
            </c:numRef>
          </c:xVal>
          <c:yVal>
            <c:numRef>
              <c:f>'Attachment RAM-9'!$F$7:$F$39</c:f>
              <c:numCache/>
            </c:numRef>
          </c:yVal>
          <c:smooth val="0"/>
        </c:ser>
        <c:axId val="19824376"/>
        <c:axId val="44201657"/>
      </c:scatterChart>
      <c:valAx>
        <c:axId val="19824376"/>
        <c:scaling>
          <c:orientation val="minMax"/>
          <c:min val="0.020000000000000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Interest Rates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01657"/>
        <c:crosses val="autoZero"/>
        <c:crossBetween val="midCat"/>
        <c:dispUnits/>
      </c:valAx>
      <c:valAx>
        <c:axId val="44201657"/>
        <c:scaling>
          <c:orientation val="minMax"/>
          <c:min val="0.0300000000000000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Risk Premium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24376"/>
        <c:crosses val="autoZero"/>
        <c:crossBetween val="midCat"/>
        <c:dispUnits/>
      </c:valAx>
      <c:spPr>
        <a:solidFill>
          <a:srgbClr val="93CDDD"/>
        </a:solidFill>
        <a:ln w="3175">
          <a:solidFill>
            <a:srgbClr val="993366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2DCDB"/>
    </a:soli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Allowed Risk Premium 1986-2018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225"/>
          <c:w val="0.991"/>
          <c:h val="0.848"/>
        </c:manualLayout>
      </c:layout>
      <c:lineChart>
        <c:grouping val="standard"/>
        <c:varyColors val="0"/>
        <c:ser>
          <c:idx val="0"/>
          <c:order val="0"/>
          <c:tx>
            <c:v>Risk Premium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'Attachment RAM-9'!$C$7:$C$39</c:f>
              <c:strCache/>
            </c:strRef>
          </c:cat>
          <c:val>
            <c:numRef>
              <c:f>'[2]Exhibit RAM-8'!$F$7:$F$38</c:f>
              <c:numCache>
                <c:ptCount val="32"/>
                <c:pt idx="0">
                  <c:v>0.06130000000000001</c:v>
                </c:pt>
                <c:pt idx="1">
                  <c:v>0.044099999999999986</c:v>
                </c:pt>
                <c:pt idx="2">
                  <c:v>0.038300000000000015</c:v>
                </c:pt>
                <c:pt idx="3">
                  <c:v>0.045200000000000004</c:v>
                </c:pt>
                <c:pt idx="4">
                  <c:v>0.040900000000000006</c:v>
                </c:pt>
                <c:pt idx="5">
                  <c:v>0.0441</c:v>
                </c:pt>
                <c:pt idx="6">
                  <c:v>0.04419999999999999</c:v>
                </c:pt>
                <c:pt idx="7">
                  <c:v>0.04809999999999999</c:v>
                </c:pt>
                <c:pt idx="8">
                  <c:v>0.0397</c:v>
                </c:pt>
                <c:pt idx="9">
                  <c:v>0.046700000000000005</c:v>
                </c:pt>
                <c:pt idx="10">
                  <c:v>0.0469</c:v>
                </c:pt>
                <c:pt idx="11">
                  <c:v>0.0479</c:v>
                </c:pt>
                <c:pt idx="12">
                  <c:v>0.06079999999999999</c:v>
                </c:pt>
                <c:pt idx="13">
                  <c:v>0.049</c:v>
                </c:pt>
                <c:pt idx="14">
                  <c:v>0.0549</c:v>
                </c:pt>
                <c:pt idx="15">
                  <c:v>0.056</c:v>
                </c:pt>
                <c:pt idx="16">
                  <c:v>0.05740000000000001</c:v>
                </c:pt>
                <c:pt idx="17">
                  <c:v>0.059500000000000004</c:v>
                </c:pt>
                <c:pt idx="18">
                  <c:v>0.056999999999999995</c:v>
                </c:pt>
                <c:pt idx="19">
                  <c:v>0.058899999999999994</c:v>
                </c:pt>
                <c:pt idx="20">
                  <c:v>0.054799999999999995</c:v>
                </c:pt>
                <c:pt idx="21">
                  <c:v>0.055299999999999995</c:v>
                </c:pt>
                <c:pt idx="22">
                  <c:v>0.0618</c:v>
                </c:pt>
                <c:pt idx="23">
                  <c:v>0.0641</c:v>
                </c:pt>
                <c:pt idx="24">
                  <c:v>0.0609</c:v>
                </c:pt>
                <c:pt idx="25">
                  <c:v>0.0638</c:v>
                </c:pt>
                <c:pt idx="26">
                  <c:v>0.0725</c:v>
                </c:pt>
                <c:pt idx="27">
                  <c:v>0.0658</c:v>
                </c:pt>
                <c:pt idx="28">
                  <c:v>0.0657</c:v>
                </c:pt>
                <c:pt idx="29">
                  <c:v>0.0701</c:v>
                </c:pt>
                <c:pt idx="30">
                  <c:v>0.0717</c:v>
                </c:pt>
                <c:pt idx="31">
                  <c:v>0.0684</c:v>
                </c:pt>
              </c:numCache>
            </c:numRef>
          </c:val>
          <c:smooth val="0"/>
        </c:ser>
        <c:marker val="1"/>
        <c:axId val="62270594"/>
        <c:axId val="23564435"/>
      </c:lineChart>
      <c:dateAx>
        <c:axId val="6227059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6443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3564435"/>
        <c:scaling>
          <c:orientation val="minMax"/>
          <c:max val="0.09000000000000002"/>
          <c:min val="0.02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0594"/>
        <c:crossesAt val="1"/>
        <c:crossBetween val="between"/>
        <c:dispUnits/>
      </c:valAx>
      <c:spPr>
        <a:solidFill>
          <a:srgbClr val="DCE6F2"/>
        </a:soli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DDD9C3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26</xdr:row>
      <xdr:rowOff>85725</xdr:rowOff>
    </xdr:from>
    <xdr:to>
      <xdr:col>11</xdr:col>
      <xdr:colOff>647700</xdr:colOff>
      <xdr:row>41</xdr:row>
      <xdr:rowOff>104775</xdr:rowOff>
    </xdr:to>
    <xdr:graphicFrame>
      <xdr:nvGraphicFramePr>
        <xdr:cNvPr id="1" name="Chart 2"/>
        <xdr:cNvGraphicFramePr/>
      </xdr:nvGraphicFramePr>
      <xdr:xfrm>
        <a:off x="6838950" y="5353050"/>
        <a:ext cx="43338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5</xdr:row>
      <xdr:rowOff>0</xdr:rowOff>
    </xdr:from>
    <xdr:to>
      <xdr:col>12</xdr:col>
      <xdr:colOff>38100</xdr:colOff>
      <xdr:row>19</xdr:row>
      <xdr:rowOff>114300</xdr:rowOff>
    </xdr:to>
    <xdr:graphicFrame>
      <xdr:nvGraphicFramePr>
        <xdr:cNvPr id="2" name="Chart 4"/>
        <xdr:cNvGraphicFramePr/>
      </xdr:nvGraphicFramePr>
      <xdr:xfrm>
        <a:off x="6638925" y="1066800"/>
        <a:ext cx="49149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erra%20Pacific%202007\Morin%20Direct%20Exhibits%20fil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olumes\Seagate\Office%20Backup%20mar%2031\123\SDG&amp;E%20California%202019\123\SDG&amp;E%20FERC%202018\Morin%20Exhibits%20SDG&amp;E%20Sep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 RAM-2"/>
      <sheetName val="Exhibit RAM-3"/>
      <sheetName val="Exhibit RAM-4"/>
      <sheetName val="Exhibit RAM-5"/>
      <sheetName val="Exhibit RAM-6"/>
      <sheetName val="Exhibit RAM-7"/>
      <sheetName val="Exhibit RAM-8"/>
    </sheetNames>
    <sheetDataSet>
      <sheetData sheetId="6">
        <row r="7">
          <cell r="F7">
            <v>0.06130000000000001</v>
          </cell>
        </row>
        <row r="8">
          <cell r="F8">
            <v>0.044099999999999986</v>
          </cell>
        </row>
        <row r="9">
          <cell r="F9">
            <v>0.038300000000000015</v>
          </cell>
        </row>
        <row r="10">
          <cell r="F10">
            <v>0.045200000000000004</v>
          </cell>
        </row>
        <row r="11">
          <cell r="F11">
            <v>0.040900000000000006</v>
          </cell>
        </row>
        <row r="12">
          <cell r="F12">
            <v>0.0441</v>
          </cell>
        </row>
        <row r="13">
          <cell r="F13">
            <v>0.04419999999999999</v>
          </cell>
        </row>
        <row r="14">
          <cell r="F14">
            <v>0.04809999999999999</v>
          </cell>
        </row>
        <row r="15">
          <cell r="F15">
            <v>0.0397</v>
          </cell>
        </row>
        <row r="16">
          <cell r="F16">
            <v>0.046700000000000005</v>
          </cell>
        </row>
        <row r="17">
          <cell r="F17">
            <v>0.0469</v>
          </cell>
        </row>
        <row r="18">
          <cell r="F18">
            <v>0.0479</v>
          </cell>
        </row>
        <row r="19">
          <cell r="F19">
            <v>0.06079999999999999</v>
          </cell>
        </row>
        <row r="20">
          <cell r="F20">
            <v>0.049</v>
          </cell>
        </row>
        <row r="21">
          <cell r="F21">
            <v>0.0549</v>
          </cell>
        </row>
        <row r="22">
          <cell r="F22">
            <v>0.056</v>
          </cell>
        </row>
        <row r="23">
          <cell r="F23">
            <v>0.05740000000000001</v>
          </cell>
        </row>
        <row r="24">
          <cell r="F24">
            <v>0.059500000000000004</v>
          </cell>
        </row>
        <row r="25">
          <cell r="F25">
            <v>0.056999999999999995</v>
          </cell>
        </row>
        <row r="26">
          <cell r="F26">
            <v>0.058899999999999994</v>
          </cell>
        </row>
        <row r="27">
          <cell r="F27">
            <v>0.054799999999999995</v>
          </cell>
        </row>
        <row r="28">
          <cell r="F28">
            <v>0.055299999999999995</v>
          </cell>
        </row>
        <row r="29">
          <cell r="F29">
            <v>0.0618</v>
          </cell>
        </row>
        <row r="30">
          <cell r="F30">
            <v>0.0641</v>
          </cell>
        </row>
        <row r="31">
          <cell r="F31">
            <v>0.0609</v>
          </cell>
        </row>
        <row r="32">
          <cell r="F32">
            <v>0.0638</v>
          </cell>
        </row>
        <row r="33">
          <cell r="F33">
            <v>0.0725</v>
          </cell>
        </row>
        <row r="34">
          <cell r="F34">
            <v>0.0658</v>
          </cell>
        </row>
        <row r="35">
          <cell r="F35">
            <v>0.0657</v>
          </cell>
        </row>
        <row r="36">
          <cell r="F36">
            <v>0.0701</v>
          </cell>
        </row>
        <row r="37">
          <cell r="F37">
            <v>0.0717</v>
          </cell>
        </row>
        <row r="38">
          <cell r="F38">
            <v>0.0684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6"/>
  <sheetViews>
    <sheetView view="pageLayout" zoomScaleNormal="114" workbookViewId="0" topLeftCell="A10">
      <selection activeCell="G1" sqref="G1"/>
    </sheetView>
  </sheetViews>
  <sheetFormatPr defaultColWidth="11.5546875" defaultRowHeight="15"/>
  <cols>
    <col min="1" max="1" width="11.5546875" style="68" customWidth="1"/>
    <col min="2" max="2" width="4.10546875" style="69" bestFit="1" customWidth="1"/>
    <col min="3" max="3" width="40.3359375" style="68" customWidth="1"/>
    <col min="4" max="4" width="6.3359375" style="68" customWidth="1"/>
    <col min="5" max="5" width="3.6640625" style="68" customWidth="1"/>
    <col min="6" max="6" width="43.6640625" style="68" customWidth="1"/>
    <col min="7" max="16384" width="11.5546875" style="68" customWidth="1"/>
  </cols>
  <sheetData>
    <row r="1" spans="2:4" s="70" customFormat="1" ht="31.5" customHeight="1">
      <c r="B1" s="188" t="s">
        <v>102</v>
      </c>
      <c r="C1" s="188"/>
      <c r="D1" s="188"/>
    </row>
    <row r="2" spans="2:4" s="70" customFormat="1" ht="18.75" customHeight="1">
      <c r="B2" s="78"/>
      <c r="C2" s="78"/>
      <c r="D2" s="78"/>
    </row>
    <row r="3" spans="3:6" ht="15.75">
      <c r="C3" s="19" t="s">
        <v>18</v>
      </c>
      <c r="D3" s="19" t="s">
        <v>14</v>
      </c>
      <c r="E3" s="19" t="s">
        <v>15</v>
      </c>
      <c r="F3" s="19" t="s">
        <v>16</v>
      </c>
    </row>
    <row r="4" spans="2:6" ht="15.75">
      <c r="B4" s="71"/>
      <c r="C4" s="72" t="s">
        <v>77</v>
      </c>
      <c r="D4" s="71" t="s">
        <v>78</v>
      </c>
      <c r="E4" s="82"/>
      <c r="F4" s="13" t="s">
        <v>116</v>
      </c>
    </row>
    <row r="5" spans="2:5" ht="15.75">
      <c r="B5" s="66"/>
      <c r="C5" s="66"/>
      <c r="D5" s="66"/>
      <c r="E5" s="83"/>
    </row>
    <row r="6" spans="2:5" ht="15.75">
      <c r="B6" s="66">
        <v>1</v>
      </c>
      <c r="C6" s="59" t="s">
        <v>48</v>
      </c>
      <c r="D6" s="66" t="s">
        <v>79</v>
      </c>
      <c r="E6" s="69"/>
    </row>
    <row r="7" spans="2:5" ht="15.75">
      <c r="B7" s="66">
        <v>2</v>
      </c>
      <c r="C7" s="59" t="s">
        <v>21</v>
      </c>
      <c r="D7" s="66" t="s">
        <v>80</v>
      </c>
      <c r="E7" s="69"/>
    </row>
    <row r="8" spans="2:6" ht="15.75">
      <c r="B8" s="66">
        <v>3</v>
      </c>
      <c r="C8" s="59" t="s">
        <v>42</v>
      </c>
      <c r="D8" s="66" t="s">
        <v>81</v>
      </c>
      <c r="E8" s="162"/>
      <c r="F8" s="9" t="s">
        <v>181</v>
      </c>
    </row>
    <row r="9" spans="2:6" ht="15.75">
      <c r="B9" s="66">
        <v>4</v>
      </c>
      <c r="C9" s="59" t="s">
        <v>44</v>
      </c>
      <c r="D9" s="66" t="s">
        <v>82</v>
      </c>
      <c r="E9" s="12"/>
      <c r="F9" s="9" t="s">
        <v>182</v>
      </c>
    </row>
    <row r="10" spans="2:6" ht="15.75">
      <c r="B10" s="66">
        <v>5</v>
      </c>
      <c r="C10" s="59" t="s">
        <v>12</v>
      </c>
      <c r="D10" s="66" t="s">
        <v>83</v>
      </c>
      <c r="E10" s="163"/>
      <c r="F10" s="9" t="s">
        <v>179</v>
      </c>
    </row>
    <row r="11" spans="2:6" ht="15.75">
      <c r="B11" s="66">
        <v>6</v>
      </c>
      <c r="C11" s="15" t="s">
        <v>103</v>
      </c>
      <c r="D11" s="11" t="s">
        <v>104</v>
      </c>
      <c r="E11" s="162"/>
      <c r="F11" s="87" t="s">
        <v>180</v>
      </c>
    </row>
    <row r="12" spans="2:5" ht="15.75">
      <c r="B12" s="66">
        <v>7</v>
      </c>
      <c r="C12" s="59" t="s">
        <v>13</v>
      </c>
      <c r="D12" s="66" t="s">
        <v>84</v>
      </c>
      <c r="E12" s="69"/>
    </row>
    <row r="13" spans="2:5" ht="15.75">
      <c r="B13" s="66">
        <v>8</v>
      </c>
      <c r="C13" s="59" t="s">
        <v>4</v>
      </c>
      <c r="D13" s="66" t="s">
        <v>85</v>
      </c>
      <c r="E13" s="69"/>
    </row>
    <row r="14" spans="2:6" ht="15.75">
      <c r="B14" s="66">
        <v>9</v>
      </c>
      <c r="C14" s="59" t="s">
        <v>5</v>
      </c>
      <c r="D14" s="66" t="s">
        <v>86</v>
      </c>
      <c r="E14" s="12"/>
      <c r="F14" s="9" t="s">
        <v>118</v>
      </c>
    </row>
    <row r="15" spans="2:5" ht="15.75">
      <c r="B15" s="66">
        <v>10</v>
      </c>
      <c r="C15" s="59" t="s">
        <v>22</v>
      </c>
      <c r="D15" s="66" t="s">
        <v>87</v>
      </c>
      <c r="E15" s="69"/>
    </row>
    <row r="16" spans="2:6" ht="15.75">
      <c r="B16" s="66">
        <v>11</v>
      </c>
      <c r="C16" s="59" t="s">
        <v>6</v>
      </c>
      <c r="D16" s="66" t="s">
        <v>88</v>
      </c>
      <c r="E16" s="12"/>
      <c r="F16" s="9" t="s">
        <v>183</v>
      </c>
    </row>
    <row r="17" spans="2:6" ht="15.75">
      <c r="B17" s="66">
        <v>12</v>
      </c>
      <c r="C17" s="59" t="s">
        <v>49</v>
      </c>
      <c r="D17" s="66" t="s">
        <v>89</v>
      </c>
      <c r="E17" s="12" t="s">
        <v>113</v>
      </c>
      <c r="F17" s="9" t="s">
        <v>125</v>
      </c>
    </row>
    <row r="18" spans="2:6" ht="15.75">
      <c r="B18" s="66">
        <v>13</v>
      </c>
      <c r="C18" s="15" t="s">
        <v>105</v>
      </c>
      <c r="D18" s="11" t="s">
        <v>106</v>
      </c>
      <c r="E18" s="170" t="s">
        <v>113</v>
      </c>
      <c r="F18" s="9" t="s">
        <v>124</v>
      </c>
    </row>
    <row r="19" spans="2:5" ht="15.75">
      <c r="B19" s="66">
        <v>14</v>
      </c>
      <c r="C19" s="59" t="s">
        <v>52</v>
      </c>
      <c r="D19" s="66" t="s">
        <v>90</v>
      </c>
      <c r="E19" s="69"/>
    </row>
    <row r="20" spans="2:6" ht="15.75">
      <c r="B20" s="66">
        <v>15</v>
      </c>
      <c r="C20" s="15" t="s">
        <v>120</v>
      </c>
      <c r="D20" s="11" t="s">
        <v>121</v>
      </c>
      <c r="E20" s="69"/>
      <c r="F20" s="9" t="s">
        <v>122</v>
      </c>
    </row>
    <row r="21" spans="2:6" ht="15.75">
      <c r="B21" s="66">
        <v>16</v>
      </c>
      <c r="C21" s="15" t="s">
        <v>107</v>
      </c>
      <c r="D21" s="11" t="s">
        <v>108</v>
      </c>
      <c r="E21" s="12"/>
      <c r="F21" s="9"/>
    </row>
    <row r="22" spans="2:6" ht="15.75">
      <c r="B22" s="66">
        <v>17</v>
      </c>
      <c r="C22" s="15" t="s">
        <v>109</v>
      </c>
      <c r="D22" s="11" t="s">
        <v>112</v>
      </c>
      <c r="E22" s="12" t="s">
        <v>113</v>
      </c>
      <c r="F22" s="9" t="s">
        <v>184</v>
      </c>
    </row>
    <row r="23" spans="2:5" ht="15.75">
      <c r="B23" s="66">
        <v>18</v>
      </c>
      <c r="C23" s="59" t="s">
        <v>45</v>
      </c>
      <c r="D23" s="66" t="s">
        <v>91</v>
      </c>
      <c r="E23" s="69"/>
    </row>
    <row r="24" spans="2:5" ht="15.75">
      <c r="B24" s="66">
        <v>19</v>
      </c>
      <c r="C24" s="59" t="s">
        <v>50</v>
      </c>
      <c r="D24" s="66" t="s">
        <v>92</v>
      </c>
      <c r="E24" s="69"/>
    </row>
    <row r="25" spans="2:6" ht="15.75">
      <c r="B25" s="66">
        <v>20</v>
      </c>
      <c r="C25" s="59" t="s">
        <v>24</v>
      </c>
      <c r="D25" s="66" t="s">
        <v>93</v>
      </c>
      <c r="E25" s="12" t="s">
        <v>113</v>
      </c>
      <c r="F25" s="9" t="s">
        <v>114</v>
      </c>
    </row>
    <row r="26" spans="2:6" ht="15.75">
      <c r="B26" s="66">
        <v>21</v>
      </c>
      <c r="C26" s="59" t="s">
        <v>23</v>
      </c>
      <c r="D26" s="66" t="s">
        <v>94</v>
      </c>
      <c r="E26" s="12" t="s">
        <v>113</v>
      </c>
      <c r="F26" s="9" t="s">
        <v>185</v>
      </c>
    </row>
    <row r="27" spans="2:5" ht="15.75">
      <c r="B27" s="66">
        <v>22</v>
      </c>
      <c r="C27" s="59" t="s">
        <v>7</v>
      </c>
      <c r="D27" s="66" t="s">
        <v>95</v>
      </c>
      <c r="E27" s="69"/>
    </row>
    <row r="28" spans="2:6" ht="15.75">
      <c r="B28" s="66">
        <v>23</v>
      </c>
      <c r="C28" s="59" t="s">
        <v>43</v>
      </c>
      <c r="D28" s="66" t="s">
        <v>96</v>
      </c>
      <c r="E28" s="12" t="s">
        <v>113</v>
      </c>
      <c r="F28" s="9" t="s">
        <v>128</v>
      </c>
    </row>
    <row r="29" spans="2:6" ht="15.75">
      <c r="B29" s="66">
        <v>24</v>
      </c>
      <c r="C29" s="15" t="s">
        <v>110</v>
      </c>
      <c r="D29" s="11" t="s">
        <v>111</v>
      </c>
      <c r="E29" s="12" t="s">
        <v>113</v>
      </c>
      <c r="F29" s="9" t="s">
        <v>119</v>
      </c>
    </row>
    <row r="30" spans="2:6" ht="15.75">
      <c r="B30" s="66">
        <v>25</v>
      </c>
      <c r="C30" s="59" t="s">
        <v>25</v>
      </c>
      <c r="D30" s="66" t="s">
        <v>97</v>
      </c>
      <c r="E30" s="12"/>
      <c r="F30" s="85" t="s">
        <v>186</v>
      </c>
    </row>
    <row r="31" spans="2:6" ht="15.75">
      <c r="B31" s="66">
        <v>26</v>
      </c>
      <c r="C31" s="59" t="s">
        <v>10</v>
      </c>
      <c r="D31" s="66" t="s">
        <v>98</v>
      </c>
      <c r="E31" s="12" t="s">
        <v>113</v>
      </c>
      <c r="F31" s="9" t="s">
        <v>115</v>
      </c>
    </row>
    <row r="32" spans="2:6" ht="15.75">
      <c r="B32" s="66">
        <v>27</v>
      </c>
      <c r="C32" s="59" t="s">
        <v>46</v>
      </c>
      <c r="D32" s="66" t="s">
        <v>99</v>
      </c>
      <c r="E32" s="86" t="s">
        <v>113</v>
      </c>
      <c r="F32" s="9" t="s">
        <v>126</v>
      </c>
    </row>
    <row r="33" spans="2:5" ht="15.75">
      <c r="B33" s="66">
        <v>28</v>
      </c>
      <c r="C33" s="59" t="s">
        <v>72</v>
      </c>
      <c r="D33" s="66" t="s">
        <v>100</v>
      </c>
      <c r="E33" s="69"/>
    </row>
    <row r="34" spans="2:5" ht="15.75">
      <c r="B34" s="66">
        <v>29</v>
      </c>
      <c r="C34" s="59" t="s">
        <v>0</v>
      </c>
      <c r="D34" s="66" t="s">
        <v>101</v>
      </c>
      <c r="E34" s="12"/>
    </row>
    <row r="35" ht="15.75">
      <c r="E35" s="69"/>
    </row>
    <row r="36" ht="15.75">
      <c r="C36" s="9" t="s">
        <v>166</v>
      </c>
    </row>
  </sheetData>
  <sheetProtection/>
  <mergeCells count="1">
    <mergeCell ref="B1:D1"/>
  </mergeCells>
  <printOptions horizontalCentered="1"/>
  <pageMargins left="1" right="1" top="1" bottom="1" header="0.5" footer="0.5"/>
  <pageSetup fitToHeight="0" fitToWidth="1" horizontalDpi="1200" verticalDpi="1200" orientation="portrait" scale="63" r:id="rId1"/>
  <headerFooter>
    <oddHeader>&amp;R&amp;"Times New Roman,Bold"&amp;10Attachment RAM-2
Page 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7"/>
  <sheetViews>
    <sheetView view="pageLayout" zoomScaleNormal="151" workbookViewId="0" topLeftCell="A1">
      <selection activeCell="G8" sqref="G8"/>
    </sheetView>
  </sheetViews>
  <sheetFormatPr defaultColWidth="11.5546875" defaultRowHeight="15"/>
  <cols>
    <col min="1" max="1" width="7.88671875" style="68" customWidth="1"/>
    <col min="2" max="2" width="3.4453125" style="69" customWidth="1"/>
    <col min="3" max="3" width="19.4453125" style="68" customWidth="1"/>
    <col min="4" max="4" width="8.4453125" style="68" customWidth="1"/>
    <col min="5" max="5" width="3.5546875" style="68" customWidth="1"/>
    <col min="6" max="6" width="4.4453125" style="68" customWidth="1"/>
    <col min="7" max="16384" width="11.5546875" style="68" customWidth="1"/>
  </cols>
  <sheetData>
    <row r="1" spans="3:4" s="70" customFormat="1" ht="15.75">
      <c r="C1" s="74" t="s">
        <v>623</v>
      </c>
      <c r="D1" s="73"/>
    </row>
    <row r="3" spans="2:4" ht="15.75">
      <c r="B3" s="71"/>
      <c r="C3" s="72" t="s">
        <v>77</v>
      </c>
      <c r="D3" s="71" t="s">
        <v>78</v>
      </c>
    </row>
    <row r="4" spans="2:4" ht="15.75">
      <c r="B4" s="66"/>
      <c r="C4" s="66"/>
      <c r="D4" s="66"/>
    </row>
    <row r="5" spans="2:4" ht="15.75">
      <c r="B5" s="76">
        <v>1</v>
      </c>
      <c r="C5" s="25" t="s">
        <v>48</v>
      </c>
      <c r="D5" s="76" t="s">
        <v>79</v>
      </c>
    </row>
    <row r="6" spans="2:4" ht="15.75">
      <c r="B6" s="76">
        <v>2</v>
      </c>
      <c r="C6" s="25" t="s">
        <v>21</v>
      </c>
      <c r="D6" s="76" t="s">
        <v>80</v>
      </c>
    </row>
    <row r="7" spans="2:4" s="164" customFormat="1" ht="15.75">
      <c r="B7" s="76">
        <v>3</v>
      </c>
      <c r="C7" s="165" t="s">
        <v>172</v>
      </c>
      <c r="D7" s="166" t="s">
        <v>81</v>
      </c>
    </row>
    <row r="8" spans="2:4" ht="15.75">
      <c r="B8" s="76">
        <v>4</v>
      </c>
      <c r="C8" s="25" t="s">
        <v>44</v>
      </c>
      <c r="D8" s="76" t="s">
        <v>82</v>
      </c>
    </row>
    <row r="9" spans="2:4" ht="15.75">
      <c r="B9" s="76">
        <v>5</v>
      </c>
      <c r="C9" s="25" t="s">
        <v>13</v>
      </c>
      <c r="D9" s="76" t="s">
        <v>84</v>
      </c>
    </row>
    <row r="10" spans="2:4" s="164" customFormat="1" ht="15.75">
      <c r="B10" s="76">
        <v>6</v>
      </c>
      <c r="C10" s="165" t="s">
        <v>173</v>
      </c>
      <c r="D10" s="166" t="s">
        <v>83</v>
      </c>
    </row>
    <row r="11" spans="2:4" s="164" customFormat="1" ht="15.75">
      <c r="B11" s="76">
        <v>7</v>
      </c>
      <c r="C11" s="165" t="s">
        <v>174</v>
      </c>
      <c r="D11" s="166" t="s">
        <v>104</v>
      </c>
    </row>
    <row r="12" spans="2:4" ht="15.75">
      <c r="B12" s="76">
        <v>8</v>
      </c>
      <c r="C12" s="25" t="s">
        <v>4</v>
      </c>
      <c r="D12" s="76" t="s">
        <v>85</v>
      </c>
    </row>
    <row r="13" spans="2:4" ht="15.75">
      <c r="B13" s="76">
        <v>9</v>
      </c>
      <c r="C13" s="25" t="s">
        <v>5</v>
      </c>
      <c r="D13" s="76" t="s">
        <v>86</v>
      </c>
    </row>
    <row r="14" spans="2:4" ht="15.75">
      <c r="B14" s="76">
        <v>10</v>
      </c>
      <c r="C14" s="25" t="s">
        <v>22</v>
      </c>
      <c r="D14" s="76" t="s">
        <v>87</v>
      </c>
    </row>
    <row r="15" spans="2:4" ht="15.75">
      <c r="B15" s="76">
        <v>11</v>
      </c>
      <c r="C15" s="25" t="s">
        <v>6</v>
      </c>
      <c r="D15" s="76" t="s">
        <v>88</v>
      </c>
    </row>
    <row r="16" spans="2:4" ht="15.75">
      <c r="B16" s="76">
        <v>12</v>
      </c>
      <c r="C16" s="25" t="s">
        <v>52</v>
      </c>
      <c r="D16" s="76" t="s">
        <v>90</v>
      </c>
    </row>
    <row r="17" spans="2:4" ht="15.75">
      <c r="B17" s="76">
        <v>13</v>
      </c>
      <c r="C17" s="15" t="s">
        <v>107</v>
      </c>
      <c r="D17" s="11" t="s">
        <v>108</v>
      </c>
    </row>
    <row r="18" spans="2:4" ht="15.75">
      <c r="B18" s="76">
        <v>14</v>
      </c>
      <c r="C18" s="15" t="s">
        <v>120</v>
      </c>
      <c r="D18" s="11" t="s">
        <v>121</v>
      </c>
    </row>
    <row r="19" spans="2:4" ht="15.75">
      <c r="B19" s="76">
        <v>15</v>
      </c>
      <c r="C19" s="25" t="s">
        <v>45</v>
      </c>
      <c r="D19" s="76" t="s">
        <v>91</v>
      </c>
    </row>
    <row r="20" spans="2:4" ht="15.75">
      <c r="B20" s="76">
        <v>16</v>
      </c>
      <c r="C20" s="25" t="s">
        <v>50</v>
      </c>
      <c r="D20" s="76" t="s">
        <v>92</v>
      </c>
    </row>
    <row r="21" spans="2:4" ht="15.75">
      <c r="B21" s="76">
        <v>17</v>
      </c>
      <c r="C21" s="25" t="s">
        <v>7</v>
      </c>
      <c r="D21" s="76" t="s">
        <v>95</v>
      </c>
    </row>
    <row r="22" spans="2:4" ht="15.75">
      <c r="B22" s="76">
        <v>18</v>
      </c>
      <c r="C22" s="25" t="s">
        <v>127</v>
      </c>
      <c r="D22" s="76" t="s">
        <v>97</v>
      </c>
    </row>
    <row r="23" spans="2:4" ht="15.75">
      <c r="B23" s="76">
        <v>19</v>
      </c>
      <c r="C23" s="25" t="s">
        <v>72</v>
      </c>
      <c r="D23" s="76" t="s">
        <v>100</v>
      </c>
    </row>
    <row r="24" spans="2:4" ht="15.75">
      <c r="B24" s="76">
        <v>20</v>
      </c>
      <c r="C24" s="25" t="s">
        <v>0</v>
      </c>
      <c r="D24" s="76" t="s">
        <v>101</v>
      </c>
    </row>
    <row r="25" spans="2:4" ht="15.75">
      <c r="B25" s="76"/>
      <c r="C25" s="25"/>
      <c r="D25" s="76"/>
    </row>
    <row r="26" spans="2:5" ht="15.75">
      <c r="B26" s="76"/>
      <c r="C26" s="80" t="s">
        <v>1</v>
      </c>
      <c r="D26" s="81"/>
      <c r="E26" s="77"/>
    </row>
    <row r="27" spans="2:4" ht="15.75">
      <c r="B27" s="76"/>
      <c r="C27" s="25"/>
      <c r="D27" s="76"/>
    </row>
  </sheetData>
  <sheetProtection/>
  <printOptions horizontalCentered="1"/>
  <pageMargins left="1" right="1" top="1" bottom="1" header="0.5" footer="0.5"/>
  <pageSetup horizontalDpi="1200" verticalDpi="1200" orientation="portrait" r:id="rId1"/>
  <headerFooter>
    <oddHeader>&amp;R&amp;"Times New Roman,Bold"&amp;10Attachment RAM-3
Page &amp;P of &amp;N &amp;"Times New Roman,Regular"&amp;12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I37"/>
  <sheetViews>
    <sheetView showOutlineSymbols="0" view="pageLayout" zoomScaleNormal="124" workbookViewId="0" topLeftCell="A16">
      <selection activeCell="H2" sqref="H2"/>
    </sheetView>
  </sheetViews>
  <sheetFormatPr defaultColWidth="9.6640625" defaultRowHeight="15"/>
  <cols>
    <col min="1" max="1" width="5.6640625" style="43" customWidth="1"/>
    <col min="2" max="2" width="3.99609375" style="43" bestFit="1" customWidth="1"/>
    <col min="3" max="3" width="17.6640625" style="43" customWidth="1"/>
    <col min="4" max="4" width="7.4453125" style="43" customWidth="1"/>
    <col min="5" max="5" width="7.5546875" style="43" customWidth="1"/>
    <col min="6" max="6" width="9.6640625" style="43" customWidth="1"/>
    <col min="7" max="7" width="7.4453125" style="43" customWidth="1"/>
    <col min="8" max="16384" width="9.6640625" style="43" customWidth="1"/>
  </cols>
  <sheetData>
    <row r="1" spans="2:7" ht="15.75" customHeight="1">
      <c r="B1" s="189" t="s">
        <v>47</v>
      </c>
      <c r="C1" s="189"/>
      <c r="D1" s="189"/>
      <c r="E1" s="189"/>
      <c r="F1" s="189"/>
      <c r="G1" s="189"/>
    </row>
    <row r="2" spans="2:7" ht="15.75" customHeight="1">
      <c r="B2" s="189" t="s">
        <v>19</v>
      </c>
      <c r="C2" s="189"/>
      <c r="D2" s="189"/>
      <c r="E2" s="189"/>
      <c r="F2" s="189"/>
      <c r="G2" s="189"/>
    </row>
    <row r="3" spans="2:7" ht="15.75" customHeight="1">
      <c r="B3" s="44"/>
      <c r="C3" s="45"/>
      <c r="D3" s="46"/>
      <c r="E3" s="44"/>
      <c r="F3" s="44"/>
      <c r="G3" s="44"/>
    </row>
    <row r="4" spans="2:16" ht="15.75" customHeight="1">
      <c r="B4" s="47"/>
      <c r="C4" s="49" t="s">
        <v>18</v>
      </c>
      <c r="D4" s="49" t="s">
        <v>14</v>
      </c>
      <c r="E4" s="50" t="s">
        <v>15</v>
      </c>
      <c r="F4" s="49" t="s">
        <v>16</v>
      </c>
      <c r="G4" s="49" t="s">
        <v>17</v>
      </c>
      <c r="H4" s="187" t="s">
        <v>117</v>
      </c>
      <c r="I4" s="65"/>
      <c r="J4" s="65"/>
      <c r="K4" s="66"/>
      <c r="L4" s="65"/>
      <c r="M4" s="65"/>
      <c r="N4" s="65"/>
      <c r="O4" s="65"/>
      <c r="P4" s="65"/>
    </row>
    <row r="5" spans="2:7" ht="15.75" customHeight="1">
      <c r="B5" s="47"/>
      <c r="C5" s="51"/>
      <c r="D5" s="52" t="s">
        <v>34</v>
      </c>
      <c r="E5" s="53" t="s">
        <v>35</v>
      </c>
      <c r="F5" s="49" t="s">
        <v>38</v>
      </c>
      <c r="G5" s="47"/>
    </row>
    <row r="6" spans="2:8" ht="15.75" customHeight="1">
      <c r="B6" s="54" t="s">
        <v>27</v>
      </c>
      <c r="C6" s="55"/>
      <c r="D6" s="54" t="s">
        <v>31</v>
      </c>
      <c r="E6" s="54" t="s">
        <v>32</v>
      </c>
      <c r="F6" s="54" t="s">
        <v>8</v>
      </c>
      <c r="G6" s="54" t="s">
        <v>9</v>
      </c>
      <c r="H6" s="88" t="s">
        <v>620</v>
      </c>
    </row>
    <row r="7" spans="2:8" ht="15.75" customHeight="1">
      <c r="B7" s="56" t="s">
        <v>28</v>
      </c>
      <c r="C7" s="56" t="s">
        <v>2</v>
      </c>
      <c r="D7" s="56" t="s">
        <v>39</v>
      </c>
      <c r="E7" s="56" t="s">
        <v>11</v>
      </c>
      <c r="F7" s="56" t="s">
        <v>39</v>
      </c>
      <c r="G7" s="56" t="s">
        <v>20</v>
      </c>
      <c r="H7" s="185" t="s">
        <v>20</v>
      </c>
    </row>
    <row r="8" spans="2:7" ht="15.75" customHeight="1">
      <c r="B8" s="57"/>
      <c r="C8" s="57"/>
      <c r="D8" s="57"/>
      <c r="E8" s="57"/>
      <c r="F8" s="57"/>
      <c r="G8" s="57"/>
    </row>
    <row r="9" spans="2:8" ht="15.75" customHeight="1">
      <c r="B9" s="58">
        <v>1</v>
      </c>
      <c r="C9" s="25" t="s">
        <v>48</v>
      </c>
      <c r="D9" s="184">
        <v>2.87</v>
      </c>
      <c r="E9" s="184">
        <v>6.5</v>
      </c>
      <c r="F9" s="60">
        <f aca="true" t="shared" si="0" ref="F9:F25">D9*(1+E9/100)</f>
        <v>3.05655</v>
      </c>
      <c r="G9" s="60">
        <f>F9+E9</f>
        <v>9.55655</v>
      </c>
      <c r="H9" s="186">
        <f>F9/0.95+E9</f>
        <v>9.717421052631579</v>
      </c>
    </row>
    <row r="10" spans="2:8" ht="15.75" customHeight="1">
      <c r="B10" s="58">
        <v>2</v>
      </c>
      <c r="C10" s="25" t="s">
        <v>21</v>
      </c>
      <c r="D10" s="184">
        <v>2.59</v>
      </c>
      <c r="E10" s="184">
        <v>6.5</v>
      </c>
      <c r="F10" s="60">
        <f t="shared" si="0"/>
        <v>2.7583499999999996</v>
      </c>
      <c r="G10" s="60">
        <f>F10+E10</f>
        <v>9.25835</v>
      </c>
      <c r="H10" s="186">
        <f aca="true" t="shared" si="1" ref="H10:H28">F10/0.95+E10</f>
        <v>9.403526315789474</v>
      </c>
    </row>
    <row r="11" spans="2:8" ht="15.75" customHeight="1">
      <c r="B11" s="58">
        <v>3</v>
      </c>
      <c r="C11" s="165" t="s">
        <v>172</v>
      </c>
      <c r="D11" s="184">
        <v>3.4</v>
      </c>
      <c r="E11" s="184">
        <v>3.5</v>
      </c>
      <c r="F11" s="60">
        <f t="shared" si="0"/>
        <v>3.5189999999999997</v>
      </c>
      <c r="G11" s="60">
        <f>F11+E11</f>
        <v>7.019</v>
      </c>
      <c r="H11" s="186">
        <f t="shared" si="1"/>
        <v>7.204210526315789</v>
      </c>
    </row>
    <row r="12" spans="2:11" s="61" customFormat="1" ht="15.75" customHeight="1">
      <c r="B12" s="58">
        <v>4</v>
      </c>
      <c r="C12" s="25" t="s">
        <v>44</v>
      </c>
      <c r="D12" s="184">
        <v>2.58</v>
      </c>
      <c r="E12" s="184">
        <v>5</v>
      </c>
      <c r="F12" s="60">
        <f t="shared" si="0"/>
        <v>2.709</v>
      </c>
      <c r="G12" s="60">
        <f aca="true" t="shared" si="2" ref="G12:G25">F12+E12</f>
        <v>7.709</v>
      </c>
      <c r="H12" s="186">
        <f t="shared" si="1"/>
        <v>7.851578947368422</v>
      </c>
      <c r="K12" s="67"/>
    </row>
    <row r="13" spans="2:8" ht="15.75" customHeight="1">
      <c r="B13" s="58">
        <v>5</v>
      </c>
      <c r="C13" s="25" t="s">
        <v>13</v>
      </c>
      <c r="D13" s="184">
        <v>2.64</v>
      </c>
      <c r="E13" s="184">
        <v>7</v>
      </c>
      <c r="F13" s="60">
        <f t="shared" si="0"/>
        <v>2.8248</v>
      </c>
      <c r="G13" s="60">
        <f t="shared" si="2"/>
        <v>9.8248</v>
      </c>
      <c r="H13" s="186">
        <f t="shared" si="1"/>
        <v>9.973473684210527</v>
      </c>
    </row>
    <row r="14" spans="2:8" ht="15.75" customHeight="1">
      <c r="B14" s="58">
        <v>6</v>
      </c>
      <c r="C14" s="165" t="s">
        <v>173</v>
      </c>
      <c r="D14" s="184">
        <v>4.05</v>
      </c>
      <c r="E14" s="184">
        <v>12.5</v>
      </c>
      <c r="F14" s="60">
        <f t="shared" si="0"/>
        <v>4.5562499999999995</v>
      </c>
      <c r="G14" s="60">
        <f t="shared" si="2"/>
        <v>17.05625</v>
      </c>
      <c r="H14" s="186">
        <f t="shared" si="1"/>
        <v>17.296052631578945</v>
      </c>
    </row>
    <row r="15" spans="2:8" ht="15.75" customHeight="1">
      <c r="B15" s="58">
        <v>7</v>
      </c>
      <c r="C15" s="165" t="s">
        <v>174</v>
      </c>
      <c r="D15" s="184">
        <v>1.77</v>
      </c>
      <c r="E15" s="184">
        <v>9</v>
      </c>
      <c r="F15" s="60">
        <f t="shared" si="0"/>
        <v>1.9293000000000002</v>
      </c>
      <c r="G15" s="60">
        <f t="shared" si="2"/>
        <v>10.9293</v>
      </c>
      <c r="H15" s="186">
        <f t="shared" si="1"/>
        <v>11.030842105263158</v>
      </c>
    </row>
    <row r="16" spans="2:8" ht="15.75" customHeight="1">
      <c r="B16" s="58">
        <v>8</v>
      </c>
      <c r="C16" s="25" t="s">
        <v>4</v>
      </c>
      <c r="D16" s="184">
        <v>3</v>
      </c>
      <c r="E16" s="184">
        <v>3</v>
      </c>
      <c r="F16" s="60">
        <f t="shared" si="0"/>
        <v>3.09</v>
      </c>
      <c r="G16" s="60">
        <f t="shared" si="2"/>
        <v>6.09</v>
      </c>
      <c r="H16" s="186">
        <f t="shared" si="1"/>
        <v>6.252631578947368</v>
      </c>
    </row>
    <row r="17" spans="2:8" ht="15.75" customHeight="1">
      <c r="B17" s="58">
        <v>9</v>
      </c>
      <c r="C17" s="25" t="s">
        <v>5</v>
      </c>
      <c r="D17" s="184">
        <v>3.42</v>
      </c>
      <c r="E17" s="184">
        <v>6.5</v>
      </c>
      <c r="F17" s="60">
        <f t="shared" si="0"/>
        <v>3.6422999999999996</v>
      </c>
      <c r="G17" s="60">
        <f t="shared" si="2"/>
        <v>10.142299999999999</v>
      </c>
      <c r="H17" s="186">
        <f t="shared" si="1"/>
        <v>10.334</v>
      </c>
    </row>
    <row r="18" spans="2:8" ht="15.75" customHeight="1">
      <c r="B18" s="58">
        <v>10</v>
      </c>
      <c r="C18" s="25" t="s">
        <v>22</v>
      </c>
      <c r="D18" s="184">
        <v>2.96</v>
      </c>
      <c r="E18" s="184">
        <v>5.5</v>
      </c>
      <c r="F18" s="60">
        <f t="shared" si="0"/>
        <v>3.1228</v>
      </c>
      <c r="G18" s="60">
        <f t="shared" si="2"/>
        <v>8.6228</v>
      </c>
      <c r="H18" s="186">
        <f t="shared" si="1"/>
        <v>8.787157894736842</v>
      </c>
    </row>
    <row r="19" spans="2:8" ht="15.75" customHeight="1">
      <c r="B19" s="58">
        <v>11</v>
      </c>
      <c r="C19" s="25" t="s">
        <v>6</v>
      </c>
      <c r="D19" s="184">
        <v>4.34</v>
      </c>
      <c r="E19" s="184">
        <v>6</v>
      </c>
      <c r="F19" s="60">
        <f t="shared" si="0"/>
        <v>4.6004000000000005</v>
      </c>
      <c r="G19" s="60">
        <f t="shared" si="2"/>
        <v>10.6004</v>
      </c>
      <c r="H19" s="186">
        <f t="shared" si="1"/>
        <v>10.842526315789474</v>
      </c>
    </row>
    <row r="20" spans="2:8" ht="15.75" customHeight="1">
      <c r="B20" s="58">
        <v>12</v>
      </c>
      <c r="C20" s="25" t="s">
        <v>52</v>
      </c>
      <c r="D20" s="184">
        <v>2.8</v>
      </c>
      <c r="E20" s="184">
        <v>5.5</v>
      </c>
      <c r="F20" s="60">
        <f t="shared" si="0"/>
        <v>2.9539999999999997</v>
      </c>
      <c r="G20" s="60">
        <f t="shared" si="2"/>
        <v>8.454</v>
      </c>
      <c r="H20" s="186">
        <f t="shared" si="1"/>
        <v>8.609473684210526</v>
      </c>
    </row>
    <row r="21" spans="2:8" ht="15.75" customHeight="1">
      <c r="B21" s="58">
        <v>13</v>
      </c>
      <c r="C21" s="15" t="s">
        <v>107</v>
      </c>
      <c r="D21" s="184">
        <v>3.19</v>
      </c>
      <c r="E21" s="184">
        <v>10.5</v>
      </c>
      <c r="F21" s="60">
        <f t="shared" si="0"/>
        <v>3.52495</v>
      </c>
      <c r="G21" s="60">
        <f t="shared" si="2"/>
        <v>14.02495</v>
      </c>
      <c r="H21" s="186">
        <f t="shared" si="1"/>
        <v>14.210473684210527</v>
      </c>
    </row>
    <row r="22" spans="2:8" ht="15.75" customHeight="1">
      <c r="B22" s="58">
        <v>14</v>
      </c>
      <c r="C22" s="15" t="s">
        <v>120</v>
      </c>
      <c r="D22" s="184">
        <v>3.37</v>
      </c>
      <c r="E22" s="184">
        <v>5.5</v>
      </c>
      <c r="F22" s="60">
        <f t="shared" si="0"/>
        <v>3.55535</v>
      </c>
      <c r="G22" s="60">
        <f t="shared" si="2"/>
        <v>9.05535</v>
      </c>
      <c r="H22" s="186">
        <f t="shared" si="1"/>
        <v>9.242473684210527</v>
      </c>
    </row>
    <row r="23" spans="2:9" s="75" customFormat="1" ht="15.75" customHeight="1">
      <c r="B23" s="88">
        <v>15</v>
      </c>
      <c r="C23" s="25" t="s">
        <v>45</v>
      </c>
      <c r="D23" s="184">
        <v>1.84</v>
      </c>
      <c r="E23" s="184">
        <v>9</v>
      </c>
      <c r="F23" s="38">
        <f t="shared" si="0"/>
        <v>2.0056000000000003</v>
      </c>
      <c r="G23" s="38">
        <f t="shared" si="2"/>
        <v>11.005600000000001</v>
      </c>
      <c r="H23" s="186">
        <f t="shared" si="1"/>
        <v>11.111157894736841</v>
      </c>
      <c r="I23" s="161"/>
    </row>
    <row r="24" spans="2:8" ht="15.75" customHeight="1">
      <c r="B24" s="58">
        <v>16</v>
      </c>
      <c r="C24" s="25" t="s">
        <v>50</v>
      </c>
      <c r="D24" s="184">
        <v>3.23</v>
      </c>
      <c r="E24" s="184">
        <v>3</v>
      </c>
      <c r="F24" s="60">
        <f t="shared" si="0"/>
        <v>3.3269</v>
      </c>
      <c r="G24" s="60">
        <f t="shared" si="2"/>
        <v>6.3269</v>
      </c>
      <c r="H24" s="186">
        <f t="shared" si="1"/>
        <v>6.502000000000001</v>
      </c>
    </row>
    <row r="25" spans="2:8" ht="15.75" customHeight="1">
      <c r="B25" s="58">
        <v>17</v>
      </c>
      <c r="C25" s="25" t="s">
        <v>7</v>
      </c>
      <c r="D25" s="184">
        <v>3.17</v>
      </c>
      <c r="E25" s="184">
        <v>6</v>
      </c>
      <c r="F25" s="60">
        <f t="shared" si="0"/>
        <v>3.3602000000000003</v>
      </c>
      <c r="G25" s="60">
        <f t="shared" si="2"/>
        <v>9.3602</v>
      </c>
      <c r="H25" s="186">
        <f t="shared" si="1"/>
        <v>9.537052631578948</v>
      </c>
    </row>
    <row r="26" spans="2:8" ht="15.75" customHeight="1">
      <c r="B26" s="58">
        <v>18</v>
      </c>
      <c r="C26" s="25" t="s">
        <v>127</v>
      </c>
      <c r="D26" s="184">
        <v>3.02</v>
      </c>
      <c r="E26" s="184">
        <v>11</v>
      </c>
      <c r="F26" s="60">
        <f>D26*(1+E26/100)</f>
        <v>3.3522000000000003</v>
      </c>
      <c r="G26" s="60">
        <f>F26+E26</f>
        <v>14.3522</v>
      </c>
      <c r="H26" s="186">
        <f t="shared" si="1"/>
        <v>14.528631578947369</v>
      </c>
    </row>
    <row r="27" spans="2:8" ht="15.75" customHeight="1">
      <c r="B27" s="58">
        <v>19</v>
      </c>
      <c r="C27" s="25" t="s">
        <v>72</v>
      </c>
      <c r="D27" s="184">
        <v>2.75</v>
      </c>
      <c r="E27" s="184">
        <v>6</v>
      </c>
      <c r="F27" s="60">
        <f>D27*(1+E27/100)</f>
        <v>2.915</v>
      </c>
      <c r="G27" s="60">
        <f>F27+E27</f>
        <v>8.915</v>
      </c>
      <c r="H27" s="186">
        <f t="shared" si="1"/>
        <v>9.068421052631578</v>
      </c>
    </row>
    <row r="28" spans="2:8" ht="15.75" customHeight="1">
      <c r="B28" s="58">
        <v>20</v>
      </c>
      <c r="C28" s="25" t="s">
        <v>0</v>
      </c>
      <c r="D28" s="184">
        <v>2.68</v>
      </c>
      <c r="E28" s="184">
        <v>5.5</v>
      </c>
      <c r="F28" s="60">
        <f>D28*(1+E28/100)</f>
        <v>2.8274</v>
      </c>
      <c r="G28" s="60">
        <f>F28+E28</f>
        <v>8.3274</v>
      </c>
      <c r="H28" s="186">
        <f t="shared" si="1"/>
        <v>8.47621052631579</v>
      </c>
    </row>
    <row r="29" spans="2:7" ht="15.75" customHeight="1">
      <c r="B29" s="58"/>
      <c r="C29" s="59"/>
      <c r="D29" s="40"/>
      <c r="E29" s="40"/>
      <c r="F29" s="60"/>
      <c r="G29" s="60"/>
    </row>
    <row r="30" spans="2:191" ht="15.75" customHeight="1">
      <c r="B30" s="58">
        <v>22</v>
      </c>
      <c r="C30" s="62" t="s">
        <v>1</v>
      </c>
      <c r="D30" s="63">
        <f>AVERAGE(D9:D28)</f>
        <v>2.9835000000000003</v>
      </c>
      <c r="E30" s="63">
        <f>AVERAGE(E9:E28)</f>
        <v>6.65</v>
      </c>
      <c r="F30" s="63">
        <f>AVERAGE(F9:F28)</f>
        <v>3.1815174999999996</v>
      </c>
      <c r="G30" s="63">
        <f>AVERAGE(G9:G28)</f>
        <v>9.8315175</v>
      </c>
      <c r="H30" s="63">
        <f>AVERAGE(H9:H28)</f>
        <v>9.998965789473683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</row>
    <row r="31" spans="2:191" ht="15.75" customHeight="1">
      <c r="B31" s="58"/>
      <c r="C31" s="62"/>
      <c r="D31" s="48"/>
      <c r="E31" s="48"/>
      <c r="F31" s="48"/>
      <c r="G31" s="48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</row>
    <row r="32" spans="2:6" ht="15.75" customHeight="1">
      <c r="B32" s="58"/>
      <c r="C32" s="47" t="s">
        <v>33</v>
      </c>
      <c r="D32" s="64"/>
      <c r="E32" s="64"/>
      <c r="F32" s="64"/>
    </row>
    <row r="33" spans="2:6" ht="15.75" customHeight="1">
      <c r="B33" s="58">
        <v>25</v>
      </c>
      <c r="C33" s="17" t="s">
        <v>167</v>
      </c>
      <c r="D33" s="64"/>
      <c r="E33" s="64"/>
      <c r="F33" s="64"/>
    </row>
    <row r="34" spans="2:6" ht="15.75" customHeight="1">
      <c r="B34" s="58">
        <v>26</v>
      </c>
      <c r="C34" s="17" t="s">
        <v>168</v>
      </c>
      <c r="D34" s="64"/>
      <c r="E34" s="64"/>
      <c r="F34" s="64"/>
    </row>
    <row r="35" spans="2:6" ht="15.75" customHeight="1">
      <c r="B35" s="58">
        <v>27</v>
      </c>
      <c r="C35" s="47" t="s">
        <v>29</v>
      </c>
      <c r="D35" s="64"/>
      <c r="E35" s="64"/>
      <c r="F35" s="64"/>
    </row>
    <row r="36" spans="2:6" ht="15.75" customHeight="1">
      <c r="B36" s="58">
        <v>28</v>
      </c>
      <c r="C36" s="47" t="s">
        <v>30</v>
      </c>
      <c r="D36" s="64"/>
      <c r="E36" s="64"/>
      <c r="F36" s="64"/>
    </row>
    <row r="37" spans="2:5" ht="15.75">
      <c r="B37" s="58">
        <v>28</v>
      </c>
      <c r="C37" s="17" t="s">
        <v>621</v>
      </c>
      <c r="D37" s="64"/>
      <c r="E37" s="64"/>
    </row>
  </sheetData>
  <sheetProtection/>
  <mergeCells count="2">
    <mergeCell ref="B1:G1"/>
    <mergeCell ref="B2:G2"/>
  </mergeCells>
  <printOptions horizontalCentered="1"/>
  <pageMargins left="1" right="1" top="1" bottom="1" header="0.5" footer="0.5"/>
  <pageSetup fitToHeight="0" horizontalDpi="600" verticalDpi="600" orientation="portrait" r:id="rId1"/>
  <headerFooter alignWithMargins="0">
    <oddHeader>&amp;R&amp;"Times New Roman,Bold"&amp;10Attachment RAM-4
Page &amp;P of &amp;N&amp;"Times New Roman,Regular"&amp;12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M38"/>
  <sheetViews>
    <sheetView showOutlineSymbols="0" zoomScale="125" zoomScaleNormal="125" workbookViewId="0" topLeftCell="A7">
      <selection activeCell="B2" sqref="B2:H2"/>
    </sheetView>
  </sheetViews>
  <sheetFormatPr defaultColWidth="9.6640625" defaultRowHeight="15"/>
  <cols>
    <col min="1" max="1" width="9.6640625" style="2" customWidth="1"/>
    <col min="2" max="2" width="3.99609375" style="2" customWidth="1"/>
    <col min="3" max="3" width="1.1171875" style="2" customWidth="1"/>
    <col min="4" max="4" width="17.6640625" style="2" customWidth="1"/>
    <col min="5" max="5" width="8.4453125" style="2" customWidth="1"/>
    <col min="6" max="6" width="8.10546875" style="2" customWidth="1"/>
    <col min="7" max="7" width="9.6640625" style="2" customWidth="1"/>
    <col min="8" max="8" width="17.77734375" style="2" customWidth="1"/>
    <col min="9" max="9" width="9.88671875" style="2" customWidth="1"/>
    <col min="10" max="16384" width="9.6640625" style="2" customWidth="1"/>
  </cols>
  <sheetData>
    <row r="1" spans="2:8" ht="15.75" customHeight="1">
      <c r="B1" s="190" t="s">
        <v>76</v>
      </c>
      <c r="C1" s="191"/>
      <c r="D1" s="191"/>
      <c r="E1" s="191"/>
      <c r="F1" s="191"/>
      <c r="G1" s="191"/>
      <c r="H1" s="191"/>
    </row>
    <row r="2" spans="2:8" ht="15.75" customHeight="1">
      <c r="B2" s="191" t="s">
        <v>41</v>
      </c>
      <c r="C2" s="191"/>
      <c r="D2" s="191"/>
      <c r="E2" s="191"/>
      <c r="F2" s="191"/>
      <c r="G2" s="191"/>
      <c r="H2" s="191"/>
    </row>
    <row r="3" spans="2:8" ht="15.75" customHeight="1">
      <c r="B3" s="21"/>
      <c r="C3" s="27"/>
      <c r="D3" s="20"/>
      <c r="E3" s="20"/>
      <c r="F3" s="20"/>
      <c r="G3" s="20"/>
      <c r="H3" s="20"/>
    </row>
    <row r="4" spans="2:9" ht="15.75" customHeight="1">
      <c r="B4" s="21"/>
      <c r="C4" s="27"/>
      <c r="D4" s="19" t="s">
        <v>18</v>
      </c>
      <c r="E4" s="19" t="s">
        <v>14</v>
      </c>
      <c r="F4" s="19" t="s">
        <v>15</v>
      </c>
      <c r="G4" s="19" t="s">
        <v>16</v>
      </c>
      <c r="H4" s="19" t="s">
        <v>17</v>
      </c>
      <c r="I4" s="187" t="s">
        <v>117</v>
      </c>
    </row>
    <row r="5" spans="2:9" ht="15.75" customHeight="1">
      <c r="B5" s="21"/>
      <c r="C5" s="27"/>
      <c r="D5" s="28"/>
      <c r="E5" s="29" t="s">
        <v>34</v>
      </c>
      <c r="F5" s="30" t="s">
        <v>36</v>
      </c>
      <c r="G5" s="31" t="s">
        <v>38</v>
      </c>
      <c r="H5" s="21"/>
      <c r="I5" s="43"/>
    </row>
    <row r="6" spans="2:9" ht="15.75" customHeight="1">
      <c r="B6" s="31" t="s">
        <v>27</v>
      </c>
      <c r="C6" s="21"/>
      <c r="D6" s="21"/>
      <c r="E6" s="31" t="s">
        <v>31</v>
      </c>
      <c r="F6" s="32" t="s">
        <v>11</v>
      </c>
      <c r="G6" s="31" t="s">
        <v>8</v>
      </c>
      <c r="H6" s="31" t="s">
        <v>9</v>
      </c>
      <c r="I6" s="88" t="s">
        <v>620</v>
      </c>
    </row>
    <row r="7" spans="2:9" ht="15.75" customHeight="1">
      <c r="B7" s="33" t="s">
        <v>28</v>
      </c>
      <c r="C7" s="34"/>
      <c r="D7" s="33" t="s">
        <v>2</v>
      </c>
      <c r="E7" s="33" t="s">
        <v>39</v>
      </c>
      <c r="F7" s="35" t="s">
        <v>37</v>
      </c>
      <c r="G7" s="33" t="s">
        <v>39</v>
      </c>
      <c r="H7" s="33" t="s">
        <v>20</v>
      </c>
      <c r="I7" s="185" t="s">
        <v>20</v>
      </c>
    </row>
    <row r="8" spans="2:9" ht="15.75" customHeight="1">
      <c r="B8" s="22"/>
      <c r="C8" s="22"/>
      <c r="D8" s="22"/>
      <c r="E8" s="22"/>
      <c r="F8" s="22"/>
      <c r="G8" s="22"/>
      <c r="H8" s="22"/>
      <c r="I8" s="43"/>
    </row>
    <row r="9" spans="2:13" s="4" customFormat="1" ht="15.75" customHeight="1">
      <c r="B9" s="36">
        <v>1</v>
      </c>
      <c r="C9" s="20"/>
      <c r="D9" s="25" t="s">
        <v>48</v>
      </c>
      <c r="E9" s="184">
        <v>2.87</v>
      </c>
      <c r="F9" s="184">
        <v>5</v>
      </c>
      <c r="G9" s="38">
        <f aca="true" t="shared" si="0" ref="G9:G16">E9*(1+F9/100)</f>
        <v>3.0135</v>
      </c>
      <c r="H9" s="38">
        <f aca="true" t="shared" si="1" ref="H9:H16">G9+F9</f>
        <v>8.0135</v>
      </c>
      <c r="I9" s="186">
        <f>G9/0.95+F9</f>
        <v>8.172105263157896</v>
      </c>
      <c r="M9" s="3"/>
    </row>
    <row r="10" spans="2:13" s="4" customFormat="1" ht="15.75" customHeight="1">
      <c r="B10" s="36">
        <v>2</v>
      </c>
      <c r="C10" s="20"/>
      <c r="D10" s="25" t="s">
        <v>21</v>
      </c>
      <c r="E10" s="184">
        <v>2.59</v>
      </c>
      <c r="F10" s="184">
        <v>7.6</v>
      </c>
      <c r="G10" s="38">
        <f t="shared" si="0"/>
        <v>2.78684</v>
      </c>
      <c r="H10" s="38">
        <f t="shared" si="1"/>
        <v>10.38684</v>
      </c>
      <c r="I10" s="186">
        <f aca="true" t="shared" si="2" ref="I10:I28">G10/0.95+F10</f>
        <v>10.533515789473684</v>
      </c>
      <c r="M10" s="3"/>
    </row>
    <row r="11" spans="2:13" s="4" customFormat="1" ht="15.75" customHeight="1">
      <c r="B11" s="36">
        <v>3</v>
      </c>
      <c r="C11" s="20"/>
      <c r="D11" s="165" t="s">
        <v>172</v>
      </c>
      <c r="E11" s="184">
        <v>3.4</v>
      </c>
      <c r="F11" s="184">
        <v>5.3</v>
      </c>
      <c r="G11" s="38">
        <f t="shared" si="0"/>
        <v>3.5801999999999996</v>
      </c>
      <c r="H11" s="38">
        <f t="shared" si="1"/>
        <v>8.880199999999999</v>
      </c>
      <c r="I11" s="186">
        <f t="shared" si="2"/>
        <v>9.068631578947368</v>
      </c>
      <c r="M11" s="3"/>
    </row>
    <row r="12" spans="2:13" s="4" customFormat="1" ht="15.75" customHeight="1">
      <c r="B12" s="36">
        <v>4</v>
      </c>
      <c r="C12" s="20"/>
      <c r="D12" s="25" t="s">
        <v>44</v>
      </c>
      <c r="E12" s="184">
        <v>2.58</v>
      </c>
      <c r="F12" s="184">
        <v>3</v>
      </c>
      <c r="G12" s="38">
        <f>E12*(1+F12/100)</f>
        <v>2.6574</v>
      </c>
      <c r="H12" s="38">
        <f>G12+F12</f>
        <v>5.6574</v>
      </c>
      <c r="I12" s="186">
        <f t="shared" si="2"/>
        <v>5.7972631578947365</v>
      </c>
      <c r="M12" s="3"/>
    </row>
    <row r="13" spans="2:13" s="4" customFormat="1" ht="15.75" customHeight="1">
      <c r="B13" s="36">
        <v>5</v>
      </c>
      <c r="C13" s="20"/>
      <c r="D13" s="25" t="s">
        <v>13</v>
      </c>
      <c r="E13" s="184">
        <v>2.64</v>
      </c>
      <c r="F13" s="184">
        <v>7.12</v>
      </c>
      <c r="G13" s="38">
        <f t="shared" si="0"/>
        <v>2.827968</v>
      </c>
      <c r="H13" s="38">
        <f t="shared" si="1"/>
        <v>9.947968</v>
      </c>
      <c r="I13" s="186">
        <f t="shared" si="2"/>
        <v>10.096808421052632</v>
      </c>
      <c r="M13" s="3"/>
    </row>
    <row r="14" spans="2:13" s="4" customFormat="1" ht="15.75" customHeight="1">
      <c r="B14" s="36">
        <v>6</v>
      </c>
      <c r="C14" s="20"/>
      <c r="D14" s="165" t="s">
        <v>173</v>
      </c>
      <c r="E14" s="184">
        <v>4.05</v>
      </c>
      <c r="F14" s="184">
        <v>6.14</v>
      </c>
      <c r="G14" s="38">
        <f t="shared" si="0"/>
        <v>4.2986699999999995</v>
      </c>
      <c r="H14" s="38">
        <f t="shared" si="1"/>
        <v>10.438669999999998</v>
      </c>
      <c r="I14" s="186">
        <f t="shared" si="2"/>
        <v>10.664915789473683</v>
      </c>
      <c r="M14" s="3"/>
    </row>
    <row r="15" spans="2:13" s="4" customFormat="1" ht="15.75" customHeight="1">
      <c r="B15" s="36">
        <v>7</v>
      </c>
      <c r="C15" s="20"/>
      <c r="D15" s="165" t="s">
        <v>174</v>
      </c>
      <c r="E15" s="184">
        <v>1.77</v>
      </c>
      <c r="F15" s="184">
        <v>6</v>
      </c>
      <c r="G15" s="38">
        <f t="shared" si="0"/>
        <v>1.8762</v>
      </c>
      <c r="H15" s="38">
        <f t="shared" si="1"/>
        <v>7.8762</v>
      </c>
      <c r="I15" s="186">
        <f t="shared" si="2"/>
        <v>7.974947368421053</v>
      </c>
      <c r="M15" s="3"/>
    </row>
    <row r="16" spans="2:13" s="4" customFormat="1" ht="15.75" customHeight="1">
      <c r="B16" s="36">
        <v>8</v>
      </c>
      <c r="C16" s="20"/>
      <c r="D16" s="25" t="s">
        <v>4</v>
      </c>
      <c r="E16" s="184">
        <v>3</v>
      </c>
      <c r="F16" s="184">
        <v>3.04</v>
      </c>
      <c r="G16" s="38">
        <f t="shared" si="0"/>
        <v>3.0911999999999997</v>
      </c>
      <c r="H16" s="38">
        <f t="shared" si="1"/>
        <v>6.1312</v>
      </c>
      <c r="I16" s="186">
        <f t="shared" si="2"/>
        <v>6.293894736842105</v>
      </c>
      <c r="M16" s="3"/>
    </row>
    <row r="17" spans="2:9" s="4" customFormat="1" ht="15.75" customHeight="1">
      <c r="B17" s="36">
        <v>9</v>
      </c>
      <c r="C17" s="20"/>
      <c r="D17" s="25" t="s">
        <v>5</v>
      </c>
      <c r="E17" s="184">
        <v>3.42</v>
      </c>
      <c r="F17" s="184">
        <v>3.44</v>
      </c>
      <c r="G17" s="38">
        <f>E17*(1+F17/100)</f>
        <v>3.537648</v>
      </c>
      <c r="H17" s="38">
        <f>G17+F17</f>
        <v>6.977648</v>
      </c>
      <c r="I17" s="186">
        <f t="shared" si="2"/>
        <v>7.16384</v>
      </c>
    </row>
    <row r="18" spans="2:9" s="43" customFormat="1" ht="15.75" customHeight="1">
      <c r="B18" s="36">
        <v>10</v>
      </c>
      <c r="D18" s="25" t="s">
        <v>22</v>
      </c>
      <c r="E18" s="184">
        <v>2.96</v>
      </c>
      <c r="F18" s="184">
        <v>4.28</v>
      </c>
      <c r="G18" s="38">
        <f aca="true" t="shared" si="3" ref="G18:G25">E18*(1+F18/100)</f>
        <v>3.0866879999999997</v>
      </c>
      <c r="H18" s="38">
        <f aca="true" t="shared" si="4" ref="H18:H25">G18+F18</f>
        <v>7.366688</v>
      </c>
      <c r="I18" s="186">
        <f t="shared" si="2"/>
        <v>7.529145263157895</v>
      </c>
    </row>
    <row r="19" spans="2:9" s="4" customFormat="1" ht="15.75" customHeight="1">
      <c r="B19" s="36">
        <v>11</v>
      </c>
      <c r="C19" s="20"/>
      <c r="D19" s="25" t="s">
        <v>6</v>
      </c>
      <c r="E19" s="184">
        <v>4.34</v>
      </c>
      <c r="F19" s="184">
        <v>7.23</v>
      </c>
      <c r="G19" s="38">
        <f t="shared" si="3"/>
        <v>4.653782</v>
      </c>
      <c r="H19" s="38">
        <f t="shared" si="4"/>
        <v>11.883782</v>
      </c>
      <c r="I19" s="186">
        <f t="shared" si="2"/>
        <v>12.128717894736843</v>
      </c>
    </row>
    <row r="20" spans="2:9" s="4" customFormat="1" ht="15.75" customHeight="1">
      <c r="B20" s="36">
        <v>12</v>
      </c>
      <c r="C20" s="20"/>
      <c r="D20" s="25" t="s">
        <v>52</v>
      </c>
      <c r="E20" s="184">
        <v>2.8</v>
      </c>
      <c r="F20" s="184">
        <v>5.57</v>
      </c>
      <c r="G20" s="38">
        <f t="shared" si="3"/>
        <v>2.95596</v>
      </c>
      <c r="H20" s="38">
        <f t="shared" si="4"/>
        <v>8.525960000000001</v>
      </c>
      <c r="I20" s="186">
        <f t="shared" si="2"/>
        <v>8.681536842105263</v>
      </c>
    </row>
    <row r="21" spans="2:9" s="4" customFormat="1" ht="15.75" customHeight="1">
      <c r="B21" s="36">
        <v>13</v>
      </c>
      <c r="C21" s="20"/>
      <c r="D21" s="15" t="s">
        <v>107</v>
      </c>
      <c r="E21" s="184">
        <v>3.19</v>
      </c>
      <c r="F21" s="167">
        <v>10.5</v>
      </c>
      <c r="G21" s="38">
        <f t="shared" si="3"/>
        <v>3.52495</v>
      </c>
      <c r="H21" s="38">
        <f t="shared" si="4"/>
        <v>14.02495</v>
      </c>
      <c r="I21" s="186">
        <f t="shared" si="2"/>
        <v>14.210473684210527</v>
      </c>
    </row>
    <row r="22" spans="2:9" s="4" customFormat="1" ht="15.75" customHeight="1">
      <c r="B22" s="36">
        <v>14</v>
      </c>
      <c r="C22" s="20"/>
      <c r="D22" s="15" t="s">
        <v>120</v>
      </c>
      <c r="E22" s="184">
        <v>3.37</v>
      </c>
      <c r="F22" s="167">
        <v>5.5</v>
      </c>
      <c r="G22" s="38">
        <f t="shared" si="3"/>
        <v>3.55535</v>
      </c>
      <c r="H22" s="38">
        <f t="shared" si="4"/>
        <v>9.05535</v>
      </c>
      <c r="I22" s="186">
        <f t="shared" si="2"/>
        <v>9.242473684210527</v>
      </c>
    </row>
    <row r="23" spans="2:10" s="4" customFormat="1" ht="15.75" customHeight="1">
      <c r="B23" s="36">
        <v>15</v>
      </c>
      <c r="C23" s="20"/>
      <c r="D23" s="25" t="s">
        <v>45</v>
      </c>
      <c r="E23" s="184">
        <v>1.84</v>
      </c>
      <c r="F23" s="184">
        <v>4</v>
      </c>
      <c r="G23" s="38">
        <f t="shared" si="3"/>
        <v>1.9136000000000002</v>
      </c>
      <c r="H23" s="38">
        <f t="shared" si="4"/>
        <v>5.913600000000001</v>
      </c>
      <c r="I23" s="186">
        <f t="shared" si="2"/>
        <v>6.0143157894736845</v>
      </c>
      <c r="J23" s="160"/>
    </row>
    <row r="24" spans="2:9" s="4" customFormat="1" ht="15.75" customHeight="1">
      <c r="B24" s="36">
        <v>16</v>
      </c>
      <c r="C24" s="20"/>
      <c r="D24" s="25" t="s">
        <v>50</v>
      </c>
      <c r="E24" s="184">
        <v>3.23</v>
      </c>
      <c r="F24" s="184">
        <v>3.51</v>
      </c>
      <c r="G24" s="38">
        <f t="shared" si="3"/>
        <v>3.3433729999999997</v>
      </c>
      <c r="H24" s="38">
        <f t="shared" si="4"/>
        <v>6.8533729999999995</v>
      </c>
      <c r="I24" s="186">
        <f t="shared" si="2"/>
        <v>7.0293399999999995</v>
      </c>
    </row>
    <row r="25" spans="2:9" s="4" customFormat="1" ht="15.75" customHeight="1">
      <c r="B25" s="36">
        <v>17</v>
      </c>
      <c r="C25" s="20"/>
      <c r="D25" s="25" t="s">
        <v>7</v>
      </c>
      <c r="E25" s="184">
        <v>3.17</v>
      </c>
      <c r="F25" s="184">
        <v>4.91</v>
      </c>
      <c r="G25" s="38">
        <f t="shared" si="3"/>
        <v>3.3256469999999996</v>
      </c>
      <c r="H25" s="38">
        <f t="shared" si="4"/>
        <v>8.235647</v>
      </c>
      <c r="I25" s="186">
        <f t="shared" si="2"/>
        <v>8.41068105263158</v>
      </c>
    </row>
    <row r="26" spans="2:9" s="4" customFormat="1" ht="15.75" customHeight="1">
      <c r="B26" s="36">
        <v>18</v>
      </c>
      <c r="C26" s="20"/>
      <c r="D26" s="25" t="s">
        <v>127</v>
      </c>
      <c r="E26" s="184">
        <v>3.02</v>
      </c>
      <c r="F26" s="184">
        <v>8</v>
      </c>
      <c r="G26" s="38">
        <f>E26*(1+F26/100)</f>
        <v>3.2616</v>
      </c>
      <c r="H26" s="38">
        <f>G26+F26</f>
        <v>11.2616</v>
      </c>
      <c r="I26" s="186">
        <f t="shared" si="2"/>
        <v>11.433263157894737</v>
      </c>
    </row>
    <row r="27" spans="2:9" s="4" customFormat="1" ht="15.75" customHeight="1">
      <c r="B27" s="36">
        <v>19</v>
      </c>
      <c r="C27" s="20"/>
      <c r="D27" s="25" t="s">
        <v>72</v>
      </c>
      <c r="E27" s="184">
        <v>2.75</v>
      </c>
      <c r="F27" s="184">
        <v>5.95</v>
      </c>
      <c r="G27" s="38">
        <f>E27*(1+F27/100)</f>
        <v>2.913625</v>
      </c>
      <c r="H27" s="38">
        <f>G27+F27</f>
        <v>8.863625</v>
      </c>
      <c r="I27" s="186">
        <f t="shared" si="2"/>
        <v>9.016973684210527</v>
      </c>
    </row>
    <row r="28" spans="2:9" s="4" customFormat="1" ht="15.75" customHeight="1">
      <c r="B28" s="36">
        <v>20</v>
      </c>
      <c r="C28" s="20"/>
      <c r="D28" s="25" t="s">
        <v>0</v>
      </c>
      <c r="E28" s="184">
        <v>2.68</v>
      </c>
      <c r="F28" s="184">
        <v>5.8</v>
      </c>
      <c r="G28" s="38">
        <f>E28*(1+F28/100)</f>
        <v>2.83544</v>
      </c>
      <c r="H28" s="38">
        <f>G28+F28</f>
        <v>8.63544</v>
      </c>
      <c r="I28" s="186">
        <f t="shared" si="2"/>
        <v>8.784673684210526</v>
      </c>
    </row>
    <row r="29" spans="2:9" s="4" customFormat="1" ht="15.75" customHeight="1">
      <c r="B29" s="36"/>
      <c r="C29" s="20"/>
      <c r="I29" s="43"/>
    </row>
    <row r="30" spans="2:9" ht="15.75" customHeight="1">
      <c r="B30" s="36">
        <v>22</v>
      </c>
      <c r="C30" s="20"/>
      <c r="D30" s="37" t="s">
        <v>40</v>
      </c>
      <c r="E30" s="39">
        <f>AVERAGE(E9:E28)</f>
        <v>2.9835000000000003</v>
      </c>
      <c r="F30" s="39">
        <f>AVERAGE(F9:F28)</f>
        <v>5.5945</v>
      </c>
      <c r="G30" s="39">
        <f>AVERAGE(G9:G28)</f>
        <v>3.1519820499999995</v>
      </c>
      <c r="H30" s="39">
        <f>AVERAGE(H9:H28)</f>
        <v>8.74648205</v>
      </c>
      <c r="I30" s="63">
        <f>AVERAGE(I9:I28)</f>
        <v>8.912375842105263</v>
      </c>
    </row>
    <row r="31" spans="2:8" ht="15.75" customHeight="1">
      <c r="B31" s="36"/>
      <c r="C31" s="20"/>
      <c r="D31" s="20"/>
      <c r="E31" s="20"/>
      <c r="F31" s="20"/>
      <c r="G31" s="20"/>
      <c r="H31" s="20"/>
    </row>
    <row r="32" spans="2:8" ht="15.75" customHeight="1">
      <c r="B32" s="36"/>
      <c r="C32" s="20"/>
      <c r="D32" s="21" t="s">
        <v>33</v>
      </c>
      <c r="E32" s="26"/>
      <c r="F32" s="26"/>
      <c r="G32" s="26"/>
      <c r="H32" s="20"/>
    </row>
    <row r="33" spans="2:8" ht="15.75" customHeight="1">
      <c r="B33" s="36">
        <v>25</v>
      </c>
      <c r="C33" s="20"/>
      <c r="D33" s="17" t="s">
        <v>169</v>
      </c>
      <c r="E33" s="26"/>
      <c r="F33" s="26"/>
      <c r="G33" s="26"/>
      <c r="H33" s="20"/>
    </row>
    <row r="34" spans="2:8" ht="15.75" customHeight="1">
      <c r="B34" s="36">
        <v>26</v>
      </c>
      <c r="C34" s="20"/>
      <c r="D34" s="47" t="s">
        <v>29</v>
      </c>
      <c r="E34" s="26"/>
      <c r="F34" s="26"/>
      <c r="G34" s="26"/>
      <c r="H34" s="20"/>
    </row>
    <row r="35" spans="2:8" ht="15.75" customHeight="1">
      <c r="B35" s="36">
        <v>27</v>
      </c>
      <c r="C35" s="20"/>
      <c r="D35" s="47" t="s">
        <v>30</v>
      </c>
      <c r="E35" s="26"/>
      <c r="F35" s="26"/>
      <c r="G35" s="26"/>
      <c r="H35" s="20"/>
    </row>
    <row r="36" spans="2:8" ht="15.75" customHeight="1">
      <c r="B36" s="58">
        <v>28</v>
      </c>
      <c r="C36" s="17" t="s">
        <v>622</v>
      </c>
      <c r="D36" s="64"/>
      <c r="E36" s="64"/>
      <c r="F36" s="20"/>
      <c r="G36" s="20"/>
      <c r="H36" s="21"/>
    </row>
    <row r="38" spans="5:8" ht="15">
      <c r="E38" s="7"/>
      <c r="F38" s="7"/>
      <c r="G38" s="7"/>
      <c r="H38" s="7"/>
    </row>
  </sheetData>
  <sheetProtection/>
  <mergeCells count="2">
    <mergeCell ref="B1:H1"/>
    <mergeCell ref="B2:H2"/>
  </mergeCells>
  <printOptions horizontalCentered="1"/>
  <pageMargins left="1" right="1" top="1" bottom="1" header="0.5" footer="0.5"/>
  <pageSetup fitToHeight="0" horizontalDpi="600" verticalDpi="600" orientation="portrait" scale="90" r:id="rId1"/>
  <headerFooter alignWithMargins="0">
    <oddHeader>&amp;R&amp;"Times New Roman,Bold"&amp;10Attachment RAM-5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35"/>
  <sheetViews>
    <sheetView showOutlineSymbols="0" view="pageLayout" zoomScaleNormal="136" workbookViewId="0" topLeftCell="A7">
      <selection activeCell="F3" sqref="F3"/>
    </sheetView>
  </sheetViews>
  <sheetFormatPr defaultColWidth="9.6640625" defaultRowHeight="15"/>
  <cols>
    <col min="1" max="1" width="9.6640625" style="0" customWidth="1"/>
    <col min="2" max="2" width="7.3359375" style="0" customWidth="1"/>
    <col min="3" max="3" width="21.4453125" style="0" customWidth="1"/>
    <col min="4" max="4" width="10.6640625" style="0" customWidth="1"/>
  </cols>
  <sheetData>
    <row r="1" spans="2:4" ht="15.75" customHeight="1">
      <c r="B1" s="191" t="s">
        <v>51</v>
      </c>
      <c r="C1" s="191"/>
      <c r="D1" s="191"/>
    </row>
    <row r="2" spans="2:4" ht="15.75" customHeight="1">
      <c r="B2" s="9"/>
      <c r="C2" s="9"/>
      <c r="D2" s="16"/>
    </row>
    <row r="3" spans="2:7" ht="15.75" customHeight="1">
      <c r="B3" s="9"/>
      <c r="C3" s="24" t="s">
        <v>18</v>
      </c>
      <c r="D3" s="10" t="s">
        <v>14</v>
      </c>
      <c r="E3" s="5"/>
      <c r="F3" s="5"/>
      <c r="G3" s="6"/>
    </row>
    <row r="4" spans="2:4" ht="15.75" customHeight="1">
      <c r="B4" s="9"/>
      <c r="C4" s="9"/>
      <c r="D4" s="9"/>
    </row>
    <row r="5" spans="2:4" ht="15.75" customHeight="1">
      <c r="B5" s="13" t="s">
        <v>26</v>
      </c>
      <c r="C5" s="14" t="s">
        <v>2</v>
      </c>
      <c r="D5" s="14" t="s">
        <v>3</v>
      </c>
    </row>
    <row r="6" spans="2:4" ht="15.75" customHeight="1">
      <c r="B6" s="9"/>
      <c r="C6" s="9"/>
      <c r="D6" s="9"/>
    </row>
    <row r="7" spans="2:7" ht="15.75" customHeight="1">
      <c r="B7" s="12">
        <v>1</v>
      </c>
      <c r="C7" s="25" t="s">
        <v>48</v>
      </c>
      <c r="D7" s="183">
        <v>0.6</v>
      </c>
      <c r="G7" s="41"/>
    </row>
    <row r="8" spans="2:7" ht="15.75" customHeight="1">
      <c r="B8" s="12">
        <v>2</v>
      </c>
      <c r="C8" s="25" t="s">
        <v>21</v>
      </c>
      <c r="D8" s="183">
        <v>0.6</v>
      </c>
      <c r="G8" s="41"/>
    </row>
    <row r="9" spans="2:7" ht="15.75" customHeight="1">
      <c r="B9" s="12">
        <v>3</v>
      </c>
      <c r="C9" s="165" t="s">
        <v>172</v>
      </c>
      <c r="D9" s="183">
        <v>0.6</v>
      </c>
      <c r="G9" s="41"/>
    </row>
    <row r="10" spans="2:7" ht="15.75" customHeight="1">
      <c r="B10" s="12">
        <v>4</v>
      </c>
      <c r="C10" s="25" t="s">
        <v>44</v>
      </c>
      <c r="D10" s="183">
        <v>0.75</v>
      </c>
      <c r="G10" s="41"/>
    </row>
    <row r="11" spans="2:7" ht="15.75" customHeight="1">
      <c r="B11" s="12">
        <v>5</v>
      </c>
      <c r="C11" s="25" t="s">
        <v>13</v>
      </c>
      <c r="D11" s="183">
        <v>0.55</v>
      </c>
      <c r="G11" s="41"/>
    </row>
    <row r="12" spans="2:7" ht="15.75" customHeight="1">
      <c r="B12" s="12">
        <v>6</v>
      </c>
      <c r="C12" s="165" t="s">
        <v>173</v>
      </c>
      <c r="D12" s="183">
        <v>0.8</v>
      </c>
      <c r="G12" s="41"/>
    </row>
    <row r="13" spans="2:7" ht="15.75" customHeight="1">
      <c r="B13" s="12">
        <v>7</v>
      </c>
      <c r="C13" s="165" t="s">
        <v>174</v>
      </c>
      <c r="D13" s="183">
        <v>0.65</v>
      </c>
      <c r="G13" s="41"/>
    </row>
    <row r="14" spans="2:7" ht="15.75" customHeight="1">
      <c r="B14" s="12">
        <v>8</v>
      </c>
      <c r="C14" s="25" t="s">
        <v>4</v>
      </c>
      <c r="D14" s="183">
        <v>0.45</v>
      </c>
      <c r="G14" s="41"/>
    </row>
    <row r="15" spans="2:7" ht="15.75" customHeight="1">
      <c r="B15" s="12">
        <v>9</v>
      </c>
      <c r="C15" s="25" t="s">
        <v>5</v>
      </c>
      <c r="D15" s="183">
        <v>0.55</v>
      </c>
      <c r="G15" s="41"/>
    </row>
    <row r="16" spans="2:7" ht="15.75" customHeight="1">
      <c r="B16" s="12">
        <v>10</v>
      </c>
      <c r="C16" s="25" t="s">
        <v>22</v>
      </c>
      <c r="D16" s="183">
        <v>0.55</v>
      </c>
      <c r="G16" s="41"/>
    </row>
    <row r="17" spans="2:7" ht="15.75" customHeight="1">
      <c r="B17" s="12">
        <v>11</v>
      </c>
      <c r="C17" s="25" t="s">
        <v>6</v>
      </c>
      <c r="D17" s="183">
        <v>0.5</v>
      </c>
      <c r="G17" s="41"/>
    </row>
    <row r="18" spans="2:7" ht="15.75" customHeight="1">
      <c r="B18" s="12">
        <v>12</v>
      </c>
      <c r="C18" s="25" t="s">
        <v>52</v>
      </c>
      <c r="D18" s="183">
        <v>0.6</v>
      </c>
      <c r="G18" s="41"/>
    </row>
    <row r="19" spans="2:7" ht="15.75" customHeight="1">
      <c r="B19" s="12">
        <v>13</v>
      </c>
      <c r="C19" s="15" t="s">
        <v>107</v>
      </c>
      <c r="D19" s="183">
        <v>0.7</v>
      </c>
      <c r="G19" s="41"/>
    </row>
    <row r="20" spans="2:7" ht="15.75" customHeight="1">
      <c r="B20" s="12">
        <v>14</v>
      </c>
      <c r="C20" s="15" t="s">
        <v>120</v>
      </c>
      <c r="D20" s="183">
        <v>0.65</v>
      </c>
      <c r="G20" s="41"/>
    </row>
    <row r="21" spans="2:7" ht="15.75" customHeight="1">
      <c r="B21" s="12">
        <v>15</v>
      </c>
      <c r="C21" s="25" t="s">
        <v>45</v>
      </c>
      <c r="D21" s="183">
        <v>0.55</v>
      </c>
      <c r="G21" s="41"/>
    </row>
    <row r="22" spans="2:7" ht="15.75" customHeight="1">
      <c r="B22" s="12">
        <v>16</v>
      </c>
      <c r="C22" s="25" t="s">
        <v>50</v>
      </c>
      <c r="D22" s="183">
        <v>0.6</v>
      </c>
      <c r="G22" s="41"/>
    </row>
    <row r="23" spans="2:7" ht="15.75" customHeight="1">
      <c r="B23" s="12">
        <v>17</v>
      </c>
      <c r="C23" s="25" t="s">
        <v>7</v>
      </c>
      <c r="D23" s="183">
        <v>0.65</v>
      </c>
      <c r="G23" s="41"/>
    </row>
    <row r="24" spans="2:7" ht="15.75" customHeight="1">
      <c r="B24" s="12">
        <v>18</v>
      </c>
      <c r="C24" s="25" t="s">
        <v>127</v>
      </c>
      <c r="D24" s="183">
        <v>0.75</v>
      </c>
      <c r="G24" s="41"/>
    </row>
    <row r="25" spans="2:7" ht="15.75" customHeight="1">
      <c r="B25" s="12">
        <v>19</v>
      </c>
      <c r="C25" s="25" t="s">
        <v>72</v>
      </c>
      <c r="D25" s="183">
        <v>0.5</v>
      </c>
      <c r="G25" s="41"/>
    </row>
    <row r="26" spans="2:7" ht="15.75" customHeight="1">
      <c r="B26" s="12">
        <v>20</v>
      </c>
      <c r="C26" s="25" t="s">
        <v>0</v>
      </c>
      <c r="D26" s="183">
        <v>0.5</v>
      </c>
      <c r="G26" s="41"/>
    </row>
    <row r="27" spans="2:4" ht="15.75" customHeight="1">
      <c r="B27" s="12"/>
      <c r="C27" s="15"/>
      <c r="D27" s="40"/>
    </row>
    <row r="28" spans="2:5" ht="15.75" customHeight="1">
      <c r="B28" s="12">
        <v>22</v>
      </c>
      <c r="C28" s="8" t="s">
        <v>1</v>
      </c>
      <c r="D28" s="23">
        <f>AVERAGE(D7:D26)</f>
        <v>0.605</v>
      </c>
      <c r="E28" s="23"/>
    </row>
    <row r="29" spans="2:4" ht="15.75" customHeight="1">
      <c r="B29" s="12"/>
      <c r="C29" s="8"/>
      <c r="D29" s="23"/>
    </row>
    <row r="30" spans="2:4" ht="15.75" customHeight="1">
      <c r="B30" s="12">
        <v>24</v>
      </c>
      <c r="C30" s="84" t="s">
        <v>170</v>
      </c>
      <c r="D30" s="18"/>
    </row>
    <row r="31" spans="2:4" ht="15.75">
      <c r="B31" s="9"/>
      <c r="C31" s="9"/>
      <c r="D31" s="18"/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mergeCells count="1">
    <mergeCell ref="B1:D1"/>
  </mergeCells>
  <printOptions horizontalCentered="1"/>
  <pageMargins left="1" right="1" top="1" bottom="1" header="0.5" footer="0.5"/>
  <pageSetup horizontalDpi="600" verticalDpi="600" orientation="portrait" r:id="rId1"/>
  <headerFooter alignWithMargins="0">
    <oddHeader>&amp;R&amp;"Times New Roman,Bold"&amp;10Attachment RAM-6
Page &amp;P of &amp;N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D2:H455"/>
  <sheetViews>
    <sheetView view="pageLayout" workbookViewId="0" topLeftCell="A426">
      <selection activeCell="G451" sqref="G451"/>
    </sheetView>
  </sheetViews>
  <sheetFormatPr defaultColWidth="11.5546875" defaultRowHeight="15"/>
  <cols>
    <col min="1" max="3" width="11.5546875" style="0" customWidth="1"/>
    <col min="4" max="4" width="4.99609375" style="0" customWidth="1"/>
    <col min="5" max="5" width="8.6640625" style="0" customWidth="1"/>
    <col min="6" max="6" width="11.6640625" style="0" customWidth="1"/>
    <col min="7" max="7" width="8.99609375" style="0" customWidth="1"/>
  </cols>
  <sheetData>
    <row r="2" spans="4:8" ht="18.75">
      <c r="D2" s="119"/>
      <c r="E2" s="171" t="s">
        <v>187</v>
      </c>
      <c r="F2" s="119"/>
      <c r="G2" s="119"/>
      <c r="H2" s="119"/>
    </row>
    <row r="3" spans="4:8" ht="15">
      <c r="D3" s="119"/>
      <c r="E3" s="119"/>
      <c r="F3" s="119"/>
      <c r="G3" s="119"/>
      <c r="H3" s="119"/>
    </row>
    <row r="4" spans="4:8" ht="15.75">
      <c r="D4" s="119"/>
      <c r="E4" s="172" t="s">
        <v>188</v>
      </c>
      <c r="F4" s="172" t="s">
        <v>189</v>
      </c>
      <c r="G4" s="172" t="s">
        <v>190</v>
      </c>
      <c r="H4" s="119"/>
    </row>
    <row r="5" spans="4:8" ht="15.75">
      <c r="D5" s="119"/>
      <c r="E5" s="172" t="s">
        <v>191</v>
      </c>
      <c r="F5" s="172" t="s">
        <v>192</v>
      </c>
      <c r="G5" s="172" t="s">
        <v>193</v>
      </c>
      <c r="H5" s="119"/>
    </row>
    <row r="6" spans="4:8" ht="15">
      <c r="D6" s="119"/>
      <c r="E6" s="119"/>
      <c r="F6" s="119"/>
      <c r="G6" s="119"/>
      <c r="H6" s="119"/>
    </row>
    <row r="7" spans="4:8" ht="15">
      <c r="D7" s="173">
        <v>1</v>
      </c>
      <c r="E7" s="119" t="s">
        <v>194</v>
      </c>
      <c r="F7" s="174">
        <v>9.5</v>
      </c>
      <c r="G7" s="175">
        <v>0.0083</v>
      </c>
      <c r="H7" s="173"/>
    </row>
    <row r="8" spans="4:8" ht="15">
      <c r="D8" s="173">
        <v>17</v>
      </c>
      <c r="E8" s="176" t="s">
        <v>195</v>
      </c>
      <c r="F8" s="177">
        <v>11.5</v>
      </c>
      <c r="G8" s="175">
        <v>0.0024</v>
      </c>
      <c r="H8" s="173"/>
    </row>
    <row r="9" spans="4:8" ht="15">
      <c r="D9" s="173">
        <v>18</v>
      </c>
      <c r="E9" s="176" t="s">
        <v>196</v>
      </c>
      <c r="F9" s="177">
        <v>14</v>
      </c>
      <c r="G9" s="175">
        <v>0.0015</v>
      </c>
      <c r="H9" s="173"/>
    </row>
    <row r="10" spans="4:8" ht="15">
      <c r="D10" s="173">
        <v>19</v>
      </c>
      <c r="E10" s="176" t="s">
        <v>197</v>
      </c>
      <c r="F10" s="177">
        <v>6.5</v>
      </c>
      <c r="G10" s="175">
        <v>0.0833</v>
      </c>
      <c r="H10" s="173"/>
    </row>
    <row r="11" spans="4:8" ht="15">
      <c r="D11" s="173">
        <v>20</v>
      </c>
      <c r="E11" s="176" t="s">
        <v>198</v>
      </c>
      <c r="F11" s="177">
        <v>9.5</v>
      </c>
      <c r="G11" s="175">
        <v>0.039</v>
      </c>
      <c r="H11" s="173"/>
    </row>
    <row r="12" spans="4:8" ht="15">
      <c r="D12" s="173">
        <v>21</v>
      </c>
      <c r="E12" s="176" t="s">
        <v>199</v>
      </c>
      <c r="F12" s="177">
        <v>10.5</v>
      </c>
      <c r="G12" s="175">
        <v>0.0544</v>
      </c>
      <c r="H12" s="173"/>
    </row>
    <row r="13" spans="4:8" ht="15">
      <c r="D13" s="173">
        <v>22</v>
      </c>
      <c r="E13" s="176" t="s">
        <v>200</v>
      </c>
      <c r="F13" s="177">
        <v>8.5</v>
      </c>
      <c r="G13" s="175">
        <v>0.0202</v>
      </c>
      <c r="H13" s="173"/>
    </row>
    <row r="14" spans="4:8" ht="15">
      <c r="D14" s="173">
        <v>23</v>
      </c>
      <c r="E14" s="176" t="s">
        <v>201</v>
      </c>
      <c r="F14" s="177">
        <v>13.5</v>
      </c>
      <c r="G14" s="175">
        <v>0.0188</v>
      </c>
      <c r="H14" s="173"/>
    </row>
    <row r="15" spans="4:8" ht="15">
      <c r="D15" s="173">
        <v>24</v>
      </c>
      <c r="E15" s="176" t="s">
        <v>202</v>
      </c>
      <c r="F15" s="177">
        <v>10</v>
      </c>
      <c r="G15" s="175">
        <v>0.0163</v>
      </c>
      <c r="H15" s="173"/>
    </row>
    <row r="16" spans="4:8" ht="15">
      <c r="D16" s="173">
        <v>25</v>
      </c>
      <c r="E16" s="176" t="s">
        <v>203</v>
      </c>
      <c r="F16" s="177">
        <v>6.5</v>
      </c>
      <c r="G16" s="175">
        <v>0.028</v>
      </c>
      <c r="H16" s="173"/>
    </row>
    <row r="17" spans="4:8" ht="15">
      <c r="D17" s="173">
        <v>26</v>
      </c>
      <c r="E17" s="176" t="s">
        <v>204</v>
      </c>
      <c r="F17" s="177">
        <v>9</v>
      </c>
      <c r="G17" s="175">
        <v>0.0165</v>
      </c>
      <c r="H17" s="173"/>
    </row>
    <row r="18" spans="4:8" ht="15">
      <c r="D18" s="173">
        <v>27</v>
      </c>
      <c r="E18" s="176" t="s">
        <v>205</v>
      </c>
      <c r="F18" s="177">
        <v>9.5</v>
      </c>
      <c r="G18" s="175">
        <v>0.0321</v>
      </c>
      <c r="H18" s="173"/>
    </row>
    <row r="19" spans="4:8" ht="15">
      <c r="D19" s="173">
        <v>28</v>
      </c>
      <c r="E19" s="176" t="s">
        <v>206</v>
      </c>
      <c r="F19" s="177">
        <v>13.5</v>
      </c>
      <c r="G19" s="175">
        <v>0.0161</v>
      </c>
      <c r="H19" s="173"/>
    </row>
    <row r="20" spans="4:8" ht="15">
      <c r="D20" s="173">
        <v>29</v>
      </c>
      <c r="E20" s="176" t="s">
        <v>80</v>
      </c>
      <c r="F20" s="177">
        <v>6.5</v>
      </c>
      <c r="G20" s="175">
        <v>0.0261</v>
      </c>
      <c r="H20" s="173"/>
    </row>
    <row r="21" spans="4:8" ht="15">
      <c r="D21" s="173">
        <v>30</v>
      </c>
      <c r="E21" s="176" t="s">
        <v>207</v>
      </c>
      <c r="F21" s="177">
        <v>19</v>
      </c>
      <c r="G21" s="175">
        <v>0.0122</v>
      </c>
      <c r="H21" s="173"/>
    </row>
    <row r="22" spans="4:8" ht="15">
      <c r="D22" s="173">
        <v>31</v>
      </c>
      <c r="E22" s="176" t="s">
        <v>208</v>
      </c>
      <c r="F22" s="177">
        <v>10</v>
      </c>
      <c r="G22" s="175">
        <v>0.0228</v>
      </c>
      <c r="H22" s="173"/>
    </row>
    <row r="23" spans="4:8" ht="15">
      <c r="D23" s="173">
        <v>32</v>
      </c>
      <c r="E23" s="176" t="s">
        <v>209</v>
      </c>
      <c r="F23" s="177">
        <v>4</v>
      </c>
      <c r="G23" s="175">
        <v>0.0314</v>
      </c>
      <c r="H23" s="173"/>
    </row>
    <row r="24" spans="4:8" ht="15">
      <c r="D24" s="173">
        <v>33</v>
      </c>
      <c r="E24" s="176" t="s">
        <v>210</v>
      </c>
      <c r="F24" s="177">
        <v>8.5</v>
      </c>
      <c r="G24" s="175">
        <v>0.0155</v>
      </c>
      <c r="H24" s="173"/>
    </row>
    <row r="25" spans="4:8" ht="15">
      <c r="D25" s="173">
        <v>34</v>
      </c>
      <c r="E25" s="176" t="s">
        <v>211</v>
      </c>
      <c r="F25" s="177">
        <v>7.5</v>
      </c>
      <c r="G25" s="175">
        <v>0.0214</v>
      </c>
      <c r="H25" s="173"/>
    </row>
    <row r="26" spans="4:8" ht="15">
      <c r="D26" s="173">
        <v>35</v>
      </c>
      <c r="E26" s="176" t="s">
        <v>212</v>
      </c>
      <c r="F26" s="177">
        <v>13.5</v>
      </c>
      <c r="G26" s="175">
        <v>0.0086</v>
      </c>
      <c r="H26" s="173"/>
    </row>
    <row r="27" spans="4:8" ht="15">
      <c r="D27" s="173">
        <v>36</v>
      </c>
      <c r="E27" s="176" t="s">
        <v>213</v>
      </c>
      <c r="F27" s="177">
        <v>3.5</v>
      </c>
      <c r="G27" s="175">
        <v>0.0203</v>
      </c>
      <c r="H27" s="173"/>
    </row>
    <row r="28" spans="4:8" ht="15">
      <c r="D28" s="173">
        <v>37</v>
      </c>
      <c r="E28" s="176" t="s">
        <v>214</v>
      </c>
      <c r="F28" s="177">
        <v>17.5</v>
      </c>
      <c r="G28" s="175">
        <v>0.009</v>
      </c>
      <c r="H28" s="173"/>
    </row>
    <row r="29" spans="4:8" ht="15">
      <c r="D29" s="173">
        <v>38</v>
      </c>
      <c r="E29" s="176" t="s">
        <v>215</v>
      </c>
      <c r="F29" s="177">
        <v>16</v>
      </c>
      <c r="G29" s="175">
        <v>0.0089</v>
      </c>
      <c r="H29" s="173"/>
    </row>
    <row r="30" spans="4:8" ht="15">
      <c r="D30" s="173">
        <v>39</v>
      </c>
      <c r="E30" s="176" t="s">
        <v>216</v>
      </c>
      <c r="F30" s="177">
        <v>15</v>
      </c>
      <c r="G30" s="175">
        <v>0.0206</v>
      </c>
      <c r="H30" s="173"/>
    </row>
    <row r="31" spans="4:8" ht="15">
      <c r="D31" s="173">
        <v>40</v>
      </c>
      <c r="E31" s="176" t="s">
        <v>217</v>
      </c>
      <c r="F31" s="177">
        <v>5.5</v>
      </c>
      <c r="G31" s="175">
        <v>0.0254</v>
      </c>
      <c r="H31" s="173"/>
    </row>
    <row r="32" spans="4:8" ht="15">
      <c r="D32" s="173">
        <v>41</v>
      </c>
      <c r="E32" s="176" t="s">
        <v>218</v>
      </c>
      <c r="F32" s="177">
        <v>15</v>
      </c>
      <c r="G32" s="175">
        <v>0.0207</v>
      </c>
      <c r="H32" s="173"/>
    </row>
    <row r="33" spans="4:8" ht="15">
      <c r="D33" s="173">
        <v>42</v>
      </c>
      <c r="E33" s="176" t="s">
        <v>219</v>
      </c>
      <c r="F33" s="177">
        <v>5.5</v>
      </c>
      <c r="G33" s="175">
        <v>0.0191</v>
      </c>
      <c r="H33" s="173"/>
    </row>
    <row r="34" spans="4:8" ht="15">
      <c r="D34" s="173">
        <v>43</v>
      </c>
      <c r="E34" s="176" t="s">
        <v>220</v>
      </c>
      <c r="F34" s="177">
        <v>5</v>
      </c>
      <c r="G34" s="175">
        <v>0.0286</v>
      </c>
      <c r="H34" s="173"/>
    </row>
    <row r="35" spans="4:8" ht="15">
      <c r="D35" s="173">
        <v>44</v>
      </c>
      <c r="E35" s="176" t="s">
        <v>221</v>
      </c>
      <c r="F35" s="177">
        <v>4.5</v>
      </c>
      <c r="G35" s="175">
        <v>0.0224</v>
      </c>
      <c r="H35" s="173"/>
    </row>
    <row r="36" spans="4:8" ht="15">
      <c r="D36" s="173">
        <v>45</v>
      </c>
      <c r="E36" s="176" t="s">
        <v>222</v>
      </c>
      <c r="F36" s="177">
        <v>11.5</v>
      </c>
      <c r="G36" s="175">
        <v>0.0203</v>
      </c>
      <c r="H36" s="173"/>
    </row>
    <row r="37" spans="4:8" ht="15">
      <c r="D37" s="173">
        <v>46</v>
      </c>
      <c r="E37" s="176" t="s">
        <v>223</v>
      </c>
      <c r="F37" s="177">
        <v>8.5</v>
      </c>
      <c r="G37" s="175">
        <v>0.0106</v>
      </c>
      <c r="H37" s="173"/>
    </row>
    <row r="38" spans="4:8" ht="15">
      <c r="D38" s="173">
        <v>47</v>
      </c>
      <c r="E38" s="176" t="s">
        <v>224</v>
      </c>
      <c r="F38" s="177">
        <v>14.5</v>
      </c>
      <c r="G38" s="175">
        <v>0.0227</v>
      </c>
      <c r="H38" s="173"/>
    </row>
    <row r="39" spans="4:8" ht="15">
      <c r="D39" s="173">
        <v>48</v>
      </c>
      <c r="E39" s="176" t="s">
        <v>225</v>
      </c>
      <c r="F39" s="177">
        <v>18.5</v>
      </c>
      <c r="G39" s="175">
        <v>0.0127</v>
      </c>
      <c r="H39" s="173"/>
    </row>
    <row r="40" spans="4:8" ht="15">
      <c r="D40" s="173">
        <v>49</v>
      </c>
      <c r="E40" s="176" t="s">
        <v>226</v>
      </c>
      <c r="F40" s="177">
        <v>9</v>
      </c>
      <c r="G40" s="175">
        <v>0.0315</v>
      </c>
      <c r="H40" s="173"/>
    </row>
    <row r="41" spans="4:8" ht="15">
      <c r="D41" s="173">
        <v>50</v>
      </c>
      <c r="E41" s="176" t="s">
        <v>227</v>
      </c>
      <c r="F41" s="177">
        <v>6</v>
      </c>
      <c r="G41" s="175">
        <v>0.0548</v>
      </c>
      <c r="H41" s="173"/>
    </row>
    <row r="42" spans="4:8" ht="15">
      <c r="D42" s="173">
        <v>51</v>
      </c>
      <c r="E42" s="176" t="s">
        <v>228</v>
      </c>
      <c r="F42" s="177">
        <v>10.5</v>
      </c>
      <c r="G42" s="175">
        <v>0.0064</v>
      </c>
      <c r="H42" s="173"/>
    </row>
    <row r="43" spans="4:8" ht="15">
      <c r="D43" s="173">
        <v>52</v>
      </c>
      <c r="E43" s="176" t="s">
        <v>229</v>
      </c>
      <c r="F43" s="177">
        <v>10</v>
      </c>
      <c r="G43" s="175">
        <v>0.0116</v>
      </c>
      <c r="H43" s="173"/>
    </row>
    <row r="44" spans="4:8" ht="15">
      <c r="D44" s="173">
        <v>53</v>
      </c>
      <c r="E44" s="176" t="s">
        <v>230</v>
      </c>
      <c r="F44" s="177">
        <v>14</v>
      </c>
      <c r="G44" s="175">
        <v>0.0262</v>
      </c>
      <c r="H44" s="173"/>
    </row>
    <row r="45" spans="4:8" ht="15">
      <c r="D45" s="173">
        <v>54</v>
      </c>
      <c r="E45" s="176" t="s">
        <v>231</v>
      </c>
      <c r="F45" s="177">
        <v>11.5</v>
      </c>
      <c r="G45" s="175">
        <v>0.0187</v>
      </c>
      <c r="H45" s="173"/>
    </row>
    <row r="46" spans="4:8" ht="15">
      <c r="D46" s="173">
        <v>55</v>
      </c>
      <c r="E46" s="176" t="s">
        <v>232</v>
      </c>
      <c r="F46" s="177">
        <v>13</v>
      </c>
      <c r="G46" s="175">
        <v>0.1201</v>
      </c>
      <c r="H46" s="173"/>
    </row>
    <row r="47" spans="4:8" ht="15">
      <c r="D47" s="173">
        <v>56</v>
      </c>
      <c r="E47" s="176" t="s">
        <v>233</v>
      </c>
      <c r="F47" s="177">
        <v>17</v>
      </c>
      <c r="G47" s="175">
        <v>0.0122</v>
      </c>
      <c r="H47" s="173"/>
    </row>
    <row r="48" spans="4:8" ht="15">
      <c r="D48" s="173">
        <v>57</v>
      </c>
      <c r="E48" s="176" t="s">
        <v>234</v>
      </c>
      <c r="F48" s="177">
        <v>9.5</v>
      </c>
      <c r="G48" s="175">
        <v>0.0099</v>
      </c>
      <c r="H48" s="173"/>
    </row>
    <row r="49" spans="4:8" ht="15">
      <c r="D49" s="173">
        <v>58</v>
      </c>
      <c r="E49" s="176" t="s">
        <v>235</v>
      </c>
      <c r="F49" s="177">
        <v>16.5</v>
      </c>
      <c r="G49" s="175">
        <v>0.0164</v>
      </c>
      <c r="H49" s="173"/>
    </row>
    <row r="50" spans="4:8" ht="15">
      <c r="D50" s="173">
        <v>59</v>
      </c>
      <c r="E50" s="176" t="s">
        <v>236</v>
      </c>
      <c r="F50" s="177">
        <v>9.5</v>
      </c>
      <c r="G50" s="175">
        <v>0.0221</v>
      </c>
      <c r="H50" s="173"/>
    </row>
    <row r="51" spans="4:8" ht="15">
      <c r="D51" s="173">
        <v>60</v>
      </c>
      <c r="E51" s="176" t="s">
        <v>237</v>
      </c>
      <c r="F51" s="177">
        <v>10.5</v>
      </c>
      <c r="G51" s="175">
        <v>0.0092</v>
      </c>
      <c r="H51" s="173"/>
    </row>
    <row r="52" spans="4:8" ht="15">
      <c r="D52" s="173">
        <v>61</v>
      </c>
      <c r="E52" s="176" t="s">
        <v>238</v>
      </c>
      <c r="F52" s="177">
        <v>9</v>
      </c>
      <c r="G52" s="175">
        <v>0.0572</v>
      </c>
      <c r="H52" s="173"/>
    </row>
    <row r="53" spans="4:8" ht="15">
      <c r="D53" s="173">
        <v>62</v>
      </c>
      <c r="E53" s="176" t="s">
        <v>239</v>
      </c>
      <c r="F53" s="177">
        <v>11</v>
      </c>
      <c r="G53" s="175">
        <v>0.011</v>
      </c>
      <c r="H53" s="173"/>
    </row>
    <row r="54" spans="4:8" ht="15">
      <c r="D54" s="173">
        <v>63</v>
      </c>
      <c r="E54" s="176" t="s">
        <v>240</v>
      </c>
      <c r="F54" s="177">
        <v>9.5</v>
      </c>
      <c r="G54" s="175">
        <v>0.1043</v>
      </c>
      <c r="H54" s="173"/>
    </row>
    <row r="55" spans="4:8" ht="15">
      <c r="D55" s="173">
        <v>64</v>
      </c>
      <c r="E55" s="176" t="s">
        <v>241</v>
      </c>
      <c r="F55" s="177">
        <v>11</v>
      </c>
      <c r="G55" s="175">
        <v>0.0141</v>
      </c>
      <c r="H55" s="173"/>
    </row>
    <row r="56" spans="4:8" ht="15">
      <c r="D56" s="173">
        <v>65</v>
      </c>
      <c r="E56" s="176" t="s">
        <v>242</v>
      </c>
      <c r="F56" s="177">
        <v>9</v>
      </c>
      <c r="G56" s="175">
        <v>0.0295</v>
      </c>
      <c r="H56" s="173"/>
    </row>
    <row r="57" spans="4:8" ht="15">
      <c r="D57" s="173">
        <v>66</v>
      </c>
      <c r="E57" s="176" t="s">
        <v>175</v>
      </c>
      <c r="F57" s="177">
        <v>7.5</v>
      </c>
      <c r="G57" s="175">
        <v>0.0204</v>
      </c>
      <c r="H57" s="173"/>
    </row>
    <row r="58" spans="4:8" ht="15">
      <c r="D58" s="173">
        <v>67</v>
      </c>
      <c r="E58" s="176" t="s">
        <v>243</v>
      </c>
      <c r="F58" s="177">
        <v>6.5</v>
      </c>
      <c r="G58" s="175">
        <v>0.0127</v>
      </c>
      <c r="H58" s="173"/>
    </row>
    <row r="59" spans="4:8" ht="15">
      <c r="D59" s="173">
        <v>68</v>
      </c>
      <c r="E59" s="176" t="s">
        <v>244</v>
      </c>
      <c r="F59" s="177">
        <v>19</v>
      </c>
      <c r="G59" s="175">
        <v>0.0915</v>
      </c>
      <c r="H59" s="173"/>
    </row>
    <row r="60" spans="4:8" ht="15">
      <c r="D60" s="173">
        <v>69</v>
      </c>
      <c r="E60" s="176" t="s">
        <v>245</v>
      </c>
      <c r="F60" s="177">
        <v>12.5</v>
      </c>
      <c r="G60" s="175">
        <v>0.0016</v>
      </c>
      <c r="H60" s="173"/>
    </row>
    <row r="61" spans="4:8" ht="15">
      <c r="D61" s="173">
        <v>70</v>
      </c>
      <c r="E61" s="176" t="s">
        <v>246</v>
      </c>
      <c r="F61" s="177">
        <v>15.5</v>
      </c>
      <c r="G61" s="175">
        <v>0.0097</v>
      </c>
      <c r="H61" s="173"/>
    </row>
    <row r="62" spans="4:8" ht="15">
      <c r="D62" s="173">
        <v>71</v>
      </c>
      <c r="E62" s="176" t="s">
        <v>81</v>
      </c>
      <c r="F62" s="177">
        <v>3.5</v>
      </c>
      <c r="G62" s="175">
        <v>0.0356</v>
      </c>
      <c r="H62" s="173"/>
    </row>
    <row r="63" spans="4:8" ht="15">
      <c r="D63" s="173">
        <v>72</v>
      </c>
      <c r="E63" s="176" t="s">
        <v>247</v>
      </c>
      <c r="F63" s="177">
        <v>4</v>
      </c>
      <c r="G63" s="175">
        <v>0.0301</v>
      </c>
      <c r="H63" s="173"/>
    </row>
    <row r="64" spans="4:8" ht="15">
      <c r="D64" s="173">
        <v>73</v>
      </c>
      <c r="E64" s="176" t="s">
        <v>248</v>
      </c>
      <c r="F64" s="177">
        <v>18</v>
      </c>
      <c r="G64" s="175">
        <v>0.005</v>
      </c>
      <c r="H64" s="173"/>
    </row>
    <row r="65" spans="4:8" ht="15">
      <c r="D65" s="173">
        <v>74</v>
      </c>
      <c r="E65" s="176" t="s">
        <v>249</v>
      </c>
      <c r="F65" s="177">
        <v>16</v>
      </c>
      <c r="G65" s="175">
        <v>0.028</v>
      </c>
      <c r="H65" s="173"/>
    </row>
    <row r="66" spans="4:8" ht="15">
      <c r="D66" s="173">
        <v>75</v>
      </c>
      <c r="E66" s="176" t="s">
        <v>250</v>
      </c>
      <c r="F66" s="177">
        <v>11.5</v>
      </c>
      <c r="G66" s="175">
        <v>0.0208</v>
      </c>
      <c r="H66" s="173"/>
    </row>
    <row r="67" spans="4:8" ht="15">
      <c r="D67" s="173">
        <v>76</v>
      </c>
      <c r="E67" s="176" t="s">
        <v>251</v>
      </c>
      <c r="F67" s="177">
        <v>12.5</v>
      </c>
      <c r="G67" s="175">
        <v>0.0078</v>
      </c>
      <c r="H67" s="173"/>
    </row>
    <row r="68" spans="4:8" ht="15">
      <c r="D68" s="173">
        <v>77</v>
      </c>
      <c r="E68" s="176" t="s">
        <v>252</v>
      </c>
      <c r="F68" s="177">
        <v>9.5</v>
      </c>
      <c r="G68" s="175">
        <v>0.0186</v>
      </c>
      <c r="H68" s="173"/>
    </row>
    <row r="69" spans="4:8" ht="15">
      <c r="D69" s="173">
        <v>78</v>
      </c>
      <c r="E69" s="176" t="s">
        <v>253</v>
      </c>
      <c r="F69" s="177">
        <v>8</v>
      </c>
      <c r="G69" s="175">
        <v>0.0154</v>
      </c>
      <c r="H69" s="173"/>
    </row>
    <row r="70" spans="4:8" ht="15">
      <c r="D70" s="173">
        <v>79</v>
      </c>
      <c r="E70" s="176" t="s">
        <v>254</v>
      </c>
      <c r="F70" s="177">
        <v>10</v>
      </c>
      <c r="G70" s="175">
        <v>0.0131</v>
      </c>
      <c r="H70" s="173"/>
    </row>
    <row r="71" spans="4:8" ht="15">
      <c r="D71" s="173">
        <v>80</v>
      </c>
      <c r="E71" s="176" t="s">
        <v>255</v>
      </c>
      <c r="F71" s="177">
        <v>19.5</v>
      </c>
      <c r="G71" s="175">
        <v>0.028</v>
      </c>
      <c r="H71" s="173"/>
    </row>
    <row r="72" spans="4:8" ht="15">
      <c r="D72" s="173">
        <v>81</v>
      </c>
      <c r="E72" s="176" t="s">
        <v>256</v>
      </c>
      <c r="F72" s="177">
        <v>10.5</v>
      </c>
      <c r="G72" s="175">
        <v>0.0036</v>
      </c>
      <c r="H72" s="173"/>
    </row>
    <row r="73" spans="4:8" ht="15">
      <c r="D73" s="173">
        <v>82</v>
      </c>
      <c r="E73" s="176" t="s">
        <v>257</v>
      </c>
      <c r="F73" s="177">
        <v>12.5</v>
      </c>
      <c r="G73" s="175">
        <v>0.0602</v>
      </c>
      <c r="H73" s="173"/>
    </row>
    <row r="74" spans="4:8" ht="15">
      <c r="D74" s="173">
        <v>83</v>
      </c>
      <c r="E74" s="176" t="s">
        <v>258</v>
      </c>
      <c r="F74" s="177">
        <v>15.5</v>
      </c>
      <c r="G74" s="175">
        <v>0.0365</v>
      </c>
      <c r="H74" s="173"/>
    </row>
    <row r="75" spans="4:8" ht="15">
      <c r="D75" s="173">
        <v>84</v>
      </c>
      <c r="E75" s="176" t="s">
        <v>259</v>
      </c>
      <c r="F75" s="177">
        <v>13</v>
      </c>
      <c r="G75" s="175">
        <v>0.0111</v>
      </c>
      <c r="H75" s="173"/>
    </row>
    <row r="76" spans="4:8" ht="15">
      <c r="D76" s="173">
        <v>85</v>
      </c>
      <c r="E76" s="176" t="s">
        <v>260</v>
      </c>
      <c r="F76" s="177">
        <v>17.5</v>
      </c>
      <c r="G76" s="175">
        <v>0.0218</v>
      </c>
      <c r="H76" s="173"/>
    </row>
    <row r="77" spans="4:8" ht="15">
      <c r="D77" s="173">
        <v>86</v>
      </c>
      <c r="E77" s="176" t="s">
        <v>261</v>
      </c>
      <c r="F77" s="177">
        <v>10.5</v>
      </c>
      <c r="G77" s="175">
        <v>0.0195</v>
      </c>
      <c r="H77" s="173"/>
    </row>
    <row r="78" spans="4:8" ht="15">
      <c r="D78" s="173">
        <v>87</v>
      </c>
      <c r="E78" s="176" t="s">
        <v>262</v>
      </c>
      <c r="F78" s="177">
        <v>12</v>
      </c>
      <c r="G78" s="175">
        <v>0.0154</v>
      </c>
      <c r="H78" s="173"/>
    </row>
    <row r="79" spans="4:8" ht="15">
      <c r="D79" s="173">
        <v>88</v>
      </c>
      <c r="E79" s="176" t="s">
        <v>263</v>
      </c>
      <c r="F79" s="177">
        <v>11.5</v>
      </c>
      <c r="G79" s="175">
        <v>0.0133</v>
      </c>
      <c r="H79" s="173"/>
    </row>
    <row r="80" spans="4:8" ht="15">
      <c r="D80" s="173">
        <v>89</v>
      </c>
      <c r="E80" s="176" t="s">
        <v>264</v>
      </c>
      <c r="F80" s="177">
        <v>12.5</v>
      </c>
      <c r="G80" s="175">
        <v>0.0098</v>
      </c>
      <c r="H80" s="173"/>
    </row>
    <row r="81" spans="4:8" ht="15">
      <c r="D81" s="173">
        <v>90</v>
      </c>
      <c r="E81" s="176" t="s">
        <v>265</v>
      </c>
      <c r="F81" s="177">
        <v>8</v>
      </c>
      <c r="G81" s="175">
        <v>0.0318</v>
      </c>
      <c r="H81" s="173"/>
    </row>
    <row r="82" spans="4:8" ht="15">
      <c r="D82" s="173">
        <v>91</v>
      </c>
      <c r="E82" s="176" t="s">
        <v>266</v>
      </c>
      <c r="F82" s="177">
        <v>10.5</v>
      </c>
      <c r="G82" s="175">
        <v>0.0267</v>
      </c>
      <c r="H82" s="173"/>
    </row>
    <row r="83" spans="4:8" ht="15">
      <c r="D83" s="173">
        <v>92</v>
      </c>
      <c r="E83" s="176" t="s">
        <v>267</v>
      </c>
      <c r="F83" s="177">
        <v>11</v>
      </c>
      <c r="G83" s="175">
        <v>0.0159</v>
      </c>
      <c r="H83" s="173"/>
    </row>
    <row r="84" spans="4:8" ht="15">
      <c r="D84" s="173">
        <v>93</v>
      </c>
      <c r="E84" s="176" t="s">
        <v>268</v>
      </c>
      <c r="F84" s="177">
        <v>14.5</v>
      </c>
      <c r="G84" s="175">
        <v>0.0124</v>
      </c>
      <c r="H84" s="173"/>
    </row>
    <row r="85" spans="4:8" ht="15">
      <c r="D85" s="173">
        <v>94</v>
      </c>
      <c r="E85" s="176" t="s">
        <v>269</v>
      </c>
      <c r="F85" s="177">
        <v>5</v>
      </c>
      <c r="G85" s="175">
        <v>0.0532</v>
      </c>
      <c r="H85" s="173"/>
    </row>
    <row r="86" spans="4:8" ht="15">
      <c r="D86" s="173">
        <v>95</v>
      </c>
      <c r="E86" s="176" t="s">
        <v>270</v>
      </c>
      <c r="F86" s="177">
        <v>17</v>
      </c>
      <c r="G86" s="175">
        <v>0.0074</v>
      </c>
      <c r="H86" s="173"/>
    </row>
    <row r="87" spans="4:8" ht="15">
      <c r="D87" s="173">
        <v>96</v>
      </c>
      <c r="E87" s="176" t="s">
        <v>271</v>
      </c>
      <c r="F87" s="177">
        <v>14.5</v>
      </c>
      <c r="G87" s="175">
        <v>0.0033</v>
      </c>
      <c r="H87" s="173"/>
    </row>
    <row r="88" spans="4:8" ht="15">
      <c r="D88" s="173">
        <v>97</v>
      </c>
      <c r="E88" s="176" t="s">
        <v>272</v>
      </c>
      <c r="F88" s="177">
        <v>10</v>
      </c>
      <c r="G88" s="175">
        <v>0.013</v>
      </c>
      <c r="H88" s="173"/>
    </row>
    <row r="89" spans="4:8" ht="15">
      <c r="D89" s="173">
        <v>98</v>
      </c>
      <c r="E89" s="176" t="s">
        <v>273</v>
      </c>
      <c r="F89" s="177">
        <v>7.5</v>
      </c>
      <c r="G89" s="175">
        <v>0.03</v>
      </c>
      <c r="H89" s="173"/>
    </row>
    <row r="90" spans="4:8" ht="15">
      <c r="D90" s="173">
        <v>99</v>
      </c>
      <c r="E90" s="176" t="s">
        <v>274</v>
      </c>
      <c r="F90" s="177">
        <v>13.5</v>
      </c>
      <c r="G90" s="175">
        <v>0.0125</v>
      </c>
      <c r="H90" s="173"/>
    </row>
    <row r="91" spans="4:8" ht="15">
      <c r="D91" s="173">
        <v>100</v>
      </c>
      <c r="E91" s="176" t="s">
        <v>275</v>
      </c>
      <c r="F91" s="177">
        <v>17</v>
      </c>
      <c r="G91" s="175">
        <v>0.0391</v>
      </c>
      <c r="H91" s="173"/>
    </row>
    <row r="92" spans="4:8" ht="15">
      <c r="D92" s="173">
        <v>101</v>
      </c>
      <c r="E92" s="176" t="s">
        <v>276</v>
      </c>
      <c r="F92" s="177">
        <v>9</v>
      </c>
      <c r="G92" s="175">
        <v>0.0447</v>
      </c>
      <c r="H92" s="173"/>
    </row>
    <row r="93" spans="4:8" ht="15">
      <c r="D93" s="173">
        <v>102</v>
      </c>
      <c r="E93" s="176" t="s">
        <v>277</v>
      </c>
      <c r="F93" s="177">
        <v>9</v>
      </c>
      <c r="G93" s="175">
        <v>0.0836</v>
      </c>
      <c r="H93" s="173"/>
    </row>
    <row r="94" spans="4:8" ht="15">
      <c r="D94" s="173">
        <v>103</v>
      </c>
      <c r="E94" s="176" t="s">
        <v>278</v>
      </c>
      <c r="F94" s="177">
        <v>8.5</v>
      </c>
      <c r="G94" s="175">
        <v>0.0221</v>
      </c>
      <c r="H94" s="173"/>
    </row>
    <row r="95" spans="4:8" ht="15">
      <c r="D95" s="173">
        <v>104</v>
      </c>
      <c r="E95" s="176" t="s">
        <v>279</v>
      </c>
      <c r="F95" s="177">
        <v>6</v>
      </c>
      <c r="G95" s="175">
        <v>0.032</v>
      </c>
      <c r="H95" s="173"/>
    </row>
    <row r="96" spans="4:8" ht="15">
      <c r="D96" s="173">
        <v>105</v>
      </c>
      <c r="E96" s="176" t="s">
        <v>280</v>
      </c>
      <c r="F96" s="177">
        <v>8.5</v>
      </c>
      <c r="G96" s="175">
        <v>0.0224</v>
      </c>
      <c r="H96" s="173"/>
    </row>
    <row r="97" spans="4:8" ht="15">
      <c r="D97" s="173">
        <v>106</v>
      </c>
      <c r="E97" s="176" t="s">
        <v>82</v>
      </c>
      <c r="F97" s="177">
        <v>6</v>
      </c>
      <c r="G97" s="175">
        <v>0.0271</v>
      </c>
      <c r="H97" s="173"/>
    </row>
    <row r="98" spans="4:8" ht="15">
      <c r="D98" s="173">
        <v>107</v>
      </c>
      <c r="E98" s="176" t="s">
        <v>281</v>
      </c>
      <c r="F98" s="177">
        <v>10.5</v>
      </c>
      <c r="G98" s="175">
        <v>0.0274</v>
      </c>
      <c r="H98" s="173"/>
    </row>
    <row r="99" spans="4:8" ht="15">
      <c r="D99" s="173">
        <v>108</v>
      </c>
      <c r="E99" s="176" t="s">
        <v>282</v>
      </c>
      <c r="F99" s="177">
        <v>9.5</v>
      </c>
      <c r="G99" s="175">
        <v>0.0098</v>
      </c>
      <c r="H99" s="173"/>
    </row>
    <row r="100" spans="4:8" ht="15">
      <c r="D100" s="173">
        <v>109</v>
      </c>
      <c r="E100" s="176" t="s">
        <v>283</v>
      </c>
      <c r="F100" s="177">
        <v>11.5</v>
      </c>
      <c r="G100" s="175">
        <v>0.0108</v>
      </c>
      <c r="H100" s="173"/>
    </row>
    <row r="101" spans="4:8" ht="15">
      <c r="D101" s="173">
        <v>110</v>
      </c>
      <c r="E101" s="176" t="s">
        <v>284</v>
      </c>
      <c r="F101" s="177">
        <v>8.5</v>
      </c>
      <c r="G101" s="175">
        <v>0.0215</v>
      </c>
      <c r="H101" s="173"/>
    </row>
    <row r="102" spans="4:8" ht="15">
      <c r="D102" s="173">
        <v>111</v>
      </c>
      <c r="E102" s="176" t="s">
        <v>285</v>
      </c>
      <c r="F102" s="177">
        <v>13.5</v>
      </c>
      <c r="G102" s="175">
        <v>0.0337</v>
      </c>
      <c r="H102" s="173"/>
    </row>
    <row r="103" spans="4:8" ht="15">
      <c r="D103" s="173">
        <v>112</v>
      </c>
      <c r="E103" s="176" t="s">
        <v>286</v>
      </c>
      <c r="F103" s="177">
        <v>8.5</v>
      </c>
      <c r="G103" s="175">
        <v>0.0308</v>
      </c>
      <c r="H103" s="173"/>
    </row>
    <row r="104" spans="4:8" ht="15">
      <c r="D104" s="173">
        <v>113</v>
      </c>
      <c r="E104" s="176" t="s">
        <v>287</v>
      </c>
      <c r="F104" s="177">
        <v>2.5</v>
      </c>
      <c r="G104" s="175">
        <v>0.0898</v>
      </c>
      <c r="H104" s="173"/>
    </row>
    <row r="105" spans="4:8" ht="15">
      <c r="D105" s="173">
        <v>114</v>
      </c>
      <c r="E105" s="176" t="s">
        <v>288</v>
      </c>
      <c r="F105" s="177">
        <v>11</v>
      </c>
      <c r="G105" s="175">
        <v>0.0165</v>
      </c>
      <c r="H105" s="173"/>
    </row>
    <row r="106" spans="4:8" ht="15">
      <c r="D106" s="173">
        <v>115</v>
      </c>
      <c r="E106" s="176" t="s">
        <v>289</v>
      </c>
      <c r="F106" s="177">
        <v>9.5</v>
      </c>
      <c r="G106" s="175">
        <v>0.017</v>
      </c>
      <c r="H106" s="173"/>
    </row>
    <row r="107" spans="4:8" ht="15">
      <c r="D107" s="173">
        <v>116</v>
      </c>
      <c r="E107" s="176" t="s">
        <v>290</v>
      </c>
      <c r="F107" s="177">
        <v>12</v>
      </c>
      <c r="G107" s="175">
        <v>0.0099</v>
      </c>
      <c r="H107" s="173"/>
    </row>
    <row r="108" spans="4:8" ht="15">
      <c r="D108" s="173">
        <v>117</v>
      </c>
      <c r="E108" s="176" t="s">
        <v>291</v>
      </c>
      <c r="F108" s="177">
        <v>11.5</v>
      </c>
      <c r="G108" s="175">
        <v>0.0083</v>
      </c>
      <c r="H108" s="173"/>
    </row>
    <row r="109" spans="4:8" ht="15">
      <c r="D109" s="173">
        <v>118</v>
      </c>
      <c r="E109" s="176" t="s">
        <v>292</v>
      </c>
      <c r="F109" s="177">
        <v>10</v>
      </c>
      <c r="G109" s="175">
        <v>0.023</v>
      </c>
      <c r="H109" s="173"/>
    </row>
    <row r="110" spans="4:8" ht="15">
      <c r="D110" s="173">
        <v>119</v>
      </c>
      <c r="E110" s="176" t="s">
        <v>293</v>
      </c>
      <c r="F110" s="177">
        <v>8</v>
      </c>
      <c r="G110" s="175">
        <v>0.0165</v>
      </c>
      <c r="H110" s="173"/>
    </row>
    <row r="111" spans="4:8" ht="15">
      <c r="D111" s="173">
        <v>120</v>
      </c>
      <c r="E111" s="176" t="s">
        <v>294</v>
      </c>
      <c r="F111" s="177">
        <v>13</v>
      </c>
      <c r="G111" s="175">
        <v>0.0137</v>
      </c>
      <c r="H111" s="173"/>
    </row>
    <row r="112" spans="4:8" ht="15">
      <c r="D112" s="173">
        <v>121</v>
      </c>
      <c r="E112" s="176" t="s">
        <v>295</v>
      </c>
      <c r="F112" s="177">
        <v>9</v>
      </c>
      <c r="G112" s="175">
        <v>0.0629</v>
      </c>
      <c r="H112" s="173"/>
    </row>
    <row r="113" spans="4:8" ht="15">
      <c r="D113" s="173">
        <v>122</v>
      </c>
      <c r="E113" s="176" t="s">
        <v>296</v>
      </c>
      <c r="F113" s="177">
        <v>4.5</v>
      </c>
      <c r="G113" s="175">
        <v>0.0282</v>
      </c>
      <c r="H113" s="173"/>
    </row>
    <row r="114" spans="4:8" ht="15">
      <c r="D114" s="173">
        <v>123</v>
      </c>
      <c r="E114" s="176" t="s">
        <v>297</v>
      </c>
      <c r="F114" s="177">
        <v>10</v>
      </c>
      <c r="G114" s="175">
        <v>0.0221</v>
      </c>
      <c r="H114" s="173"/>
    </row>
    <row r="115" spans="4:8" ht="15">
      <c r="D115" s="173">
        <v>124</v>
      </c>
      <c r="E115" s="176" t="s">
        <v>298</v>
      </c>
      <c r="F115" s="177">
        <v>16.5</v>
      </c>
      <c r="G115" s="175">
        <v>0.0086</v>
      </c>
      <c r="H115" s="173"/>
    </row>
    <row r="116" spans="4:8" ht="15">
      <c r="D116" s="173">
        <v>125</v>
      </c>
      <c r="E116" s="176" t="s">
        <v>299</v>
      </c>
      <c r="F116" s="177">
        <v>10</v>
      </c>
      <c r="G116" s="175">
        <v>0.0255</v>
      </c>
      <c r="H116" s="173"/>
    </row>
    <row r="117" spans="4:8" ht="15">
      <c r="D117" s="173">
        <v>126</v>
      </c>
      <c r="E117" s="176" t="s">
        <v>300</v>
      </c>
      <c r="F117" s="177">
        <v>5.5</v>
      </c>
      <c r="G117" s="175">
        <v>0.0283</v>
      </c>
      <c r="H117" s="173"/>
    </row>
    <row r="118" spans="4:8" ht="15">
      <c r="D118" s="173">
        <v>127</v>
      </c>
      <c r="E118" s="176" t="s">
        <v>301</v>
      </c>
      <c r="F118" s="177">
        <v>10</v>
      </c>
      <c r="G118" s="175">
        <v>0.0384</v>
      </c>
      <c r="H118" s="173"/>
    </row>
    <row r="119" spans="4:8" ht="15">
      <c r="D119" s="173">
        <v>128</v>
      </c>
      <c r="E119" s="176" t="s">
        <v>302</v>
      </c>
      <c r="F119" s="177">
        <v>14</v>
      </c>
      <c r="G119" s="175">
        <v>0.0521</v>
      </c>
      <c r="H119" s="173"/>
    </row>
    <row r="120" spans="4:8" ht="15">
      <c r="D120" s="173">
        <v>129</v>
      </c>
      <c r="E120" s="176" t="s">
        <v>303</v>
      </c>
      <c r="F120" s="177">
        <v>9</v>
      </c>
      <c r="G120" s="175">
        <v>0.0104</v>
      </c>
      <c r="H120" s="173"/>
    </row>
    <row r="121" spans="4:8" ht="15">
      <c r="D121" s="173">
        <v>130</v>
      </c>
      <c r="E121" s="176" t="s">
        <v>304</v>
      </c>
      <c r="F121" s="177">
        <v>17</v>
      </c>
      <c r="G121" s="175">
        <v>0.0296</v>
      </c>
      <c r="H121" s="173"/>
    </row>
    <row r="122" spans="4:8" ht="15">
      <c r="D122" s="173">
        <v>131</v>
      </c>
      <c r="E122" s="176" t="s">
        <v>305</v>
      </c>
      <c r="F122" s="177">
        <v>3</v>
      </c>
      <c r="G122" s="175">
        <v>0.0861</v>
      </c>
      <c r="H122" s="173"/>
    </row>
    <row r="123" spans="4:8" ht="15">
      <c r="D123" s="173">
        <v>132</v>
      </c>
      <c r="E123" s="176" t="s">
        <v>306</v>
      </c>
      <c r="F123" s="177">
        <v>8.5</v>
      </c>
      <c r="G123" s="175">
        <v>0.0201</v>
      </c>
      <c r="H123" s="173"/>
    </row>
    <row r="124" spans="4:8" ht="15">
      <c r="D124" s="173">
        <v>133</v>
      </c>
      <c r="E124" s="176" t="s">
        <v>307</v>
      </c>
      <c r="F124" s="177">
        <v>9.5</v>
      </c>
      <c r="G124" s="175">
        <v>0.0145</v>
      </c>
      <c r="H124" s="173"/>
    </row>
    <row r="125" spans="4:8" ht="15">
      <c r="D125" s="173">
        <v>134</v>
      </c>
      <c r="E125" s="176" t="s">
        <v>308</v>
      </c>
      <c r="F125" s="177">
        <v>11</v>
      </c>
      <c r="G125" s="175">
        <v>0.0281</v>
      </c>
      <c r="H125" s="173"/>
    </row>
    <row r="126" spans="4:8" ht="15">
      <c r="D126" s="173">
        <v>135</v>
      </c>
      <c r="E126" s="176" t="s">
        <v>309</v>
      </c>
      <c r="F126" s="177">
        <v>12</v>
      </c>
      <c r="G126" s="175">
        <v>0.0361</v>
      </c>
      <c r="H126" s="173"/>
    </row>
    <row r="127" spans="4:8" ht="15">
      <c r="D127" s="173">
        <v>136</v>
      </c>
      <c r="E127" s="176" t="s">
        <v>310</v>
      </c>
      <c r="F127" s="177">
        <v>10</v>
      </c>
      <c r="G127" s="175">
        <v>0.0363</v>
      </c>
      <c r="H127" s="173"/>
    </row>
    <row r="128" spans="4:8" ht="15">
      <c r="D128" s="173">
        <v>137</v>
      </c>
      <c r="E128" s="176" t="s">
        <v>311</v>
      </c>
      <c r="F128" s="177">
        <v>11</v>
      </c>
      <c r="G128" s="175">
        <v>0.0228</v>
      </c>
      <c r="H128" s="173"/>
    </row>
    <row r="129" spans="4:8" ht="15">
      <c r="D129" s="173">
        <v>138</v>
      </c>
      <c r="E129" s="176" t="s">
        <v>312</v>
      </c>
      <c r="F129" s="177">
        <v>12</v>
      </c>
      <c r="G129" s="175">
        <v>0.0348</v>
      </c>
      <c r="H129" s="173"/>
    </row>
    <row r="130" spans="4:8" ht="15">
      <c r="D130" s="173">
        <v>139</v>
      </c>
      <c r="E130" s="176" t="s">
        <v>313</v>
      </c>
      <c r="F130" s="177">
        <v>6</v>
      </c>
      <c r="G130" s="175">
        <v>0.0275</v>
      </c>
      <c r="H130" s="173"/>
    </row>
    <row r="131" spans="4:8" ht="15">
      <c r="D131" s="173">
        <v>140</v>
      </c>
      <c r="E131" s="176" t="s">
        <v>314</v>
      </c>
      <c r="F131" s="177">
        <v>8.5</v>
      </c>
      <c r="G131" s="175">
        <v>0.0122</v>
      </c>
      <c r="H131" s="173"/>
    </row>
    <row r="132" spans="4:8" ht="15">
      <c r="D132" s="173">
        <v>141</v>
      </c>
      <c r="E132" s="176" t="s">
        <v>315</v>
      </c>
      <c r="F132" s="177">
        <v>11.5</v>
      </c>
      <c r="G132" s="175">
        <v>0.0036</v>
      </c>
      <c r="H132" s="173"/>
    </row>
    <row r="133" spans="4:8" ht="15">
      <c r="D133" s="173">
        <v>142</v>
      </c>
      <c r="E133" s="176" t="s">
        <v>316</v>
      </c>
      <c r="F133" s="177">
        <v>7.5</v>
      </c>
      <c r="G133" s="175">
        <v>0.0099</v>
      </c>
      <c r="H133" s="173"/>
    </row>
    <row r="134" spans="4:8" ht="15">
      <c r="D134" s="173">
        <v>143</v>
      </c>
      <c r="E134" s="176" t="s">
        <v>317</v>
      </c>
      <c r="F134" s="177">
        <v>7</v>
      </c>
      <c r="G134" s="175">
        <v>0.0433</v>
      </c>
      <c r="H134" s="173"/>
    </row>
    <row r="135" spans="4:8" ht="15">
      <c r="D135" s="173">
        <v>144</v>
      </c>
      <c r="E135" s="176" t="s">
        <v>318</v>
      </c>
      <c r="F135" s="177">
        <v>18.5</v>
      </c>
      <c r="G135" s="175">
        <v>0.0003</v>
      </c>
      <c r="H135" s="173"/>
    </row>
    <row r="136" spans="4:8" ht="15">
      <c r="D136" s="173">
        <v>145</v>
      </c>
      <c r="E136" s="176" t="s">
        <v>319</v>
      </c>
      <c r="F136" s="177">
        <v>18</v>
      </c>
      <c r="G136" s="175">
        <v>0.0262</v>
      </c>
      <c r="H136" s="173"/>
    </row>
    <row r="137" spans="4:8" ht="15">
      <c r="D137" s="173">
        <v>146</v>
      </c>
      <c r="E137" s="176" t="s">
        <v>320</v>
      </c>
      <c r="F137" s="177">
        <v>6</v>
      </c>
      <c r="G137" s="175">
        <v>0.0239</v>
      </c>
      <c r="H137" s="173"/>
    </row>
    <row r="138" spans="4:8" ht="15">
      <c r="D138" s="173">
        <v>147</v>
      </c>
      <c r="E138" s="176" t="s">
        <v>321</v>
      </c>
      <c r="F138" s="177">
        <v>18.5</v>
      </c>
      <c r="G138" s="175">
        <v>0.0364</v>
      </c>
      <c r="H138" s="173"/>
    </row>
    <row r="139" spans="4:8" ht="15">
      <c r="D139" s="173">
        <v>148</v>
      </c>
      <c r="E139" s="176" t="s">
        <v>322</v>
      </c>
      <c r="F139" s="177">
        <v>6.5</v>
      </c>
      <c r="G139" s="175">
        <v>0.0259</v>
      </c>
      <c r="H139" s="173"/>
    </row>
    <row r="140" spans="4:8" ht="15">
      <c r="D140" s="173">
        <v>149</v>
      </c>
      <c r="E140" s="176" t="s">
        <v>323</v>
      </c>
      <c r="F140" s="177">
        <v>12</v>
      </c>
      <c r="G140" s="175">
        <v>0.0343</v>
      </c>
      <c r="H140" s="173"/>
    </row>
    <row r="141" spans="4:8" ht="15">
      <c r="D141" s="173">
        <v>150</v>
      </c>
      <c r="E141" s="176" t="s">
        <v>324</v>
      </c>
      <c r="F141" s="177">
        <v>11</v>
      </c>
      <c r="G141" s="175">
        <v>0.0271</v>
      </c>
      <c r="H141" s="173"/>
    </row>
    <row r="142" spans="4:8" ht="15">
      <c r="D142" s="173">
        <v>151</v>
      </c>
      <c r="E142" s="176" t="s">
        <v>325</v>
      </c>
      <c r="F142" s="177">
        <v>14</v>
      </c>
      <c r="G142" s="175">
        <v>0.0029</v>
      </c>
      <c r="H142" s="173"/>
    </row>
    <row r="143" spans="4:8" ht="15">
      <c r="D143" s="173">
        <v>152</v>
      </c>
      <c r="E143" s="176" t="s">
        <v>326</v>
      </c>
      <c r="F143" s="177">
        <v>8</v>
      </c>
      <c r="G143" s="175">
        <v>0.027</v>
      </c>
      <c r="H143" s="173"/>
    </row>
    <row r="144" spans="4:8" ht="15">
      <c r="D144" s="173">
        <v>153</v>
      </c>
      <c r="E144" s="176" t="s">
        <v>327</v>
      </c>
      <c r="F144" s="177">
        <v>16.5</v>
      </c>
      <c r="G144" s="175">
        <v>0.0511</v>
      </c>
      <c r="H144" s="173"/>
    </row>
    <row r="145" spans="4:8" ht="15">
      <c r="D145" s="173">
        <v>154</v>
      </c>
      <c r="E145" s="176" t="s">
        <v>84</v>
      </c>
      <c r="F145" s="177">
        <v>7</v>
      </c>
      <c r="G145" s="175">
        <v>0.0277</v>
      </c>
      <c r="H145" s="173"/>
    </row>
    <row r="146" spans="4:8" ht="15">
      <c r="D146" s="173">
        <v>155</v>
      </c>
      <c r="E146" s="176" t="s">
        <v>328</v>
      </c>
      <c r="F146" s="177">
        <v>11.5</v>
      </c>
      <c r="G146" s="175">
        <v>0.0306</v>
      </c>
      <c r="H146" s="173"/>
    </row>
    <row r="147" spans="4:8" ht="15">
      <c r="D147" s="173">
        <v>156</v>
      </c>
      <c r="E147" s="176" t="s">
        <v>329</v>
      </c>
      <c r="F147" s="177">
        <v>10</v>
      </c>
      <c r="G147" s="175">
        <v>0.0172</v>
      </c>
      <c r="H147" s="173"/>
    </row>
    <row r="148" spans="4:8" ht="15">
      <c r="D148" s="173">
        <v>157</v>
      </c>
      <c r="E148" s="176" t="s">
        <v>330</v>
      </c>
      <c r="F148" s="177">
        <v>12.5</v>
      </c>
      <c r="G148" s="175">
        <v>0.0321</v>
      </c>
      <c r="H148" s="173"/>
    </row>
    <row r="149" spans="4:8" ht="15">
      <c r="D149" s="173">
        <v>158</v>
      </c>
      <c r="E149" s="176" t="s">
        <v>83</v>
      </c>
      <c r="F149" s="177">
        <v>12.5</v>
      </c>
      <c r="G149" s="175">
        <v>0.0369</v>
      </c>
      <c r="H149" s="173"/>
    </row>
    <row r="150" spans="4:8" ht="15">
      <c r="D150" s="173">
        <v>159</v>
      </c>
      <c r="E150" s="176" t="s">
        <v>331</v>
      </c>
      <c r="F150" s="177">
        <v>5.5</v>
      </c>
      <c r="G150" s="175">
        <v>0.017</v>
      </c>
      <c r="H150" s="173"/>
    </row>
    <row r="151" spans="4:8" ht="15">
      <c r="D151" s="173">
        <v>160</v>
      </c>
      <c r="E151" s="176" t="s">
        <v>332</v>
      </c>
      <c r="F151" s="177">
        <v>14.5</v>
      </c>
      <c r="G151" s="175">
        <v>0.0002</v>
      </c>
      <c r="H151" s="173"/>
    </row>
    <row r="152" spans="4:8" ht="15">
      <c r="D152" s="173">
        <v>161</v>
      </c>
      <c r="E152" s="176" t="s">
        <v>333</v>
      </c>
      <c r="F152" s="177">
        <v>9</v>
      </c>
      <c r="G152" s="175">
        <v>0.0436</v>
      </c>
      <c r="H152" s="173"/>
    </row>
    <row r="153" spans="4:8" ht="15">
      <c r="D153" s="173">
        <v>162</v>
      </c>
      <c r="E153" s="176" t="s">
        <v>334</v>
      </c>
      <c r="F153" s="177">
        <v>12.5</v>
      </c>
      <c r="G153" s="175">
        <v>0.0087</v>
      </c>
      <c r="H153" s="173"/>
    </row>
    <row r="154" spans="4:8" ht="15">
      <c r="D154" s="173">
        <v>163</v>
      </c>
      <c r="E154" s="176" t="s">
        <v>335</v>
      </c>
      <c r="F154" s="177">
        <v>17.5</v>
      </c>
      <c r="G154" s="175">
        <v>0.0304</v>
      </c>
      <c r="H154" s="173"/>
    </row>
    <row r="155" spans="4:8" ht="15">
      <c r="D155" s="173">
        <v>164</v>
      </c>
      <c r="E155" s="176" t="s">
        <v>336</v>
      </c>
      <c r="F155" s="177">
        <v>1</v>
      </c>
      <c r="G155" s="175">
        <v>0.0366</v>
      </c>
      <c r="H155" s="173"/>
    </row>
    <row r="156" spans="4:8" ht="15">
      <c r="D156" s="173">
        <v>165</v>
      </c>
      <c r="E156" s="176" t="s">
        <v>104</v>
      </c>
      <c r="F156" s="177">
        <v>9</v>
      </c>
      <c r="G156" s="175">
        <v>0.0157</v>
      </c>
      <c r="H156" s="173"/>
    </row>
    <row r="157" spans="4:8" ht="15">
      <c r="D157" s="173">
        <v>166</v>
      </c>
      <c r="E157" s="176" t="s">
        <v>337</v>
      </c>
      <c r="F157" s="177">
        <v>9.5</v>
      </c>
      <c r="G157" s="175">
        <v>0.0176</v>
      </c>
      <c r="H157" s="173"/>
    </row>
    <row r="158" spans="4:8" ht="15">
      <c r="D158" s="173">
        <v>167</v>
      </c>
      <c r="E158" s="176" t="s">
        <v>338</v>
      </c>
      <c r="F158" s="177">
        <v>11</v>
      </c>
      <c r="G158" s="175">
        <v>0.0221</v>
      </c>
      <c r="H158" s="173"/>
    </row>
    <row r="159" spans="4:8" ht="15">
      <c r="D159" s="173">
        <v>168</v>
      </c>
      <c r="E159" s="176" t="s">
        <v>339</v>
      </c>
      <c r="F159" s="177">
        <v>9</v>
      </c>
      <c r="G159" s="175">
        <v>0.0185</v>
      </c>
      <c r="H159" s="173"/>
    </row>
    <row r="160" spans="4:8" ht="15">
      <c r="D160" s="173">
        <v>169</v>
      </c>
      <c r="E160" s="176" t="s">
        <v>340</v>
      </c>
      <c r="F160" s="177">
        <v>12</v>
      </c>
      <c r="G160" s="175">
        <v>0.0114</v>
      </c>
      <c r="H160" s="173"/>
    </row>
    <row r="161" spans="4:8" ht="15">
      <c r="D161" s="173">
        <v>170</v>
      </c>
      <c r="E161" s="176" t="s">
        <v>341</v>
      </c>
      <c r="F161" s="177">
        <v>13</v>
      </c>
      <c r="G161" s="175">
        <v>0.0164</v>
      </c>
      <c r="H161" s="173"/>
    </row>
    <row r="162" spans="4:8" ht="15">
      <c r="D162" s="173">
        <v>171</v>
      </c>
      <c r="E162" s="176" t="s">
        <v>342</v>
      </c>
      <c r="F162" s="177">
        <v>16.5</v>
      </c>
      <c r="G162" s="175">
        <v>0.0119</v>
      </c>
      <c r="H162" s="173"/>
    </row>
    <row r="163" spans="4:8" ht="15">
      <c r="D163" s="173">
        <v>172</v>
      </c>
      <c r="E163" s="176" t="s">
        <v>343</v>
      </c>
      <c r="F163" s="177">
        <v>7</v>
      </c>
      <c r="G163" s="175">
        <v>0.0137</v>
      </c>
      <c r="H163" s="173"/>
    </row>
    <row r="164" spans="4:8" ht="15">
      <c r="D164" s="173">
        <v>173</v>
      </c>
      <c r="E164" s="176" t="s">
        <v>344</v>
      </c>
      <c r="F164" s="177">
        <v>2.5</v>
      </c>
      <c r="G164" s="175">
        <v>0.0856</v>
      </c>
      <c r="H164" s="173"/>
    </row>
    <row r="165" spans="4:8" ht="15">
      <c r="D165" s="173">
        <v>174</v>
      </c>
      <c r="E165" s="176" t="s">
        <v>345</v>
      </c>
      <c r="F165" s="177">
        <v>10</v>
      </c>
      <c r="G165" s="175">
        <v>0.0053</v>
      </c>
      <c r="H165" s="173"/>
    </row>
    <row r="166" spans="4:8" ht="15">
      <c r="D166" s="173">
        <v>175</v>
      </c>
      <c r="E166" s="176" t="s">
        <v>346</v>
      </c>
      <c r="F166" s="177">
        <v>4.5</v>
      </c>
      <c r="G166" s="175">
        <v>0.0192</v>
      </c>
      <c r="H166" s="173"/>
    </row>
    <row r="167" spans="4:8" ht="15">
      <c r="D167" s="173">
        <v>176</v>
      </c>
      <c r="E167" s="176" t="s">
        <v>347</v>
      </c>
      <c r="F167" s="177">
        <v>7.5</v>
      </c>
      <c r="G167" s="175">
        <v>0.0353</v>
      </c>
      <c r="H167" s="173"/>
    </row>
    <row r="168" spans="4:8" ht="15">
      <c r="D168" s="173">
        <v>177</v>
      </c>
      <c r="E168" s="176" t="s">
        <v>348</v>
      </c>
      <c r="F168" s="177">
        <v>10.5</v>
      </c>
      <c r="G168" s="175">
        <v>0.0052</v>
      </c>
      <c r="H168" s="173"/>
    </row>
    <row r="169" spans="4:8" ht="15">
      <c r="D169" s="173">
        <v>178</v>
      </c>
      <c r="E169" s="176" t="s">
        <v>349</v>
      </c>
      <c r="F169" s="177">
        <v>8.5</v>
      </c>
      <c r="G169" s="175">
        <v>0.0157</v>
      </c>
      <c r="H169" s="173"/>
    </row>
    <row r="170" spans="4:8" ht="15">
      <c r="D170" s="173">
        <v>179</v>
      </c>
      <c r="E170" s="176" t="s">
        <v>350</v>
      </c>
      <c r="F170" s="177">
        <v>1.5</v>
      </c>
      <c r="G170" s="175">
        <v>0.0826</v>
      </c>
      <c r="H170" s="173"/>
    </row>
    <row r="171" spans="4:8" ht="15">
      <c r="D171" s="173">
        <v>180</v>
      </c>
      <c r="E171" s="176" t="s">
        <v>86</v>
      </c>
      <c r="F171" s="177">
        <v>6.5</v>
      </c>
      <c r="G171" s="175">
        <v>0.0478</v>
      </c>
      <c r="H171" s="173"/>
    </row>
    <row r="172" spans="4:8" ht="15">
      <c r="D172" s="173">
        <v>181</v>
      </c>
      <c r="E172" s="176" t="s">
        <v>351</v>
      </c>
      <c r="F172" s="177">
        <v>9.5</v>
      </c>
      <c r="G172" s="175">
        <v>0.0242</v>
      </c>
      <c r="H172" s="173"/>
    </row>
    <row r="173" spans="4:8" ht="15">
      <c r="D173" s="173">
        <v>182</v>
      </c>
      <c r="E173" s="176" t="s">
        <v>352</v>
      </c>
      <c r="F173" s="177">
        <v>12.5</v>
      </c>
      <c r="G173" s="175">
        <v>0.022</v>
      </c>
      <c r="H173" s="173"/>
    </row>
    <row r="174" spans="4:8" ht="15">
      <c r="D174" s="173">
        <v>183</v>
      </c>
      <c r="E174" s="176" t="s">
        <v>353</v>
      </c>
      <c r="F174" s="177">
        <v>13</v>
      </c>
      <c r="G174" s="175">
        <v>0.043</v>
      </c>
      <c r="H174" s="173"/>
    </row>
    <row r="175" spans="4:8" ht="15">
      <c r="D175" s="173">
        <v>184</v>
      </c>
      <c r="E175" s="176" t="s">
        <v>354</v>
      </c>
      <c r="F175" s="177">
        <v>11.5</v>
      </c>
      <c r="G175" s="175">
        <v>0.0141</v>
      </c>
      <c r="H175" s="173"/>
    </row>
    <row r="176" spans="4:8" ht="15">
      <c r="D176" s="173">
        <v>185</v>
      </c>
      <c r="E176" s="176" t="s">
        <v>355</v>
      </c>
      <c r="F176" s="177">
        <v>9.5</v>
      </c>
      <c r="G176" s="175">
        <v>0.1013</v>
      </c>
      <c r="H176" s="173"/>
    </row>
    <row r="177" spans="4:8" ht="15">
      <c r="D177" s="173">
        <v>186</v>
      </c>
      <c r="E177" s="176" t="s">
        <v>356</v>
      </c>
      <c r="F177" s="177">
        <v>6.5</v>
      </c>
      <c r="G177" s="175">
        <v>0.0058</v>
      </c>
      <c r="H177" s="173"/>
    </row>
    <row r="178" spans="4:8" ht="15">
      <c r="D178" s="173">
        <v>187</v>
      </c>
      <c r="E178" s="176" t="s">
        <v>357</v>
      </c>
      <c r="F178" s="177">
        <v>14</v>
      </c>
      <c r="G178" s="175">
        <v>0.0182</v>
      </c>
      <c r="H178" s="173"/>
    </row>
    <row r="179" spans="4:8" ht="15">
      <c r="D179" s="173">
        <v>188</v>
      </c>
      <c r="E179" s="176" t="s">
        <v>358</v>
      </c>
      <c r="F179" s="177">
        <v>9</v>
      </c>
      <c r="G179" s="175">
        <v>0.0206</v>
      </c>
      <c r="H179" s="173"/>
    </row>
    <row r="180" spans="4:8" ht="15">
      <c r="D180" s="173">
        <v>189</v>
      </c>
      <c r="E180" s="176" t="s">
        <v>359</v>
      </c>
      <c r="F180" s="177">
        <v>7.5</v>
      </c>
      <c r="G180" s="175">
        <v>0.0195</v>
      </c>
      <c r="H180" s="173"/>
    </row>
    <row r="181" spans="4:8" ht="15">
      <c r="D181" s="173">
        <v>190</v>
      </c>
      <c r="E181" s="176" t="s">
        <v>360</v>
      </c>
      <c r="F181" s="177">
        <v>13</v>
      </c>
      <c r="G181" s="175">
        <v>0.0103</v>
      </c>
      <c r="H181" s="173"/>
    </row>
    <row r="182" spans="4:8" ht="15">
      <c r="D182" s="173">
        <v>191</v>
      </c>
      <c r="E182" s="176" t="s">
        <v>361</v>
      </c>
      <c r="F182" s="177">
        <v>8.5</v>
      </c>
      <c r="G182" s="175">
        <v>0.0215</v>
      </c>
      <c r="H182" s="173"/>
    </row>
    <row r="183" spans="4:8" ht="15">
      <c r="D183" s="173">
        <v>192</v>
      </c>
      <c r="E183" s="176" t="s">
        <v>362</v>
      </c>
      <c r="F183" s="177">
        <v>5</v>
      </c>
      <c r="G183" s="175">
        <v>0.0136</v>
      </c>
      <c r="H183" s="173"/>
    </row>
    <row r="184" spans="4:8" ht="15">
      <c r="D184" s="173">
        <v>193</v>
      </c>
      <c r="E184" s="176" t="s">
        <v>363</v>
      </c>
      <c r="F184" s="177">
        <v>13</v>
      </c>
      <c r="G184" s="175">
        <v>0.0051</v>
      </c>
      <c r="H184" s="173"/>
    </row>
    <row r="185" spans="4:8" ht="15">
      <c r="D185" s="173">
        <v>194</v>
      </c>
      <c r="E185" s="176" t="s">
        <v>364</v>
      </c>
      <c r="F185" s="177">
        <v>12.5</v>
      </c>
      <c r="G185" s="175">
        <v>0.0312</v>
      </c>
      <c r="H185" s="173"/>
    </row>
    <row r="186" spans="4:8" ht="15">
      <c r="D186" s="173">
        <v>195</v>
      </c>
      <c r="E186" s="176" t="s">
        <v>365</v>
      </c>
      <c r="F186" s="177">
        <v>6.5</v>
      </c>
      <c r="G186" s="175">
        <v>0.0131</v>
      </c>
      <c r="H186" s="173"/>
    </row>
    <row r="187" spans="4:8" ht="15">
      <c r="D187" s="173">
        <v>196</v>
      </c>
      <c r="E187" s="176" t="s">
        <v>366</v>
      </c>
      <c r="F187" s="177">
        <v>7</v>
      </c>
      <c r="G187" s="175">
        <v>0.0302</v>
      </c>
      <c r="H187" s="173"/>
    </row>
    <row r="188" spans="4:8" ht="15">
      <c r="D188" s="173">
        <v>197</v>
      </c>
      <c r="E188" s="176" t="s">
        <v>367</v>
      </c>
      <c r="F188" s="177">
        <v>14</v>
      </c>
      <c r="G188" s="175">
        <v>0.0115</v>
      </c>
      <c r="H188" s="173"/>
    </row>
    <row r="189" spans="4:8" ht="15">
      <c r="D189" s="173">
        <v>198</v>
      </c>
      <c r="E189" s="176" t="s">
        <v>368</v>
      </c>
      <c r="F189" s="177">
        <v>5</v>
      </c>
      <c r="G189" s="175">
        <v>0.0358</v>
      </c>
      <c r="H189" s="173"/>
    </row>
    <row r="190" spans="4:8" ht="15">
      <c r="D190" s="173">
        <v>199</v>
      </c>
      <c r="E190" s="176" t="s">
        <v>369</v>
      </c>
      <c r="F190" s="177">
        <v>12</v>
      </c>
      <c r="G190" s="175">
        <v>0.0272</v>
      </c>
      <c r="H190" s="173"/>
    </row>
    <row r="191" spans="4:8" ht="15">
      <c r="D191" s="173">
        <v>200</v>
      </c>
      <c r="E191" s="176" t="s">
        <v>370</v>
      </c>
      <c r="F191" s="177">
        <v>13</v>
      </c>
      <c r="G191" s="175">
        <v>0.0193</v>
      </c>
      <c r="H191" s="173"/>
    </row>
    <row r="192" spans="4:8" ht="15">
      <c r="D192" s="173">
        <v>201</v>
      </c>
      <c r="E192" s="176" t="s">
        <v>371</v>
      </c>
      <c r="F192" s="177">
        <v>9</v>
      </c>
      <c r="G192" s="175">
        <v>0.0207</v>
      </c>
      <c r="H192" s="173"/>
    </row>
    <row r="193" spans="4:8" ht="15">
      <c r="D193" s="173">
        <v>202</v>
      </c>
      <c r="E193" s="176" t="s">
        <v>372</v>
      </c>
      <c r="F193" s="177">
        <v>18</v>
      </c>
      <c r="G193" s="175">
        <v>0.0093</v>
      </c>
      <c r="H193" s="173"/>
    </row>
    <row r="194" spans="4:8" ht="15">
      <c r="D194" s="173">
        <v>203</v>
      </c>
      <c r="E194" s="176" t="s">
        <v>373</v>
      </c>
      <c r="F194" s="177">
        <v>7</v>
      </c>
      <c r="G194" s="175">
        <v>0.0274</v>
      </c>
      <c r="H194" s="173"/>
    </row>
    <row r="195" spans="4:8" ht="15">
      <c r="D195" s="173">
        <v>204</v>
      </c>
      <c r="E195" s="176" t="s">
        <v>374</v>
      </c>
      <c r="F195" s="177">
        <v>12</v>
      </c>
      <c r="G195" s="175">
        <v>0.0255</v>
      </c>
      <c r="H195" s="173"/>
    </row>
    <row r="196" spans="4:8" ht="15">
      <c r="D196" s="173">
        <v>205</v>
      </c>
      <c r="E196" s="176" t="s">
        <v>87</v>
      </c>
      <c r="F196" s="177">
        <v>5</v>
      </c>
      <c r="G196" s="175">
        <v>0.0302</v>
      </c>
      <c r="H196" s="173"/>
    </row>
    <row r="197" spans="4:8" ht="15">
      <c r="D197" s="173">
        <v>206</v>
      </c>
      <c r="E197" s="176" t="s">
        <v>88</v>
      </c>
      <c r="F197" s="177">
        <v>5.5</v>
      </c>
      <c r="G197" s="175">
        <v>0.0412</v>
      </c>
      <c r="H197" s="173"/>
    </row>
    <row r="198" spans="4:8" ht="15">
      <c r="D198" s="173">
        <v>207</v>
      </c>
      <c r="E198" s="176" t="s">
        <v>375</v>
      </c>
      <c r="F198" s="177">
        <v>14.5</v>
      </c>
      <c r="G198" s="175">
        <v>0.0121</v>
      </c>
      <c r="H198" s="173"/>
    </row>
    <row r="199" spans="4:8" ht="15">
      <c r="D199" s="173">
        <v>208</v>
      </c>
      <c r="E199" s="176" t="s">
        <v>376</v>
      </c>
      <c r="F199" s="177">
        <v>7.5</v>
      </c>
      <c r="G199" s="175">
        <v>0.0349</v>
      </c>
      <c r="H199" s="173"/>
    </row>
    <row r="200" spans="4:8" ht="15">
      <c r="D200" s="173">
        <v>209</v>
      </c>
      <c r="E200" s="176" t="s">
        <v>377</v>
      </c>
      <c r="F200" s="177">
        <v>9</v>
      </c>
      <c r="G200" s="175">
        <v>0.01</v>
      </c>
      <c r="H200" s="173"/>
    </row>
    <row r="201" spans="4:8" ht="15">
      <c r="D201" s="173">
        <v>210</v>
      </c>
      <c r="E201" s="176" t="s">
        <v>85</v>
      </c>
      <c r="F201" s="177">
        <v>3</v>
      </c>
      <c r="G201" s="175">
        <v>0.0344</v>
      </c>
      <c r="H201" s="173"/>
    </row>
    <row r="202" spans="4:8" ht="15">
      <c r="D202" s="173">
        <v>211</v>
      </c>
      <c r="E202" s="176" t="s">
        <v>378</v>
      </c>
      <c r="F202" s="177">
        <v>4.5</v>
      </c>
      <c r="G202" s="175">
        <v>0.0235</v>
      </c>
      <c r="H202" s="173"/>
    </row>
    <row r="203" spans="4:8" ht="15">
      <c r="D203" s="173">
        <v>212</v>
      </c>
      <c r="E203" s="176" t="s">
        <v>379</v>
      </c>
      <c r="F203" s="177">
        <v>7.5</v>
      </c>
      <c r="G203" s="175">
        <v>0.0126</v>
      </c>
      <c r="H203" s="173"/>
    </row>
    <row r="204" spans="4:8" ht="15">
      <c r="D204" s="173">
        <v>213</v>
      </c>
      <c r="E204" s="176" t="s">
        <v>380</v>
      </c>
      <c r="F204" s="177">
        <v>10.5</v>
      </c>
      <c r="G204" s="175">
        <v>0.0168</v>
      </c>
      <c r="H204" s="173"/>
    </row>
    <row r="205" spans="4:8" ht="15">
      <c r="D205" s="173">
        <v>214</v>
      </c>
      <c r="E205" s="176" t="s">
        <v>381</v>
      </c>
      <c r="F205" s="177">
        <v>14</v>
      </c>
      <c r="G205" s="175">
        <v>0.0099</v>
      </c>
      <c r="H205" s="173"/>
    </row>
    <row r="206" spans="4:8" ht="15">
      <c r="D206" s="173">
        <v>215</v>
      </c>
      <c r="E206" s="176" t="s">
        <v>382</v>
      </c>
      <c r="F206" s="177">
        <v>15.5</v>
      </c>
      <c r="G206" s="175">
        <v>0.0023</v>
      </c>
      <c r="H206" s="173"/>
    </row>
    <row r="207" spans="4:8" ht="15">
      <c r="D207" s="173">
        <v>216</v>
      </c>
      <c r="E207" s="176" t="s">
        <v>383</v>
      </c>
      <c r="F207" s="177">
        <v>9.5</v>
      </c>
      <c r="G207" s="175">
        <v>0.0039</v>
      </c>
      <c r="H207" s="173"/>
    </row>
    <row r="208" spans="4:8" ht="15">
      <c r="D208" s="173">
        <v>217</v>
      </c>
      <c r="E208" s="176" t="s">
        <v>384</v>
      </c>
      <c r="F208" s="177">
        <v>8</v>
      </c>
      <c r="G208" s="175">
        <v>0.0312</v>
      </c>
      <c r="H208" s="173"/>
    </row>
    <row r="209" spans="4:8" ht="15">
      <c r="D209" s="173">
        <v>218</v>
      </c>
      <c r="E209" s="176" t="s">
        <v>385</v>
      </c>
      <c r="F209" s="177">
        <v>12</v>
      </c>
      <c r="G209" s="175">
        <v>0.0276</v>
      </c>
      <c r="H209" s="173"/>
    </row>
    <row r="210" spans="4:8" ht="15">
      <c r="D210" s="173">
        <v>219</v>
      </c>
      <c r="E210" s="176" t="s">
        <v>386</v>
      </c>
      <c r="F210" s="177">
        <v>17</v>
      </c>
      <c r="G210" s="175">
        <v>0.0923</v>
      </c>
      <c r="H210" s="173"/>
    </row>
    <row r="211" spans="4:8" ht="15">
      <c r="D211" s="173">
        <v>220</v>
      </c>
      <c r="E211" s="176" t="s">
        <v>387</v>
      </c>
      <c r="F211" s="177">
        <v>11.5</v>
      </c>
      <c r="G211" s="175">
        <v>0.0099</v>
      </c>
      <c r="H211" s="173"/>
    </row>
    <row r="212" spans="4:8" ht="15">
      <c r="D212" s="173">
        <v>221</v>
      </c>
      <c r="E212" s="176" t="s">
        <v>388</v>
      </c>
      <c r="F212" s="177">
        <v>11.5</v>
      </c>
      <c r="G212" s="175">
        <v>0.0609</v>
      </c>
      <c r="H212" s="173"/>
    </row>
    <row r="213" spans="4:8" ht="15">
      <c r="D213" s="173">
        <v>222</v>
      </c>
      <c r="E213" s="176" t="s">
        <v>389</v>
      </c>
      <c r="F213" s="177">
        <v>0.5</v>
      </c>
      <c r="G213" s="175">
        <v>0.1039</v>
      </c>
      <c r="H213" s="173"/>
    </row>
    <row r="214" spans="4:8" ht="15">
      <c r="D214" s="173">
        <v>223</v>
      </c>
      <c r="E214" s="176" t="s">
        <v>390</v>
      </c>
      <c r="F214" s="177">
        <v>8.5</v>
      </c>
      <c r="G214" s="175">
        <v>0.0072</v>
      </c>
      <c r="H214" s="173"/>
    </row>
    <row r="215" spans="4:8" ht="15">
      <c r="D215" s="173">
        <v>224</v>
      </c>
      <c r="E215" s="176" t="s">
        <v>90</v>
      </c>
      <c r="F215" s="177">
        <v>5.5</v>
      </c>
      <c r="G215" s="175">
        <v>0.0297</v>
      </c>
      <c r="H215" s="173"/>
    </row>
    <row r="216" spans="4:8" ht="15">
      <c r="D216" s="173">
        <v>225</v>
      </c>
      <c r="E216" s="176" t="s">
        <v>391</v>
      </c>
      <c r="F216" s="177">
        <v>13.5</v>
      </c>
      <c r="G216" s="175">
        <v>0.0042</v>
      </c>
      <c r="H216" s="173"/>
    </row>
    <row r="217" spans="4:8" ht="15">
      <c r="D217" s="173">
        <v>226</v>
      </c>
      <c r="E217" s="176" t="s">
        <v>392</v>
      </c>
      <c r="F217" s="177">
        <v>2</v>
      </c>
      <c r="G217" s="175">
        <v>0.0274</v>
      </c>
      <c r="H217" s="173"/>
    </row>
    <row r="218" spans="4:8" ht="15">
      <c r="D218" s="173">
        <v>227</v>
      </c>
      <c r="E218" s="176" t="s">
        <v>393</v>
      </c>
      <c r="F218" s="177">
        <v>11</v>
      </c>
      <c r="G218" s="175">
        <v>0.0794</v>
      </c>
      <c r="H218" s="173"/>
    </row>
    <row r="219" spans="4:8" ht="15">
      <c r="D219" s="173">
        <v>228</v>
      </c>
      <c r="E219" s="176" t="s">
        <v>394</v>
      </c>
      <c r="F219" s="177">
        <v>12.5</v>
      </c>
      <c r="G219" s="175">
        <v>0.0337</v>
      </c>
      <c r="H219" s="173"/>
    </row>
    <row r="220" spans="4:8" ht="15">
      <c r="D220" s="173">
        <v>229</v>
      </c>
      <c r="E220" s="176" t="s">
        <v>395</v>
      </c>
      <c r="F220" s="177">
        <v>9</v>
      </c>
      <c r="G220" s="175">
        <v>0.0343</v>
      </c>
      <c r="H220" s="173"/>
    </row>
    <row r="221" spans="4:8" ht="15">
      <c r="D221" s="173">
        <v>230</v>
      </c>
      <c r="E221" s="176" t="s">
        <v>396</v>
      </c>
      <c r="F221" s="177">
        <v>8.5</v>
      </c>
      <c r="G221" s="175">
        <v>0.0334</v>
      </c>
      <c r="H221" s="173"/>
    </row>
    <row r="222" spans="4:8" ht="15">
      <c r="D222" s="173">
        <v>231</v>
      </c>
      <c r="E222" s="176" t="s">
        <v>397</v>
      </c>
      <c r="F222" s="177">
        <v>19</v>
      </c>
      <c r="G222" s="175">
        <v>0.0717</v>
      </c>
      <c r="H222" s="173"/>
    </row>
    <row r="223" spans="4:8" ht="15">
      <c r="D223" s="173">
        <v>232</v>
      </c>
      <c r="E223" s="176" t="s">
        <v>108</v>
      </c>
      <c r="F223" s="177">
        <v>7.5</v>
      </c>
      <c r="G223" s="175">
        <v>0.0291</v>
      </c>
      <c r="H223" s="173"/>
    </row>
    <row r="224" spans="4:8" ht="15">
      <c r="D224" s="173">
        <v>233</v>
      </c>
      <c r="E224" s="176" t="s">
        <v>398</v>
      </c>
      <c r="F224" s="177">
        <v>8.5</v>
      </c>
      <c r="G224" s="175">
        <v>0.0044</v>
      </c>
      <c r="H224" s="173"/>
    </row>
    <row r="225" spans="4:8" ht="15">
      <c r="D225" s="173">
        <v>234</v>
      </c>
      <c r="E225" s="176" t="s">
        <v>399</v>
      </c>
      <c r="F225" s="177">
        <v>6</v>
      </c>
      <c r="G225" s="175">
        <v>0.0324</v>
      </c>
      <c r="H225" s="173"/>
    </row>
    <row r="226" spans="4:8" ht="15">
      <c r="D226" s="173">
        <v>235</v>
      </c>
      <c r="E226" s="176" t="s">
        <v>400</v>
      </c>
      <c r="F226" s="177">
        <v>1</v>
      </c>
      <c r="G226" s="175">
        <v>0.0576</v>
      </c>
      <c r="H226" s="173"/>
    </row>
    <row r="227" spans="4:8" ht="15">
      <c r="D227" s="173">
        <v>236</v>
      </c>
      <c r="E227" s="176" t="s">
        <v>171</v>
      </c>
      <c r="F227" s="177">
        <v>9</v>
      </c>
      <c r="G227" s="175">
        <v>0.0299</v>
      </c>
      <c r="H227" s="173"/>
    </row>
    <row r="228" spans="4:8" ht="15">
      <c r="D228" s="173">
        <v>237</v>
      </c>
      <c r="E228" s="176" t="s">
        <v>401</v>
      </c>
      <c r="F228" s="177">
        <v>11.5</v>
      </c>
      <c r="G228" s="175">
        <v>0.0158</v>
      </c>
      <c r="H228" s="173"/>
    </row>
    <row r="229" spans="4:8" ht="15">
      <c r="D229" s="173">
        <v>238</v>
      </c>
      <c r="E229" s="176" t="s">
        <v>402</v>
      </c>
      <c r="F229" s="177">
        <v>12</v>
      </c>
      <c r="G229" s="175">
        <v>0.0288</v>
      </c>
      <c r="H229" s="173"/>
    </row>
    <row r="230" spans="4:8" ht="15">
      <c r="D230" s="173">
        <v>239</v>
      </c>
      <c r="E230" s="176" t="s">
        <v>403</v>
      </c>
      <c r="F230" s="177">
        <v>12</v>
      </c>
      <c r="G230" s="175">
        <v>0.0092</v>
      </c>
      <c r="H230" s="173"/>
    </row>
    <row r="231" spans="4:8" ht="15">
      <c r="D231" s="173">
        <v>240</v>
      </c>
      <c r="E231" s="176" t="s">
        <v>404</v>
      </c>
      <c r="F231" s="177">
        <v>7.5</v>
      </c>
      <c r="G231" s="175">
        <v>0.0138</v>
      </c>
      <c r="H231" s="173"/>
    </row>
    <row r="232" spans="4:8" ht="15">
      <c r="D232" s="173">
        <v>241</v>
      </c>
      <c r="E232" s="176" t="s">
        <v>405</v>
      </c>
      <c r="F232" s="177">
        <v>6.5</v>
      </c>
      <c r="G232" s="175">
        <v>0.0358</v>
      </c>
      <c r="H232" s="173"/>
    </row>
    <row r="233" spans="4:8" ht="15">
      <c r="D233" s="173">
        <v>242</v>
      </c>
      <c r="E233" s="176" t="s">
        <v>406</v>
      </c>
      <c r="F233" s="177">
        <v>14</v>
      </c>
      <c r="G233" s="175">
        <v>0.0368</v>
      </c>
      <c r="H233" s="173"/>
    </row>
    <row r="234" spans="4:8" ht="15">
      <c r="D234" s="173">
        <v>243</v>
      </c>
      <c r="E234" s="176" t="s">
        <v>407</v>
      </c>
      <c r="F234" s="177">
        <v>10.5</v>
      </c>
      <c r="G234" s="175">
        <v>0.0343</v>
      </c>
      <c r="H234" s="173"/>
    </row>
    <row r="235" spans="4:8" ht="15">
      <c r="D235" s="173">
        <v>244</v>
      </c>
      <c r="E235" s="176" t="s">
        <v>408</v>
      </c>
      <c r="F235" s="177">
        <v>7</v>
      </c>
      <c r="G235" s="175">
        <v>0.0119</v>
      </c>
      <c r="H235" s="173"/>
    </row>
    <row r="236" spans="4:8" ht="15">
      <c r="D236" s="173">
        <v>245</v>
      </c>
      <c r="E236" s="176" t="s">
        <v>409</v>
      </c>
      <c r="F236" s="177">
        <v>12</v>
      </c>
      <c r="G236" s="175">
        <v>0.0275</v>
      </c>
      <c r="H236" s="173"/>
    </row>
    <row r="237" spans="4:8" ht="15">
      <c r="D237" s="173">
        <v>246</v>
      </c>
      <c r="E237" s="176" t="s">
        <v>410</v>
      </c>
      <c r="F237" s="177">
        <v>6</v>
      </c>
      <c r="G237" s="175">
        <v>0.0333</v>
      </c>
      <c r="H237" s="173"/>
    </row>
    <row r="238" spans="4:8" ht="15">
      <c r="D238" s="173">
        <v>247</v>
      </c>
      <c r="E238" s="176" t="s">
        <v>411</v>
      </c>
      <c r="F238" s="177">
        <v>17</v>
      </c>
      <c r="G238" s="175">
        <v>0.0287</v>
      </c>
      <c r="H238" s="173"/>
    </row>
    <row r="239" spans="4:8" ht="15">
      <c r="D239" s="173">
        <v>248</v>
      </c>
      <c r="E239" s="176" t="s">
        <v>412</v>
      </c>
      <c r="F239" s="177">
        <v>13</v>
      </c>
      <c r="G239" s="175">
        <v>0.0146</v>
      </c>
      <c r="H239" s="173"/>
    </row>
    <row r="240" spans="4:8" ht="15">
      <c r="D240" s="173">
        <v>249</v>
      </c>
      <c r="E240" s="176" t="s">
        <v>413</v>
      </c>
      <c r="F240" s="177">
        <v>15</v>
      </c>
      <c r="G240" s="175">
        <v>0.0206</v>
      </c>
      <c r="H240" s="173"/>
    </row>
    <row r="241" spans="4:8" ht="15">
      <c r="D241" s="173">
        <v>250</v>
      </c>
      <c r="E241" s="176" t="s">
        <v>414</v>
      </c>
      <c r="F241" s="177">
        <v>10</v>
      </c>
      <c r="G241" s="175">
        <v>0.0145</v>
      </c>
      <c r="H241" s="173"/>
    </row>
    <row r="242" spans="4:8" ht="15">
      <c r="D242" s="173">
        <v>251</v>
      </c>
      <c r="E242" s="176" t="s">
        <v>415</v>
      </c>
      <c r="F242" s="177">
        <v>10.5</v>
      </c>
      <c r="G242" s="175">
        <v>0.0314</v>
      </c>
      <c r="H242" s="173"/>
    </row>
    <row r="243" spans="4:8" ht="15">
      <c r="D243" s="173">
        <v>252</v>
      </c>
      <c r="E243" s="176" t="s">
        <v>416</v>
      </c>
      <c r="F243" s="177">
        <v>9</v>
      </c>
      <c r="G243" s="175">
        <v>0.0136</v>
      </c>
      <c r="H243" s="173"/>
    </row>
    <row r="244" spans="4:8" ht="15">
      <c r="D244" s="173">
        <v>253</v>
      </c>
      <c r="E244" s="176" t="s">
        <v>417</v>
      </c>
      <c r="F244" s="177">
        <v>10.5</v>
      </c>
      <c r="G244" s="175">
        <v>0.0072</v>
      </c>
      <c r="H244" s="173"/>
    </row>
    <row r="245" spans="4:8" ht="15">
      <c r="D245" s="173">
        <v>254</v>
      </c>
      <c r="E245" s="176" t="s">
        <v>418</v>
      </c>
      <c r="F245" s="177">
        <v>4</v>
      </c>
      <c r="G245" s="175">
        <v>0.0307</v>
      </c>
      <c r="H245" s="173"/>
    </row>
    <row r="246" spans="4:8" ht="15">
      <c r="D246" s="173">
        <v>255</v>
      </c>
      <c r="E246" s="176" t="s">
        <v>419</v>
      </c>
      <c r="F246" s="177">
        <v>15.5</v>
      </c>
      <c r="G246" s="175">
        <v>0.0117</v>
      </c>
      <c r="H246" s="173"/>
    </row>
    <row r="247" spans="4:8" ht="15">
      <c r="D247" s="173">
        <v>256</v>
      </c>
      <c r="E247" s="176" t="s">
        <v>420</v>
      </c>
      <c r="F247" s="177">
        <v>14</v>
      </c>
      <c r="G247" s="175">
        <v>0.0129</v>
      </c>
      <c r="H247" s="173"/>
    </row>
    <row r="248" spans="4:8" ht="15">
      <c r="D248" s="173">
        <v>257</v>
      </c>
      <c r="E248" s="176" t="s">
        <v>421</v>
      </c>
      <c r="F248" s="177">
        <v>10.5</v>
      </c>
      <c r="G248" s="175">
        <v>0.066</v>
      </c>
      <c r="H248" s="173"/>
    </row>
    <row r="249" spans="4:8" ht="15">
      <c r="D249" s="173">
        <v>258</v>
      </c>
      <c r="E249" s="176" t="s">
        <v>422</v>
      </c>
      <c r="F249" s="177">
        <v>13</v>
      </c>
      <c r="G249" s="175">
        <v>0.0094</v>
      </c>
      <c r="H249" s="173"/>
    </row>
    <row r="250" spans="4:8" ht="15">
      <c r="D250" s="173">
        <v>259</v>
      </c>
      <c r="E250" s="176" t="s">
        <v>423</v>
      </c>
      <c r="F250" s="177">
        <v>4</v>
      </c>
      <c r="G250" s="175">
        <v>0.0235</v>
      </c>
      <c r="H250" s="173"/>
    </row>
    <row r="251" spans="4:8" ht="15">
      <c r="D251" s="173">
        <v>260</v>
      </c>
      <c r="E251" s="176" t="s">
        <v>424</v>
      </c>
      <c r="F251" s="177">
        <v>6</v>
      </c>
      <c r="G251" s="175">
        <v>0.0277</v>
      </c>
      <c r="H251" s="173"/>
    </row>
    <row r="252" spans="4:8" ht="15">
      <c r="D252" s="173">
        <v>261</v>
      </c>
      <c r="E252" s="176" t="s">
        <v>425</v>
      </c>
      <c r="F252" s="177">
        <v>6</v>
      </c>
      <c r="G252" s="175">
        <v>0.0231</v>
      </c>
      <c r="H252" s="173"/>
    </row>
    <row r="253" spans="4:8" ht="15">
      <c r="D253" s="173">
        <v>262</v>
      </c>
      <c r="E253" s="176" t="s">
        <v>426</v>
      </c>
      <c r="F253" s="177">
        <v>3.5</v>
      </c>
      <c r="G253" s="175">
        <v>0.0038</v>
      </c>
      <c r="H253" s="173"/>
    </row>
    <row r="254" spans="4:8" ht="15">
      <c r="D254" s="173">
        <v>263</v>
      </c>
      <c r="E254" s="176" t="s">
        <v>427</v>
      </c>
      <c r="F254" s="177">
        <v>9.5</v>
      </c>
      <c r="G254" s="175">
        <v>0.0439</v>
      </c>
      <c r="H254" s="173"/>
    </row>
    <row r="255" spans="4:8" ht="15">
      <c r="D255" s="173">
        <v>264</v>
      </c>
      <c r="E255" s="176" t="s">
        <v>428</v>
      </c>
      <c r="F255" s="177">
        <v>16</v>
      </c>
      <c r="G255" s="175">
        <v>0.017</v>
      </c>
      <c r="H255" s="173"/>
    </row>
    <row r="256" spans="4:8" ht="15">
      <c r="D256" s="173">
        <v>265</v>
      </c>
      <c r="E256" s="176" t="s">
        <v>429</v>
      </c>
      <c r="F256" s="177">
        <v>12.5</v>
      </c>
      <c r="G256" s="175">
        <v>0.0122</v>
      </c>
      <c r="H256" s="173"/>
    </row>
    <row r="257" spans="4:8" ht="15">
      <c r="D257" s="173">
        <v>266</v>
      </c>
      <c r="E257" s="176" t="s">
        <v>430</v>
      </c>
      <c r="F257" s="177">
        <v>11</v>
      </c>
      <c r="G257" s="175">
        <v>0.0078</v>
      </c>
      <c r="H257" s="173"/>
    </row>
    <row r="258" spans="4:8" ht="15">
      <c r="D258" s="173">
        <v>267</v>
      </c>
      <c r="E258" s="176" t="s">
        <v>431</v>
      </c>
      <c r="F258" s="177">
        <v>19.5</v>
      </c>
      <c r="G258" s="175">
        <v>0.0098</v>
      </c>
      <c r="H258" s="173"/>
    </row>
    <row r="259" spans="4:8" ht="15">
      <c r="D259" s="173">
        <v>268</v>
      </c>
      <c r="E259" s="176" t="s">
        <v>432</v>
      </c>
      <c r="F259" s="177">
        <v>8.5</v>
      </c>
      <c r="G259" s="175">
        <v>0.0143</v>
      </c>
      <c r="H259" s="173"/>
    </row>
    <row r="260" spans="4:8" ht="15">
      <c r="D260" s="173">
        <v>269</v>
      </c>
      <c r="E260" s="176" t="s">
        <v>433</v>
      </c>
      <c r="F260" s="177">
        <v>4</v>
      </c>
      <c r="G260" s="175">
        <v>0.0383</v>
      </c>
      <c r="H260" s="173"/>
    </row>
    <row r="261" spans="4:8" ht="15">
      <c r="D261" s="173">
        <v>270</v>
      </c>
      <c r="E261" s="176" t="s">
        <v>434</v>
      </c>
      <c r="F261" s="177">
        <v>11.5</v>
      </c>
      <c r="G261" s="175">
        <v>0.0382</v>
      </c>
      <c r="H261" s="173"/>
    </row>
    <row r="262" spans="4:8" ht="15">
      <c r="D262" s="173">
        <v>271</v>
      </c>
      <c r="E262" s="176" t="s">
        <v>435</v>
      </c>
      <c r="F262" s="177">
        <v>16</v>
      </c>
      <c r="G262" s="175">
        <v>0.025</v>
      </c>
      <c r="H262" s="173"/>
    </row>
    <row r="263" spans="4:8" ht="15">
      <c r="D263" s="173">
        <v>272</v>
      </c>
      <c r="E263" s="176" t="s">
        <v>436</v>
      </c>
      <c r="F263" s="177">
        <v>7.5</v>
      </c>
      <c r="G263" s="175">
        <v>0.0392</v>
      </c>
      <c r="H263" s="173"/>
    </row>
    <row r="264" spans="4:8" ht="15">
      <c r="D264" s="173">
        <v>273</v>
      </c>
      <c r="E264" s="176" t="s">
        <v>437</v>
      </c>
      <c r="F264" s="177">
        <v>8.5</v>
      </c>
      <c r="G264" s="175">
        <v>0.0299</v>
      </c>
      <c r="H264" s="173"/>
    </row>
    <row r="265" spans="4:8" ht="15">
      <c r="D265" s="173">
        <v>274</v>
      </c>
      <c r="E265" s="176" t="s">
        <v>438</v>
      </c>
      <c r="F265" s="177">
        <v>3.5</v>
      </c>
      <c r="G265" s="175">
        <v>0.0133</v>
      </c>
      <c r="H265" s="173"/>
    </row>
    <row r="266" spans="4:8" ht="15">
      <c r="D266" s="173">
        <v>275</v>
      </c>
      <c r="E266" s="176" t="s">
        <v>439</v>
      </c>
      <c r="F266" s="177">
        <v>11</v>
      </c>
      <c r="G266" s="175">
        <v>0.0213</v>
      </c>
      <c r="H266" s="173"/>
    </row>
    <row r="267" spans="4:8" ht="15">
      <c r="D267" s="173">
        <v>276</v>
      </c>
      <c r="E267" s="176" t="s">
        <v>440</v>
      </c>
      <c r="F267" s="177">
        <v>17.5</v>
      </c>
      <c r="G267" s="175">
        <v>0.0003</v>
      </c>
      <c r="H267" s="173"/>
    </row>
    <row r="268" spans="4:8" ht="15">
      <c r="D268" s="173">
        <v>277</v>
      </c>
      <c r="E268" s="176" t="s">
        <v>441</v>
      </c>
      <c r="F268" s="177">
        <v>6</v>
      </c>
      <c r="G268" s="175">
        <v>0.0373</v>
      </c>
      <c r="H268" s="173"/>
    </row>
    <row r="269" spans="4:8" ht="15">
      <c r="D269" s="173">
        <v>278</v>
      </c>
      <c r="E269" s="176" t="s">
        <v>442</v>
      </c>
      <c r="F269" s="177">
        <v>12</v>
      </c>
      <c r="G269" s="175">
        <v>0.0141</v>
      </c>
      <c r="H269" s="173"/>
    </row>
    <row r="270" spans="4:8" ht="15">
      <c r="D270" s="173">
        <v>279</v>
      </c>
      <c r="E270" s="176" t="s">
        <v>443</v>
      </c>
      <c r="F270" s="177">
        <v>13</v>
      </c>
      <c r="G270" s="175">
        <v>0.0161</v>
      </c>
      <c r="H270" s="173"/>
    </row>
    <row r="271" spans="4:8" ht="15">
      <c r="D271" s="173">
        <v>280</v>
      </c>
      <c r="E271" s="176" t="s">
        <v>444</v>
      </c>
      <c r="F271" s="177">
        <v>8.5</v>
      </c>
      <c r="G271" s="175">
        <v>0.0164</v>
      </c>
      <c r="H271" s="173"/>
    </row>
    <row r="272" spans="4:8" ht="15">
      <c r="D272" s="173">
        <v>281</v>
      </c>
      <c r="E272" s="176" t="s">
        <v>445</v>
      </c>
      <c r="F272" s="177">
        <v>4</v>
      </c>
      <c r="G272" s="175">
        <v>0.0633</v>
      </c>
      <c r="H272" s="173"/>
    </row>
    <row r="273" spans="4:8" ht="15">
      <c r="D273" s="173">
        <v>282</v>
      </c>
      <c r="E273" s="176" t="s">
        <v>446</v>
      </c>
      <c r="F273" s="177">
        <v>8.5</v>
      </c>
      <c r="G273" s="175">
        <v>0.0203</v>
      </c>
      <c r="H273" s="173"/>
    </row>
    <row r="274" spans="4:8" ht="15">
      <c r="D274" s="173">
        <v>283</v>
      </c>
      <c r="E274" s="176" t="s">
        <v>447</v>
      </c>
      <c r="F274" s="177">
        <v>13.5</v>
      </c>
      <c r="G274" s="175">
        <v>0.0098</v>
      </c>
      <c r="H274" s="173"/>
    </row>
    <row r="275" spans="4:8" ht="15">
      <c r="D275" s="173">
        <v>284</v>
      </c>
      <c r="E275" s="176" t="s">
        <v>448</v>
      </c>
      <c r="F275" s="177">
        <v>4</v>
      </c>
      <c r="G275" s="175">
        <v>0.0337</v>
      </c>
      <c r="H275" s="173"/>
    </row>
    <row r="276" spans="4:8" ht="15">
      <c r="D276" s="173">
        <v>285</v>
      </c>
      <c r="E276" s="176" t="s">
        <v>449</v>
      </c>
      <c r="F276" s="177">
        <v>12</v>
      </c>
      <c r="G276" s="175">
        <v>0.0127</v>
      </c>
      <c r="H276" s="173"/>
    </row>
    <row r="277" spans="4:8" ht="15">
      <c r="D277" s="173">
        <v>286</v>
      </c>
      <c r="E277" s="176" t="s">
        <v>450</v>
      </c>
      <c r="F277" s="177">
        <v>11</v>
      </c>
      <c r="G277" s="175">
        <v>0.0271</v>
      </c>
      <c r="H277" s="173"/>
    </row>
    <row r="278" spans="4:8" ht="15">
      <c r="D278" s="173">
        <v>287</v>
      </c>
      <c r="E278" s="176" t="s">
        <v>451</v>
      </c>
      <c r="F278" s="177">
        <v>4.5</v>
      </c>
      <c r="G278" s="175">
        <v>0.0308</v>
      </c>
      <c r="H278" s="173"/>
    </row>
    <row r="279" spans="4:8" ht="15">
      <c r="D279" s="173">
        <v>288</v>
      </c>
      <c r="E279" s="176" t="s">
        <v>452</v>
      </c>
      <c r="F279" s="177">
        <v>12</v>
      </c>
      <c r="G279" s="175">
        <v>0.0013</v>
      </c>
      <c r="H279" s="173"/>
    </row>
    <row r="280" spans="4:8" ht="15">
      <c r="D280" s="173">
        <v>289</v>
      </c>
      <c r="E280" s="176" t="s">
        <v>453</v>
      </c>
      <c r="F280" s="177">
        <v>10.5</v>
      </c>
      <c r="G280" s="175">
        <v>0.0202</v>
      </c>
      <c r="H280" s="173"/>
    </row>
    <row r="281" spans="4:8" ht="15">
      <c r="D281" s="173">
        <v>290</v>
      </c>
      <c r="E281" s="176" t="s">
        <v>454</v>
      </c>
      <c r="F281" s="177">
        <v>13</v>
      </c>
      <c r="G281" s="175">
        <v>0.0228</v>
      </c>
      <c r="H281" s="173"/>
    </row>
    <row r="282" spans="4:8" ht="15">
      <c r="D282" s="173">
        <v>291</v>
      </c>
      <c r="E282" s="176" t="s">
        <v>455</v>
      </c>
      <c r="F282" s="177">
        <v>7</v>
      </c>
      <c r="G282" s="175">
        <v>0.0162</v>
      </c>
      <c r="H282" s="173"/>
    </row>
    <row r="283" spans="4:8" ht="15">
      <c r="D283" s="173">
        <v>292</v>
      </c>
      <c r="E283" s="176" t="s">
        <v>456</v>
      </c>
      <c r="F283" s="177">
        <v>6.5</v>
      </c>
      <c r="G283" s="175">
        <v>0.0352</v>
      </c>
      <c r="H283" s="173"/>
    </row>
    <row r="284" spans="4:8" ht="15">
      <c r="D284" s="173">
        <v>293</v>
      </c>
      <c r="E284" s="176" t="s">
        <v>457</v>
      </c>
      <c r="F284" s="177">
        <v>9.5</v>
      </c>
      <c r="G284" s="175">
        <v>0.0315</v>
      </c>
      <c r="H284" s="173"/>
    </row>
    <row r="285" spans="4:8" ht="15">
      <c r="D285" s="173">
        <v>294</v>
      </c>
      <c r="E285" s="176" t="s">
        <v>458</v>
      </c>
      <c r="F285" s="177">
        <v>8.5</v>
      </c>
      <c r="G285" s="175">
        <v>0.0403</v>
      </c>
      <c r="H285" s="173"/>
    </row>
    <row r="286" spans="4:8" ht="15">
      <c r="D286" s="173">
        <v>295</v>
      </c>
      <c r="E286" s="176" t="s">
        <v>459</v>
      </c>
      <c r="F286" s="177">
        <v>8</v>
      </c>
      <c r="G286" s="175">
        <v>0.0189</v>
      </c>
      <c r="H286" s="173"/>
    </row>
    <row r="287" spans="4:8" ht="15">
      <c r="D287" s="173">
        <v>296</v>
      </c>
      <c r="E287" s="176" t="s">
        <v>460</v>
      </c>
      <c r="F287" s="177">
        <v>13</v>
      </c>
      <c r="G287" s="175">
        <v>0.0822</v>
      </c>
      <c r="H287" s="173"/>
    </row>
    <row r="288" spans="4:8" ht="15">
      <c r="D288" s="173">
        <v>297</v>
      </c>
      <c r="E288" s="176" t="s">
        <v>461</v>
      </c>
      <c r="F288" s="177">
        <v>20</v>
      </c>
      <c r="G288" s="175">
        <v>0.0383</v>
      </c>
      <c r="H288" s="173"/>
    </row>
    <row r="289" spans="4:8" ht="15">
      <c r="D289" s="173">
        <v>298</v>
      </c>
      <c r="E289" s="176" t="s">
        <v>462</v>
      </c>
      <c r="F289" s="177">
        <v>7</v>
      </c>
      <c r="G289" s="175">
        <v>0.0375</v>
      </c>
      <c r="H289" s="173"/>
    </row>
    <row r="290" spans="4:8" ht="15">
      <c r="D290" s="173">
        <v>299</v>
      </c>
      <c r="E290" s="176" t="s">
        <v>463</v>
      </c>
      <c r="F290" s="177">
        <v>13</v>
      </c>
      <c r="G290" s="175">
        <v>0.0083</v>
      </c>
      <c r="H290" s="173"/>
    </row>
    <row r="291" spans="4:8" ht="15">
      <c r="D291" s="173">
        <v>300</v>
      </c>
      <c r="E291" s="176" t="s">
        <v>464</v>
      </c>
      <c r="F291" s="177">
        <v>9</v>
      </c>
      <c r="G291" s="175">
        <v>0.0212</v>
      </c>
      <c r="H291" s="173"/>
    </row>
    <row r="292" spans="4:8" ht="15">
      <c r="D292" s="173">
        <v>301</v>
      </c>
      <c r="E292" s="176" t="s">
        <v>465</v>
      </c>
      <c r="F292" s="177">
        <v>11.5</v>
      </c>
      <c r="G292" s="175">
        <v>0.0154</v>
      </c>
      <c r="H292" s="173"/>
    </row>
    <row r="293" spans="4:8" ht="15">
      <c r="D293" s="173">
        <v>302</v>
      </c>
      <c r="E293" s="176" t="s">
        <v>466</v>
      </c>
      <c r="F293" s="177">
        <v>16.5</v>
      </c>
      <c r="G293" s="175">
        <v>0.0571</v>
      </c>
      <c r="H293" s="173"/>
    </row>
    <row r="294" spans="4:8" ht="15">
      <c r="D294" s="173">
        <v>303</v>
      </c>
      <c r="E294" s="176" t="s">
        <v>467</v>
      </c>
      <c r="F294" s="177">
        <v>4</v>
      </c>
      <c r="G294" s="175">
        <v>0.0402</v>
      </c>
      <c r="H294" s="173"/>
    </row>
    <row r="295" spans="4:8" ht="15">
      <c r="D295" s="173">
        <v>304</v>
      </c>
      <c r="E295" s="176" t="s">
        <v>468</v>
      </c>
      <c r="F295" s="177">
        <v>6</v>
      </c>
      <c r="G295" s="175">
        <v>0.0237</v>
      </c>
      <c r="H295" s="173"/>
    </row>
    <row r="296" spans="4:8" ht="15">
      <c r="D296" s="173">
        <v>305</v>
      </c>
      <c r="E296" s="176" t="s">
        <v>469</v>
      </c>
      <c r="F296" s="177">
        <v>7.5</v>
      </c>
      <c r="G296" s="175">
        <v>0.0259</v>
      </c>
      <c r="H296" s="173"/>
    </row>
    <row r="297" spans="4:8" ht="15">
      <c r="D297" s="173">
        <v>306</v>
      </c>
      <c r="E297" s="176" t="s">
        <v>470</v>
      </c>
      <c r="F297" s="177">
        <v>13.5</v>
      </c>
      <c r="G297" s="175">
        <v>0.0088</v>
      </c>
      <c r="H297" s="173"/>
    </row>
    <row r="298" spans="4:8" ht="15">
      <c r="D298" s="173">
        <v>307</v>
      </c>
      <c r="E298" s="176" t="s">
        <v>471</v>
      </c>
      <c r="F298" s="177">
        <v>13.5</v>
      </c>
      <c r="G298" s="175">
        <v>0.0301</v>
      </c>
      <c r="H298" s="173"/>
    </row>
    <row r="299" spans="4:8" ht="15">
      <c r="D299" s="173">
        <v>308</v>
      </c>
      <c r="E299" s="176" t="s">
        <v>472</v>
      </c>
      <c r="F299" s="177">
        <v>8</v>
      </c>
      <c r="G299" s="175">
        <v>0.0374</v>
      </c>
      <c r="H299" s="173"/>
    </row>
    <row r="300" spans="4:8" ht="15">
      <c r="D300" s="173">
        <v>309</v>
      </c>
      <c r="E300" s="176" t="s">
        <v>473</v>
      </c>
      <c r="F300" s="177">
        <v>10</v>
      </c>
      <c r="G300" s="175">
        <v>0.0084</v>
      </c>
      <c r="H300" s="173"/>
    </row>
    <row r="301" spans="4:8" ht="15">
      <c r="D301" s="173">
        <v>310</v>
      </c>
      <c r="E301" s="176" t="s">
        <v>474</v>
      </c>
      <c r="F301" s="177">
        <v>11</v>
      </c>
      <c r="G301" s="175">
        <v>0.0212</v>
      </c>
      <c r="H301" s="173"/>
    </row>
    <row r="302" spans="4:8" ht="15">
      <c r="D302" s="173">
        <v>311</v>
      </c>
      <c r="E302" s="176" t="s">
        <v>475</v>
      </c>
      <c r="F302" s="177">
        <v>2</v>
      </c>
      <c r="G302" s="175">
        <v>0.0462</v>
      </c>
      <c r="H302" s="173"/>
    </row>
    <row r="303" spans="4:8" ht="15">
      <c r="D303" s="173">
        <v>312</v>
      </c>
      <c r="E303" s="176" t="s">
        <v>476</v>
      </c>
      <c r="F303" s="177">
        <v>10.5</v>
      </c>
      <c r="G303" s="175">
        <v>0.0138</v>
      </c>
      <c r="H303" s="173"/>
    </row>
    <row r="304" spans="4:8" ht="15">
      <c r="D304" s="173">
        <v>313</v>
      </c>
      <c r="E304" s="176" t="s">
        <v>477</v>
      </c>
      <c r="F304" s="177">
        <v>3.5</v>
      </c>
      <c r="G304" s="175">
        <v>0.0251</v>
      </c>
      <c r="H304" s="173"/>
    </row>
    <row r="305" spans="4:8" ht="15">
      <c r="D305" s="173">
        <v>314</v>
      </c>
      <c r="E305" s="176" t="s">
        <v>478</v>
      </c>
      <c r="F305" s="177">
        <v>11</v>
      </c>
      <c r="G305" s="175">
        <v>0.011</v>
      </c>
      <c r="H305" s="173"/>
    </row>
    <row r="306" spans="4:8" ht="15">
      <c r="D306" s="173">
        <v>315</v>
      </c>
      <c r="E306" s="176" t="s">
        <v>479</v>
      </c>
      <c r="F306" s="177">
        <v>8</v>
      </c>
      <c r="G306" s="175">
        <v>0.0209</v>
      </c>
      <c r="H306" s="173"/>
    </row>
    <row r="307" spans="4:8" ht="15">
      <c r="D307" s="173">
        <v>316</v>
      </c>
      <c r="E307" s="176" t="s">
        <v>480</v>
      </c>
      <c r="F307" s="177">
        <v>12</v>
      </c>
      <c r="G307" s="175">
        <v>0.0308</v>
      </c>
      <c r="H307" s="173"/>
    </row>
    <row r="308" spans="4:8" ht="15">
      <c r="D308" s="173">
        <v>317</v>
      </c>
      <c r="E308" s="176" t="s">
        <v>481</v>
      </c>
      <c r="F308" s="177">
        <v>5.5</v>
      </c>
      <c r="G308" s="175">
        <v>0.0288</v>
      </c>
      <c r="H308" s="173"/>
    </row>
    <row r="309" spans="4:8" ht="15">
      <c r="D309" s="173">
        <v>318</v>
      </c>
      <c r="E309" s="176" t="s">
        <v>482</v>
      </c>
      <c r="F309" s="177">
        <v>12</v>
      </c>
      <c r="G309" s="175">
        <v>0.0425</v>
      </c>
      <c r="H309" s="173"/>
    </row>
    <row r="310" spans="4:8" ht="15">
      <c r="D310" s="173">
        <v>319</v>
      </c>
      <c r="E310" s="176" t="s">
        <v>483</v>
      </c>
      <c r="F310" s="177">
        <v>11</v>
      </c>
      <c r="G310" s="175">
        <v>0.0407</v>
      </c>
      <c r="H310" s="173"/>
    </row>
    <row r="311" spans="4:8" ht="15">
      <c r="D311" s="173">
        <v>320</v>
      </c>
      <c r="E311" s="176" t="s">
        <v>484</v>
      </c>
      <c r="F311" s="177">
        <v>12</v>
      </c>
      <c r="G311" s="175">
        <v>0.017</v>
      </c>
      <c r="H311" s="173"/>
    </row>
    <row r="312" spans="4:8" ht="15">
      <c r="D312" s="173">
        <v>321</v>
      </c>
      <c r="E312" s="176" t="s">
        <v>485</v>
      </c>
      <c r="F312" s="177">
        <v>11.5</v>
      </c>
      <c r="G312" s="175">
        <v>0.0773</v>
      </c>
      <c r="H312" s="173"/>
    </row>
    <row r="313" spans="4:8" ht="15">
      <c r="D313" s="173">
        <v>322</v>
      </c>
      <c r="E313" s="176" t="s">
        <v>486</v>
      </c>
      <c r="F313" s="177">
        <v>11</v>
      </c>
      <c r="G313" s="175">
        <v>0.0093</v>
      </c>
      <c r="H313" s="173"/>
    </row>
    <row r="314" spans="4:8" ht="15">
      <c r="D314" s="173">
        <v>323</v>
      </c>
      <c r="E314" s="176" t="s">
        <v>487</v>
      </c>
      <c r="F314" s="177">
        <v>9</v>
      </c>
      <c r="G314" s="175">
        <v>0.0254</v>
      </c>
      <c r="H314" s="173"/>
    </row>
    <row r="315" spans="4:8" ht="15">
      <c r="D315" s="173">
        <v>324</v>
      </c>
      <c r="E315" s="176" t="s">
        <v>488</v>
      </c>
      <c r="F315" s="177">
        <v>7</v>
      </c>
      <c r="G315" s="175">
        <v>0.0566</v>
      </c>
      <c r="H315" s="173"/>
    </row>
    <row r="316" spans="4:8" ht="15">
      <c r="D316" s="173">
        <v>325</v>
      </c>
      <c r="E316" s="176" t="s">
        <v>489</v>
      </c>
      <c r="F316" s="177">
        <v>14</v>
      </c>
      <c r="G316" s="175">
        <v>0.0103</v>
      </c>
      <c r="H316" s="173"/>
    </row>
    <row r="317" spans="4:8" ht="15">
      <c r="D317" s="173">
        <v>326</v>
      </c>
      <c r="E317" s="176" t="s">
        <v>490</v>
      </c>
      <c r="F317" s="177">
        <v>11.5</v>
      </c>
      <c r="G317" s="175">
        <v>0.0035</v>
      </c>
      <c r="H317" s="173"/>
    </row>
    <row r="318" spans="4:8" ht="15">
      <c r="D318" s="173">
        <v>327</v>
      </c>
      <c r="E318" s="176" t="s">
        <v>491</v>
      </c>
      <c r="F318" s="177">
        <v>2</v>
      </c>
      <c r="G318" s="175">
        <v>0.0263</v>
      </c>
      <c r="H318" s="173"/>
    </row>
    <row r="319" spans="4:8" ht="15">
      <c r="D319" s="173">
        <v>328</v>
      </c>
      <c r="E319" s="176" t="s">
        <v>492</v>
      </c>
      <c r="F319" s="177">
        <v>12.5</v>
      </c>
      <c r="G319" s="175">
        <v>0.0088</v>
      </c>
      <c r="H319" s="173"/>
    </row>
    <row r="320" spans="4:8" ht="15">
      <c r="D320" s="173">
        <v>329</v>
      </c>
      <c r="E320" s="176" t="s">
        <v>493</v>
      </c>
      <c r="F320" s="177">
        <v>5</v>
      </c>
      <c r="G320" s="175">
        <v>0.0639</v>
      </c>
      <c r="H320" s="173"/>
    </row>
    <row r="321" spans="4:8" ht="15">
      <c r="D321" s="173">
        <v>330</v>
      </c>
      <c r="E321" s="176" t="s">
        <v>494</v>
      </c>
      <c r="F321" s="177">
        <v>9.5</v>
      </c>
      <c r="G321" s="175">
        <v>0.0054</v>
      </c>
      <c r="H321" s="173"/>
    </row>
    <row r="322" spans="4:8" ht="15">
      <c r="D322" s="173">
        <v>331</v>
      </c>
      <c r="E322" s="176" t="s">
        <v>495</v>
      </c>
      <c r="F322" s="177">
        <v>9</v>
      </c>
      <c r="G322" s="175">
        <v>0.0268</v>
      </c>
      <c r="H322" s="173"/>
    </row>
    <row r="323" spans="4:8" ht="15">
      <c r="D323" s="173">
        <v>332</v>
      </c>
      <c r="E323" s="176" t="s">
        <v>496</v>
      </c>
      <c r="F323" s="177">
        <v>5</v>
      </c>
      <c r="G323" s="175">
        <v>0.0275</v>
      </c>
      <c r="H323" s="173"/>
    </row>
    <row r="324" spans="4:8" ht="15">
      <c r="D324" s="173">
        <v>333</v>
      </c>
      <c r="E324" s="176" t="s">
        <v>497</v>
      </c>
      <c r="F324" s="177">
        <v>6</v>
      </c>
      <c r="G324" s="175">
        <v>0.0276</v>
      </c>
      <c r="H324" s="173"/>
    </row>
    <row r="325" spans="4:8" ht="15">
      <c r="D325" s="173">
        <v>334</v>
      </c>
      <c r="E325" s="176" t="s">
        <v>498</v>
      </c>
      <c r="F325" s="177">
        <v>8</v>
      </c>
      <c r="G325" s="175">
        <v>0.0273</v>
      </c>
      <c r="H325" s="173"/>
    </row>
    <row r="326" spans="4:8" ht="15">
      <c r="D326" s="173">
        <v>335</v>
      </c>
      <c r="E326" s="176" t="s">
        <v>499</v>
      </c>
      <c r="F326" s="177">
        <v>6.5</v>
      </c>
      <c r="G326" s="175">
        <v>0.0367</v>
      </c>
      <c r="H326" s="173"/>
    </row>
    <row r="327" spans="4:8" ht="15">
      <c r="D327" s="173">
        <v>336</v>
      </c>
      <c r="E327" s="176" t="s">
        <v>500</v>
      </c>
      <c r="F327" s="177">
        <v>4.5</v>
      </c>
      <c r="G327" s="175">
        <v>0.0397</v>
      </c>
      <c r="H327" s="173"/>
    </row>
    <row r="328" spans="4:8" ht="15">
      <c r="D328" s="173">
        <v>337</v>
      </c>
      <c r="E328" s="176" t="s">
        <v>501</v>
      </c>
      <c r="F328" s="177">
        <v>13</v>
      </c>
      <c r="G328" s="175">
        <v>0.01</v>
      </c>
      <c r="H328" s="173"/>
    </row>
    <row r="329" spans="4:8" ht="15">
      <c r="D329" s="173">
        <v>338</v>
      </c>
      <c r="E329" s="176" t="s">
        <v>502</v>
      </c>
      <c r="F329" s="177">
        <v>13</v>
      </c>
      <c r="G329" s="175">
        <v>0.0128</v>
      </c>
      <c r="H329" s="173"/>
    </row>
    <row r="330" spans="4:8" ht="15">
      <c r="D330" s="173">
        <v>339</v>
      </c>
      <c r="E330" s="176" t="s">
        <v>503</v>
      </c>
      <c r="F330" s="177">
        <v>15.5</v>
      </c>
      <c r="G330" s="175">
        <v>0.0246</v>
      </c>
      <c r="H330" s="173"/>
    </row>
    <row r="331" spans="4:8" ht="15">
      <c r="D331" s="173">
        <v>340</v>
      </c>
      <c r="E331" s="176" t="s">
        <v>504</v>
      </c>
      <c r="F331" s="177">
        <v>7</v>
      </c>
      <c r="G331" s="175">
        <v>0.0038</v>
      </c>
      <c r="H331" s="173"/>
    </row>
    <row r="332" spans="4:8" ht="15">
      <c r="D332" s="173">
        <v>341</v>
      </c>
      <c r="E332" s="176" t="s">
        <v>505</v>
      </c>
      <c r="F332" s="177">
        <v>18.5</v>
      </c>
      <c r="G332" s="175">
        <v>0.0136</v>
      </c>
      <c r="H332" s="173"/>
    </row>
    <row r="333" spans="4:8" ht="15">
      <c r="D333" s="173">
        <v>342</v>
      </c>
      <c r="E333" s="176" t="s">
        <v>506</v>
      </c>
      <c r="F333" s="177">
        <v>10.5</v>
      </c>
      <c r="G333" s="175">
        <v>0.0384</v>
      </c>
      <c r="H333" s="173"/>
    </row>
    <row r="334" spans="4:8" ht="15">
      <c r="D334" s="173">
        <v>343</v>
      </c>
      <c r="E334" s="176" t="s">
        <v>507</v>
      </c>
      <c r="F334" s="177">
        <v>9</v>
      </c>
      <c r="G334" s="175">
        <v>0.0084</v>
      </c>
      <c r="H334" s="173"/>
    </row>
    <row r="335" spans="4:8" ht="15">
      <c r="D335" s="173">
        <v>344</v>
      </c>
      <c r="E335" s="176" t="s">
        <v>508</v>
      </c>
      <c r="F335" s="177">
        <v>5</v>
      </c>
      <c r="G335" s="175">
        <v>0.0615</v>
      </c>
      <c r="H335" s="173"/>
    </row>
    <row r="336" spans="4:8" ht="15">
      <c r="D336" s="173">
        <v>345</v>
      </c>
      <c r="E336" s="176" t="s">
        <v>509</v>
      </c>
      <c r="F336" s="177">
        <v>11</v>
      </c>
      <c r="G336" s="175">
        <v>0.0203</v>
      </c>
      <c r="H336" s="173"/>
    </row>
    <row r="337" spans="4:8" ht="15">
      <c r="D337" s="173">
        <v>346</v>
      </c>
      <c r="E337" s="176" t="s">
        <v>510</v>
      </c>
      <c r="F337" s="177">
        <v>7</v>
      </c>
      <c r="G337" s="175">
        <v>0.0323</v>
      </c>
      <c r="H337" s="173"/>
    </row>
    <row r="338" spans="4:8" ht="15">
      <c r="D338" s="173">
        <v>347</v>
      </c>
      <c r="E338" s="176" t="s">
        <v>511</v>
      </c>
      <c r="F338" s="177">
        <v>16.5</v>
      </c>
      <c r="G338" s="175">
        <v>0.0196</v>
      </c>
      <c r="H338" s="173"/>
    </row>
    <row r="339" spans="4:8" ht="15">
      <c r="D339" s="173">
        <v>348</v>
      </c>
      <c r="E339" s="176" t="s">
        <v>512</v>
      </c>
      <c r="F339" s="177">
        <v>10</v>
      </c>
      <c r="G339" s="175">
        <v>0.0276</v>
      </c>
      <c r="H339" s="173"/>
    </row>
    <row r="340" spans="4:8" ht="15">
      <c r="D340" s="173">
        <v>349</v>
      </c>
      <c r="E340" s="176" t="s">
        <v>513</v>
      </c>
      <c r="F340" s="177">
        <v>6.5</v>
      </c>
      <c r="G340" s="175">
        <v>0.0328</v>
      </c>
      <c r="H340" s="173"/>
    </row>
    <row r="341" spans="4:8" ht="15">
      <c r="D341" s="173">
        <v>350</v>
      </c>
      <c r="E341" s="176" t="s">
        <v>514</v>
      </c>
      <c r="F341" s="177">
        <v>4.5</v>
      </c>
      <c r="G341" s="175">
        <v>0.0218</v>
      </c>
      <c r="H341" s="173"/>
    </row>
    <row r="342" spans="4:8" ht="15">
      <c r="D342" s="173">
        <v>351</v>
      </c>
      <c r="E342" s="176" t="s">
        <v>515</v>
      </c>
      <c r="F342" s="177">
        <v>11</v>
      </c>
      <c r="G342" s="175">
        <v>0.0387</v>
      </c>
      <c r="H342" s="173"/>
    </row>
    <row r="343" spans="4:8" ht="15">
      <c r="D343" s="173">
        <v>352</v>
      </c>
      <c r="E343" s="176" t="s">
        <v>516</v>
      </c>
      <c r="F343" s="177">
        <v>12</v>
      </c>
      <c r="G343" s="175">
        <v>0.0115</v>
      </c>
      <c r="H343" s="173"/>
    </row>
    <row r="344" spans="4:8" ht="15">
      <c r="D344" s="173">
        <v>353</v>
      </c>
      <c r="E344" s="176" t="s">
        <v>517</v>
      </c>
      <c r="F344" s="177">
        <v>18.5</v>
      </c>
      <c r="G344" s="175">
        <v>0.0069</v>
      </c>
      <c r="H344" s="173"/>
    </row>
    <row r="345" spans="4:8" ht="15">
      <c r="D345" s="173">
        <v>354</v>
      </c>
      <c r="E345" s="176" t="s">
        <v>518</v>
      </c>
      <c r="F345" s="177">
        <v>13.5</v>
      </c>
      <c r="G345" s="175">
        <v>0.0049</v>
      </c>
      <c r="H345" s="173"/>
    </row>
    <row r="346" spans="4:8" ht="15">
      <c r="D346" s="173">
        <v>355</v>
      </c>
      <c r="E346" s="176" t="s">
        <v>519</v>
      </c>
      <c r="F346" s="177">
        <v>7.5</v>
      </c>
      <c r="G346" s="175">
        <v>0.0105</v>
      </c>
      <c r="H346" s="173"/>
    </row>
    <row r="347" spans="4:8" ht="15">
      <c r="D347" s="173">
        <v>356</v>
      </c>
      <c r="E347" s="176" t="s">
        <v>520</v>
      </c>
      <c r="F347" s="177">
        <v>11</v>
      </c>
      <c r="G347" s="175">
        <v>0.0486</v>
      </c>
      <c r="H347" s="173"/>
    </row>
    <row r="348" spans="4:8" ht="15">
      <c r="D348" s="173">
        <v>357</v>
      </c>
      <c r="E348" s="176" t="s">
        <v>521</v>
      </c>
      <c r="F348" s="177">
        <v>14.5</v>
      </c>
      <c r="G348" s="175">
        <v>0.0264</v>
      </c>
      <c r="H348" s="173"/>
    </row>
    <row r="349" spans="4:8" ht="15">
      <c r="D349" s="173">
        <v>358</v>
      </c>
      <c r="E349" s="176" t="s">
        <v>522</v>
      </c>
      <c r="F349" s="177">
        <v>9.5</v>
      </c>
      <c r="G349" s="175">
        <v>0.0172</v>
      </c>
      <c r="H349" s="173"/>
    </row>
    <row r="350" spans="4:8" ht="15">
      <c r="D350" s="173">
        <v>359</v>
      </c>
      <c r="E350" s="176" t="s">
        <v>523</v>
      </c>
      <c r="F350" s="177">
        <v>7.5</v>
      </c>
      <c r="G350" s="175">
        <v>0.0205</v>
      </c>
      <c r="H350" s="173"/>
    </row>
    <row r="351" spans="4:8" ht="15">
      <c r="D351" s="173">
        <v>360</v>
      </c>
      <c r="E351" s="176" t="s">
        <v>524</v>
      </c>
      <c r="F351" s="177">
        <v>8</v>
      </c>
      <c r="G351" s="175">
        <v>0.0377</v>
      </c>
      <c r="H351" s="173"/>
    </row>
    <row r="352" spans="4:8" ht="15">
      <c r="D352" s="173">
        <v>361</v>
      </c>
      <c r="E352" s="176" t="s">
        <v>525</v>
      </c>
      <c r="F352" s="177">
        <v>9</v>
      </c>
      <c r="G352" s="175">
        <v>0.0031</v>
      </c>
      <c r="H352" s="173"/>
    </row>
    <row r="353" spans="4:8" ht="15">
      <c r="D353" s="173">
        <v>362</v>
      </c>
      <c r="E353" s="176" t="s">
        <v>526</v>
      </c>
      <c r="F353" s="177">
        <v>12.5</v>
      </c>
      <c r="G353" s="175">
        <v>0.0094</v>
      </c>
      <c r="H353" s="173"/>
    </row>
    <row r="354" spans="4:8" ht="15">
      <c r="D354" s="173">
        <v>363</v>
      </c>
      <c r="E354" s="176" t="s">
        <v>527</v>
      </c>
      <c r="F354" s="177">
        <v>7</v>
      </c>
      <c r="G354" s="175">
        <v>0.0148</v>
      </c>
      <c r="H354" s="173"/>
    </row>
    <row r="355" spans="4:8" ht="15">
      <c r="D355" s="173">
        <v>364</v>
      </c>
      <c r="E355" s="176" t="s">
        <v>528</v>
      </c>
      <c r="F355" s="177">
        <v>11.5</v>
      </c>
      <c r="G355" s="175">
        <v>0.0221</v>
      </c>
      <c r="H355" s="173"/>
    </row>
    <row r="356" spans="4:8" ht="15">
      <c r="D356" s="173">
        <v>365</v>
      </c>
      <c r="E356" s="176" t="s">
        <v>529</v>
      </c>
      <c r="F356" s="177">
        <v>17.5</v>
      </c>
      <c r="G356" s="175">
        <v>0.04</v>
      </c>
      <c r="H356" s="173"/>
    </row>
    <row r="357" spans="4:8" ht="15">
      <c r="D357" s="173">
        <v>366</v>
      </c>
      <c r="E357" s="176" t="s">
        <v>530</v>
      </c>
      <c r="F357" s="177">
        <v>14</v>
      </c>
      <c r="G357" s="175">
        <v>0.0263</v>
      </c>
      <c r="H357" s="173"/>
    </row>
    <row r="358" spans="4:8" ht="15">
      <c r="D358" s="173">
        <v>367</v>
      </c>
      <c r="E358" s="176" t="s">
        <v>531</v>
      </c>
      <c r="F358" s="177">
        <v>9</v>
      </c>
      <c r="G358" s="175">
        <v>0.022</v>
      </c>
      <c r="H358" s="173"/>
    </row>
    <row r="359" spans="4:8" ht="15">
      <c r="D359" s="173">
        <v>368</v>
      </c>
      <c r="E359" s="176" t="s">
        <v>532</v>
      </c>
      <c r="F359" s="177">
        <v>13.5</v>
      </c>
      <c r="G359" s="175">
        <v>0.0141</v>
      </c>
      <c r="H359" s="173"/>
    </row>
    <row r="360" spans="4:8" ht="15">
      <c r="D360" s="173">
        <v>369</v>
      </c>
      <c r="E360" s="176" t="s">
        <v>79</v>
      </c>
      <c r="F360" s="177">
        <v>6.5</v>
      </c>
      <c r="G360" s="175">
        <v>0.0301</v>
      </c>
      <c r="H360" s="173"/>
    </row>
    <row r="361" spans="4:8" ht="15">
      <c r="D361" s="173">
        <v>370</v>
      </c>
      <c r="E361" s="176" t="s">
        <v>533</v>
      </c>
      <c r="F361" s="177">
        <v>12</v>
      </c>
      <c r="G361" s="175">
        <v>0.0171</v>
      </c>
      <c r="H361" s="173"/>
    </row>
    <row r="362" spans="4:8" ht="15">
      <c r="D362" s="173">
        <v>371</v>
      </c>
      <c r="E362" s="176" t="s">
        <v>534</v>
      </c>
      <c r="F362" s="177">
        <v>1</v>
      </c>
      <c r="G362" s="175">
        <v>0.0331</v>
      </c>
      <c r="H362" s="173"/>
    </row>
    <row r="363" spans="4:8" ht="15">
      <c r="D363" s="173">
        <v>372</v>
      </c>
      <c r="E363" s="176" t="s">
        <v>535</v>
      </c>
      <c r="F363" s="177">
        <v>7.5</v>
      </c>
      <c r="G363" s="175">
        <v>0.0212</v>
      </c>
      <c r="H363" s="173"/>
    </row>
    <row r="364" spans="4:8" ht="15">
      <c r="D364" s="173">
        <v>373</v>
      </c>
      <c r="E364" s="176" t="s">
        <v>536</v>
      </c>
      <c r="F364" s="177">
        <v>11.5</v>
      </c>
      <c r="G364" s="175">
        <v>0.0119</v>
      </c>
      <c r="H364" s="173"/>
    </row>
    <row r="365" spans="4:8" ht="15">
      <c r="D365" s="173">
        <v>374</v>
      </c>
      <c r="E365" s="176" t="s">
        <v>537</v>
      </c>
      <c r="F365" s="177">
        <v>7.5</v>
      </c>
      <c r="G365" s="175">
        <v>0.045</v>
      </c>
      <c r="H365" s="173"/>
    </row>
    <row r="366" spans="4:8" ht="15">
      <c r="D366" s="173">
        <v>375</v>
      </c>
      <c r="E366" s="176" t="s">
        <v>538</v>
      </c>
      <c r="F366" s="177">
        <v>5.5</v>
      </c>
      <c r="G366" s="175">
        <v>0.046</v>
      </c>
      <c r="H366" s="173"/>
    </row>
    <row r="367" spans="4:8" ht="15">
      <c r="D367" s="173">
        <v>376</v>
      </c>
      <c r="E367" s="176" t="s">
        <v>539</v>
      </c>
      <c r="F367" s="177">
        <v>10</v>
      </c>
      <c r="G367" s="175">
        <v>0.015</v>
      </c>
      <c r="H367" s="173"/>
    </row>
    <row r="368" spans="4:8" ht="15">
      <c r="D368" s="173">
        <v>377</v>
      </c>
      <c r="E368" s="176" t="s">
        <v>540</v>
      </c>
      <c r="F368" s="177">
        <v>3.5</v>
      </c>
      <c r="G368" s="175">
        <v>0.065</v>
      </c>
      <c r="H368" s="173"/>
    </row>
    <row r="369" spans="4:8" ht="15">
      <c r="D369" s="173">
        <v>378</v>
      </c>
      <c r="E369" s="176" t="s">
        <v>541</v>
      </c>
      <c r="F369" s="177">
        <v>19</v>
      </c>
      <c r="G369" s="175">
        <v>0.0053</v>
      </c>
      <c r="H369" s="173"/>
    </row>
    <row r="370" spans="4:8" ht="15">
      <c r="D370" s="173">
        <v>379</v>
      </c>
      <c r="E370" s="176" t="s">
        <v>542</v>
      </c>
      <c r="F370" s="177">
        <v>3</v>
      </c>
      <c r="G370" s="175">
        <v>0.0717</v>
      </c>
      <c r="H370" s="173"/>
    </row>
    <row r="371" spans="4:8" ht="15">
      <c r="D371" s="173">
        <v>380</v>
      </c>
      <c r="E371" s="176" t="s">
        <v>543</v>
      </c>
      <c r="F371" s="177">
        <v>6</v>
      </c>
      <c r="G371" s="175">
        <v>0.021</v>
      </c>
      <c r="H371" s="173"/>
    </row>
    <row r="372" spans="4:8" ht="15">
      <c r="D372" s="173">
        <v>381</v>
      </c>
      <c r="E372" s="176" t="s">
        <v>544</v>
      </c>
      <c r="F372" s="177">
        <v>10.5</v>
      </c>
      <c r="G372" s="175">
        <v>0.0119</v>
      </c>
      <c r="H372" s="173"/>
    </row>
    <row r="373" spans="4:8" ht="15">
      <c r="D373" s="173">
        <v>382</v>
      </c>
      <c r="E373" s="176" t="s">
        <v>545</v>
      </c>
      <c r="F373" s="177">
        <v>9.5</v>
      </c>
      <c r="G373" s="175">
        <v>0.0209</v>
      </c>
      <c r="H373" s="173"/>
    </row>
    <row r="374" spans="4:8" ht="15">
      <c r="D374" s="173">
        <v>383</v>
      </c>
      <c r="E374" s="176" t="s">
        <v>546</v>
      </c>
      <c r="F374" s="177">
        <v>9.5</v>
      </c>
      <c r="G374" s="175">
        <v>0.0235</v>
      </c>
      <c r="H374" s="173"/>
    </row>
    <row r="375" spans="4:8" ht="15">
      <c r="D375" s="173">
        <v>384</v>
      </c>
      <c r="E375" s="176" t="s">
        <v>547</v>
      </c>
      <c r="F375" s="177">
        <v>9</v>
      </c>
      <c r="G375" s="175">
        <v>0.0126</v>
      </c>
      <c r="H375" s="173"/>
    </row>
    <row r="376" spans="4:8" ht="15">
      <c r="D376" s="173">
        <v>385</v>
      </c>
      <c r="E376" s="176" t="s">
        <v>548</v>
      </c>
      <c r="F376" s="177">
        <v>11.5</v>
      </c>
      <c r="G376" s="175">
        <v>0.0102</v>
      </c>
      <c r="H376" s="173"/>
    </row>
    <row r="377" spans="4:8" ht="15">
      <c r="D377" s="173">
        <v>386</v>
      </c>
      <c r="E377" s="176" t="s">
        <v>549</v>
      </c>
      <c r="F377" s="177">
        <v>10</v>
      </c>
      <c r="G377" s="175">
        <v>0.0167</v>
      </c>
      <c r="H377" s="173"/>
    </row>
    <row r="378" spans="4:8" ht="15">
      <c r="D378" s="173">
        <v>387</v>
      </c>
      <c r="E378" s="176" t="s">
        <v>550</v>
      </c>
      <c r="F378" s="177">
        <v>18</v>
      </c>
      <c r="G378" s="175">
        <v>0.0446</v>
      </c>
      <c r="H378" s="173"/>
    </row>
    <row r="379" spans="4:8" ht="15">
      <c r="D379" s="173">
        <v>388</v>
      </c>
      <c r="E379" s="176" t="s">
        <v>551</v>
      </c>
      <c r="F379" s="177">
        <v>10.5</v>
      </c>
      <c r="G379" s="175">
        <v>0.0368</v>
      </c>
      <c r="H379" s="173"/>
    </row>
    <row r="380" spans="4:8" ht="15">
      <c r="D380" s="173">
        <v>389</v>
      </c>
      <c r="E380" s="176" t="s">
        <v>552</v>
      </c>
      <c r="F380" s="177">
        <v>17</v>
      </c>
      <c r="G380" s="175">
        <v>0.0383</v>
      </c>
      <c r="H380" s="173"/>
    </row>
    <row r="381" spans="4:8" ht="15">
      <c r="D381" s="173">
        <v>390</v>
      </c>
      <c r="E381" s="176" t="s">
        <v>553</v>
      </c>
      <c r="F381" s="177">
        <v>7.5</v>
      </c>
      <c r="G381" s="175">
        <v>0.0223</v>
      </c>
      <c r="H381" s="173"/>
    </row>
    <row r="382" spans="4:8" ht="15">
      <c r="D382" s="173">
        <v>391</v>
      </c>
      <c r="E382" s="176" t="s">
        <v>112</v>
      </c>
      <c r="F382" s="177">
        <v>14</v>
      </c>
      <c r="G382" s="175">
        <v>0.0305</v>
      </c>
      <c r="H382" s="173"/>
    </row>
    <row r="383" spans="4:8" ht="15">
      <c r="D383" s="173">
        <v>392</v>
      </c>
      <c r="E383" s="176" t="s">
        <v>554</v>
      </c>
      <c r="F383" s="177">
        <v>6.5</v>
      </c>
      <c r="G383" s="175">
        <v>0.0145</v>
      </c>
      <c r="H383" s="173"/>
    </row>
    <row r="384" spans="4:8" ht="15">
      <c r="D384" s="173">
        <v>393</v>
      </c>
      <c r="E384" s="176" t="s">
        <v>555</v>
      </c>
      <c r="F384" s="177">
        <v>7.5</v>
      </c>
      <c r="G384" s="175">
        <v>0.0367</v>
      </c>
      <c r="H384" s="173"/>
    </row>
    <row r="385" spans="4:8" ht="15">
      <c r="D385" s="173">
        <v>394</v>
      </c>
      <c r="E385" s="176" t="s">
        <v>556</v>
      </c>
      <c r="F385" s="177">
        <v>7.5</v>
      </c>
      <c r="G385" s="175">
        <v>0.0401</v>
      </c>
      <c r="H385" s="173"/>
    </row>
    <row r="386" spans="4:8" ht="15">
      <c r="D386" s="173">
        <v>395</v>
      </c>
      <c r="E386" s="176" t="s">
        <v>557</v>
      </c>
      <c r="F386" s="177">
        <v>10.5</v>
      </c>
      <c r="G386" s="175">
        <v>0.0267</v>
      </c>
      <c r="H386" s="173"/>
    </row>
    <row r="387" spans="4:8" ht="15">
      <c r="D387" s="173">
        <v>396</v>
      </c>
      <c r="E387" s="176" t="s">
        <v>558</v>
      </c>
      <c r="F387" s="177">
        <v>8.5</v>
      </c>
      <c r="G387" s="175">
        <v>0.015</v>
      </c>
      <c r="H387" s="173"/>
    </row>
    <row r="388" spans="4:8" ht="15">
      <c r="D388" s="173">
        <v>397</v>
      </c>
      <c r="E388" s="176" t="s">
        <v>559</v>
      </c>
      <c r="F388" s="177">
        <v>11.5</v>
      </c>
      <c r="G388" s="175">
        <v>0.0133</v>
      </c>
      <c r="H388" s="173"/>
    </row>
    <row r="389" spans="4:8" ht="15">
      <c r="D389" s="173">
        <v>398</v>
      </c>
      <c r="E389" s="176" t="s">
        <v>560</v>
      </c>
      <c r="F389" s="177">
        <v>10</v>
      </c>
      <c r="G389" s="175">
        <v>0.0087</v>
      </c>
      <c r="H389" s="173"/>
    </row>
    <row r="390" spans="4:8" ht="15">
      <c r="D390" s="173">
        <v>399</v>
      </c>
      <c r="E390" s="176" t="s">
        <v>561</v>
      </c>
      <c r="F390" s="177">
        <v>9</v>
      </c>
      <c r="G390" s="175">
        <v>0.0177</v>
      </c>
      <c r="H390" s="173"/>
    </row>
    <row r="391" spans="4:8" ht="15">
      <c r="D391" s="173">
        <v>400</v>
      </c>
      <c r="E391" s="176" t="s">
        <v>562</v>
      </c>
      <c r="F391" s="177">
        <v>9.5</v>
      </c>
      <c r="G391" s="175">
        <v>0.0311</v>
      </c>
      <c r="H391" s="173"/>
    </row>
    <row r="392" spans="4:8" ht="15">
      <c r="D392" s="173">
        <v>401</v>
      </c>
      <c r="E392" s="176" t="s">
        <v>563</v>
      </c>
      <c r="F392" s="177">
        <v>8</v>
      </c>
      <c r="G392" s="175">
        <v>0.0652</v>
      </c>
      <c r="H392" s="173"/>
    </row>
    <row r="393" spans="4:8" ht="15">
      <c r="D393" s="173">
        <v>402</v>
      </c>
      <c r="E393" s="176" t="s">
        <v>564</v>
      </c>
      <c r="F393" s="177">
        <v>11</v>
      </c>
      <c r="G393" s="175">
        <v>0.0135</v>
      </c>
      <c r="H393" s="173"/>
    </row>
    <row r="394" spans="4:8" ht="15">
      <c r="D394" s="173">
        <v>403</v>
      </c>
      <c r="E394" s="176" t="s">
        <v>565</v>
      </c>
      <c r="F394" s="177">
        <v>10.5</v>
      </c>
      <c r="G394" s="175">
        <v>0.0595</v>
      </c>
      <c r="H394" s="173"/>
    </row>
    <row r="395" spans="4:8" ht="15">
      <c r="D395" s="173">
        <v>404</v>
      </c>
      <c r="E395" s="176" t="s">
        <v>566</v>
      </c>
      <c r="F395" s="177">
        <v>13.5</v>
      </c>
      <c r="G395" s="175">
        <v>0.0105</v>
      </c>
      <c r="H395" s="173"/>
    </row>
    <row r="396" spans="4:8" ht="15">
      <c r="D396" s="173">
        <v>405</v>
      </c>
      <c r="E396" s="176" t="s">
        <v>567</v>
      </c>
      <c r="F396" s="177">
        <v>12.5</v>
      </c>
      <c r="G396" s="175">
        <v>0.0216</v>
      </c>
      <c r="H396" s="173"/>
    </row>
    <row r="397" spans="4:8" ht="15">
      <c r="D397" s="173">
        <v>406</v>
      </c>
      <c r="E397" s="176" t="s">
        <v>568</v>
      </c>
      <c r="F397" s="177">
        <v>13.5</v>
      </c>
      <c r="G397" s="175">
        <v>0.0354</v>
      </c>
      <c r="H397" s="173"/>
    </row>
    <row r="398" spans="4:8" ht="15">
      <c r="D398" s="173">
        <v>407</v>
      </c>
      <c r="E398" s="176" t="s">
        <v>569</v>
      </c>
      <c r="F398" s="177">
        <v>8.5</v>
      </c>
      <c r="G398" s="175">
        <v>0.0275</v>
      </c>
      <c r="H398" s="173"/>
    </row>
    <row r="399" spans="4:8" ht="15">
      <c r="D399" s="173">
        <v>408</v>
      </c>
      <c r="E399" s="176" t="s">
        <v>570</v>
      </c>
      <c r="F399" s="177">
        <v>10</v>
      </c>
      <c r="G399" s="175">
        <v>0.025</v>
      </c>
      <c r="H399" s="173"/>
    </row>
    <row r="400" spans="4:8" ht="15">
      <c r="D400" s="173">
        <v>409</v>
      </c>
      <c r="E400" s="176" t="s">
        <v>571</v>
      </c>
      <c r="F400" s="177">
        <v>14</v>
      </c>
      <c r="G400" s="175">
        <v>0.0135</v>
      </c>
      <c r="H400" s="173"/>
    </row>
    <row r="401" spans="4:8" ht="15">
      <c r="D401" s="173">
        <v>410</v>
      </c>
      <c r="E401" s="176" t="s">
        <v>572</v>
      </c>
      <c r="F401" s="177">
        <v>19.5</v>
      </c>
      <c r="G401" s="175">
        <v>0.0102</v>
      </c>
      <c r="H401" s="173"/>
    </row>
    <row r="402" spans="4:8" ht="15">
      <c r="D402" s="173">
        <v>411</v>
      </c>
      <c r="E402" s="176" t="s">
        <v>573</v>
      </c>
      <c r="F402" s="177">
        <v>13</v>
      </c>
      <c r="G402" s="175">
        <v>0.0159</v>
      </c>
      <c r="H402" s="173"/>
    </row>
    <row r="403" spans="4:8" ht="15">
      <c r="D403" s="173">
        <v>412</v>
      </c>
      <c r="E403" s="176" t="s">
        <v>574</v>
      </c>
      <c r="F403" s="177">
        <v>12</v>
      </c>
      <c r="G403" s="175">
        <v>0.03</v>
      </c>
      <c r="H403" s="173"/>
    </row>
    <row r="404" spans="4:8" ht="15">
      <c r="D404" s="173">
        <v>413</v>
      </c>
      <c r="E404" s="176" t="s">
        <v>575</v>
      </c>
      <c r="F404" s="177">
        <v>10</v>
      </c>
      <c r="G404" s="175">
        <v>0.0093</v>
      </c>
      <c r="H404" s="173"/>
    </row>
    <row r="405" spans="4:8" ht="15">
      <c r="D405" s="173">
        <v>414</v>
      </c>
      <c r="E405" s="176" t="s">
        <v>576</v>
      </c>
      <c r="F405" s="177">
        <v>9.5</v>
      </c>
      <c r="G405" s="175">
        <v>0.0235</v>
      </c>
      <c r="H405" s="173"/>
    </row>
    <row r="406" spans="4:8" ht="15">
      <c r="D406" s="173">
        <v>415</v>
      </c>
      <c r="E406" s="176" t="s">
        <v>577</v>
      </c>
      <c r="F406" s="177">
        <v>18</v>
      </c>
      <c r="G406" s="175">
        <v>0.0304</v>
      </c>
      <c r="H406" s="173"/>
    </row>
    <row r="407" spans="4:8" ht="15">
      <c r="D407" s="173">
        <v>416</v>
      </c>
      <c r="E407" s="176" t="s">
        <v>578</v>
      </c>
      <c r="F407" s="177">
        <v>13.5</v>
      </c>
      <c r="G407" s="175">
        <v>0.006</v>
      </c>
      <c r="H407" s="173"/>
    </row>
    <row r="408" spans="4:8" ht="15">
      <c r="D408" s="173">
        <v>417</v>
      </c>
      <c r="E408" s="176" t="s">
        <v>579</v>
      </c>
      <c r="F408" s="177">
        <v>5.5</v>
      </c>
      <c r="G408" s="175">
        <v>0.0032</v>
      </c>
      <c r="H408" s="173"/>
    </row>
    <row r="409" spans="4:8" ht="15">
      <c r="D409" s="173">
        <v>418</v>
      </c>
      <c r="E409" s="176" t="s">
        <v>580</v>
      </c>
      <c r="F409" s="177">
        <v>16</v>
      </c>
      <c r="G409" s="175">
        <v>0.0184</v>
      </c>
      <c r="H409" s="173"/>
    </row>
    <row r="410" spans="4:8" ht="15">
      <c r="D410" s="173">
        <v>419</v>
      </c>
      <c r="E410" s="176" t="s">
        <v>581</v>
      </c>
      <c r="F410" s="177">
        <v>0</v>
      </c>
      <c r="G410" s="175">
        <v>0.0193</v>
      </c>
      <c r="H410" s="173"/>
    </row>
    <row r="411" spans="4:8" ht="15">
      <c r="D411" s="173">
        <v>420</v>
      </c>
      <c r="E411" s="176" t="s">
        <v>582</v>
      </c>
      <c r="F411" s="177">
        <v>0.5</v>
      </c>
      <c r="G411" s="175">
        <v>0.0086</v>
      </c>
      <c r="H411" s="173"/>
    </row>
    <row r="412" spans="4:8" ht="15">
      <c r="D412" s="173">
        <v>421</v>
      </c>
      <c r="E412" s="176" t="s">
        <v>583</v>
      </c>
      <c r="F412" s="177">
        <v>9</v>
      </c>
      <c r="G412" s="175">
        <v>0.026</v>
      </c>
      <c r="H412" s="173"/>
    </row>
    <row r="413" spans="4:8" ht="15">
      <c r="D413" s="173">
        <v>422</v>
      </c>
      <c r="E413" s="176" t="s">
        <v>584</v>
      </c>
      <c r="F413" s="177">
        <v>2.5</v>
      </c>
      <c r="G413" s="175">
        <v>0.0185</v>
      </c>
      <c r="H413" s="173"/>
    </row>
    <row r="414" spans="4:8" ht="15">
      <c r="D414" s="173">
        <v>423</v>
      </c>
      <c r="E414" s="176" t="s">
        <v>585</v>
      </c>
      <c r="F414" s="177">
        <v>2</v>
      </c>
      <c r="G414" s="175">
        <v>0.0165</v>
      </c>
      <c r="H414" s="173"/>
    </row>
    <row r="415" spans="4:8" ht="15">
      <c r="D415" s="173">
        <v>424</v>
      </c>
      <c r="E415" s="176" t="s">
        <v>177</v>
      </c>
      <c r="F415" s="177">
        <v>15</v>
      </c>
      <c r="G415" s="175">
        <v>0.0287</v>
      </c>
      <c r="H415" s="173"/>
    </row>
    <row r="416" spans="4:8" ht="15">
      <c r="D416" s="173">
        <v>425</v>
      </c>
      <c r="E416" s="176" t="s">
        <v>176</v>
      </c>
      <c r="F416" s="177">
        <v>2.5</v>
      </c>
      <c r="G416" s="175">
        <v>0.0231</v>
      </c>
      <c r="H416" s="173"/>
    </row>
    <row r="417" spans="4:8" ht="15">
      <c r="D417" s="173">
        <v>426</v>
      </c>
      <c r="E417" s="176" t="s">
        <v>586</v>
      </c>
      <c r="F417" s="177">
        <v>15</v>
      </c>
      <c r="G417" s="175">
        <v>0.0103</v>
      </c>
      <c r="H417" s="173"/>
    </row>
    <row r="418" spans="4:8" ht="15">
      <c r="D418" s="173">
        <v>427</v>
      </c>
      <c r="E418" s="176" t="s">
        <v>587</v>
      </c>
      <c r="F418" s="177">
        <v>5</v>
      </c>
      <c r="G418" s="175">
        <v>0.0566</v>
      </c>
      <c r="H418" s="173"/>
    </row>
    <row r="419" spans="4:8" ht="15">
      <c r="D419" s="173">
        <v>428</v>
      </c>
      <c r="E419" s="176" t="s">
        <v>588</v>
      </c>
      <c r="F419" s="177">
        <v>2.5</v>
      </c>
      <c r="G419" s="175">
        <v>0.1237</v>
      </c>
      <c r="H419" s="173"/>
    </row>
    <row r="420" spans="4:8" ht="15">
      <c r="D420" s="173">
        <v>429</v>
      </c>
      <c r="E420" s="176" t="s">
        <v>589</v>
      </c>
      <c r="F420" s="177">
        <v>9.5</v>
      </c>
      <c r="G420" s="175">
        <v>0.0164</v>
      </c>
      <c r="H420" s="173"/>
    </row>
    <row r="421" spans="4:8" ht="15">
      <c r="D421" s="173">
        <v>430</v>
      </c>
      <c r="E421" s="176" t="s">
        <v>590</v>
      </c>
      <c r="F421" s="177">
        <v>8.5</v>
      </c>
      <c r="G421" s="175">
        <v>0.0431</v>
      </c>
      <c r="H421" s="173"/>
    </row>
    <row r="422" spans="4:8" ht="15">
      <c r="D422" s="173">
        <v>431</v>
      </c>
      <c r="E422" s="176" t="s">
        <v>591</v>
      </c>
      <c r="F422" s="177">
        <v>9</v>
      </c>
      <c r="G422" s="175">
        <v>0.0269</v>
      </c>
      <c r="H422" s="173"/>
    </row>
    <row r="423" spans="4:8" ht="15">
      <c r="D423" s="173">
        <v>432</v>
      </c>
      <c r="E423" s="176" t="s">
        <v>592</v>
      </c>
      <c r="F423" s="177">
        <v>8</v>
      </c>
      <c r="G423" s="175">
        <v>0.0092</v>
      </c>
      <c r="H423" s="173"/>
    </row>
    <row r="424" spans="4:8" ht="15">
      <c r="D424" s="173">
        <v>433</v>
      </c>
      <c r="E424" s="176" t="s">
        <v>593</v>
      </c>
      <c r="F424" s="177">
        <v>18</v>
      </c>
      <c r="G424" s="175">
        <v>0.0149</v>
      </c>
      <c r="H424" s="173"/>
    </row>
    <row r="425" spans="4:8" ht="15">
      <c r="D425" s="173">
        <v>434</v>
      </c>
      <c r="E425" s="176" t="s">
        <v>594</v>
      </c>
      <c r="F425" s="177">
        <v>5.5</v>
      </c>
      <c r="G425" s="175">
        <v>0.0426</v>
      </c>
      <c r="H425" s="173"/>
    </row>
    <row r="426" spans="4:8" ht="15">
      <c r="D426" s="173">
        <v>435</v>
      </c>
      <c r="E426" s="176" t="s">
        <v>595</v>
      </c>
      <c r="F426" s="177">
        <v>13</v>
      </c>
      <c r="G426" s="175">
        <v>0.0168</v>
      </c>
      <c r="H426" s="173"/>
    </row>
    <row r="427" spans="4:8" ht="15">
      <c r="D427" s="173">
        <v>436</v>
      </c>
      <c r="E427" s="176" t="s">
        <v>596</v>
      </c>
      <c r="F427" s="177">
        <v>19.5</v>
      </c>
      <c r="G427" s="175">
        <v>0.0099</v>
      </c>
      <c r="H427" s="173"/>
    </row>
    <row r="428" spans="4:8" ht="15">
      <c r="D428" s="173">
        <v>437</v>
      </c>
      <c r="E428" s="176" t="s">
        <v>597</v>
      </c>
      <c r="F428" s="177">
        <v>11</v>
      </c>
      <c r="G428" s="175">
        <v>0.0253</v>
      </c>
      <c r="H428" s="173"/>
    </row>
    <row r="429" spans="4:8" ht="15">
      <c r="D429" s="173">
        <v>438</v>
      </c>
      <c r="E429" s="176" t="s">
        <v>598</v>
      </c>
      <c r="F429" s="177">
        <v>6.5</v>
      </c>
      <c r="G429" s="175">
        <v>0.0261</v>
      </c>
      <c r="H429" s="173"/>
    </row>
    <row r="430" spans="4:8" ht="15">
      <c r="D430" s="173">
        <v>439</v>
      </c>
      <c r="E430" s="176" t="s">
        <v>599</v>
      </c>
      <c r="F430" s="177">
        <v>10.5</v>
      </c>
      <c r="G430" s="175">
        <v>0.0343</v>
      </c>
      <c r="H430" s="173"/>
    </row>
    <row r="431" spans="4:8" ht="15">
      <c r="D431" s="173">
        <v>440</v>
      </c>
      <c r="E431" s="176" t="s">
        <v>600</v>
      </c>
      <c r="F431" s="177">
        <v>5</v>
      </c>
      <c r="G431" s="175">
        <v>0.0587</v>
      </c>
      <c r="H431" s="173"/>
    </row>
    <row r="432" spans="4:8" ht="15">
      <c r="D432" s="173">
        <v>441</v>
      </c>
      <c r="E432" s="176" t="s">
        <v>601</v>
      </c>
      <c r="F432" s="177">
        <v>4.5</v>
      </c>
      <c r="G432" s="175">
        <v>0.0386</v>
      </c>
      <c r="H432" s="173"/>
    </row>
    <row r="433" spans="4:8" ht="15">
      <c r="D433" s="173">
        <v>442</v>
      </c>
      <c r="E433" s="176" t="s">
        <v>602</v>
      </c>
      <c r="F433" s="177">
        <v>15.5</v>
      </c>
      <c r="G433" s="175">
        <v>0.0169</v>
      </c>
      <c r="H433" s="173"/>
    </row>
    <row r="434" spans="4:8" ht="15">
      <c r="D434" s="173">
        <v>443</v>
      </c>
      <c r="E434" s="176" t="s">
        <v>603</v>
      </c>
      <c r="F434" s="177">
        <v>6.5</v>
      </c>
      <c r="G434" s="175">
        <v>0.0351</v>
      </c>
      <c r="H434" s="173"/>
    </row>
    <row r="435" spans="4:8" ht="15">
      <c r="D435" s="173">
        <v>444</v>
      </c>
      <c r="E435" s="176" t="s">
        <v>604</v>
      </c>
      <c r="F435" s="177">
        <v>6.5</v>
      </c>
      <c r="G435" s="175">
        <v>0.011</v>
      </c>
      <c r="H435" s="173"/>
    </row>
    <row r="436" spans="4:8" ht="15">
      <c r="D436" s="173">
        <v>445</v>
      </c>
      <c r="E436" s="176" t="s">
        <v>605</v>
      </c>
      <c r="F436" s="177">
        <v>18.5</v>
      </c>
      <c r="G436" s="175">
        <v>0.0517</v>
      </c>
      <c r="H436" s="173"/>
    </row>
    <row r="437" spans="4:8" ht="15">
      <c r="D437" s="173">
        <v>446</v>
      </c>
      <c r="E437" s="176" t="s">
        <v>606</v>
      </c>
      <c r="F437" s="177">
        <v>6.5</v>
      </c>
      <c r="G437" s="175">
        <v>0.0325</v>
      </c>
      <c r="H437" s="173"/>
    </row>
    <row r="438" spans="4:8" ht="15">
      <c r="D438" s="173">
        <v>447</v>
      </c>
      <c r="E438" s="176" t="s">
        <v>607</v>
      </c>
      <c r="F438" s="177">
        <v>1.5</v>
      </c>
      <c r="G438" s="175">
        <v>0.0028</v>
      </c>
      <c r="H438" s="173"/>
    </row>
    <row r="439" spans="4:8" ht="15">
      <c r="D439" s="173">
        <v>448</v>
      </c>
      <c r="E439" s="176" t="s">
        <v>608</v>
      </c>
      <c r="F439" s="177">
        <v>6</v>
      </c>
      <c r="G439" s="175">
        <v>0.0075</v>
      </c>
      <c r="H439" s="173"/>
    </row>
    <row r="440" spans="4:8" ht="15">
      <c r="D440" s="173">
        <v>449</v>
      </c>
      <c r="E440" s="176" t="s">
        <v>609</v>
      </c>
      <c r="F440" s="177">
        <v>10</v>
      </c>
      <c r="G440" s="175">
        <v>0.0175</v>
      </c>
      <c r="H440" s="173"/>
    </row>
    <row r="441" spans="4:8" ht="15">
      <c r="D441" s="173">
        <v>450</v>
      </c>
      <c r="E441" s="176" t="s">
        <v>610</v>
      </c>
      <c r="F441" s="177">
        <v>14.5</v>
      </c>
      <c r="G441" s="175">
        <v>0.0358</v>
      </c>
      <c r="H441" s="173"/>
    </row>
    <row r="442" spans="4:8" ht="15">
      <c r="D442" s="173">
        <v>451</v>
      </c>
      <c r="E442" s="176" t="s">
        <v>611</v>
      </c>
      <c r="F442" s="177">
        <v>11.5</v>
      </c>
      <c r="G442" s="175">
        <v>0.0133</v>
      </c>
      <c r="H442" s="173"/>
    </row>
    <row r="443" spans="4:8" ht="15">
      <c r="D443" s="173">
        <v>452</v>
      </c>
      <c r="E443" s="176" t="s">
        <v>612</v>
      </c>
      <c r="F443" s="177">
        <v>8</v>
      </c>
      <c r="G443" s="175">
        <v>0.0176</v>
      </c>
      <c r="H443" s="173"/>
    </row>
    <row r="444" spans="4:8" ht="15">
      <c r="D444" s="173">
        <v>453</v>
      </c>
      <c r="E444" s="176" t="s">
        <v>613</v>
      </c>
      <c r="F444" s="177">
        <v>7</v>
      </c>
      <c r="G444" s="175">
        <v>0.033</v>
      </c>
      <c r="H444" s="173"/>
    </row>
    <row r="445" spans="4:8" ht="15">
      <c r="D445" s="173">
        <v>454</v>
      </c>
      <c r="E445" s="176" t="s">
        <v>614</v>
      </c>
      <c r="F445" s="177">
        <v>15.5</v>
      </c>
      <c r="G445" s="175">
        <v>0.035</v>
      </c>
      <c r="H445" s="173"/>
    </row>
    <row r="446" spans="4:8" ht="15">
      <c r="D446" s="173">
        <v>455</v>
      </c>
      <c r="E446" s="176" t="s">
        <v>615</v>
      </c>
      <c r="F446" s="177">
        <v>4.5</v>
      </c>
      <c r="G446" s="175">
        <v>0.035</v>
      </c>
      <c r="H446" s="173"/>
    </row>
    <row r="447" spans="4:8" ht="15">
      <c r="D447" s="173">
        <v>456</v>
      </c>
      <c r="E447" s="176" t="s">
        <v>616</v>
      </c>
      <c r="F447" s="177">
        <v>8.5</v>
      </c>
      <c r="G447" s="175">
        <v>0.0396</v>
      </c>
      <c r="H447" s="173"/>
    </row>
    <row r="448" spans="4:8" ht="15">
      <c r="D448" s="173">
        <v>457</v>
      </c>
      <c r="E448" s="176" t="s">
        <v>95</v>
      </c>
      <c r="F448" s="177">
        <v>4.5</v>
      </c>
      <c r="G448" s="175">
        <v>0.0317</v>
      </c>
      <c r="H448" s="173"/>
    </row>
    <row r="449" spans="4:8" ht="15">
      <c r="D449" s="173">
        <v>458</v>
      </c>
      <c r="E449" s="176" t="s">
        <v>617</v>
      </c>
      <c r="F449" s="177">
        <v>6.5</v>
      </c>
      <c r="G449" s="175">
        <v>0.0299</v>
      </c>
      <c r="H449" s="173"/>
    </row>
    <row r="450" spans="4:8" ht="15">
      <c r="D450" s="119"/>
      <c r="E450" s="119"/>
      <c r="F450" s="174"/>
      <c r="G450" s="173"/>
      <c r="H450" s="173"/>
    </row>
    <row r="451" spans="4:8" ht="15.75">
      <c r="D451" s="119"/>
      <c r="E451" s="178" t="s">
        <v>1</v>
      </c>
      <c r="F451" s="179">
        <f>AVERAGE(F7:F449)</f>
        <v>10.048532731376975</v>
      </c>
      <c r="G451" s="180">
        <f>AVERAGE(G7:G449)</f>
        <v>0.026040632054176074</v>
      </c>
      <c r="H451" s="173"/>
    </row>
    <row r="452" spans="4:8" ht="15.75">
      <c r="D452" s="119"/>
      <c r="E452" s="181"/>
      <c r="F452" s="179"/>
      <c r="G452" s="172"/>
      <c r="H452" s="173"/>
    </row>
    <row r="453" spans="4:8" ht="15.75">
      <c r="D453" s="119"/>
      <c r="E453" s="178" t="s">
        <v>618</v>
      </c>
      <c r="F453" s="179">
        <f>MEDIAN(F7:F449)</f>
        <v>10</v>
      </c>
      <c r="G453" s="180">
        <f>MEDIAN(G7:G449)</f>
        <v>0.0221</v>
      </c>
      <c r="H453" s="173"/>
    </row>
    <row r="454" spans="4:8" ht="15">
      <c r="D454" s="119"/>
      <c r="E454" s="119"/>
      <c r="F454" s="119"/>
      <c r="G454" s="119"/>
      <c r="H454" s="119"/>
    </row>
    <row r="455" spans="4:8" ht="15.75">
      <c r="D455" s="182" t="s">
        <v>619</v>
      </c>
      <c r="E455" s="119"/>
      <c r="F455" s="119"/>
      <c r="G455" s="119"/>
      <c r="H455" s="119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&amp;R&amp;"Times New Roman,Bold"&amp;10Attachment RAM-7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L104"/>
  <sheetViews>
    <sheetView view="pageLayout" zoomScaleNormal="171" workbookViewId="0" topLeftCell="A1">
      <selection activeCell="E106" sqref="E106"/>
    </sheetView>
  </sheetViews>
  <sheetFormatPr defaultColWidth="11.5546875" defaultRowHeight="15"/>
  <cols>
    <col min="1" max="1" width="11.5546875" style="0" customWidth="1"/>
    <col min="2" max="2" width="4.99609375" style="0" customWidth="1"/>
    <col min="3" max="3" width="5.3359375" style="0" customWidth="1"/>
    <col min="4" max="4" width="8.5546875" style="0" customWidth="1"/>
    <col min="5" max="5" width="12.10546875" style="0" customWidth="1"/>
    <col min="6" max="6" width="8.4453125" style="0" customWidth="1"/>
    <col min="7" max="7" width="8.88671875" style="0" customWidth="1"/>
    <col min="8" max="8" width="7.3359375" style="0" customWidth="1"/>
    <col min="9" max="10" width="8.4453125" style="0" customWidth="1"/>
    <col min="11" max="11" width="14.88671875" style="0" customWidth="1"/>
    <col min="12" max="12" width="26.99609375" style="0" customWidth="1"/>
  </cols>
  <sheetData>
    <row r="1" spans="2:12" ht="20.25">
      <c r="B1" s="192" t="s">
        <v>123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2" ht="18.75">
      <c r="B2" s="89"/>
      <c r="C2" s="9"/>
      <c r="D2" s="9"/>
      <c r="E2" s="9"/>
      <c r="F2" s="9"/>
      <c r="G2" s="9"/>
      <c r="H2" s="9"/>
      <c r="I2" s="9"/>
      <c r="J2" s="90"/>
      <c r="K2" s="91"/>
      <c r="L2" s="91"/>
    </row>
    <row r="3" spans="2:12" ht="15.75">
      <c r="B3" s="42"/>
      <c r="C3" s="92"/>
      <c r="D3" s="19" t="s">
        <v>18</v>
      </c>
      <c r="E3" s="19" t="s">
        <v>14</v>
      </c>
      <c r="F3" s="19" t="s">
        <v>15</v>
      </c>
      <c r="G3" s="19" t="s">
        <v>16</v>
      </c>
      <c r="H3" s="19" t="s">
        <v>17</v>
      </c>
      <c r="I3" s="19" t="s">
        <v>117</v>
      </c>
      <c r="J3" s="19" t="s">
        <v>162</v>
      </c>
      <c r="K3" s="19" t="s">
        <v>163</v>
      </c>
      <c r="L3" s="19" t="s">
        <v>164</v>
      </c>
    </row>
    <row r="4" spans="2:12" ht="15">
      <c r="B4" s="42"/>
      <c r="C4" s="92"/>
      <c r="D4" s="42"/>
      <c r="E4" s="42"/>
      <c r="F4" s="93"/>
      <c r="G4" s="93"/>
      <c r="H4" s="94"/>
      <c r="I4" s="94"/>
      <c r="J4" s="94"/>
      <c r="K4" s="94"/>
      <c r="L4" s="94"/>
    </row>
    <row r="5" spans="2:12" ht="15">
      <c r="B5" s="42"/>
      <c r="C5" s="92"/>
      <c r="D5" s="92"/>
      <c r="E5" s="92"/>
      <c r="F5" s="92"/>
      <c r="G5" s="95"/>
      <c r="H5" s="92"/>
      <c r="I5" s="92"/>
      <c r="J5" s="79"/>
      <c r="K5" s="42" t="s">
        <v>129</v>
      </c>
      <c r="L5" s="42" t="s">
        <v>129</v>
      </c>
    </row>
    <row r="6" spans="2:12" ht="15">
      <c r="B6" s="42"/>
      <c r="C6" s="92"/>
      <c r="D6" s="94" t="s">
        <v>54</v>
      </c>
      <c r="E6" s="94" t="s">
        <v>54</v>
      </c>
      <c r="F6" s="94" t="s">
        <v>55</v>
      </c>
      <c r="G6" s="96" t="s">
        <v>56</v>
      </c>
      <c r="H6" s="94"/>
      <c r="I6" s="94"/>
      <c r="J6" s="94" t="s">
        <v>130</v>
      </c>
      <c r="K6" s="94" t="s">
        <v>20</v>
      </c>
      <c r="L6" s="94" t="s">
        <v>20</v>
      </c>
    </row>
    <row r="7" spans="2:12" ht="15">
      <c r="B7" s="42"/>
      <c r="C7" s="92"/>
      <c r="D7" s="94" t="s">
        <v>57</v>
      </c>
      <c r="E7" s="94" t="s">
        <v>57</v>
      </c>
      <c r="F7" s="94" t="s">
        <v>58</v>
      </c>
      <c r="G7" s="96"/>
      <c r="H7" s="94"/>
      <c r="I7" s="94" t="s">
        <v>53</v>
      </c>
      <c r="J7" s="94" t="s">
        <v>129</v>
      </c>
      <c r="K7" s="94" t="s">
        <v>59</v>
      </c>
      <c r="L7" s="94" t="s">
        <v>59</v>
      </c>
    </row>
    <row r="8" spans="2:12" ht="15">
      <c r="B8" s="42"/>
      <c r="C8" s="92"/>
      <c r="D8" s="94" t="s">
        <v>60</v>
      </c>
      <c r="E8" s="94" t="s">
        <v>73</v>
      </c>
      <c r="F8" s="94" t="s">
        <v>60</v>
      </c>
      <c r="G8" s="96"/>
      <c r="H8" s="94"/>
      <c r="I8" s="94" t="s">
        <v>61</v>
      </c>
      <c r="J8" s="94" t="s">
        <v>131</v>
      </c>
      <c r="K8" s="94" t="s">
        <v>62</v>
      </c>
      <c r="L8" s="94" t="s">
        <v>62</v>
      </c>
    </row>
    <row r="9" spans="2:12" ht="15">
      <c r="B9" s="97" t="s">
        <v>26</v>
      </c>
      <c r="C9" s="98" t="s">
        <v>63</v>
      </c>
      <c r="D9" s="98" t="s">
        <v>39</v>
      </c>
      <c r="E9" s="98" t="s">
        <v>74</v>
      </c>
      <c r="F9" s="98" t="s">
        <v>64</v>
      </c>
      <c r="G9" s="99" t="s">
        <v>65</v>
      </c>
      <c r="H9" s="98" t="s">
        <v>66</v>
      </c>
      <c r="I9" s="98" t="s">
        <v>67</v>
      </c>
      <c r="J9" s="98" t="s">
        <v>67</v>
      </c>
      <c r="K9" s="98" t="s">
        <v>68</v>
      </c>
      <c r="L9" s="98" t="s">
        <v>75</v>
      </c>
    </row>
    <row r="10" spans="2:12" ht="15">
      <c r="B10" s="42"/>
      <c r="C10" s="92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2:12" ht="15">
      <c r="B11" s="42">
        <v>1</v>
      </c>
      <c r="C11" s="92">
        <v>1931</v>
      </c>
      <c r="D11" s="101">
        <v>0.0407</v>
      </c>
      <c r="E11" s="101">
        <v>0.0333</v>
      </c>
      <c r="F11" s="102">
        <v>1000</v>
      </c>
      <c r="G11" s="102"/>
      <c r="H11" s="103"/>
      <c r="I11" s="104"/>
      <c r="J11" s="104"/>
      <c r="K11" s="104"/>
      <c r="L11" s="104"/>
    </row>
    <row r="12" spans="2:12" ht="15">
      <c r="B12" s="42">
        <v>2</v>
      </c>
      <c r="C12" s="92">
        <v>1932</v>
      </c>
      <c r="D12" s="101">
        <v>0.0315</v>
      </c>
      <c r="E12" s="101">
        <v>0.0369</v>
      </c>
      <c r="F12" s="102">
        <v>1135.75</v>
      </c>
      <c r="G12" s="102">
        <v>135.75</v>
      </c>
      <c r="H12" s="103">
        <v>40.7</v>
      </c>
      <c r="I12" s="105">
        <v>0.1764</v>
      </c>
      <c r="J12" s="106">
        <v>-0.0054</v>
      </c>
      <c r="K12" s="107">
        <v>-0.1818</v>
      </c>
      <c r="L12" s="107">
        <v>-0.0423</v>
      </c>
    </row>
    <row r="13" spans="2:12" ht="15">
      <c r="B13" s="42">
        <v>3</v>
      </c>
      <c r="C13" s="92">
        <v>1933</v>
      </c>
      <c r="D13" s="101">
        <v>0.0336</v>
      </c>
      <c r="E13" s="101">
        <v>0.0312</v>
      </c>
      <c r="F13" s="102">
        <v>969.6</v>
      </c>
      <c r="G13" s="102">
        <v>-30.4</v>
      </c>
      <c r="H13" s="103">
        <v>31.5</v>
      </c>
      <c r="I13" s="105">
        <v>0.0011</v>
      </c>
      <c r="J13" s="106">
        <v>-0.2187</v>
      </c>
      <c r="K13" s="107">
        <v>-0.2198</v>
      </c>
      <c r="L13" s="107">
        <v>-0.2499</v>
      </c>
    </row>
    <row r="14" spans="2:12" ht="15">
      <c r="B14" s="42">
        <v>4</v>
      </c>
      <c r="C14" s="92">
        <v>1934</v>
      </c>
      <c r="D14" s="101">
        <v>0.0293</v>
      </c>
      <c r="E14" s="101">
        <v>0.0318</v>
      </c>
      <c r="F14" s="102">
        <v>1064.73</v>
      </c>
      <c r="G14" s="102">
        <v>64.73</v>
      </c>
      <c r="H14" s="103">
        <v>33.6</v>
      </c>
      <c r="I14" s="105">
        <v>0.0983</v>
      </c>
      <c r="J14" s="106">
        <v>-0.2041</v>
      </c>
      <c r="K14" s="107">
        <v>-0.3024</v>
      </c>
      <c r="L14" s="107">
        <v>-0.2359</v>
      </c>
    </row>
    <row r="15" spans="2:12" ht="15">
      <c r="B15" s="42">
        <v>5</v>
      </c>
      <c r="C15" s="92">
        <v>1935</v>
      </c>
      <c r="D15" s="101">
        <v>0.0276</v>
      </c>
      <c r="E15" s="101">
        <v>0.0281</v>
      </c>
      <c r="F15" s="102">
        <v>1025.99</v>
      </c>
      <c r="G15" s="102">
        <v>25.99</v>
      </c>
      <c r="H15" s="103">
        <v>29.3</v>
      </c>
      <c r="I15" s="105">
        <v>0.0553</v>
      </c>
      <c r="J15" s="106">
        <v>0.7663</v>
      </c>
      <c r="K15" s="107">
        <v>0.711</v>
      </c>
      <c r="L15" s="107">
        <v>0.7382</v>
      </c>
    </row>
    <row r="16" spans="2:12" ht="15">
      <c r="B16" s="42">
        <v>6</v>
      </c>
      <c r="C16" s="92">
        <v>1936</v>
      </c>
      <c r="D16" s="101">
        <v>0.0256</v>
      </c>
      <c r="E16" s="101">
        <v>0.0277</v>
      </c>
      <c r="F16" s="102">
        <v>1031.15</v>
      </c>
      <c r="G16" s="102">
        <v>31.15</v>
      </c>
      <c r="H16" s="103">
        <v>27.6</v>
      </c>
      <c r="I16" s="105">
        <v>0.0588</v>
      </c>
      <c r="J16" s="106">
        <v>0.2069</v>
      </c>
      <c r="K16" s="107">
        <v>0.1481</v>
      </c>
      <c r="L16" s="107">
        <v>0.1792</v>
      </c>
    </row>
    <row r="17" spans="2:12" ht="15">
      <c r="B17" s="42">
        <v>7</v>
      </c>
      <c r="C17" s="92">
        <v>1937</v>
      </c>
      <c r="D17" s="101">
        <v>0.0273</v>
      </c>
      <c r="E17" s="101">
        <v>0.0266</v>
      </c>
      <c r="F17" s="102">
        <v>973.93</v>
      </c>
      <c r="G17" s="102">
        <v>-26.07</v>
      </c>
      <c r="H17" s="103">
        <v>25.6</v>
      </c>
      <c r="I17" s="105">
        <v>-0.0005</v>
      </c>
      <c r="J17" s="106">
        <v>-0.3704</v>
      </c>
      <c r="K17" s="107">
        <v>-0.3699</v>
      </c>
      <c r="L17" s="107">
        <v>-0.397</v>
      </c>
    </row>
    <row r="18" spans="2:12" ht="15">
      <c r="B18" s="42">
        <v>8</v>
      </c>
      <c r="C18" s="92">
        <v>1938</v>
      </c>
      <c r="D18" s="101">
        <v>0.0252</v>
      </c>
      <c r="E18" s="101">
        <v>0.0264</v>
      </c>
      <c r="F18" s="102">
        <v>1032.83</v>
      </c>
      <c r="G18" s="102">
        <v>32.83</v>
      </c>
      <c r="H18" s="103">
        <v>27.3</v>
      </c>
      <c r="I18" s="105">
        <v>0.0601</v>
      </c>
      <c r="J18" s="106">
        <v>0.2245</v>
      </c>
      <c r="K18" s="107">
        <v>0.1644</v>
      </c>
      <c r="L18" s="107">
        <v>0.1981</v>
      </c>
    </row>
    <row r="19" spans="2:12" ht="15">
      <c r="B19" s="42">
        <v>9</v>
      </c>
      <c r="C19" s="92">
        <v>1939</v>
      </c>
      <c r="D19" s="101">
        <v>0.0226</v>
      </c>
      <c r="E19" s="101">
        <v>0.024</v>
      </c>
      <c r="F19" s="102">
        <v>1041.65</v>
      </c>
      <c r="G19" s="102">
        <v>41.65</v>
      </c>
      <c r="H19" s="103">
        <v>25.2</v>
      </c>
      <c r="I19" s="105">
        <v>0.0668</v>
      </c>
      <c r="J19" s="106">
        <v>0.1126</v>
      </c>
      <c r="K19" s="107">
        <v>0.0458</v>
      </c>
      <c r="L19" s="107">
        <v>0.0886</v>
      </c>
    </row>
    <row r="20" spans="2:12" ht="15">
      <c r="B20" s="42">
        <v>10</v>
      </c>
      <c r="C20" s="92">
        <v>1940</v>
      </c>
      <c r="D20" s="101">
        <v>0.0194</v>
      </c>
      <c r="E20" s="101">
        <v>0.0223</v>
      </c>
      <c r="F20" s="102">
        <v>1052.84</v>
      </c>
      <c r="G20" s="102">
        <v>52.84</v>
      </c>
      <c r="H20" s="103">
        <v>22.6</v>
      </c>
      <c r="I20" s="105">
        <v>0.0754</v>
      </c>
      <c r="J20" s="106">
        <v>-0.1715</v>
      </c>
      <c r="K20" s="107">
        <v>-0.2469</v>
      </c>
      <c r="L20" s="107">
        <v>-0.1938</v>
      </c>
    </row>
    <row r="21" spans="2:12" ht="15">
      <c r="B21" s="42">
        <v>11</v>
      </c>
      <c r="C21" s="92">
        <v>1941</v>
      </c>
      <c r="D21" s="101">
        <v>0.0204</v>
      </c>
      <c r="E21" s="101">
        <v>0.0194</v>
      </c>
      <c r="F21" s="102">
        <v>983.64</v>
      </c>
      <c r="G21" s="102">
        <v>-16.36</v>
      </c>
      <c r="H21" s="103">
        <v>19.4</v>
      </c>
      <c r="I21" s="105">
        <v>0.003</v>
      </c>
      <c r="J21" s="106">
        <v>-0.3157</v>
      </c>
      <c r="K21" s="107">
        <v>-0.3187</v>
      </c>
      <c r="L21" s="107">
        <v>-0.3351</v>
      </c>
    </row>
    <row r="22" spans="2:12" ht="15">
      <c r="B22" s="42">
        <v>12</v>
      </c>
      <c r="C22" s="92">
        <v>1942</v>
      </c>
      <c r="D22" s="101">
        <v>0.0246</v>
      </c>
      <c r="E22" s="101">
        <v>0.0246</v>
      </c>
      <c r="F22" s="102">
        <v>933.97</v>
      </c>
      <c r="G22" s="102">
        <v>-66.03</v>
      </c>
      <c r="H22" s="103">
        <v>20.4</v>
      </c>
      <c r="I22" s="105">
        <v>-0.0456</v>
      </c>
      <c r="J22" s="106">
        <v>0.1539</v>
      </c>
      <c r="K22" s="107">
        <v>0.1995</v>
      </c>
      <c r="L22" s="107">
        <v>0.1293</v>
      </c>
    </row>
    <row r="23" spans="2:12" ht="15">
      <c r="B23" s="42">
        <v>13</v>
      </c>
      <c r="C23" s="92">
        <v>1943</v>
      </c>
      <c r="D23" s="101">
        <v>0.0248</v>
      </c>
      <c r="E23" s="101">
        <v>0.0244</v>
      </c>
      <c r="F23" s="102">
        <v>996.86</v>
      </c>
      <c r="G23" s="102">
        <v>-3.14</v>
      </c>
      <c r="H23" s="103">
        <v>24.6</v>
      </c>
      <c r="I23" s="105">
        <v>0.0215</v>
      </c>
      <c r="J23" s="106">
        <v>0.4607</v>
      </c>
      <c r="K23" s="107">
        <v>0.4392</v>
      </c>
      <c r="L23" s="107">
        <v>0.4363</v>
      </c>
    </row>
    <row r="24" spans="2:12" ht="15">
      <c r="B24" s="42">
        <v>14</v>
      </c>
      <c r="C24" s="92">
        <v>1944</v>
      </c>
      <c r="D24" s="101">
        <v>0.0246</v>
      </c>
      <c r="E24" s="101">
        <v>0.0246</v>
      </c>
      <c r="F24" s="102">
        <v>1003.14</v>
      </c>
      <c r="G24" s="102">
        <v>3.14</v>
      </c>
      <c r="H24" s="103">
        <v>24.8</v>
      </c>
      <c r="I24" s="105">
        <v>0.0279</v>
      </c>
      <c r="J24" s="106">
        <v>0.1803</v>
      </c>
      <c r="K24" s="107">
        <v>0.1524</v>
      </c>
      <c r="L24" s="107">
        <v>0.1557</v>
      </c>
    </row>
    <row r="25" spans="2:12" ht="15">
      <c r="B25" s="42">
        <v>15</v>
      </c>
      <c r="C25" s="92">
        <v>1945</v>
      </c>
      <c r="D25" s="101">
        <v>0.0199</v>
      </c>
      <c r="E25" s="101">
        <v>0.0234</v>
      </c>
      <c r="F25" s="102">
        <v>1077.23</v>
      </c>
      <c r="G25" s="102">
        <v>77.23</v>
      </c>
      <c r="H25" s="103">
        <v>24.6</v>
      </c>
      <c r="I25" s="105">
        <v>0.1018</v>
      </c>
      <c r="J25" s="106">
        <v>0.5333</v>
      </c>
      <c r="K25" s="107">
        <v>0.4315</v>
      </c>
      <c r="L25" s="107">
        <v>0.5099</v>
      </c>
    </row>
    <row r="26" spans="2:12" ht="15">
      <c r="B26" s="42">
        <v>16</v>
      </c>
      <c r="C26" s="92">
        <v>1946</v>
      </c>
      <c r="D26" s="101">
        <v>0.0212</v>
      </c>
      <c r="E26" s="101">
        <v>0.0204</v>
      </c>
      <c r="F26" s="102">
        <v>978.9</v>
      </c>
      <c r="G26" s="102">
        <v>-21.1</v>
      </c>
      <c r="H26" s="103">
        <v>19.9</v>
      </c>
      <c r="I26" s="105">
        <v>-0.0012</v>
      </c>
      <c r="J26" s="106">
        <v>0.0126</v>
      </c>
      <c r="K26" s="107">
        <v>0.0138</v>
      </c>
      <c r="L26" s="107">
        <v>-0.0078</v>
      </c>
    </row>
    <row r="27" spans="2:12" ht="15">
      <c r="B27" s="42">
        <v>17</v>
      </c>
      <c r="C27" s="92">
        <v>1947</v>
      </c>
      <c r="D27" s="101">
        <v>0.0243</v>
      </c>
      <c r="E27" s="101">
        <v>0.0213</v>
      </c>
      <c r="F27" s="102">
        <v>951.13</v>
      </c>
      <c r="G27" s="102">
        <v>-48.87</v>
      </c>
      <c r="H27" s="103">
        <v>21.2</v>
      </c>
      <c r="I27" s="105">
        <v>-0.0277</v>
      </c>
      <c r="J27" s="106">
        <v>-0.1316</v>
      </c>
      <c r="K27" s="107">
        <v>-0.1039</v>
      </c>
      <c r="L27" s="107">
        <v>-0.1529</v>
      </c>
    </row>
    <row r="28" spans="2:12" ht="15">
      <c r="B28" s="42">
        <v>18</v>
      </c>
      <c r="C28" s="92">
        <v>1948</v>
      </c>
      <c r="D28" s="101">
        <v>0.0237</v>
      </c>
      <c r="E28" s="101">
        <v>0.024</v>
      </c>
      <c r="F28" s="102">
        <v>1009.51</v>
      </c>
      <c r="G28" s="102">
        <v>9.51</v>
      </c>
      <c r="H28" s="103">
        <v>24.3</v>
      </c>
      <c r="I28" s="105">
        <v>0.0338</v>
      </c>
      <c r="J28" s="106">
        <v>0.0401</v>
      </c>
      <c r="K28" s="107">
        <v>0.0063</v>
      </c>
      <c r="L28" s="107">
        <v>0.0161</v>
      </c>
    </row>
    <row r="29" spans="2:12" ht="15">
      <c r="B29" s="42">
        <v>19</v>
      </c>
      <c r="C29" s="92">
        <v>1949</v>
      </c>
      <c r="D29" s="101">
        <v>0.0209</v>
      </c>
      <c r="E29" s="101">
        <v>0.0225</v>
      </c>
      <c r="F29" s="102">
        <v>1045.58</v>
      </c>
      <c r="G29" s="102">
        <v>45.58</v>
      </c>
      <c r="H29" s="103">
        <v>23.7</v>
      </c>
      <c r="I29" s="105">
        <v>0.0693</v>
      </c>
      <c r="J29" s="106">
        <v>0.3139</v>
      </c>
      <c r="K29" s="107">
        <v>0.2446</v>
      </c>
      <c r="L29" s="107">
        <v>0.2914</v>
      </c>
    </row>
    <row r="30" spans="2:12" ht="15">
      <c r="B30" s="42">
        <v>20</v>
      </c>
      <c r="C30" s="92">
        <v>1950</v>
      </c>
      <c r="D30" s="101">
        <v>0.0224</v>
      </c>
      <c r="E30" s="101">
        <v>0.0212</v>
      </c>
      <c r="F30" s="102">
        <v>975.93</v>
      </c>
      <c r="G30" s="102">
        <v>-24.07</v>
      </c>
      <c r="H30" s="103">
        <v>20.9</v>
      </c>
      <c r="I30" s="105">
        <v>-0.0032</v>
      </c>
      <c r="J30" s="106">
        <v>0.0325</v>
      </c>
      <c r="K30" s="107">
        <v>0.0357</v>
      </c>
      <c r="L30" s="107">
        <v>0.0113</v>
      </c>
    </row>
    <row r="31" spans="2:12" ht="15">
      <c r="B31" s="42">
        <v>21</v>
      </c>
      <c r="C31" s="92">
        <v>1951</v>
      </c>
      <c r="D31" s="101">
        <v>0.0269</v>
      </c>
      <c r="E31" s="101">
        <v>0.0238</v>
      </c>
      <c r="F31" s="102">
        <v>930.75</v>
      </c>
      <c r="G31" s="102">
        <v>-69.25</v>
      </c>
      <c r="H31" s="103">
        <v>22.4</v>
      </c>
      <c r="I31" s="105">
        <v>-0.0469</v>
      </c>
      <c r="J31" s="106">
        <v>0.1863</v>
      </c>
      <c r="K31" s="107">
        <v>0.2332</v>
      </c>
      <c r="L31" s="107">
        <v>0.1625</v>
      </c>
    </row>
    <row r="32" spans="2:12" ht="15">
      <c r="B32" s="42">
        <v>22</v>
      </c>
      <c r="C32" s="92">
        <v>1952</v>
      </c>
      <c r="D32" s="101">
        <v>0.0279</v>
      </c>
      <c r="E32" s="101">
        <v>0.0266</v>
      </c>
      <c r="F32" s="102">
        <v>984.75</v>
      </c>
      <c r="G32" s="102">
        <v>-15.25</v>
      </c>
      <c r="H32" s="103">
        <v>26.9</v>
      </c>
      <c r="I32" s="105">
        <v>0.0117</v>
      </c>
      <c r="J32" s="106">
        <v>0.1925</v>
      </c>
      <c r="K32" s="107">
        <v>0.1808</v>
      </c>
      <c r="L32" s="107">
        <v>0.1659</v>
      </c>
    </row>
    <row r="33" spans="2:12" ht="15">
      <c r="B33" s="42">
        <v>23</v>
      </c>
      <c r="C33" s="92">
        <v>1953</v>
      </c>
      <c r="D33" s="101">
        <v>0.0274</v>
      </c>
      <c r="E33" s="101">
        <v>0.0284</v>
      </c>
      <c r="F33" s="102">
        <v>1007.66</v>
      </c>
      <c r="G33" s="102">
        <v>7.66</v>
      </c>
      <c r="H33" s="103">
        <v>27.9</v>
      </c>
      <c r="I33" s="105">
        <v>0.0356</v>
      </c>
      <c r="J33" s="106">
        <v>0.0785</v>
      </c>
      <c r="K33" s="107">
        <v>0.0429</v>
      </c>
      <c r="L33" s="107">
        <v>0.0501</v>
      </c>
    </row>
    <row r="34" spans="2:12" ht="15">
      <c r="B34" s="42">
        <v>24</v>
      </c>
      <c r="C34" s="92">
        <v>1954</v>
      </c>
      <c r="D34" s="101">
        <v>0.0272</v>
      </c>
      <c r="E34" s="101">
        <v>0.0279</v>
      </c>
      <c r="F34" s="102">
        <v>1003.07</v>
      </c>
      <c r="G34" s="102">
        <v>3.07</v>
      </c>
      <c r="H34" s="103">
        <v>27.4</v>
      </c>
      <c r="I34" s="105">
        <v>0.0305</v>
      </c>
      <c r="J34" s="106">
        <v>0.2472</v>
      </c>
      <c r="K34" s="107">
        <v>0.2167</v>
      </c>
      <c r="L34" s="107">
        <v>0.2193</v>
      </c>
    </row>
    <row r="35" spans="2:12" ht="15">
      <c r="B35" s="42">
        <v>25</v>
      </c>
      <c r="C35" s="92">
        <v>1955</v>
      </c>
      <c r="D35" s="101">
        <v>0.0295</v>
      </c>
      <c r="E35" s="101">
        <v>0.0275</v>
      </c>
      <c r="F35" s="102">
        <v>965.44</v>
      </c>
      <c r="G35" s="102">
        <v>-34.56</v>
      </c>
      <c r="H35" s="103">
        <v>27.2</v>
      </c>
      <c r="I35" s="105">
        <v>-0.0074</v>
      </c>
      <c r="J35" s="106">
        <v>0.1126</v>
      </c>
      <c r="K35" s="107">
        <v>0.12</v>
      </c>
      <c r="L35" s="107">
        <v>0.0851</v>
      </c>
    </row>
    <row r="36" spans="2:12" ht="15">
      <c r="B36" s="42">
        <v>26</v>
      </c>
      <c r="C36" s="92">
        <v>1956</v>
      </c>
      <c r="D36" s="101">
        <v>0.0345</v>
      </c>
      <c r="E36" s="101">
        <v>0.0299</v>
      </c>
      <c r="F36" s="102">
        <v>928.19</v>
      </c>
      <c r="G36" s="102">
        <v>-71.81</v>
      </c>
      <c r="H36" s="103">
        <v>29.5</v>
      </c>
      <c r="I36" s="105">
        <v>-0.0423</v>
      </c>
      <c r="J36" s="106">
        <v>0.0506</v>
      </c>
      <c r="K36" s="107">
        <v>0.0929</v>
      </c>
      <c r="L36" s="107">
        <v>0.0207</v>
      </c>
    </row>
    <row r="37" spans="2:12" ht="15">
      <c r="B37" s="42">
        <v>27</v>
      </c>
      <c r="C37" s="92">
        <v>1957</v>
      </c>
      <c r="D37" s="101">
        <v>0.0323</v>
      </c>
      <c r="E37" s="101">
        <v>0.0344</v>
      </c>
      <c r="F37" s="102">
        <v>1032.23</v>
      </c>
      <c r="G37" s="102">
        <v>32.23</v>
      </c>
      <c r="H37" s="103">
        <v>34.5</v>
      </c>
      <c r="I37" s="105">
        <v>0.0667</v>
      </c>
      <c r="J37" s="106">
        <v>0.0636</v>
      </c>
      <c r="K37" s="107">
        <v>-0.0031</v>
      </c>
      <c r="L37" s="107">
        <v>0.0292</v>
      </c>
    </row>
    <row r="38" spans="2:12" ht="15">
      <c r="B38" s="42">
        <v>28</v>
      </c>
      <c r="C38" s="92">
        <v>1958</v>
      </c>
      <c r="D38" s="101">
        <v>0.0382</v>
      </c>
      <c r="E38" s="101">
        <v>0.0327</v>
      </c>
      <c r="F38" s="102">
        <v>918.01</v>
      </c>
      <c r="G38" s="102">
        <v>-81.99</v>
      </c>
      <c r="H38" s="103">
        <v>32.3</v>
      </c>
      <c r="I38" s="105">
        <v>-0.0497</v>
      </c>
      <c r="J38" s="106">
        <v>0.407</v>
      </c>
      <c r="K38" s="107">
        <v>0.4567</v>
      </c>
      <c r="L38" s="107">
        <v>0.3743</v>
      </c>
    </row>
    <row r="39" spans="2:12" ht="15">
      <c r="B39" s="42">
        <v>29</v>
      </c>
      <c r="C39" s="92">
        <v>1959</v>
      </c>
      <c r="D39" s="101">
        <v>0.0447</v>
      </c>
      <c r="E39" s="101">
        <v>0.0401</v>
      </c>
      <c r="F39" s="102">
        <v>914.65</v>
      </c>
      <c r="G39" s="102">
        <v>-85.35</v>
      </c>
      <c r="H39" s="103">
        <v>38.2</v>
      </c>
      <c r="I39" s="105">
        <v>-0.0471</v>
      </c>
      <c r="J39" s="106">
        <v>0.0749</v>
      </c>
      <c r="K39" s="107">
        <v>0.122</v>
      </c>
      <c r="L39" s="107">
        <v>0.0348</v>
      </c>
    </row>
    <row r="40" spans="2:12" ht="15">
      <c r="B40" s="42">
        <v>30</v>
      </c>
      <c r="C40" s="92">
        <v>1960</v>
      </c>
      <c r="D40" s="101">
        <v>0.038</v>
      </c>
      <c r="E40" s="101">
        <v>0.0426</v>
      </c>
      <c r="F40" s="102">
        <v>1093.27</v>
      </c>
      <c r="G40" s="102">
        <v>93.27</v>
      </c>
      <c r="H40" s="103">
        <v>44.7</v>
      </c>
      <c r="I40" s="105">
        <v>0.138</v>
      </c>
      <c r="J40" s="106">
        <v>0.2026</v>
      </c>
      <c r="K40" s="107">
        <v>0.0646</v>
      </c>
      <c r="L40" s="107">
        <v>0.16</v>
      </c>
    </row>
    <row r="41" spans="2:12" ht="15">
      <c r="B41" s="42">
        <v>31</v>
      </c>
      <c r="C41" s="92">
        <v>1961</v>
      </c>
      <c r="D41" s="101">
        <v>0.0415</v>
      </c>
      <c r="E41" s="101">
        <v>0.0383</v>
      </c>
      <c r="F41" s="102">
        <v>952.75</v>
      </c>
      <c r="G41" s="102">
        <v>-47.25</v>
      </c>
      <c r="H41" s="103">
        <v>38</v>
      </c>
      <c r="I41" s="105">
        <v>-0.0092</v>
      </c>
      <c r="J41" s="106">
        <v>0.2933</v>
      </c>
      <c r="K41" s="107">
        <v>0.3025</v>
      </c>
      <c r="L41" s="107">
        <v>0.255</v>
      </c>
    </row>
    <row r="42" spans="2:12" ht="15">
      <c r="B42" s="42">
        <v>32</v>
      </c>
      <c r="C42" s="92">
        <v>1962</v>
      </c>
      <c r="D42" s="101">
        <v>0.0395</v>
      </c>
      <c r="E42" s="101">
        <v>0.04</v>
      </c>
      <c r="F42" s="102">
        <v>1027.48</v>
      </c>
      <c r="G42" s="102">
        <v>27.48</v>
      </c>
      <c r="H42" s="103">
        <v>41.5</v>
      </c>
      <c r="I42" s="105">
        <v>0.069</v>
      </c>
      <c r="J42" s="106">
        <v>-0.0244</v>
      </c>
      <c r="K42" s="107">
        <v>-0.0934</v>
      </c>
      <c r="L42" s="107">
        <v>-0.0644</v>
      </c>
    </row>
    <row r="43" spans="2:12" ht="21" customHeight="1">
      <c r="B43" s="42">
        <v>33</v>
      </c>
      <c r="C43" s="92">
        <v>1963</v>
      </c>
      <c r="D43" s="101">
        <v>0.0417</v>
      </c>
      <c r="E43" s="101">
        <v>0.0389</v>
      </c>
      <c r="F43" s="102">
        <v>970.35</v>
      </c>
      <c r="G43" s="102">
        <v>-29.65</v>
      </c>
      <c r="H43" s="103">
        <v>39.5</v>
      </c>
      <c r="I43" s="105">
        <v>0.0099</v>
      </c>
      <c r="J43" s="106">
        <v>0.1236</v>
      </c>
      <c r="K43" s="107">
        <v>0.1137</v>
      </c>
      <c r="L43" s="107">
        <v>0.0847</v>
      </c>
    </row>
    <row r="44" spans="2:12" ht="15">
      <c r="B44" s="42">
        <v>34</v>
      </c>
      <c r="C44" s="92">
        <v>1964</v>
      </c>
      <c r="D44" s="101">
        <v>0.0423</v>
      </c>
      <c r="E44" s="101">
        <v>0.0415</v>
      </c>
      <c r="F44" s="102">
        <v>991.96</v>
      </c>
      <c r="G44" s="102">
        <v>-8.04</v>
      </c>
      <c r="H44" s="103">
        <v>41.7</v>
      </c>
      <c r="I44" s="105">
        <v>0.0337</v>
      </c>
      <c r="J44" s="106">
        <v>0.1591</v>
      </c>
      <c r="K44" s="107">
        <v>0.1254</v>
      </c>
      <c r="L44" s="107">
        <v>0.1176</v>
      </c>
    </row>
    <row r="45" spans="2:12" ht="15">
      <c r="B45" s="42">
        <v>35</v>
      </c>
      <c r="C45" s="92">
        <v>1965</v>
      </c>
      <c r="D45" s="101">
        <v>0.045</v>
      </c>
      <c r="E45" s="101">
        <v>0.0419</v>
      </c>
      <c r="F45" s="102">
        <v>964.64</v>
      </c>
      <c r="G45" s="102">
        <v>-35.36</v>
      </c>
      <c r="H45" s="103">
        <v>42.3</v>
      </c>
      <c r="I45" s="105">
        <v>0.0069</v>
      </c>
      <c r="J45" s="106">
        <v>0.0467</v>
      </c>
      <c r="K45" s="107">
        <v>0.0398</v>
      </c>
      <c r="L45" s="107">
        <v>0.0048</v>
      </c>
    </row>
    <row r="46" spans="2:12" ht="15">
      <c r="B46" s="42">
        <v>36</v>
      </c>
      <c r="C46" s="92">
        <v>1966</v>
      </c>
      <c r="D46" s="101">
        <v>0.0455</v>
      </c>
      <c r="E46" s="101">
        <v>0.0449</v>
      </c>
      <c r="F46" s="102">
        <v>993.48</v>
      </c>
      <c r="G46" s="102">
        <v>-6.52</v>
      </c>
      <c r="H46" s="103">
        <v>45</v>
      </c>
      <c r="I46" s="105">
        <v>0.0385</v>
      </c>
      <c r="J46" s="106">
        <v>-0.0448</v>
      </c>
      <c r="K46" s="107">
        <v>-0.0833</v>
      </c>
      <c r="L46" s="107">
        <v>-0.0897</v>
      </c>
    </row>
    <row r="47" spans="2:12" ht="15">
      <c r="B47" s="42">
        <v>37</v>
      </c>
      <c r="C47" s="92">
        <v>1967</v>
      </c>
      <c r="D47" s="101">
        <v>0.0556</v>
      </c>
      <c r="E47" s="101">
        <v>0.0459</v>
      </c>
      <c r="F47" s="102">
        <v>879.01</v>
      </c>
      <c r="G47" s="102">
        <v>-120.99</v>
      </c>
      <c r="H47" s="103">
        <v>45.5</v>
      </c>
      <c r="I47" s="105">
        <v>-0.0755</v>
      </c>
      <c r="J47" s="106">
        <v>-0.0063</v>
      </c>
      <c r="K47" s="107">
        <v>0.0692</v>
      </c>
      <c r="L47" s="107">
        <v>-0.0522</v>
      </c>
    </row>
    <row r="48" spans="2:12" ht="15">
      <c r="B48" s="42">
        <v>38</v>
      </c>
      <c r="C48" s="92">
        <v>1968</v>
      </c>
      <c r="D48" s="101">
        <v>0.0598</v>
      </c>
      <c r="E48" s="101">
        <v>0.055</v>
      </c>
      <c r="F48" s="102">
        <v>951.38</v>
      </c>
      <c r="G48" s="102">
        <v>-48.62</v>
      </c>
      <c r="H48" s="103">
        <v>55.6</v>
      </c>
      <c r="I48" s="105">
        <v>0.007</v>
      </c>
      <c r="J48" s="106">
        <v>0.1032</v>
      </c>
      <c r="K48" s="107">
        <v>0.0962</v>
      </c>
      <c r="L48" s="107">
        <v>0.0482</v>
      </c>
    </row>
    <row r="49" spans="2:12" ht="15">
      <c r="B49" s="42">
        <v>39</v>
      </c>
      <c r="C49" s="92">
        <v>1969</v>
      </c>
      <c r="D49" s="101">
        <v>0.0687</v>
      </c>
      <c r="E49" s="101">
        <v>0.0596</v>
      </c>
      <c r="F49" s="102">
        <v>904</v>
      </c>
      <c r="G49" s="102">
        <v>-96</v>
      </c>
      <c r="H49" s="103">
        <v>59.8</v>
      </c>
      <c r="I49" s="105">
        <v>-0.0362</v>
      </c>
      <c r="J49" s="106">
        <v>-0.1542</v>
      </c>
      <c r="K49" s="107">
        <v>-0.118</v>
      </c>
      <c r="L49" s="107">
        <v>-0.2138</v>
      </c>
    </row>
    <row r="50" spans="2:12" ht="15">
      <c r="B50" s="42">
        <v>40</v>
      </c>
      <c r="C50" s="92">
        <v>1970</v>
      </c>
      <c r="D50" s="101">
        <v>0.0648</v>
      </c>
      <c r="E50" s="101">
        <v>0.0674</v>
      </c>
      <c r="F50" s="102">
        <v>1043.38</v>
      </c>
      <c r="G50" s="102">
        <v>43.38</v>
      </c>
      <c r="H50" s="103">
        <v>68.7</v>
      </c>
      <c r="I50" s="105">
        <v>0.1121</v>
      </c>
      <c r="J50" s="106">
        <v>0.1656</v>
      </c>
      <c r="K50" s="107">
        <v>0.0535</v>
      </c>
      <c r="L50" s="107">
        <v>0.0982</v>
      </c>
    </row>
    <row r="51" spans="2:12" ht="15">
      <c r="B51" s="42">
        <v>41</v>
      </c>
      <c r="C51" s="92">
        <v>1971</v>
      </c>
      <c r="D51" s="101">
        <v>0.0597</v>
      </c>
      <c r="E51" s="101">
        <v>0.0632</v>
      </c>
      <c r="F51" s="102">
        <v>1059.09</v>
      </c>
      <c r="G51" s="102">
        <v>59.09</v>
      </c>
      <c r="H51" s="103">
        <v>64.8</v>
      </c>
      <c r="I51" s="105">
        <v>0.1239</v>
      </c>
      <c r="J51" s="106">
        <v>0.0241</v>
      </c>
      <c r="K51" s="107">
        <v>-0.0998</v>
      </c>
      <c r="L51" s="107">
        <v>-0.0391</v>
      </c>
    </row>
    <row r="52" spans="2:12" ht="15">
      <c r="B52" s="42">
        <v>42</v>
      </c>
      <c r="C52" s="92">
        <v>1972</v>
      </c>
      <c r="D52" s="101">
        <v>0.0599</v>
      </c>
      <c r="E52" s="101">
        <v>0.0587</v>
      </c>
      <c r="F52" s="102">
        <v>997.69</v>
      </c>
      <c r="G52" s="102">
        <v>-2.31</v>
      </c>
      <c r="H52" s="103">
        <v>59.7</v>
      </c>
      <c r="I52" s="105">
        <v>0.0574</v>
      </c>
      <c r="J52" s="106">
        <v>0.0815</v>
      </c>
      <c r="K52" s="107">
        <v>0.0241</v>
      </c>
      <c r="L52" s="107">
        <v>0.0228</v>
      </c>
    </row>
    <row r="53" spans="2:12" ht="15">
      <c r="B53" s="42">
        <v>43</v>
      </c>
      <c r="C53" s="92">
        <v>1973</v>
      </c>
      <c r="D53" s="101">
        <v>0.0726</v>
      </c>
      <c r="E53" s="101">
        <v>0.0651</v>
      </c>
      <c r="F53" s="102">
        <v>867.09</v>
      </c>
      <c r="G53" s="102">
        <v>-132.91</v>
      </c>
      <c r="H53" s="103">
        <v>59.9</v>
      </c>
      <c r="I53" s="105">
        <v>-0.073</v>
      </c>
      <c r="J53" s="106">
        <v>-0.1807</v>
      </c>
      <c r="K53" s="107">
        <v>-0.1077</v>
      </c>
      <c r="L53" s="107">
        <v>-0.2458</v>
      </c>
    </row>
    <row r="54" spans="2:12" ht="15">
      <c r="B54" s="42">
        <v>44</v>
      </c>
      <c r="C54" s="92">
        <v>1974</v>
      </c>
      <c r="D54" s="101">
        <v>0.076</v>
      </c>
      <c r="E54" s="101">
        <v>0.0727</v>
      </c>
      <c r="F54" s="102">
        <v>965.33</v>
      </c>
      <c r="G54" s="102">
        <v>-34.67</v>
      </c>
      <c r="H54" s="103">
        <v>72.6</v>
      </c>
      <c r="I54" s="105">
        <v>0.0379</v>
      </c>
      <c r="J54" s="106">
        <v>-0.2155</v>
      </c>
      <c r="K54" s="107">
        <v>-0.2534</v>
      </c>
      <c r="L54" s="107">
        <v>-0.2882</v>
      </c>
    </row>
    <row r="55" spans="2:12" ht="15">
      <c r="B55" s="42">
        <v>45</v>
      </c>
      <c r="C55" s="92">
        <v>1975</v>
      </c>
      <c r="D55" s="101">
        <v>0.0805</v>
      </c>
      <c r="E55" s="101">
        <v>0.0799</v>
      </c>
      <c r="F55" s="102">
        <v>955.63</v>
      </c>
      <c r="G55" s="102">
        <v>-44.37</v>
      </c>
      <c r="H55" s="103">
        <v>76</v>
      </c>
      <c r="I55" s="105">
        <v>0.0316</v>
      </c>
      <c r="J55" s="106">
        <v>0.4449</v>
      </c>
      <c r="K55" s="107">
        <v>0.4133</v>
      </c>
      <c r="L55" s="107">
        <v>0.365</v>
      </c>
    </row>
    <row r="56" spans="2:12" ht="15">
      <c r="B56" s="42">
        <v>46</v>
      </c>
      <c r="C56" s="92">
        <v>1976</v>
      </c>
      <c r="D56" s="101">
        <v>0.0721</v>
      </c>
      <c r="E56" s="101">
        <v>0.0789</v>
      </c>
      <c r="F56" s="102">
        <v>1088.25</v>
      </c>
      <c r="G56" s="102">
        <v>88.25</v>
      </c>
      <c r="H56" s="103">
        <v>80.5</v>
      </c>
      <c r="I56" s="105">
        <v>0.1687</v>
      </c>
      <c r="J56" s="106">
        <v>0.3181</v>
      </c>
      <c r="K56" s="107">
        <v>0.1494</v>
      </c>
      <c r="L56" s="107">
        <v>0.2392</v>
      </c>
    </row>
    <row r="57" spans="2:12" ht="15">
      <c r="B57" s="42">
        <v>47</v>
      </c>
      <c r="C57" s="92">
        <v>1977</v>
      </c>
      <c r="D57" s="101">
        <v>0.0803</v>
      </c>
      <c r="E57" s="101">
        <v>0.0714</v>
      </c>
      <c r="F57" s="102">
        <v>919.03</v>
      </c>
      <c r="G57" s="102">
        <v>-80.97</v>
      </c>
      <c r="H57" s="103">
        <v>72.1</v>
      </c>
      <c r="I57" s="105">
        <v>-0.0089</v>
      </c>
      <c r="J57" s="106">
        <v>0.0864</v>
      </c>
      <c r="K57" s="107">
        <v>0.0953</v>
      </c>
      <c r="L57" s="107">
        <v>0.015</v>
      </c>
    </row>
    <row r="58" spans="2:12" ht="15">
      <c r="B58" s="42">
        <v>48</v>
      </c>
      <c r="C58" s="92">
        <v>1978</v>
      </c>
      <c r="D58" s="101">
        <v>0.0898</v>
      </c>
      <c r="E58" s="101">
        <v>0.079</v>
      </c>
      <c r="F58" s="102">
        <v>912.47</v>
      </c>
      <c r="G58" s="102">
        <v>-87.53</v>
      </c>
      <c r="H58" s="103">
        <v>80.3</v>
      </c>
      <c r="I58" s="105">
        <v>-0.0072</v>
      </c>
      <c r="J58" s="106">
        <v>-0.0371</v>
      </c>
      <c r="K58" s="107">
        <v>-0.0299</v>
      </c>
      <c r="L58" s="107">
        <v>-0.1161</v>
      </c>
    </row>
    <row r="59" spans="2:12" ht="15">
      <c r="B59" s="42">
        <v>49</v>
      </c>
      <c r="C59" s="92">
        <v>1979</v>
      </c>
      <c r="D59" s="101">
        <v>0.1012</v>
      </c>
      <c r="E59" s="101">
        <v>0.0886</v>
      </c>
      <c r="F59" s="102">
        <v>902.99</v>
      </c>
      <c r="G59" s="102">
        <v>-97.01</v>
      </c>
      <c r="H59" s="103">
        <v>89.8</v>
      </c>
      <c r="I59" s="105">
        <v>-0.0072</v>
      </c>
      <c r="J59" s="106">
        <v>0.1358</v>
      </c>
      <c r="K59" s="107">
        <v>0.143</v>
      </c>
      <c r="L59" s="107">
        <v>0.0472</v>
      </c>
    </row>
    <row r="60" spans="2:12" ht="15">
      <c r="B60" s="42">
        <v>50</v>
      </c>
      <c r="C60" s="92">
        <v>1980</v>
      </c>
      <c r="D60" s="101">
        <v>0.1199</v>
      </c>
      <c r="E60" s="101">
        <v>0.0997</v>
      </c>
      <c r="F60" s="102">
        <v>859.23</v>
      </c>
      <c r="G60" s="102">
        <v>-140.77</v>
      </c>
      <c r="H60" s="103">
        <v>101.2</v>
      </c>
      <c r="I60" s="105">
        <v>-0.0396</v>
      </c>
      <c r="J60" s="106">
        <v>0.1508</v>
      </c>
      <c r="K60" s="107">
        <v>0.1904</v>
      </c>
      <c r="L60" s="107">
        <v>0.0511</v>
      </c>
    </row>
    <row r="61" spans="2:12" ht="15">
      <c r="B61" s="42">
        <v>51</v>
      </c>
      <c r="C61" s="92">
        <v>1981</v>
      </c>
      <c r="D61" s="101">
        <v>0.1334</v>
      </c>
      <c r="E61" s="101">
        <v>0.1155</v>
      </c>
      <c r="F61" s="102">
        <v>906.45</v>
      </c>
      <c r="G61" s="102">
        <v>-93.55</v>
      </c>
      <c r="H61" s="103">
        <v>119.9</v>
      </c>
      <c r="I61" s="105">
        <v>0.0263</v>
      </c>
      <c r="J61" s="106">
        <v>0.1174</v>
      </c>
      <c r="K61" s="107">
        <v>0.0911</v>
      </c>
      <c r="L61" s="107">
        <v>0.0019</v>
      </c>
    </row>
    <row r="62" spans="2:12" ht="15">
      <c r="B62" s="42">
        <v>52</v>
      </c>
      <c r="C62" s="92">
        <v>1982</v>
      </c>
      <c r="D62" s="101">
        <v>0.1095</v>
      </c>
      <c r="E62" s="101">
        <v>0.135</v>
      </c>
      <c r="F62" s="102">
        <v>1192.38</v>
      </c>
      <c r="G62" s="102">
        <v>192.38</v>
      </c>
      <c r="H62" s="103">
        <v>133.4</v>
      </c>
      <c r="I62" s="105">
        <v>0.3258</v>
      </c>
      <c r="J62" s="106">
        <v>0.2652</v>
      </c>
      <c r="K62" s="107">
        <v>-0.0606</v>
      </c>
      <c r="L62" s="107">
        <v>0.1302</v>
      </c>
    </row>
    <row r="63" spans="2:12" ht="15">
      <c r="B63" s="42">
        <v>53</v>
      </c>
      <c r="C63" s="92">
        <v>1983</v>
      </c>
      <c r="D63" s="101">
        <v>0.1197</v>
      </c>
      <c r="E63" s="101">
        <v>0.1038</v>
      </c>
      <c r="F63" s="102">
        <v>923.12</v>
      </c>
      <c r="G63" s="102">
        <v>-76.88</v>
      </c>
      <c r="H63" s="103">
        <v>109.5</v>
      </c>
      <c r="I63" s="105">
        <v>0.0326</v>
      </c>
      <c r="J63" s="106">
        <v>0.2001</v>
      </c>
      <c r="K63" s="107">
        <v>0.1675</v>
      </c>
      <c r="L63" s="107">
        <v>0.0963</v>
      </c>
    </row>
    <row r="64" spans="2:12" ht="15">
      <c r="B64" s="42">
        <v>54</v>
      </c>
      <c r="C64" s="92">
        <v>1984</v>
      </c>
      <c r="D64" s="101">
        <v>0.117</v>
      </c>
      <c r="E64" s="101">
        <v>0.1174</v>
      </c>
      <c r="F64" s="102">
        <v>1020.7</v>
      </c>
      <c r="G64" s="102">
        <v>20.7</v>
      </c>
      <c r="H64" s="103">
        <v>119.7</v>
      </c>
      <c r="I64" s="105">
        <v>0.1404</v>
      </c>
      <c r="J64" s="106">
        <v>0.2604</v>
      </c>
      <c r="K64" s="107">
        <v>0.12</v>
      </c>
      <c r="L64" s="107">
        <v>0.143</v>
      </c>
    </row>
    <row r="65" spans="2:12" ht="15">
      <c r="B65" s="42">
        <v>55</v>
      </c>
      <c r="C65" s="92">
        <v>1985</v>
      </c>
      <c r="D65" s="101">
        <v>0.0956</v>
      </c>
      <c r="E65" s="101">
        <v>0.1125</v>
      </c>
      <c r="F65" s="102">
        <v>1189.27</v>
      </c>
      <c r="G65" s="102">
        <v>189.27</v>
      </c>
      <c r="H65" s="103">
        <v>117</v>
      </c>
      <c r="I65" s="105">
        <v>0.3063</v>
      </c>
      <c r="J65" s="106">
        <v>0.3305</v>
      </c>
      <c r="K65" s="107">
        <v>0.0242</v>
      </c>
      <c r="L65" s="107">
        <v>0.218</v>
      </c>
    </row>
    <row r="66" spans="2:12" ht="15">
      <c r="B66" s="42">
        <v>56</v>
      </c>
      <c r="C66" s="92">
        <v>1986</v>
      </c>
      <c r="D66" s="101">
        <v>0.0789</v>
      </c>
      <c r="E66" s="101">
        <v>0.0898</v>
      </c>
      <c r="F66" s="102">
        <v>1166.63</v>
      </c>
      <c r="G66" s="102">
        <v>166.63</v>
      </c>
      <c r="H66" s="103">
        <v>95.6</v>
      </c>
      <c r="I66" s="105">
        <v>0.2622</v>
      </c>
      <c r="J66" s="106">
        <v>0.2853</v>
      </c>
      <c r="K66" s="107">
        <v>0.0231</v>
      </c>
      <c r="L66" s="107">
        <v>0.1955</v>
      </c>
    </row>
    <row r="67" spans="2:12" ht="15">
      <c r="B67" s="42">
        <v>57</v>
      </c>
      <c r="C67" s="92">
        <v>1987</v>
      </c>
      <c r="D67" s="101">
        <v>0.092</v>
      </c>
      <c r="E67" s="101">
        <v>0.0792</v>
      </c>
      <c r="F67" s="102">
        <v>881.17</v>
      </c>
      <c r="G67" s="102">
        <v>-118.83</v>
      </c>
      <c r="H67" s="103">
        <v>78.9</v>
      </c>
      <c r="I67" s="105">
        <v>-0.0399</v>
      </c>
      <c r="J67" s="106">
        <v>-0.0292</v>
      </c>
      <c r="K67" s="107">
        <v>0.0107</v>
      </c>
      <c r="L67" s="107">
        <v>-0.1084</v>
      </c>
    </row>
    <row r="68" spans="2:12" ht="15">
      <c r="B68" s="42">
        <v>58</v>
      </c>
      <c r="C68" s="92">
        <v>1988</v>
      </c>
      <c r="D68" s="101">
        <v>0.0919</v>
      </c>
      <c r="E68" s="101">
        <v>0.0897</v>
      </c>
      <c r="F68" s="102">
        <v>1000.91</v>
      </c>
      <c r="G68" s="102">
        <v>0.91</v>
      </c>
      <c r="H68" s="103">
        <v>92</v>
      </c>
      <c r="I68" s="105">
        <v>0.0929</v>
      </c>
      <c r="J68" s="106">
        <v>0.1827</v>
      </c>
      <c r="K68" s="107">
        <v>0.0898</v>
      </c>
      <c r="L68" s="107">
        <v>0.093</v>
      </c>
    </row>
    <row r="69" spans="2:12" ht="15">
      <c r="B69" s="42">
        <v>59</v>
      </c>
      <c r="C69" s="92">
        <v>1989</v>
      </c>
      <c r="D69" s="101">
        <v>0.0816</v>
      </c>
      <c r="E69" s="101">
        <v>0.0881</v>
      </c>
      <c r="F69" s="102">
        <v>1100.73</v>
      </c>
      <c r="G69" s="102">
        <v>100.73</v>
      </c>
      <c r="H69" s="103">
        <v>91.9</v>
      </c>
      <c r="I69" s="105">
        <v>0.1926</v>
      </c>
      <c r="J69" s="106">
        <v>0.478</v>
      </c>
      <c r="K69" s="107">
        <v>0.2854</v>
      </c>
      <c r="L69" s="107">
        <v>0.3899</v>
      </c>
    </row>
    <row r="70" spans="2:12" ht="15">
      <c r="B70" s="42">
        <v>60</v>
      </c>
      <c r="C70" s="92">
        <v>1990</v>
      </c>
      <c r="D70" s="101">
        <v>0.0844</v>
      </c>
      <c r="E70" s="101">
        <v>0.0819</v>
      </c>
      <c r="F70" s="102">
        <v>973.17</v>
      </c>
      <c r="G70" s="102">
        <v>-26.83</v>
      </c>
      <c r="H70" s="103">
        <v>81.6</v>
      </c>
      <c r="I70" s="105">
        <v>0.0548</v>
      </c>
      <c r="J70" s="106">
        <v>-0.0257</v>
      </c>
      <c r="K70" s="107">
        <v>-0.0805</v>
      </c>
      <c r="L70" s="107">
        <v>-0.1076</v>
      </c>
    </row>
    <row r="71" spans="2:12" ht="15">
      <c r="B71" s="42">
        <v>61</v>
      </c>
      <c r="C71" s="92">
        <v>1991</v>
      </c>
      <c r="D71" s="101">
        <v>0.073</v>
      </c>
      <c r="E71" s="101">
        <v>0.0822</v>
      </c>
      <c r="F71" s="102">
        <v>1118.94</v>
      </c>
      <c r="G71" s="102">
        <v>118.94</v>
      </c>
      <c r="H71" s="103">
        <v>84.4</v>
      </c>
      <c r="I71" s="105">
        <v>0.2033</v>
      </c>
      <c r="J71" s="106">
        <v>0.1461</v>
      </c>
      <c r="K71" s="107">
        <v>-0.0572</v>
      </c>
      <c r="L71" s="107">
        <v>0.0639</v>
      </c>
    </row>
    <row r="72" spans="2:12" ht="15">
      <c r="B72" s="42">
        <v>62</v>
      </c>
      <c r="C72" s="92">
        <v>1992</v>
      </c>
      <c r="D72" s="101">
        <v>0.0726</v>
      </c>
      <c r="E72" s="101">
        <v>0.0726</v>
      </c>
      <c r="F72" s="102">
        <v>1004.19</v>
      </c>
      <c r="G72" s="102">
        <v>4.19</v>
      </c>
      <c r="H72" s="103">
        <v>73</v>
      </c>
      <c r="I72" s="105">
        <v>0.0772</v>
      </c>
      <c r="J72" s="106">
        <v>0.081</v>
      </c>
      <c r="K72" s="107">
        <v>0.0038</v>
      </c>
      <c r="L72" s="107">
        <v>0.0084</v>
      </c>
    </row>
    <row r="73" spans="2:12" ht="15">
      <c r="B73" s="42">
        <v>63</v>
      </c>
      <c r="C73" s="92">
        <v>1993</v>
      </c>
      <c r="D73" s="101">
        <v>0.0654</v>
      </c>
      <c r="E73" s="101">
        <v>0.0717</v>
      </c>
      <c r="F73" s="102">
        <v>1079.7</v>
      </c>
      <c r="G73" s="102">
        <v>79.7</v>
      </c>
      <c r="H73" s="103">
        <v>72.6</v>
      </c>
      <c r="I73" s="105">
        <v>0.1523</v>
      </c>
      <c r="J73" s="106">
        <v>0.1441</v>
      </c>
      <c r="K73" s="107">
        <v>-0.0082</v>
      </c>
      <c r="L73" s="107">
        <v>0.0724</v>
      </c>
    </row>
    <row r="74" spans="2:12" ht="15">
      <c r="B74" s="42">
        <v>64</v>
      </c>
      <c r="C74" s="92">
        <v>1994</v>
      </c>
      <c r="D74" s="101">
        <v>0.0799</v>
      </c>
      <c r="E74" s="101">
        <v>0.0659</v>
      </c>
      <c r="F74" s="102">
        <v>856.4</v>
      </c>
      <c r="G74" s="102">
        <v>-143.6</v>
      </c>
      <c r="H74" s="103">
        <v>65.4</v>
      </c>
      <c r="I74" s="105">
        <v>-0.0782</v>
      </c>
      <c r="J74" s="106">
        <v>-0.0794</v>
      </c>
      <c r="K74" s="107">
        <v>-0.0012</v>
      </c>
      <c r="L74" s="107">
        <v>-0.1453</v>
      </c>
    </row>
    <row r="75" spans="2:12" ht="15">
      <c r="B75" s="42">
        <v>65</v>
      </c>
      <c r="C75" s="92">
        <v>1995</v>
      </c>
      <c r="D75" s="101">
        <v>0.0603</v>
      </c>
      <c r="E75" s="101">
        <v>0.076</v>
      </c>
      <c r="F75" s="102">
        <v>1225.98</v>
      </c>
      <c r="G75" s="102">
        <v>225.98</v>
      </c>
      <c r="H75" s="103">
        <v>79.9</v>
      </c>
      <c r="I75" s="105">
        <v>0.3059</v>
      </c>
      <c r="J75" s="106">
        <v>0.4215</v>
      </c>
      <c r="K75" s="107">
        <v>0.1156</v>
      </c>
      <c r="L75" s="107">
        <v>0.3455</v>
      </c>
    </row>
    <row r="76" spans="2:12" ht="15">
      <c r="B76" s="42">
        <v>66</v>
      </c>
      <c r="C76" s="92">
        <v>1996</v>
      </c>
      <c r="D76" s="101">
        <v>0.0673</v>
      </c>
      <c r="E76" s="101">
        <v>0.0618</v>
      </c>
      <c r="F76" s="102">
        <v>923.67</v>
      </c>
      <c r="G76" s="102">
        <v>-76.33</v>
      </c>
      <c r="H76" s="103">
        <v>60.3</v>
      </c>
      <c r="I76" s="105">
        <v>-0.016</v>
      </c>
      <c r="J76" s="106">
        <v>0.0314</v>
      </c>
      <c r="K76" s="107">
        <v>0.0474</v>
      </c>
      <c r="L76" s="107">
        <v>-0.0304</v>
      </c>
    </row>
    <row r="77" spans="2:12" ht="15">
      <c r="B77" s="42">
        <v>67</v>
      </c>
      <c r="C77" s="92">
        <v>1997</v>
      </c>
      <c r="D77" s="101">
        <v>0.0602</v>
      </c>
      <c r="E77" s="101">
        <v>0.0664</v>
      </c>
      <c r="F77" s="102">
        <v>1081.92</v>
      </c>
      <c r="G77" s="102">
        <v>81.92</v>
      </c>
      <c r="H77" s="103">
        <v>67.3</v>
      </c>
      <c r="I77" s="105">
        <v>0.1492</v>
      </c>
      <c r="J77" s="106">
        <v>0.2469</v>
      </c>
      <c r="K77" s="107">
        <v>0.0977</v>
      </c>
      <c r="L77" s="107">
        <v>0.1805</v>
      </c>
    </row>
    <row r="78" spans="2:12" ht="15">
      <c r="B78" s="42">
        <v>68</v>
      </c>
      <c r="C78" s="92">
        <v>1998</v>
      </c>
      <c r="D78" s="101">
        <v>0.0542</v>
      </c>
      <c r="E78" s="101">
        <v>0.0583</v>
      </c>
      <c r="F78" s="102">
        <v>1072.71</v>
      </c>
      <c r="G78" s="102">
        <v>72.71</v>
      </c>
      <c r="H78" s="103">
        <v>60.2</v>
      </c>
      <c r="I78" s="105">
        <v>0.1329</v>
      </c>
      <c r="J78" s="106">
        <v>0.1482</v>
      </c>
      <c r="K78" s="107">
        <v>0.0153</v>
      </c>
      <c r="L78" s="107">
        <v>0.0899</v>
      </c>
    </row>
    <row r="79" spans="2:12" ht="15">
      <c r="B79" s="42">
        <v>69</v>
      </c>
      <c r="C79" s="92">
        <v>1999</v>
      </c>
      <c r="D79" s="101">
        <v>0.0682</v>
      </c>
      <c r="E79" s="101">
        <v>0.0557</v>
      </c>
      <c r="F79" s="102">
        <v>848.41</v>
      </c>
      <c r="G79" s="102">
        <v>-151.59</v>
      </c>
      <c r="H79" s="103">
        <v>54.2</v>
      </c>
      <c r="I79" s="105">
        <v>-0.0974</v>
      </c>
      <c r="J79" s="106">
        <v>-0.0885</v>
      </c>
      <c r="K79" s="107">
        <v>0.0089</v>
      </c>
      <c r="L79" s="107">
        <v>-0.1442</v>
      </c>
    </row>
    <row r="80" spans="2:12" ht="15">
      <c r="B80" s="42">
        <v>70</v>
      </c>
      <c r="C80" s="92">
        <v>2000</v>
      </c>
      <c r="D80" s="101">
        <v>0.0558</v>
      </c>
      <c r="E80" s="101">
        <v>0.065</v>
      </c>
      <c r="F80" s="102">
        <v>1148.3</v>
      </c>
      <c r="G80" s="102">
        <v>148.3</v>
      </c>
      <c r="H80" s="103">
        <v>68.2</v>
      </c>
      <c r="I80" s="105">
        <v>0.2165</v>
      </c>
      <c r="J80" s="106">
        <v>0.597</v>
      </c>
      <c r="K80" s="107">
        <v>0.3805</v>
      </c>
      <c r="L80" s="107">
        <v>0.532</v>
      </c>
    </row>
    <row r="81" spans="2:12" ht="15">
      <c r="B81" s="42">
        <v>71</v>
      </c>
      <c r="C81" s="92">
        <v>2001</v>
      </c>
      <c r="D81" s="101">
        <v>0.0575</v>
      </c>
      <c r="E81" s="101">
        <v>0.0553</v>
      </c>
      <c r="F81" s="102">
        <v>979.95</v>
      </c>
      <c r="G81" s="102">
        <v>-20.05</v>
      </c>
      <c r="H81" s="103">
        <v>55.8</v>
      </c>
      <c r="I81" s="105">
        <v>0.0357</v>
      </c>
      <c r="J81" s="106">
        <v>-0.3041</v>
      </c>
      <c r="K81" s="107">
        <v>-0.3398</v>
      </c>
      <c r="L81" s="107">
        <v>-0.3594</v>
      </c>
    </row>
    <row r="82" spans="2:12" ht="15">
      <c r="B82" s="42">
        <v>72</v>
      </c>
      <c r="C82" s="92">
        <v>2002</v>
      </c>
      <c r="D82" s="101">
        <v>0.0484</v>
      </c>
      <c r="E82" s="101">
        <v>0.0559</v>
      </c>
      <c r="F82" s="102">
        <v>1115.77</v>
      </c>
      <c r="G82" s="102">
        <v>115.77</v>
      </c>
      <c r="H82" s="103">
        <v>57.5</v>
      </c>
      <c r="I82" s="105">
        <v>0.1733</v>
      </c>
      <c r="J82" s="106">
        <v>-0.3004</v>
      </c>
      <c r="K82" s="107">
        <v>-0.4737</v>
      </c>
      <c r="L82" s="107">
        <v>-0.3563</v>
      </c>
    </row>
    <row r="83" spans="2:12" ht="15">
      <c r="B83" s="42">
        <v>73</v>
      </c>
      <c r="C83" s="92">
        <v>2003</v>
      </c>
      <c r="D83" s="101">
        <v>0.0511</v>
      </c>
      <c r="E83" s="101">
        <v>0.048</v>
      </c>
      <c r="F83" s="102">
        <v>966.42</v>
      </c>
      <c r="G83" s="102">
        <v>-33.58</v>
      </c>
      <c r="H83" s="103">
        <v>48.4</v>
      </c>
      <c r="I83" s="105">
        <v>0.0148</v>
      </c>
      <c r="J83" s="106">
        <v>0.2611</v>
      </c>
      <c r="K83" s="107">
        <v>0.2463</v>
      </c>
      <c r="L83" s="107">
        <v>0.2131</v>
      </c>
    </row>
    <row r="84" spans="2:12" ht="15">
      <c r="B84" s="42">
        <v>74</v>
      </c>
      <c r="C84" s="92">
        <v>2004</v>
      </c>
      <c r="D84" s="101">
        <v>0.0484</v>
      </c>
      <c r="E84" s="101">
        <v>0.0502</v>
      </c>
      <c r="F84" s="102">
        <v>1034.35</v>
      </c>
      <c r="G84" s="102">
        <v>34.35</v>
      </c>
      <c r="H84" s="103">
        <v>51.1</v>
      </c>
      <c r="I84" s="105">
        <v>0.0854</v>
      </c>
      <c r="J84" s="106">
        <v>0.2422</v>
      </c>
      <c r="K84" s="107">
        <v>0.1568</v>
      </c>
      <c r="L84" s="107">
        <v>0.192</v>
      </c>
    </row>
    <row r="85" spans="2:12" ht="15">
      <c r="B85" s="42">
        <v>75</v>
      </c>
      <c r="C85" s="92">
        <v>2005</v>
      </c>
      <c r="D85" s="101">
        <v>0.0461</v>
      </c>
      <c r="E85" s="101">
        <v>0.0469</v>
      </c>
      <c r="F85" s="102">
        <v>1029.84</v>
      </c>
      <c r="G85" s="102">
        <v>29.84</v>
      </c>
      <c r="H85" s="103">
        <v>48.4</v>
      </c>
      <c r="I85" s="105">
        <v>0.0782</v>
      </c>
      <c r="J85" s="106">
        <v>0.1679</v>
      </c>
      <c r="K85" s="107">
        <v>0.0897</v>
      </c>
      <c r="L85" s="107">
        <v>0.121</v>
      </c>
    </row>
    <row r="86" spans="2:12" ht="15">
      <c r="B86" s="42">
        <v>76</v>
      </c>
      <c r="C86" s="92">
        <v>2006</v>
      </c>
      <c r="D86" s="101">
        <v>0.0491</v>
      </c>
      <c r="E86" s="101">
        <v>0.0468</v>
      </c>
      <c r="F86" s="102">
        <v>962.06</v>
      </c>
      <c r="G86" s="102">
        <v>-37.94</v>
      </c>
      <c r="H86" s="103">
        <v>46.1</v>
      </c>
      <c r="I86" s="105">
        <v>0.0082</v>
      </c>
      <c r="J86" s="106">
        <v>0.2095</v>
      </c>
      <c r="K86" s="107">
        <v>0.2013</v>
      </c>
      <c r="L86" s="107">
        <v>0.1627</v>
      </c>
    </row>
    <row r="87" spans="2:12" ht="15">
      <c r="B87" s="42">
        <v>77</v>
      </c>
      <c r="C87" s="92">
        <v>2007</v>
      </c>
      <c r="D87" s="101">
        <v>0.045</v>
      </c>
      <c r="E87" s="101">
        <v>0.0486</v>
      </c>
      <c r="F87" s="102">
        <v>1053.7</v>
      </c>
      <c r="G87" s="102">
        <v>53.7</v>
      </c>
      <c r="H87" s="103">
        <v>49.1</v>
      </c>
      <c r="I87" s="105">
        <v>0.1028</v>
      </c>
      <c r="J87" s="106">
        <v>0.1936</v>
      </c>
      <c r="K87" s="107">
        <v>0.0908</v>
      </c>
      <c r="L87" s="107">
        <v>0.145</v>
      </c>
    </row>
    <row r="88" spans="2:12" ht="15">
      <c r="B88" s="42">
        <v>78</v>
      </c>
      <c r="C88" s="92">
        <v>2008</v>
      </c>
      <c r="D88" s="101">
        <v>0.0303</v>
      </c>
      <c r="E88" s="101">
        <v>0.0445</v>
      </c>
      <c r="F88" s="102">
        <v>1219.28</v>
      </c>
      <c r="G88" s="102">
        <v>219.28</v>
      </c>
      <c r="H88" s="103">
        <v>45</v>
      </c>
      <c r="I88" s="105">
        <v>0.2643</v>
      </c>
      <c r="J88" s="106">
        <v>-0.2899</v>
      </c>
      <c r="K88" s="107">
        <v>-0.5542</v>
      </c>
      <c r="L88" s="107">
        <v>-0.3344</v>
      </c>
    </row>
    <row r="89" spans="2:12" ht="15">
      <c r="B89" s="42">
        <v>79</v>
      </c>
      <c r="C89" s="92">
        <v>2009</v>
      </c>
      <c r="D89" s="101">
        <v>0.0458</v>
      </c>
      <c r="E89" s="101">
        <v>0.0347</v>
      </c>
      <c r="F89" s="102">
        <v>798.39</v>
      </c>
      <c r="G89" s="102">
        <v>-201.61</v>
      </c>
      <c r="H89" s="103">
        <v>30.3</v>
      </c>
      <c r="I89" s="105">
        <v>-0.1713</v>
      </c>
      <c r="J89" s="106">
        <v>0.1194</v>
      </c>
      <c r="K89" s="107">
        <v>0.2907</v>
      </c>
      <c r="L89" s="107">
        <v>0.0847</v>
      </c>
    </row>
    <row r="90" spans="2:12" ht="15">
      <c r="B90" s="42">
        <v>80</v>
      </c>
      <c r="C90" s="92">
        <v>2010</v>
      </c>
      <c r="D90" s="108">
        <v>0.0414</v>
      </c>
      <c r="E90" s="108">
        <v>0.0425</v>
      </c>
      <c r="F90" s="102">
        <v>1059.45</v>
      </c>
      <c r="G90" s="102">
        <v>59.45</v>
      </c>
      <c r="H90" s="103">
        <v>45.8</v>
      </c>
      <c r="I90" s="105">
        <v>0.1052</v>
      </c>
      <c r="J90" s="106">
        <v>0.0549</v>
      </c>
      <c r="K90" s="107">
        <v>-0.0503</v>
      </c>
      <c r="L90" s="107">
        <v>0.0124</v>
      </c>
    </row>
    <row r="91" spans="2:12" ht="15">
      <c r="B91" s="42">
        <v>81</v>
      </c>
      <c r="C91" s="92">
        <v>2011</v>
      </c>
      <c r="D91" s="108">
        <v>0.0255</v>
      </c>
      <c r="E91" s="108">
        <v>0.0382</v>
      </c>
      <c r="F91" s="102">
        <v>1247.89</v>
      </c>
      <c r="G91" s="102">
        <v>247.89</v>
      </c>
      <c r="H91" s="103">
        <v>41.4</v>
      </c>
      <c r="I91" s="105">
        <v>0.2893</v>
      </c>
      <c r="J91" s="109">
        <v>0.1988</v>
      </c>
      <c r="K91" s="107">
        <v>-0.0905</v>
      </c>
      <c r="L91" s="107">
        <v>0.1606</v>
      </c>
    </row>
    <row r="92" spans="2:12" ht="15">
      <c r="B92" s="42">
        <v>82</v>
      </c>
      <c r="C92" s="92">
        <v>2012</v>
      </c>
      <c r="D92" s="108">
        <v>0.0246</v>
      </c>
      <c r="E92" s="108">
        <v>0.0246</v>
      </c>
      <c r="F92" s="102">
        <v>1014.15</v>
      </c>
      <c r="G92" s="102">
        <v>14.15</v>
      </c>
      <c r="H92" s="103">
        <v>25.5</v>
      </c>
      <c r="I92" s="105">
        <v>0.0396</v>
      </c>
      <c r="J92" s="109">
        <v>0.0129</v>
      </c>
      <c r="K92" s="107">
        <v>-0.0267</v>
      </c>
      <c r="L92" s="107">
        <v>-0.0117</v>
      </c>
    </row>
    <row r="93" spans="2:12" ht="15">
      <c r="B93" s="42">
        <v>83</v>
      </c>
      <c r="C93" s="92">
        <v>2013</v>
      </c>
      <c r="D93" s="108">
        <v>0.0378</v>
      </c>
      <c r="E93" s="108">
        <v>0.0288</v>
      </c>
      <c r="F93" s="102">
        <v>815.92</v>
      </c>
      <c r="G93" s="102">
        <v>-184.08</v>
      </c>
      <c r="H93" s="103">
        <v>24.6</v>
      </c>
      <c r="I93" s="105">
        <v>-0.1595</v>
      </c>
      <c r="J93" s="109">
        <v>0.1326</v>
      </c>
      <c r="K93" s="107">
        <v>0.2921</v>
      </c>
      <c r="L93" s="107">
        <v>0.1038</v>
      </c>
    </row>
    <row r="94" spans="2:12" ht="15">
      <c r="B94" s="42">
        <v>84</v>
      </c>
      <c r="C94" s="92">
        <v>2014</v>
      </c>
      <c r="D94" s="108">
        <v>0.0246</v>
      </c>
      <c r="E94" s="108">
        <v>0.0341</v>
      </c>
      <c r="F94" s="102">
        <v>1207.53</v>
      </c>
      <c r="G94" s="102">
        <v>207.53</v>
      </c>
      <c r="H94" s="103">
        <v>37.8</v>
      </c>
      <c r="I94" s="105">
        <v>0.2453</v>
      </c>
      <c r="J94" s="109">
        <v>0.2861</v>
      </c>
      <c r="K94" s="107">
        <v>0.0408</v>
      </c>
      <c r="L94" s="107">
        <v>0.252</v>
      </c>
    </row>
    <row r="95" spans="2:12" ht="15">
      <c r="B95" s="42">
        <v>85</v>
      </c>
      <c r="C95" s="92">
        <v>2015</v>
      </c>
      <c r="D95" s="108">
        <v>0.0268</v>
      </c>
      <c r="E95" s="108">
        <v>0.0247</v>
      </c>
      <c r="F95" s="102">
        <v>966.11</v>
      </c>
      <c r="G95" s="102">
        <v>-33.89</v>
      </c>
      <c r="H95" s="103">
        <v>24.6</v>
      </c>
      <c r="I95" s="105">
        <v>-0.0093</v>
      </c>
      <c r="J95" s="109">
        <v>0.0138</v>
      </c>
      <c r="K95" s="107">
        <v>0.0231</v>
      </c>
      <c r="L95" s="107">
        <v>-0.0109</v>
      </c>
    </row>
    <row r="96" spans="2:12" ht="15">
      <c r="B96" s="42">
        <v>86</v>
      </c>
      <c r="C96" s="92">
        <v>2016</v>
      </c>
      <c r="D96" s="110">
        <v>0.0272</v>
      </c>
      <c r="E96" s="110">
        <v>0.023</v>
      </c>
      <c r="F96" s="102">
        <v>993.86</v>
      </c>
      <c r="G96" s="102">
        <v>-6.14</v>
      </c>
      <c r="H96" s="103">
        <v>26.8</v>
      </c>
      <c r="I96" s="105">
        <v>0.0207</v>
      </c>
      <c r="J96" s="109">
        <v>0.1627</v>
      </c>
      <c r="K96" s="107">
        <v>0.142</v>
      </c>
      <c r="L96" s="107">
        <v>0.1397</v>
      </c>
    </row>
    <row r="97" spans="2:12" ht="15">
      <c r="B97" s="42">
        <v>87</v>
      </c>
      <c r="C97" s="92">
        <v>2017</v>
      </c>
      <c r="D97" s="110">
        <v>0.0254</v>
      </c>
      <c r="E97" s="159">
        <v>0.0267</v>
      </c>
      <c r="F97" s="102">
        <v>972.83</v>
      </c>
      <c r="G97" s="102">
        <v>-27.17</v>
      </c>
      <c r="H97" s="103">
        <v>27.2</v>
      </c>
      <c r="I97" s="105">
        <v>0</v>
      </c>
      <c r="J97" s="111">
        <v>0.1211</v>
      </c>
      <c r="K97" s="107">
        <v>0.1211</v>
      </c>
      <c r="L97" s="107">
        <v>0.0922</v>
      </c>
    </row>
    <row r="98" spans="2:12" ht="15">
      <c r="B98" s="42">
        <v>88</v>
      </c>
      <c r="C98" s="92">
        <v>2018</v>
      </c>
      <c r="D98" s="169">
        <v>0.0284</v>
      </c>
      <c r="E98" s="169">
        <v>0.0282</v>
      </c>
      <c r="F98" s="102">
        <v>968.9</v>
      </c>
      <c r="G98" s="102">
        <v>-31.1</v>
      </c>
      <c r="H98" s="103">
        <v>29</v>
      </c>
      <c r="I98" s="105">
        <v>-0.0021</v>
      </c>
      <c r="J98" s="111">
        <v>0.0411</v>
      </c>
      <c r="K98" s="107">
        <v>0.0432</v>
      </c>
      <c r="L98" s="107">
        <v>0.0111</v>
      </c>
    </row>
    <row r="99" spans="2:12" ht="15">
      <c r="B99" s="42"/>
      <c r="C99" s="92"/>
      <c r="D99" s="104"/>
      <c r="E99" s="104"/>
      <c r="F99" s="104"/>
      <c r="G99" s="102"/>
      <c r="H99" s="103"/>
      <c r="I99" s="105"/>
      <c r="J99" s="105"/>
      <c r="K99" s="94"/>
      <c r="L99" s="94"/>
    </row>
    <row r="100" spans="2:12" ht="15.75">
      <c r="B100" s="42">
        <v>90</v>
      </c>
      <c r="C100" s="168" t="s">
        <v>69</v>
      </c>
      <c r="D100" s="112"/>
      <c r="E100" s="112"/>
      <c r="F100" s="113"/>
      <c r="G100" s="113"/>
      <c r="H100" s="114"/>
      <c r="I100" s="115"/>
      <c r="J100" s="116"/>
      <c r="K100" s="117">
        <f>AVERAGE(K12:K98)</f>
        <v>0.05611379310344823</v>
      </c>
      <c r="L100" s="117">
        <f>AVERAGE(L12:L98)</f>
        <v>0.06118275862068963</v>
      </c>
    </row>
    <row r="101" spans="2:12" ht="15">
      <c r="B101" s="42"/>
      <c r="C101" s="92"/>
      <c r="D101" s="94"/>
      <c r="E101" s="94"/>
      <c r="F101" s="94"/>
      <c r="G101" s="96"/>
      <c r="H101" s="118"/>
      <c r="I101" s="107"/>
      <c r="J101" s="107"/>
      <c r="K101" s="94"/>
      <c r="L101" s="94"/>
    </row>
    <row r="102" spans="2:12" ht="15">
      <c r="B102" s="42">
        <v>92</v>
      </c>
      <c r="C102" s="92" t="s">
        <v>70</v>
      </c>
      <c r="D102" s="92" t="s">
        <v>71</v>
      </c>
      <c r="E102" s="92"/>
      <c r="F102" s="92"/>
      <c r="G102" s="92"/>
      <c r="H102" s="92"/>
      <c r="I102" s="92"/>
      <c r="J102" s="92"/>
      <c r="K102" s="92"/>
      <c r="L102" s="92"/>
    </row>
    <row r="103" spans="2:12" ht="15">
      <c r="B103" s="42">
        <v>93</v>
      </c>
      <c r="C103" s="92"/>
      <c r="D103" s="92" t="s">
        <v>178</v>
      </c>
      <c r="E103" s="92"/>
      <c r="F103" s="92"/>
      <c r="G103" s="92"/>
      <c r="H103" s="92"/>
      <c r="I103" s="92"/>
      <c r="J103" s="92"/>
      <c r="K103" s="92"/>
      <c r="L103" s="92"/>
    </row>
    <row r="104" spans="2:6" ht="15">
      <c r="B104" s="42"/>
      <c r="D104" s="79"/>
      <c r="E104" s="79"/>
      <c r="F104" s="79"/>
    </row>
  </sheetData>
  <sheetProtection/>
  <mergeCells count="1">
    <mergeCell ref="B1:L1"/>
  </mergeCells>
  <printOptions horizontalCentered="1"/>
  <pageMargins left="1" right="1" top="1" bottom="0.5" header="0.5" footer="0.5"/>
  <pageSetup horizontalDpi="1200" verticalDpi="1200" orientation="portrait" scale="53" r:id="rId1"/>
  <headerFooter alignWithMargins="0">
    <oddHeader>&amp;R&amp;"Times New Roman,Bold"&amp;10Attachment RAM-8
Page &amp;P of &amp;N</oddHeader>
  </headerFooter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="144" zoomScaleNormal="144" workbookViewId="0" topLeftCell="A40">
      <selection activeCell="F3" sqref="F3"/>
    </sheetView>
  </sheetViews>
  <sheetFormatPr defaultColWidth="11.5546875" defaultRowHeight="15"/>
  <cols>
    <col min="1" max="1" width="11.5546875" style="0" customWidth="1"/>
    <col min="2" max="2" width="6.6640625" style="0" customWidth="1"/>
    <col min="3" max="3" width="11.5546875" style="0" customWidth="1"/>
    <col min="4" max="4" width="12.10546875" style="0" customWidth="1"/>
  </cols>
  <sheetData>
    <row r="1" spans="2:8" ht="18">
      <c r="B1" s="193" t="s">
        <v>165</v>
      </c>
      <c r="C1" s="193"/>
      <c r="D1" s="193"/>
      <c r="E1" s="193"/>
      <c r="F1" s="193"/>
      <c r="G1" s="158"/>
      <c r="H1" s="9"/>
    </row>
    <row r="2" spans="2:8" ht="15.75">
      <c r="B2" s="11"/>
      <c r="C2" s="157"/>
      <c r="D2" s="132"/>
      <c r="E2" s="15"/>
      <c r="F2" s="11"/>
      <c r="G2" s="124"/>
      <c r="H2" s="9"/>
    </row>
    <row r="3" spans="2:12" ht="15.75">
      <c r="B3" s="11"/>
      <c r="C3" s="157"/>
      <c r="D3" s="156"/>
      <c r="E3" s="153" t="s">
        <v>159</v>
      </c>
      <c r="F3" s="153" t="s">
        <v>158</v>
      </c>
      <c r="G3" s="152"/>
      <c r="H3" s="15"/>
      <c r="I3" s="119"/>
      <c r="J3" s="119"/>
      <c r="K3" s="119"/>
      <c r="L3" s="119"/>
    </row>
    <row r="4" spans="2:12" ht="15.75">
      <c r="B4" s="129"/>
      <c r="C4" s="155"/>
      <c r="D4" s="154" t="s">
        <v>157</v>
      </c>
      <c r="E4" s="154" t="s">
        <v>156</v>
      </c>
      <c r="F4" s="153" t="s">
        <v>155</v>
      </c>
      <c r="G4" s="152"/>
      <c r="H4" s="15"/>
      <c r="I4" s="119"/>
      <c r="J4" s="119"/>
      <c r="K4" s="119"/>
      <c r="L4" s="119"/>
    </row>
    <row r="5" spans="2:12" ht="18.75">
      <c r="B5" s="151" t="s">
        <v>27</v>
      </c>
      <c r="C5" s="150" t="s">
        <v>154</v>
      </c>
      <c r="D5" s="149" t="s">
        <v>153</v>
      </c>
      <c r="E5" s="149" t="s">
        <v>152</v>
      </c>
      <c r="F5" s="148" t="s">
        <v>62</v>
      </c>
      <c r="G5" s="147"/>
      <c r="H5" s="119"/>
      <c r="I5" s="119"/>
      <c r="J5" s="119"/>
      <c r="K5" s="119"/>
      <c r="L5" s="119"/>
    </row>
    <row r="6" spans="2:12" ht="15.75">
      <c r="B6" s="146"/>
      <c r="C6" s="146"/>
      <c r="D6" s="145" t="s">
        <v>18</v>
      </c>
      <c r="E6" s="145" t="s">
        <v>14</v>
      </c>
      <c r="F6" s="145" t="s">
        <v>15</v>
      </c>
      <c r="G6" s="144"/>
      <c r="H6" s="119"/>
      <c r="I6" s="119"/>
      <c r="J6" s="119"/>
      <c r="K6" s="119"/>
      <c r="L6" s="119"/>
    </row>
    <row r="7" spans="2:12" ht="15.75">
      <c r="B7" s="11">
        <v>1</v>
      </c>
      <c r="C7" s="11">
        <v>1986</v>
      </c>
      <c r="D7" s="140">
        <v>0.078</v>
      </c>
      <c r="E7" s="136">
        <v>0.1393</v>
      </c>
      <c r="F7" s="143">
        <f>E7-D7</f>
        <v>0.06130000000000001</v>
      </c>
      <c r="G7" s="139"/>
      <c r="H7" s="119"/>
      <c r="I7" s="119"/>
      <c r="J7" s="119"/>
      <c r="K7" s="119"/>
      <c r="L7" s="119"/>
    </row>
    <row r="8" spans="2:12" ht="15.75">
      <c r="B8" s="11">
        <v>2</v>
      </c>
      <c r="C8" s="11">
        <v>1987</v>
      </c>
      <c r="D8" s="140">
        <v>0.0858</v>
      </c>
      <c r="E8" s="136">
        <v>0.1299</v>
      </c>
      <c r="F8" s="143">
        <f aca="true" t="shared" si="0" ref="F8:F39">E8-D8</f>
        <v>0.044099999999999986</v>
      </c>
      <c r="G8" s="139"/>
      <c r="H8" s="119"/>
      <c r="I8" s="119"/>
      <c r="J8" s="119"/>
      <c r="K8" s="119"/>
      <c r="L8" s="119"/>
    </row>
    <row r="9" spans="2:12" ht="15.75">
      <c r="B9" s="11">
        <v>3</v>
      </c>
      <c r="C9" s="11">
        <v>1988</v>
      </c>
      <c r="D9" s="140">
        <v>0.0896</v>
      </c>
      <c r="E9" s="136">
        <v>0.1279</v>
      </c>
      <c r="F9" s="143">
        <f t="shared" si="0"/>
        <v>0.038300000000000015</v>
      </c>
      <c r="G9" s="139"/>
      <c r="H9" s="119"/>
      <c r="I9" s="119"/>
      <c r="J9" s="119"/>
      <c r="K9" s="119"/>
      <c r="L9" s="119"/>
    </row>
    <row r="10" spans="2:12" ht="15.75">
      <c r="B10" s="11">
        <v>4</v>
      </c>
      <c r="C10" s="11">
        <v>1989</v>
      </c>
      <c r="D10" s="140">
        <v>0.0845</v>
      </c>
      <c r="E10" s="136">
        <v>0.1297</v>
      </c>
      <c r="F10" s="143">
        <f t="shared" si="0"/>
        <v>0.045200000000000004</v>
      </c>
      <c r="G10" s="139"/>
      <c r="H10" s="119"/>
      <c r="I10" s="119"/>
      <c r="J10" s="119"/>
      <c r="K10" s="119"/>
      <c r="L10" s="119"/>
    </row>
    <row r="11" spans="2:12" ht="15.75">
      <c r="B11" s="11">
        <v>5</v>
      </c>
      <c r="C11" s="11">
        <v>1990</v>
      </c>
      <c r="D11" s="140">
        <v>0.0861</v>
      </c>
      <c r="E11" s="136">
        <v>0.127</v>
      </c>
      <c r="F11" s="143">
        <f t="shared" si="0"/>
        <v>0.040900000000000006</v>
      </c>
      <c r="G11" s="119"/>
      <c r="H11" s="119"/>
      <c r="I11" s="119"/>
      <c r="J11" s="119"/>
      <c r="K11" s="119"/>
      <c r="L11" s="119"/>
    </row>
    <row r="12" spans="2:12" ht="15.75">
      <c r="B12" s="11">
        <v>6</v>
      </c>
      <c r="C12" s="11">
        <v>1991</v>
      </c>
      <c r="D12" s="140">
        <v>0.0814</v>
      </c>
      <c r="E12" s="136">
        <v>0.1255</v>
      </c>
      <c r="F12" s="143">
        <f t="shared" si="0"/>
        <v>0.0441</v>
      </c>
      <c r="G12" s="119"/>
      <c r="H12" s="119"/>
      <c r="I12" s="119"/>
      <c r="J12" s="119"/>
      <c r="K12" s="119"/>
      <c r="L12" s="119"/>
    </row>
    <row r="13" spans="2:12" ht="15.75">
      <c r="B13" s="11">
        <v>7</v>
      </c>
      <c r="C13" s="11">
        <v>1992</v>
      </c>
      <c r="D13" s="140">
        <v>0.0767</v>
      </c>
      <c r="E13" s="142">
        <v>0.1209</v>
      </c>
      <c r="F13" s="135">
        <f t="shared" si="0"/>
        <v>0.04419999999999999</v>
      </c>
      <c r="G13" s="119"/>
      <c r="H13" s="119"/>
      <c r="I13" s="119"/>
      <c r="J13" s="119"/>
      <c r="K13" s="119"/>
      <c r="L13" s="119"/>
    </row>
    <row r="14" spans="2:12" ht="15.75">
      <c r="B14" s="11">
        <v>8</v>
      </c>
      <c r="C14" s="11">
        <v>1993</v>
      </c>
      <c r="D14" s="140">
        <v>0.066</v>
      </c>
      <c r="E14" s="142">
        <v>0.1141</v>
      </c>
      <c r="F14" s="135">
        <f t="shared" si="0"/>
        <v>0.04809999999999999</v>
      </c>
      <c r="G14" s="119"/>
      <c r="H14" s="119"/>
      <c r="I14" s="119"/>
      <c r="J14" s="119"/>
      <c r="K14" s="119"/>
      <c r="L14" s="119"/>
    </row>
    <row r="15" spans="2:12" ht="15.75">
      <c r="B15" s="11">
        <v>9</v>
      </c>
      <c r="C15" s="11">
        <v>1994</v>
      </c>
      <c r="D15" s="140">
        <v>0.0737</v>
      </c>
      <c r="E15" s="142">
        <v>0.1134</v>
      </c>
      <c r="F15" s="135">
        <f t="shared" si="0"/>
        <v>0.0397</v>
      </c>
      <c r="G15" s="119"/>
      <c r="H15" s="119"/>
      <c r="I15" s="119"/>
      <c r="J15" s="119"/>
      <c r="K15" s="119"/>
      <c r="L15" s="119"/>
    </row>
    <row r="16" spans="2:12" ht="15.75">
      <c r="B16" s="11">
        <v>10</v>
      </c>
      <c r="C16" s="11">
        <v>1995</v>
      </c>
      <c r="D16" s="140">
        <v>0.0688</v>
      </c>
      <c r="E16" s="142">
        <v>0.1155</v>
      </c>
      <c r="F16" s="135">
        <f t="shared" si="0"/>
        <v>0.046700000000000005</v>
      </c>
      <c r="G16" s="119"/>
      <c r="H16" s="119"/>
      <c r="I16" s="119"/>
      <c r="J16" s="119"/>
      <c r="K16" s="119"/>
      <c r="L16" s="119"/>
    </row>
    <row r="17" spans="2:12" ht="15.75">
      <c r="B17" s="11">
        <v>11</v>
      </c>
      <c r="C17" s="11">
        <v>1996</v>
      </c>
      <c r="D17" s="140">
        <v>0.067</v>
      </c>
      <c r="E17" s="142">
        <v>0.1139</v>
      </c>
      <c r="F17" s="135">
        <f t="shared" si="0"/>
        <v>0.0469</v>
      </c>
      <c r="G17" s="119"/>
      <c r="H17" s="119"/>
      <c r="I17" s="119"/>
      <c r="J17" s="119"/>
      <c r="K17" s="119"/>
      <c r="L17" s="119"/>
    </row>
    <row r="18" spans="2:12" ht="15.75">
      <c r="B18" s="11">
        <v>12</v>
      </c>
      <c r="C18" s="11">
        <v>1997</v>
      </c>
      <c r="D18" s="140">
        <v>0.0661</v>
      </c>
      <c r="E18" s="142">
        <v>0.114</v>
      </c>
      <c r="F18" s="135">
        <f t="shared" si="0"/>
        <v>0.0479</v>
      </c>
      <c r="G18" s="119"/>
      <c r="H18" s="119"/>
      <c r="I18" s="119"/>
      <c r="J18" s="119"/>
      <c r="K18" s="119"/>
      <c r="L18" s="119"/>
    </row>
    <row r="19" spans="2:12" ht="15.75">
      <c r="B19" s="11">
        <v>13</v>
      </c>
      <c r="C19" s="11">
        <v>1998</v>
      </c>
      <c r="D19" s="140">
        <v>0.0558</v>
      </c>
      <c r="E19" s="142">
        <v>0.1166</v>
      </c>
      <c r="F19" s="135">
        <f t="shared" si="0"/>
        <v>0.06079999999999999</v>
      </c>
      <c r="G19" s="119"/>
      <c r="H19" s="119"/>
      <c r="I19" s="119"/>
      <c r="J19" s="119"/>
      <c r="K19" s="119"/>
      <c r="L19" s="119"/>
    </row>
    <row r="20" spans="2:12" ht="15.75">
      <c r="B20" s="11">
        <v>14</v>
      </c>
      <c r="C20" s="11">
        <v>1999</v>
      </c>
      <c r="D20" s="140">
        <v>0.0587</v>
      </c>
      <c r="E20" s="142">
        <v>0.1077</v>
      </c>
      <c r="F20" s="135">
        <f t="shared" si="0"/>
        <v>0.049</v>
      </c>
      <c r="G20" s="119"/>
      <c r="H20" s="119"/>
      <c r="I20" s="119"/>
      <c r="J20" s="119"/>
      <c r="K20" s="119"/>
      <c r="L20" s="119"/>
    </row>
    <row r="21" spans="2:12" ht="15.75">
      <c r="B21" s="11">
        <v>15</v>
      </c>
      <c r="C21" s="11">
        <v>2000</v>
      </c>
      <c r="D21" s="140">
        <v>0.0594</v>
      </c>
      <c r="E21" s="142">
        <v>0.1143</v>
      </c>
      <c r="F21" s="135">
        <f t="shared" si="0"/>
        <v>0.0549</v>
      </c>
      <c r="G21" s="119"/>
      <c r="H21" s="119"/>
      <c r="I21" s="119"/>
      <c r="J21" s="119"/>
      <c r="K21" s="119"/>
      <c r="L21" s="119"/>
    </row>
    <row r="22" spans="2:12" ht="15.75">
      <c r="B22" s="11">
        <v>16</v>
      </c>
      <c r="C22" s="11">
        <v>2001</v>
      </c>
      <c r="D22" s="140">
        <v>0.0549</v>
      </c>
      <c r="E22" s="142">
        <v>0.1109</v>
      </c>
      <c r="F22" s="135">
        <f t="shared" si="0"/>
        <v>0.056</v>
      </c>
      <c r="G22" s="119"/>
      <c r="H22" s="119"/>
      <c r="I22" s="119"/>
      <c r="J22" s="119"/>
      <c r="K22" s="119"/>
      <c r="L22" s="119"/>
    </row>
    <row r="23" spans="2:12" ht="15.75">
      <c r="B23" s="11">
        <v>17</v>
      </c>
      <c r="C23" s="11">
        <v>2002</v>
      </c>
      <c r="D23" s="140">
        <v>0.0542</v>
      </c>
      <c r="E23" s="142">
        <v>0.1116</v>
      </c>
      <c r="F23" s="135">
        <f t="shared" si="0"/>
        <v>0.05740000000000001</v>
      </c>
      <c r="G23" s="119"/>
      <c r="H23" s="119"/>
      <c r="I23" s="119"/>
      <c r="J23" s="119"/>
      <c r="K23" s="119"/>
      <c r="L23" s="119"/>
    </row>
    <row r="24" spans="2:12" ht="15.75">
      <c r="B24" s="11">
        <v>18</v>
      </c>
      <c r="C24" s="11">
        <v>2003</v>
      </c>
      <c r="D24" s="140">
        <v>0.0502</v>
      </c>
      <c r="E24" s="142">
        <v>0.1097</v>
      </c>
      <c r="F24" s="135">
        <f t="shared" si="0"/>
        <v>0.059500000000000004</v>
      </c>
      <c r="G24" s="119"/>
      <c r="H24" s="119"/>
      <c r="I24" s="119"/>
      <c r="J24" s="119"/>
      <c r="K24" s="119"/>
      <c r="L24" s="119"/>
    </row>
    <row r="25" spans="2:12" ht="15.75">
      <c r="B25" s="11">
        <v>19</v>
      </c>
      <c r="C25" s="11">
        <v>2004</v>
      </c>
      <c r="D25" s="140">
        <v>0.0505</v>
      </c>
      <c r="E25" s="142">
        <v>0.1075</v>
      </c>
      <c r="F25" s="135">
        <f t="shared" si="0"/>
        <v>0.056999999999999995</v>
      </c>
      <c r="G25" s="119"/>
      <c r="H25" s="139"/>
      <c r="I25" s="119"/>
      <c r="J25" s="119"/>
      <c r="K25" s="119"/>
      <c r="L25" s="119"/>
    </row>
    <row r="26" spans="2:12" ht="15.75">
      <c r="B26" s="11">
        <v>20</v>
      </c>
      <c r="C26" s="134" t="s">
        <v>151</v>
      </c>
      <c r="D26" s="140">
        <v>0.0465</v>
      </c>
      <c r="E26" s="136">
        <v>0.1054</v>
      </c>
      <c r="F26" s="135">
        <f t="shared" si="0"/>
        <v>0.058899999999999994</v>
      </c>
      <c r="G26" s="119"/>
      <c r="H26" s="139"/>
      <c r="I26" s="119"/>
      <c r="J26" s="119"/>
      <c r="K26" s="141"/>
      <c r="L26" s="119"/>
    </row>
    <row r="27" spans="2:12" ht="15.75">
      <c r="B27" s="11">
        <v>21</v>
      </c>
      <c r="C27" s="134" t="s">
        <v>150</v>
      </c>
      <c r="D27" s="140">
        <v>0.0488</v>
      </c>
      <c r="E27" s="136">
        <v>0.1036</v>
      </c>
      <c r="F27" s="135">
        <f t="shared" si="0"/>
        <v>0.054799999999999995</v>
      </c>
      <c r="G27" s="119"/>
      <c r="H27" s="139"/>
      <c r="I27" s="119"/>
      <c r="J27" s="119"/>
      <c r="K27" s="141"/>
      <c r="L27" s="119"/>
    </row>
    <row r="28" spans="2:12" ht="15.75">
      <c r="B28" s="11">
        <v>22</v>
      </c>
      <c r="C28" s="134" t="s">
        <v>149</v>
      </c>
      <c r="D28" s="140">
        <v>0.0483</v>
      </c>
      <c r="E28" s="136">
        <v>0.1036</v>
      </c>
      <c r="F28" s="135">
        <f t="shared" si="0"/>
        <v>0.055299999999999995</v>
      </c>
      <c r="G28" s="119"/>
      <c r="H28" s="139"/>
      <c r="I28" s="119"/>
      <c r="J28" s="119"/>
      <c r="K28" s="141"/>
      <c r="L28" s="119"/>
    </row>
    <row r="29" spans="2:12" ht="15.75">
      <c r="B29" s="11">
        <v>23</v>
      </c>
      <c r="C29" s="134" t="s">
        <v>148</v>
      </c>
      <c r="D29" s="140">
        <v>0.0428</v>
      </c>
      <c r="E29" s="136">
        <v>0.1046</v>
      </c>
      <c r="F29" s="135">
        <f t="shared" si="0"/>
        <v>0.0618</v>
      </c>
      <c r="G29" s="119"/>
      <c r="H29" s="139"/>
      <c r="I29" s="119"/>
      <c r="J29" s="119"/>
      <c r="K29" s="119"/>
      <c r="L29" s="119"/>
    </row>
    <row r="30" spans="2:12" ht="15.75">
      <c r="B30" s="11">
        <v>24</v>
      </c>
      <c r="C30" s="134" t="s">
        <v>147</v>
      </c>
      <c r="D30" s="140">
        <v>0.0407</v>
      </c>
      <c r="E30" s="136">
        <v>0.1048</v>
      </c>
      <c r="F30" s="135">
        <f t="shared" si="0"/>
        <v>0.0641</v>
      </c>
      <c r="G30" s="119"/>
      <c r="H30" s="139"/>
      <c r="I30" s="119"/>
      <c r="J30" s="119"/>
      <c r="K30" s="119"/>
      <c r="L30" s="119"/>
    </row>
    <row r="31" spans="2:12" ht="15.75">
      <c r="B31" s="11">
        <v>25</v>
      </c>
      <c r="C31" s="134" t="s">
        <v>146</v>
      </c>
      <c r="D31" s="140">
        <v>0.0425</v>
      </c>
      <c r="E31" s="136">
        <v>0.1034</v>
      </c>
      <c r="F31" s="135">
        <f t="shared" si="0"/>
        <v>0.0609</v>
      </c>
      <c r="G31" s="119"/>
      <c r="H31" s="139"/>
      <c r="I31" s="119"/>
      <c r="J31" s="119"/>
      <c r="K31" s="119"/>
      <c r="L31" s="119"/>
    </row>
    <row r="32" spans="2:12" ht="15.75">
      <c r="B32" s="11">
        <v>26</v>
      </c>
      <c r="C32" s="134" t="s">
        <v>145</v>
      </c>
      <c r="D32" s="140">
        <v>0.0391</v>
      </c>
      <c r="E32" s="136">
        <v>0.1029</v>
      </c>
      <c r="F32" s="135">
        <f t="shared" si="0"/>
        <v>0.0638</v>
      </c>
      <c r="G32" s="119"/>
      <c r="H32" s="139"/>
      <c r="I32" s="119"/>
      <c r="J32" s="119"/>
      <c r="K32" s="119"/>
      <c r="L32" s="119"/>
    </row>
    <row r="33" spans="2:12" ht="15.75">
      <c r="B33" s="11">
        <v>27</v>
      </c>
      <c r="C33" s="134" t="s">
        <v>144</v>
      </c>
      <c r="D33" s="138">
        <v>0.0292</v>
      </c>
      <c r="E33" s="136">
        <v>0.1017</v>
      </c>
      <c r="F33" s="135">
        <f t="shared" si="0"/>
        <v>0.0725</v>
      </c>
      <c r="G33" s="119"/>
      <c r="H33" s="139"/>
      <c r="I33" s="119"/>
      <c r="J33" s="119"/>
      <c r="K33" s="119"/>
      <c r="L33" s="119"/>
    </row>
    <row r="34" spans="2:12" ht="15.75">
      <c r="B34" s="11">
        <v>28</v>
      </c>
      <c r="C34" s="134" t="s">
        <v>143</v>
      </c>
      <c r="D34" s="138">
        <v>0.0345</v>
      </c>
      <c r="E34" s="136">
        <v>0.1003</v>
      </c>
      <c r="F34" s="135">
        <f t="shared" si="0"/>
        <v>0.0658</v>
      </c>
      <c r="G34" s="119"/>
      <c r="H34" s="139"/>
      <c r="I34" s="119"/>
      <c r="J34" s="119"/>
      <c r="K34" s="119"/>
      <c r="L34" s="119"/>
    </row>
    <row r="35" spans="2:12" ht="15.75">
      <c r="B35" s="11">
        <v>29</v>
      </c>
      <c r="C35" s="134" t="s">
        <v>142</v>
      </c>
      <c r="D35" s="138">
        <v>0.0334</v>
      </c>
      <c r="E35" s="136">
        <v>0.0991</v>
      </c>
      <c r="F35" s="135">
        <f t="shared" si="0"/>
        <v>0.0657</v>
      </c>
      <c r="G35" s="119"/>
      <c r="H35" s="139"/>
      <c r="I35" s="119"/>
      <c r="J35" s="119"/>
      <c r="K35" s="119"/>
      <c r="L35" s="119"/>
    </row>
    <row r="36" spans="2:12" ht="15.75">
      <c r="B36" s="11">
        <v>30</v>
      </c>
      <c r="C36" s="134" t="s">
        <v>141</v>
      </c>
      <c r="D36" s="138">
        <v>0.0284</v>
      </c>
      <c r="E36" s="136">
        <v>0.0985</v>
      </c>
      <c r="F36" s="135">
        <f t="shared" si="0"/>
        <v>0.0701</v>
      </c>
      <c r="G36" s="119"/>
      <c r="H36" s="131"/>
      <c r="I36" s="119"/>
      <c r="J36" s="119"/>
      <c r="K36" s="119"/>
      <c r="L36" s="119"/>
    </row>
    <row r="37" spans="2:12" ht="15.75">
      <c r="B37" s="11">
        <v>31</v>
      </c>
      <c r="C37" s="134" t="s">
        <v>140</v>
      </c>
      <c r="D37" s="137">
        <v>0.026</v>
      </c>
      <c r="E37" s="136">
        <v>0.0977</v>
      </c>
      <c r="F37" s="135">
        <f t="shared" si="0"/>
        <v>0.0717</v>
      </c>
      <c r="G37" s="119"/>
      <c r="H37" s="131"/>
      <c r="I37" s="119"/>
      <c r="J37" s="119"/>
      <c r="K37" s="119"/>
      <c r="L37" s="119"/>
    </row>
    <row r="38" spans="2:12" ht="15.75">
      <c r="B38" s="11">
        <v>32</v>
      </c>
      <c r="C38" s="134" t="s">
        <v>139</v>
      </c>
      <c r="D38" s="137">
        <v>0.029</v>
      </c>
      <c r="E38" s="136">
        <v>0.0974</v>
      </c>
      <c r="F38" s="135">
        <f t="shared" si="0"/>
        <v>0.0684</v>
      </c>
      <c r="G38" s="119"/>
      <c r="H38" s="131"/>
      <c r="I38" s="119"/>
      <c r="J38" s="119"/>
      <c r="K38" s="119"/>
      <c r="L38" s="119"/>
    </row>
    <row r="39" spans="2:12" ht="15.75">
      <c r="B39" s="11">
        <v>33</v>
      </c>
      <c r="C39" s="134" t="s">
        <v>160</v>
      </c>
      <c r="D39" s="137">
        <v>0.0311</v>
      </c>
      <c r="E39" s="136">
        <v>0.0964</v>
      </c>
      <c r="F39" s="135">
        <f t="shared" si="0"/>
        <v>0.0653</v>
      </c>
      <c r="G39" s="119"/>
      <c r="H39" s="131"/>
      <c r="I39" s="119"/>
      <c r="J39" s="119"/>
      <c r="K39" s="119"/>
      <c r="L39" s="119"/>
    </row>
    <row r="40" spans="2:12" ht="15.75">
      <c r="B40" s="11"/>
      <c r="C40" s="134"/>
      <c r="D40" s="133"/>
      <c r="E40" s="132"/>
      <c r="F40" s="11"/>
      <c r="G40" s="131"/>
      <c r="H40" s="130"/>
      <c r="I40" s="119"/>
      <c r="J40" s="119"/>
      <c r="K40" s="119"/>
      <c r="L40" s="119"/>
    </row>
    <row r="41" spans="2:12" ht="15.75">
      <c r="B41" s="11">
        <v>35</v>
      </c>
      <c r="C41" s="129" t="s">
        <v>138</v>
      </c>
      <c r="D41" s="128">
        <f>AVERAGE(D7:D39)</f>
        <v>0.055384848484848474</v>
      </c>
      <c r="E41" s="128">
        <f>AVERAGE(E7:E39)</f>
        <v>0.1111757575757576</v>
      </c>
      <c r="F41" s="128">
        <f>AVERAGE(F7:F39)</f>
        <v>0.055790909090909106</v>
      </c>
      <c r="G41" s="130"/>
      <c r="H41" s="124"/>
      <c r="I41" s="119"/>
      <c r="J41" s="124"/>
      <c r="K41" s="119"/>
      <c r="L41" s="119"/>
    </row>
    <row r="42" spans="2:12" ht="15.75">
      <c r="B42" s="11"/>
      <c r="C42" s="129"/>
      <c r="D42" s="128"/>
      <c r="E42" s="128"/>
      <c r="F42" s="128"/>
      <c r="G42" s="124"/>
      <c r="H42" s="124"/>
      <c r="I42" s="119"/>
      <c r="J42" s="124"/>
      <c r="K42" s="119"/>
      <c r="L42" s="119"/>
    </row>
    <row r="43" spans="2:12" ht="15.75">
      <c r="B43" s="11">
        <v>37</v>
      </c>
      <c r="C43" s="127" t="s">
        <v>137</v>
      </c>
      <c r="D43" s="11"/>
      <c r="E43" s="15"/>
      <c r="F43" s="11"/>
      <c r="G43" s="124"/>
      <c r="H43" s="124"/>
      <c r="I43" s="119"/>
      <c r="J43" s="119"/>
      <c r="K43" s="119"/>
      <c r="L43" s="119"/>
    </row>
    <row r="44" spans="2:12" ht="21" customHeight="1">
      <c r="B44" s="11">
        <v>38</v>
      </c>
      <c r="C44" s="126" t="s">
        <v>136</v>
      </c>
      <c r="D44" s="11"/>
      <c r="E44" s="15"/>
      <c r="F44" s="11"/>
      <c r="G44" s="124"/>
      <c r="H44" s="124"/>
      <c r="I44" s="119"/>
      <c r="J44" s="119"/>
      <c r="K44" s="119"/>
      <c r="L44" s="119"/>
    </row>
    <row r="45" spans="2:12" ht="15.75">
      <c r="B45" s="11">
        <v>39</v>
      </c>
      <c r="C45" s="125" t="s">
        <v>135</v>
      </c>
      <c r="D45" s="11"/>
      <c r="E45" s="15"/>
      <c r="F45" s="11"/>
      <c r="G45" s="124"/>
      <c r="H45" s="121"/>
      <c r="I45" s="15" t="s">
        <v>134</v>
      </c>
      <c r="J45" s="120">
        <v>0.042</v>
      </c>
      <c r="K45" s="119"/>
      <c r="L45" s="119"/>
    </row>
    <row r="46" spans="2:12" ht="15.75">
      <c r="B46" s="11">
        <v>40</v>
      </c>
      <c r="C46" s="123" t="s">
        <v>161</v>
      </c>
      <c r="D46" s="11"/>
      <c r="E46" s="15"/>
      <c r="F46" s="11"/>
      <c r="G46" s="121"/>
      <c r="H46" s="121"/>
      <c r="I46" s="15" t="s">
        <v>133</v>
      </c>
      <c r="J46" s="120">
        <f>0.0816-0.4668*J45</f>
        <v>0.061994400000000005</v>
      </c>
      <c r="K46" s="119"/>
      <c r="L46" s="119"/>
    </row>
    <row r="47" spans="2:12" ht="15.75">
      <c r="B47" s="15"/>
      <c r="C47" s="15"/>
      <c r="D47" s="15"/>
      <c r="E47" s="11"/>
      <c r="F47" s="122"/>
      <c r="G47" s="11"/>
      <c r="H47" s="121"/>
      <c r="I47" s="15" t="s">
        <v>132</v>
      </c>
      <c r="J47" s="120">
        <f>J45+J46</f>
        <v>0.10399440000000001</v>
      </c>
      <c r="K47" s="119"/>
      <c r="L47" s="119"/>
    </row>
  </sheetData>
  <sheetProtection/>
  <mergeCells count="1">
    <mergeCell ref="B1:F1"/>
  </mergeCells>
  <printOptions/>
  <pageMargins left="0.75" right="0.75" top="1" bottom="1" header="0.3" footer="0.3"/>
  <pageSetup horizontalDpi="600" verticalDpi="600" orientation="portrait" scale="87" r:id="rId2"/>
  <headerFooter alignWithMargins="0">
    <oddHeader>&amp;R&amp;"Times New Roman,Bold"&amp;10Attachment RAM-9
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Norris, Samantha</dc:creator>
  <cp:keywords/>
  <dc:description/>
  <cp:lastModifiedBy>D'Ascenzo, Rocco</cp:lastModifiedBy>
  <cp:lastPrinted>2019-08-07T20:03:12Z</cp:lastPrinted>
  <dcterms:created xsi:type="dcterms:W3CDTF">2016-02-29T23:55:33Z</dcterms:created>
  <dcterms:modified xsi:type="dcterms:W3CDTF">2019-08-07T20:03:46Z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tness">
    <vt:lpwstr/>
  </property>
  <property fmtid="{D5CDD505-2E9C-101B-9397-08002B2CF9AE}" pid="3" name="ContentTypeId">
    <vt:lpwstr>0x01010009E323CE4F42204A9B662899E3EA5D1A</vt:lpwstr>
  </property>
  <property fmtid="{D5CDD505-2E9C-101B-9397-08002B2CF9AE}" pid="4" name="_ip_UnifiedCompliancePolicyUIAction">
    <vt:lpwstr/>
  </property>
  <property fmtid="{D5CDD505-2E9C-101B-9397-08002B2CF9AE}" pid="5" name="_ip_UnifiedCompliancePolicyProperties">
    <vt:lpwstr/>
  </property>
</Properties>
</file>