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Testimony/Lang Reynolds/"/>
    </mc:Choice>
  </mc:AlternateContent>
  <bookViews>
    <workbookView xWindow="0" yWindow="0" windowWidth="19200" windowHeight="6945"/>
  </bookViews>
  <sheets>
    <sheet name="DE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 l="1"/>
  <c r="D25" i="1" l="1"/>
  <c r="D24" i="1"/>
  <c r="D5" i="1" l="1"/>
  <c r="D10" i="1" l="1"/>
  <c r="D15" i="1"/>
  <c r="D8" i="1"/>
</calcChain>
</file>

<file path=xl/sharedStrings.xml><?xml version="1.0" encoding="utf-8"?>
<sst xmlns="http://schemas.openxmlformats.org/spreadsheetml/2006/main" count="40" uniqueCount="35">
  <si>
    <t>EPRI/Duke report using BMV data</t>
  </si>
  <si>
    <t>PEV Forecasts</t>
  </si>
  <si>
    <t>US DOE AFDC</t>
  </si>
  <si>
    <t>EVI Pro Lite</t>
  </si>
  <si>
    <t>Strategic company decision</t>
  </si>
  <si>
    <t xml:space="preserve">EEI EV Forecast November 2018 </t>
  </si>
  <si>
    <t>EEI - 2030 US PEV Forecast (7% of all Light Duty Vehicles will be PEV)</t>
  </si>
  <si>
    <t>4% of 18.7M</t>
  </si>
  <si>
    <t>Current Charging Stations</t>
  </si>
  <si>
    <t>Charging Stations Needed</t>
  </si>
  <si>
    <t>Duke Energy Ohio Pilot Plan</t>
  </si>
  <si>
    <t>DCFC responsibility - Pilot proposal</t>
  </si>
  <si>
    <t>Public L2 responsibility - Pilot proposal</t>
  </si>
  <si>
    <t>Company's role in achieving 2030 goal</t>
  </si>
  <si>
    <t>See image below</t>
  </si>
  <si>
    <t>Current number of PEV's in Kentucky - end of 2018</t>
  </si>
  <si>
    <t>Percentage of PEV's in Duke Energy Kentucky</t>
  </si>
  <si>
    <t>Current number of PEV's in Duke Energy Kentucky - end of 2018</t>
  </si>
  <si>
    <t>MJB - 2030 KY PEV Forecast - 5% market share</t>
  </si>
  <si>
    <t>MJB - 2030 Duke Energy KY PEV Forecast - 5% market share</t>
  </si>
  <si>
    <t>MJB - 2030 KY PEV Forecast - 25% market share</t>
  </si>
  <si>
    <t>MJB - 2030 Duke Energy KY PEV Forecast - 25% market share</t>
  </si>
  <si>
    <t>EEI - Ratio of total Light Duty Vehicles (KY to US)</t>
  </si>
  <si>
    <t xml:space="preserve">EEI - 2030 KY PEV Forecast </t>
  </si>
  <si>
    <t xml:space="preserve">EEI - 2030 Duke Energy KY PEV Forecast </t>
  </si>
  <si>
    <t xml:space="preserve">US Total 260M, KY has 4M </t>
  </si>
  <si>
    <t>15% of state forecast</t>
  </si>
  <si>
    <t># public L2 ports in Northern Kentucky</t>
  </si>
  <si>
    <t>DCFC Qty needed to support 35,000 by 2030</t>
  </si>
  <si>
    <t>Public L2 Qty needed to support 35,000 by 2030</t>
  </si>
  <si>
    <t>Proposing 5 DCFC locations (10 units)</t>
  </si>
  <si>
    <t xml:space="preserve"># DCFC ports in Northern Kentucky </t>
  </si>
  <si>
    <t>Proposing 160 L2 stations</t>
  </si>
  <si>
    <t>MJB KY Report</t>
  </si>
  <si>
    <t>Duke Energy Kentucky EV Forecast and Station Quantity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</si>
</sst>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5" borderId="4" xfId="0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0" fillId="5" borderId="9" xfId="0" applyFill="1" applyBorder="1"/>
    <xf numFmtId="0" fontId="0" fillId="5" borderId="11" xfId="0" applyFill="1" applyBorder="1" applyAlignment="1">
      <alignment horizontal="center"/>
    </xf>
    <xf numFmtId="164" fontId="0" fillId="5" borderId="1" xfId="3" applyNumberFormat="1" applyFont="1" applyFill="1" applyBorder="1" applyAlignment="1">
      <alignment horizontal="right" vertical="center"/>
    </xf>
    <xf numFmtId="164" fontId="0" fillId="5" borderId="2" xfId="3" applyNumberFormat="1" applyFont="1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3" fontId="0" fillId="5" borderId="2" xfId="0" applyNumberFormat="1" applyFill="1" applyBorder="1" applyAlignment="1">
      <alignment horizontal="right" vertical="center"/>
    </xf>
    <xf numFmtId="164" fontId="0" fillId="5" borderId="3" xfId="3" applyNumberFormat="1" applyFont="1" applyFill="1" applyBorder="1" applyAlignment="1">
      <alignment horizontal="right" vertical="center"/>
    </xf>
    <xf numFmtId="0" fontId="2" fillId="5" borderId="6" xfId="2" applyFill="1" applyBorder="1" applyAlignment="1">
      <alignment horizontal="center"/>
    </xf>
    <xf numFmtId="3" fontId="0" fillId="5" borderId="1" xfId="0" applyNumberFormat="1" applyFill="1" applyBorder="1" applyAlignment="1">
      <alignment horizontal="right" vertical="center"/>
    </xf>
    <xf numFmtId="9" fontId="0" fillId="5" borderId="3" xfId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/>
    <xf numFmtId="0" fontId="2" fillId="3" borderId="6" xfId="2" applyFill="1" applyBorder="1" applyAlignment="1">
      <alignment horizontal="center"/>
    </xf>
    <xf numFmtId="0" fontId="2" fillId="3" borderId="11" xfId="2" applyFill="1" applyBorder="1" applyAlignment="1">
      <alignment horizontal="center"/>
    </xf>
    <xf numFmtId="0" fontId="0" fillId="4" borderId="5" xfId="0" applyFill="1" applyBorder="1"/>
    <xf numFmtId="0" fontId="2" fillId="4" borderId="6" xfId="2" applyFill="1" applyBorder="1" applyAlignment="1">
      <alignment horizontal="center"/>
    </xf>
    <xf numFmtId="0" fontId="0" fillId="4" borderId="1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3" fillId="2" borderId="8" xfId="0" applyFont="1" applyFill="1" applyBorder="1" applyAlignment="1">
      <alignment horizontal="center"/>
    </xf>
    <xf numFmtId="0" fontId="0" fillId="2" borderId="10" xfId="0" applyFill="1" applyBorder="1"/>
    <xf numFmtId="0" fontId="3" fillId="2" borderId="11" xfId="0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 vertical="center"/>
    </xf>
    <xf numFmtId="1" fontId="3" fillId="2" borderId="3" xfId="0" applyNumberFormat="1" applyFont="1" applyFill="1" applyBorder="1" applyAlignment="1">
      <alignment horizontal="right" vertical="center"/>
    </xf>
    <xf numFmtId="0" fontId="4" fillId="4" borderId="11" xfId="2" applyFont="1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0" fontId="0" fillId="5" borderId="2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269875</xdr:colOff>
      <xdr:row>26</xdr:row>
      <xdr:rowOff>79373</xdr:rowOff>
    </xdr:from>
    <xdr:to>
      <xdr:col>4</xdr:col>
      <xdr:colOff>2293938</xdr:colOff>
      <xdr:row>45</xdr:row>
      <xdr:rowOff>180739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98B73-1B4B-490F-85BF-9376DF3D7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563" y="5738811"/>
          <a:ext cx="7612063" cy="357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fdc.energy.gov/evi-pro-lite" TargetMode="External"/><Relationship Id="rId2" Type="http://schemas.openxmlformats.org/officeDocument/2006/relationships/hyperlink" Target="https://afdc.energy.gov/fuels/electricity_locations.html" TargetMode="External"/><Relationship Id="rId1" Type="http://schemas.openxmlformats.org/officeDocument/2006/relationships/hyperlink" Target="https://afdc.energy.gov/fuels/electricity_location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disonfoundation.net/iei/publications/Documents/IEI_EEI%20EV%20Forecast%20Report_Nov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6"/>
  <sheetViews>
    <sheetView showGridLines="0" tabSelected="1" view="pageLayout" zoomScaleNormal="80" workbookViewId="0">
      <selection activeCell="F2" sqref="F2:F3"/>
    </sheetView>
  </sheetViews>
  <sheetFormatPr defaultRowHeight="15" x14ac:dyDescent="0.25"/>
  <cols>
    <col min="1" max="1" width="2.42578125" customWidth="1"/>
    <col min="3" max="3" width="57.5703125" customWidth="1"/>
    <col min="4" max="4" width="13.5703125" style="5" bestFit="1" customWidth="1"/>
    <col min="5" max="5" width="39.42578125" style="1" bestFit="1" customWidth="1"/>
  </cols>
  <sheetData>
    <row r="2" spans="2:6" x14ac:dyDescent="0.25">
      <c r="B2" t="s">
        <v>34</v>
      </c>
    </row>
    <row r="3" spans="2:6" x14ac:dyDescent="0.25">
      <c r="B3" s="44" t="s">
        <v>1</v>
      </c>
      <c r="C3" s="7" t="s">
        <v>15</v>
      </c>
      <c r="D3" s="14">
        <v>2207</v>
      </c>
      <c r="E3" s="8" t="s">
        <v>0</v>
      </c>
    </row>
    <row r="4" spans="2:6" x14ac:dyDescent="0.25">
      <c r="B4" s="45"/>
      <c r="C4" s="9" t="s">
        <v>17</v>
      </c>
      <c r="D4" s="15">
        <v>323</v>
      </c>
      <c r="E4" s="10" t="s">
        <v>0</v>
      </c>
    </row>
    <row r="5" spans="2:6" x14ac:dyDescent="0.25">
      <c r="B5" s="45"/>
      <c r="C5" s="12" t="s">
        <v>16</v>
      </c>
      <c r="D5" s="21">
        <f>D4/D3</f>
        <v>0.14635251472587221</v>
      </c>
      <c r="E5" s="13"/>
    </row>
    <row r="6" spans="2:6" x14ac:dyDescent="0.25">
      <c r="B6" s="45"/>
      <c r="C6" s="9"/>
      <c r="D6" s="16"/>
      <c r="E6" s="10"/>
    </row>
    <row r="7" spans="2:6" x14ac:dyDescent="0.25">
      <c r="B7" s="45"/>
      <c r="C7" s="7" t="s">
        <v>18</v>
      </c>
      <c r="D7" s="20">
        <v>236000</v>
      </c>
      <c r="E7" s="8" t="s">
        <v>33</v>
      </c>
    </row>
    <row r="8" spans="2:6" x14ac:dyDescent="0.25">
      <c r="B8" s="45"/>
      <c r="C8" s="9" t="s">
        <v>19</v>
      </c>
      <c r="D8" s="15">
        <f>D7*D5</f>
        <v>34539.193475305845</v>
      </c>
      <c r="E8" s="10" t="s">
        <v>26</v>
      </c>
    </row>
    <row r="9" spans="2:6" x14ac:dyDescent="0.25">
      <c r="B9" s="45"/>
      <c r="C9" s="9" t="s">
        <v>20</v>
      </c>
      <c r="D9" s="17">
        <v>1200000</v>
      </c>
      <c r="E9" s="10" t="s">
        <v>33</v>
      </c>
    </row>
    <row r="10" spans="2:6" x14ac:dyDescent="0.25">
      <c r="B10" s="45"/>
      <c r="C10" s="12" t="s">
        <v>21</v>
      </c>
      <c r="D10" s="18">
        <f>D9*D5</f>
        <v>175623.01767104666</v>
      </c>
      <c r="E10" s="13" t="s">
        <v>26</v>
      </c>
    </row>
    <row r="11" spans="2:6" x14ac:dyDescent="0.25">
      <c r="B11" s="45"/>
      <c r="C11" s="9"/>
      <c r="D11" s="16"/>
      <c r="E11" s="10"/>
    </row>
    <row r="12" spans="2:6" x14ac:dyDescent="0.25">
      <c r="B12" s="45"/>
      <c r="C12" s="7" t="s">
        <v>6</v>
      </c>
      <c r="D12" s="14">
        <v>18700000</v>
      </c>
      <c r="E12" s="19" t="s">
        <v>5</v>
      </c>
    </row>
    <row r="13" spans="2:6" x14ac:dyDescent="0.25">
      <c r="B13" s="45"/>
      <c r="C13" s="9" t="s">
        <v>22</v>
      </c>
      <c r="D13" s="43">
        <f>4/260</f>
        <v>1.5384615384615385E-2</v>
      </c>
      <c r="E13" s="10" t="s">
        <v>25</v>
      </c>
    </row>
    <row r="14" spans="2:6" x14ac:dyDescent="0.25">
      <c r="B14" s="45"/>
      <c r="C14" s="9" t="s">
        <v>23</v>
      </c>
      <c r="D14" s="17">
        <f>D12*D13</f>
        <v>287692.30769230769</v>
      </c>
      <c r="E14" s="11" t="s">
        <v>7</v>
      </c>
      <c r="F14" s="2"/>
    </row>
    <row r="15" spans="2:6" x14ac:dyDescent="0.25">
      <c r="B15" s="46"/>
      <c r="C15" s="12" t="s">
        <v>24</v>
      </c>
      <c r="D15" s="18">
        <f>D14*D5</f>
        <v>42104.492698058617</v>
      </c>
      <c r="E15" s="13" t="s">
        <v>26</v>
      </c>
    </row>
    <row r="17" spans="2:5" x14ac:dyDescent="0.25">
      <c r="B17" s="47" t="s">
        <v>8</v>
      </c>
      <c r="C17" s="24" t="s">
        <v>31</v>
      </c>
      <c r="D17" s="22">
        <v>3</v>
      </c>
      <c r="E17" s="25" t="s">
        <v>2</v>
      </c>
    </row>
    <row r="18" spans="2:5" ht="39.950000000000003" customHeight="1" x14ac:dyDescent="0.25">
      <c r="B18" s="48"/>
      <c r="C18" s="41" t="s">
        <v>27</v>
      </c>
      <c r="D18" s="23">
        <v>20</v>
      </c>
      <c r="E18" s="26" t="s">
        <v>2</v>
      </c>
    </row>
    <row r="19" spans="2:5" ht="10.5" customHeight="1" x14ac:dyDescent="0.25"/>
    <row r="20" spans="2:5" x14ac:dyDescent="0.25">
      <c r="B20" s="49" t="s">
        <v>9</v>
      </c>
      <c r="C20" s="27" t="s">
        <v>28</v>
      </c>
      <c r="D20" s="29">
        <v>125</v>
      </c>
      <c r="E20" s="28" t="s">
        <v>3</v>
      </c>
    </row>
    <row r="21" spans="2:5" ht="30.95" customHeight="1" x14ac:dyDescent="0.25">
      <c r="B21" s="50"/>
      <c r="C21" s="42" t="s">
        <v>29</v>
      </c>
      <c r="D21" s="30">
        <v>1533</v>
      </c>
      <c r="E21" s="40" t="s">
        <v>14</v>
      </c>
    </row>
    <row r="23" spans="2:5" ht="21.6" customHeight="1" x14ac:dyDescent="0.25">
      <c r="B23" s="51" t="s">
        <v>10</v>
      </c>
      <c r="C23" s="31" t="s">
        <v>13</v>
      </c>
      <c r="D23" s="37">
        <v>0.25</v>
      </c>
      <c r="E23" s="32" t="s">
        <v>4</v>
      </c>
    </row>
    <row r="24" spans="2:5" ht="28.5" customHeight="1" x14ac:dyDescent="0.25">
      <c r="B24" s="52"/>
      <c r="C24" s="33" t="s">
        <v>11</v>
      </c>
      <c r="D24" s="38">
        <f>(D20-D17)*D23</f>
        <v>30.5</v>
      </c>
      <c r="E24" s="34" t="s">
        <v>30</v>
      </c>
    </row>
    <row r="25" spans="2:5" ht="26.1" customHeight="1" x14ac:dyDescent="0.25">
      <c r="B25" s="53"/>
      <c r="C25" s="35" t="s">
        <v>12</v>
      </c>
      <c r="D25" s="39">
        <f>D23*(D21-D18)</f>
        <v>378.25</v>
      </c>
      <c r="E25" s="36" t="s">
        <v>32</v>
      </c>
    </row>
    <row r="26" spans="2:5" x14ac:dyDescent="0.25">
      <c r="C26" s="3"/>
      <c r="D26" s="6"/>
      <c r="E26" s="4"/>
    </row>
  </sheetData>
  <mergeCells count="4">
    <mergeCell ref="B3:B15"/>
    <mergeCell ref="B17:B18"/>
    <mergeCell ref="B20:B21"/>
    <mergeCell ref="B23:B25"/>
  </mergeCells>
  <hyperlinks>
    <hyperlink ref="E17" r:id="rId1" location="/find/nearest?fuel=ELEC&amp;location=cincinatti,%20ohio&amp;ev_connectors=NEMA1450&amp;ev_connectors=NEMA515&amp;ev_connectors=NEMA520&amp;ev_connectors=J1772&amp;ev_connectors=CHADEMO&amp;ev_connectors=J1772COMBO"/>
    <hyperlink ref="E18" r:id="rId2" location="/find/nearest?fuel=ELEC&amp;location=cincinatti,%20ohio&amp;ev_connectors=NEMA1450&amp;ev_connectors=NEMA515&amp;ev_connectors=NEMA520&amp;ev_connectors=J1772&amp;ev_connectors=CHADEMO&amp;ev_connectors=J1772COMBO"/>
    <hyperlink ref="E20" r:id="rId3"/>
    <hyperlink ref="E12" r:id="rId4" display="EEI November 2018 Forecast"/>
  </hyperlinks>
  <pageMargins left="0.25" right="0.25" top="0.75" bottom="0.75" header="0.3" footer="0.3"/>
  <pageSetup fitToHeight="0" orientation="landscape" r:id="rId5"/>
  <headerFooter>
    <oddHeader>&amp;R&amp;"Times New Roman,Bold"&amp;10Attachment LWR-2
Page &amp;P of &amp;N</oddHeader>
  </headerFooter>
  <rowBreaks count="1" manualBreakCount="1">
    <brk id="26" max="16383" man="1"/>
  </rowBreak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Reynolds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8F64F-D009-46EA-A23F-39C2B65677E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fb86b3f3-0c45-4486-810b-39aa0a1cbbd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EE5D82-B473-4374-BEBE-D7A5533D6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BE5079-1988-4D92-98DE-A5C038D20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Duke Energy Kentucky - EV Forecast Study</dc:subject>
  <dc:creator>Wallpe, Jordan P.</dc:creator>
  <cp:lastModifiedBy>Gates, Debbie</cp:lastModifiedBy>
  <cp:lastPrinted>2019-08-15T20:39:15Z</cp:lastPrinted>
  <dcterms:created xsi:type="dcterms:W3CDTF">2019-06-26T11:45:46Z</dcterms:created>
  <dcterms:modified xsi:type="dcterms:W3CDTF">2019-08-15T20:40:13Z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