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Testimony/Ben Passty/"/>
    </mc:Choice>
  </mc:AlternateContent>
  <bookViews>
    <workbookView xWindow="90" yWindow="120" windowWidth="15270" windowHeight="6810"/>
  </bookViews>
  <sheets>
    <sheet name="Seasonal_Peak" sheetId="1" r:id="rId1"/>
  </sheets>
  <calcPr calcId="171027"/>
</workbook>
</file>

<file path=xl/calcChain.xml><?xml version="1.0" encoding="utf-8"?>
<calcChain xmlns="http://schemas.openxmlformats.org/spreadsheetml/2006/main">
  <c r="B7" i="1" l="1"/>
  <c r="B8" i="1"/>
  <c r="B9" i="1"/>
  <c r="B10" i="1"/>
  <c r="B12" i="1" s="1"/>
  <c r="B14" i="1" s="1"/>
  <c r="B15" i="1" s="1"/>
  <c r="B16" i="1" s="1"/>
  <c r="B17" i="1" s="1"/>
  <c r="B18" i="1" s="1"/>
  <c r="B20" i="1" s="1"/>
  <c r="B21" i="1" s="1"/>
  <c r="B22" i="1" s="1"/>
  <c r="B23" i="1" s="1"/>
  <c r="B24" i="1" s="1"/>
  <c r="B26" i="1" s="1"/>
  <c r="B27" i="1" s="1"/>
  <c r="B28" i="1" s="1"/>
  <c r="B29" i="1" s="1"/>
  <c r="B30" i="1" s="1"/>
  <c r="B32" i="1" s="1"/>
  <c r="B33" i="1" s="1"/>
  <c r="B34" i="1" s="1"/>
  <c r="B35" i="1" s="1"/>
  <c r="B36" i="1" s="1"/>
  <c r="B6" i="1"/>
  <c r="G8" i="1"/>
  <c r="H8" i="1" s="1"/>
  <c r="D8" i="1"/>
  <c r="E8" i="1" s="1"/>
  <c r="G7" i="1"/>
  <c r="H7" i="1" s="1"/>
  <c r="D7" i="1"/>
  <c r="E7" i="1" s="1"/>
  <c r="G36" i="1" l="1"/>
  <c r="H36" i="1" s="1"/>
  <c r="D36" i="1"/>
  <c r="E36" i="1" s="1"/>
  <c r="G35" i="1"/>
  <c r="H35" i="1" s="1"/>
  <c r="D35" i="1"/>
  <c r="E35" i="1" s="1"/>
  <c r="G34" i="1"/>
  <c r="H34" i="1" s="1"/>
  <c r="D34" i="1"/>
  <c r="E34" i="1" s="1"/>
  <c r="G33" i="1"/>
  <c r="H33" i="1" s="1"/>
  <c r="D33" i="1"/>
  <c r="E33" i="1" s="1"/>
  <c r="G32" i="1"/>
  <c r="H32" i="1" s="1"/>
  <c r="D32" i="1"/>
  <c r="E32" i="1" s="1"/>
  <c r="G30" i="1"/>
  <c r="H30" i="1" s="1"/>
  <c r="D30" i="1"/>
  <c r="E30" i="1" s="1"/>
  <c r="G29" i="1"/>
  <c r="H29" i="1" s="1"/>
  <c r="D29" i="1"/>
  <c r="E29" i="1" s="1"/>
  <c r="G28" i="1"/>
  <c r="H28" i="1" s="1"/>
  <c r="D28" i="1"/>
  <c r="E28" i="1" s="1"/>
  <c r="G27" i="1"/>
  <c r="H27" i="1" s="1"/>
  <c r="D27" i="1"/>
  <c r="E27" i="1" s="1"/>
  <c r="G26" i="1"/>
  <c r="H26" i="1" s="1"/>
  <c r="D26" i="1"/>
  <c r="E26" i="1" s="1"/>
  <c r="G24" i="1"/>
  <c r="H24" i="1" s="1"/>
  <c r="D24" i="1"/>
  <c r="E24" i="1" s="1"/>
  <c r="G23" i="1"/>
  <c r="H23" i="1" s="1"/>
  <c r="D23" i="1"/>
  <c r="E23" i="1" s="1"/>
  <c r="G22" i="1"/>
  <c r="H22" i="1" s="1"/>
  <c r="D22" i="1"/>
  <c r="E22" i="1" s="1"/>
  <c r="G21" i="1"/>
  <c r="H21" i="1" s="1"/>
  <c r="D21" i="1"/>
  <c r="E21" i="1" s="1"/>
  <c r="G20" i="1"/>
  <c r="H20" i="1" s="1"/>
  <c r="D20" i="1"/>
  <c r="E20" i="1" s="1"/>
  <c r="G18" i="1"/>
  <c r="H18" i="1" s="1"/>
  <c r="D18" i="1"/>
  <c r="E18" i="1" s="1"/>
  <c r="G17" i="1"/>
  <c r="H17" i="1" s="1"/>
  <c r="D17" i="1"/>
  <c r="E17" i="1" s="1"/>
  <c r="G16" i="1"/>
  <c r="H16" i="1" s="1"/>
  <c r="D16" i="1"/>
  <c r="E16" i="1" s="1"/>
  <c r="G15" i="1"/>
  <c r="H15" i="1" s="1"/>
  <c r="D15" i="1"/>
  <c r="E15" i="1" s="1"/>
  <c r="G14" i="1"/>
  <c r="H14" i="1" s="1"/>
  <c r="D14" i="1"/>
  <c r="E14" i="1" s="1"/>
  <c r="G12" i="1"/>
  <c r="H12" i="1" s="1"/>
  <c r="D12" i="1"/>
  <c r="E12" i="1" s="1"/>
  <c r="G10" i="1"/>
  <c r="H10" i="1" s="1"/>
  <c r="D10" i="1"/>
  <c r="E10" i="1" s="1"/>
  <c r="G9" i="1"/>
  <c r="H9" i="1" s="1"/>
  <c r="D9" i="1"/>
  <c r="E9" i="1" s="1"/>
</calcChain>
</file>

<file path=xl/sharedStrings.xml><?xml version="1.0" encoding="utf-8"?>
<sst xmlns="http://schemas.openxmlformats.org/spreadsheetml/2006/main" count="16" uniqueCount="13">
  <si>
    <t>Duke Energy Kentucky</t>
  </si>
  <si>
    <t>SYSTEM SEASONAL PEAK LOAD FORECAST (MEGAWATTS) (a,b)</t>
  </si>
  <si>
    <t>SUMMER</t>
  </si>
  <si>
    <t>WINTER ( e)</t>
  </si>
  <si>
    <t>YEAR</t>
  </si>
  <si>
    <t>LOAD</t>
  </si>
  <si>
    <t>CHANGE (c)</t>
  </si>
  <si>
    <t>PERCENT CHANGE (d)</t>
  </si>
  <si>
    <t>(a) Figures in years -5 through -1—which are not weather-normalized—
reflect the impact of historical demand side programs.</t>
  </si>
  <si>
    <t>(b) Includes interruptible and demand response load.</t>
  </si>
  <si>
    <t>(d) Difference expressed as a percent of previous year.</t>
  </si>
  <si>
    <t>(e ) Winter load reference is to peak loads which occure in the following winter.</t>
  </si>
  <si>
    <t>(c) Defference between reportin year and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</si>
</sst>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164" fontId="1" fillId="2" borderId="0" xfId="1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1" fontId="0" fillId="2" borderId="0" xfId="0" applyNumberFormat="1" applyFill="1" applyAlignment="1">
      <alignment horizontal="right" wrapText="1"/>
    </xf>
    <xf numFmtId="1" fontId="0" fillId="2" borderId="0" xfId="0" applyNumberFormat="1" applyFill="1" applyAlignment="1">
      <alignment horizontal="center" wrapText="1"/>
    </xf>
    <xf numFmtId="1" fontId="0" fillId="2" borderId="0" xfId="0" applyNumberFormat="1" applyFill="1" applyAlignment="1">
      <alignment horizontal="center"/>
    </xf>
    <xf numFmtId="165" fontId="1" fillId="2" borderId="0" xfId="2" applyNumberFormat="1" applyFont="1" applyFill="1" applyAlignment="1">
      <alignment horizontal="center"/>
    </xf>
    <xf numFmtId="37" fontId="1" fillId="2" borderId="0" xfId="1" applyNumberFormat="1" applyFont="1" applyFill="1" applyAlignment="1">
      <alignment horizontal="center" wrapText="1"/>
    </xf>
    <xf numFmtId="37" fontId="1" fillId="2" borderId="0" xfId="1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0" fillId="2" borderId="0" xfId="0" quotePrefix="1" applyFill="1"/>
    <xf numFmtId="0" fontId="0" fillId="0" borderId="0" xfId="0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Layout" zoomScaleNormal="100" workbookViewId="0">
      <selection activeCell="A41" sqref="A41"/>
    </sheetView>
  </sheetViews>
  <sheetFormatPr defaultRowHeight="15" x14ac:dyDescent="0.25"/>
  <cols>
    <col min="2" max="2" width="8.85546875" style="14"/>
    <col min="4" max="4" width="9.42578125" customWidth="1"/>
    <col min="6" max="6" width="8.85546875" style="15"/>
  </cols>
  <sheetData>
    <row r="1" spans="1:8" ht="14.45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ht="14.45" x14ac:dyDescent="0.3">
      <c r="A2" s="17" t="s">
        <v>1</v>
      </c>
      <c r="B2" s="17"/>
      <c r="C2" s="17"/>
      <c r="D2" s="17"/>
      <c r="E2" s="17"/>
      <c r="F2" s="17"/>
      <c r="G2" s="17"/>
      <c r="H2" s="17"/>
    </row>
    <row r="3" spans="1:8" ht="14.45" x14ac:dyDescent="0.3">
      <c r="A3" s="1"/>
      <c r="B3" s="1"/>
      <c r="C3" s="1"/>
      <c r="D3" s="1"/>
      <c r="E3" s="1"/>
      <c r="F3" s="1"/>
      <c r="G3" s="1"/>
      <c r="H3" s="1"/>
    </row>
    <row r="4" spans="1:8" ht="14.45" x14ac:dyDescent="0.3">
      <c r="A4" s="2"/>
      <c r="B4" s="1"/>
      <c r="C4" s="17" t="s">
        <v>2</v>
      </c>
      <c r="D4" s="17"/>
      <c r="E4" s="17"/>
      <c r="F4" s="18" t="s">
        <v>3</v>
      </c>
      <c r="G4" s="17"/>
      <c r="H4" s="17"/>
    </row>
    <row r="5" spans="1:8" s="5" customFormat="1" ht="43.15" x14ac:dyDescent="0.3">
      <c r="A5" s="3"/>
      <c r="B5" s="3" t="s">
        <v>4</v>
      </c>
      <c r="C5" s="3" t="s">
        <v>5</v>
      </c>
      <c r="D5" s="3" t="s">
        <v>6</v>
      </c>
      <c r="E5" s="3" t="s">
        <v>7</v>
      </c>
      <c r="F5" s="4" t="s">
        <v>5</v>
      </c>
      <c r="G5" s="3" t="s">
        <v>6</v>
      </c>
      <c r="H5" s="3" t="s">
        <v>7</v>
      </c>
    </row>
    <row r="6" spans="1:8" s="5" customFormat="1" x14ac:dyDescent="0.25">
      <c r="A6" s="6">
        <v>-5</v>
      </c>
      <c r="B6" s="3" t="e">
        <f>#REF!</f>
        <v>#REF!</v>
      </c>
      <c r="C6" s="7">
        <v>836.59</v>
      </c>
      <c r="D6" s="8"/>
      <c r="E6" s="9"/>
      <c r="F6" s="7">
        <v>859.7</v>
      </c>
      <c r="G6" s="8"/>
      <c r="H6" s="9"/>
    </row>
    <row r="7" spans="1:8" s="5" customFormat="1" x14ac:dyDescent="0.25">
      <c r="A7" s="6">
        <v>-4</v>
      </c>
      <c r="B7" s="3" t="e">
        <f>#REF!</f>
        <v>#REF!</v>
      </c>
      <c r="C7" s="7">
        <v>813.73</v>
      </c>
      <c r="D7" s="8">
        <f>C7-C6</f>
        <v>-22.860000000000014</v>
      </c>
      <c r="E7" s="9">
        <f>D7/C6</f>
        <v>-2.732521306733288E-2</v>
      </c>
      <c r="F7" s="7">
        <v>799.17</v>
      </c>
      <c r="G7" s="8">
        <f>F7-F6</f>
        <v>-60.530000000000086</v>
      </c>
      <c r="H7" s="9">
        <f>G7/F6</f>
        <v>-7.0408281958822941E-2</v>
      </c>
    </row>
    <row r="8" spans="1:8" s="5" customFormat="1" x14ac:dyDescent="0.25">
      <c r="A8" s="6">
        <v>-3</v>
      </c>
      <c r="B8" s="3" t="e">
        <f>#REF!</f>
        <v>#REF!</v>
      </c>
      <c r="C8" s="7">
        <v>877</v>
      </c>
      <c r="D8" s="8">
        <f>C8-C7</f>
        <v>63.269999999999982</v>
      </c>
      <c r="E8" s="9">
        <f>D8/C7</f>
        <v>7.7753063055313168E-2</v>
      </c>
      <c r="F8" s="7">
        <v>739</v>
      </c>
      <c r="G8" s="8">
        <f>F8-F7</f>
        <v>-60.169999999999959</v>
      </c>
      <c r="H8" s="9">
        <f>G8/F7</f>
        <v>-7.5290614012037446E-2</v>
      </c>
    </row>
    <row r="9" spans="1:8" s="5" customFormat="1" x14ac:dyDescent="0.25">
      <c r="A9" s="6">
        <v>-2</v>
      </c>
      <c r="B9" s="3" t="e">
        <f>#REF!</f>
        <v>#REF!</v>
      </c>
      <c r="C9" s="7">
        <v>840.8</v>
      </c>
      <c r="D9" s="8">
        <f>C9-C8</f>
        <v>-36.200000000000045</v>
      </c>
      <c r="E9" s="9">
        <f>D9/C8</f>
        <v>-4.1277080957810769E-2</v>
      </c>
      <c r="F9" s="7">
        <v>733</v>
      </c>
      <c r="G9" s="8">
        <f>F9-F8</f>
        <v>-6</v>
      </c>
      <c r="H9" s="9">
        <f>G9/F8</f>
        <v>-8.119079837618403E-3</v>
      </c>
    </row>
    <row r="10" spans="1:8" s="5" customFormat="1" x14ac:dyDescent="0.25">
      <c r="A10" s="6">
        <v>-1</v>
      </c>
      <c r="B10" s="3" t="e">
        <f>#REF!</f>
        <v>#REF!</v>
      </c>
      <c r="C10" s="7">
        <v>847</v>
      </c>
      <c r="D10" s="8">
        <f>C10-C9</f>
        <v>6.2000000000000455</v>
      </c>
      <c r="E10" s="9">
        <f>D10/C9</f>
        <v>7.3739295908658966E-3</v>
      </c>
      <c r="F10" s="7">
        <v>797</v>
      </c>
      <c r="G10" s="8">
        <f>F10-F9</f>
        <v>64</v>
      </c>
      <c r="H10" s="9">
        <f>G10/F9</f>
        <v>8.7312414733969987E-2</v>
      </c>
    </row>
    <row r="11" spans="1:8" s="5" customFormat="1" ht="14.45" x14ac:dyDescent="0.3">
      <c r="A11" s="3"/>
      <c r="B11" s="3"/>
      <c r="C11" s="3"/>
      <c r="D11" s="3"/>
      <c r="E11" s="3"/>
      <c r="F11" s="10"/>
      <c r="G11" s="3"/>
      <c r="H11" s="3"/>
    </row>
    <row r="12" spans="1:8" x14ac:dyDescent="0.25">
      <c r="A12" s="2">
        <v>0</v>
      </c>
      <c r="B12" s="1" t="e">
        <f>B10+1</f>
        <v>#REF!</v>
      </c>
      <c r="C12" s="8">
        <v>846.10956048734829</v>
      </c>
      <c r="D12" s="8">
        <f>C12-C10</f>
        <v>-0.89043951265171017</v>
      </c>
      <c r="E12" s="9">
        <f>D12/C10</f>
        <v>-1.0512863195415705E-3</v>
      </c>
      <c r="F12" s="11">
        <v>713.59144517647644</v>
      </c>
      <c r="G12" s="8">
        <f>F12-F10</f>
        <v>-83.408554823523559</v>
      </c>
      <c r="H12" s="9">
        <f>G12/F10</f>
        <v>-0.10465314281496055</v>
      </c>
    </row>
    <row r="13" spans="1:8" x14ac:dyDescent="0.25">
      <c r="A13" s="2"/>
      <c r="B13" s="1"/>
      <c r="C13" s="2"/>
      <c r="D13" s="1"/>
      <c r="E13" s="1"/>
      <c r="F13" s="11"/>
      <c r="G13" s="1"/>
      <c r="H13" s="1"/>
    </row>
    <row r="14" spans="1:8" x14ac:dyDescent="0.25">
      <c r="A14" s="2">
        <v>1</v>
      </c>
      <c r="B14" s="1" t="e">
        <f>B12+1</f>
        <v>#REF!</v>
      </c>
      <c r="C14" s="7">
        <v>849.45856380950079</v>
      </c>
      <c r="D14" s="8">
        <f>C14-C12</f>
        <v>3.3490033221524982</v>
      </c>
      <c r="E14" s="9">
        <f>D14/C12</f>
        <v>3.9581201756230186E-3</v>
      </c>
      <c r="F14" s="11">
        <v>726.6356446765642</v>
      </c>
      <c r="G14" s="8">
        <f>F14-F12</f>
        <v>13.044199500087757</v>
      </c>
      <c r="H14" s="9">
        <f>G14/F12</f>
        <v>1.8279646691759077E-2</v>
      </c>
    </row>
    <row r="15" spans="1:8" x14ac:dyDescent="0.25">
      <c r="A15" s="2">
        <v>2</v>
      </c>
      <c r="B15" s="1" t="e">
        <f>B14+1</f>
        <v>#REF!</v>
      </c>
      <c r="C15" s="7">
        <v>857.75612982381335</v>
      </c>
      <c r="D15" s="8">
        <f>C15-C14</f>
        <v>8.2975660143125651</v>
      </c>
      <c r="E15" s="9">
        <f>D15/C14</f>
        <v>9.7680644681491183E-3</v>
      </c>
      <c r="F15" s="11">
        <v>743.63275726702841</v>
      </c>
      <c r="G15" s="8">
        <f>F15-F14</f>
        <v>16.997112590464212</v>
      </c>
      <c r="H15" s="9">
        <f>G15/F14</f>
        <v>2.3391520516489205E-2</v>
      </c>
    </row>
    <row r="16" spans="1:8" x14ac:dyDescent="0.25">
      <c r="A16" s="2">
        <v>3</v>
      </c>
      <c r="B16" s="16" t="e">
        <f t="shared" ref="B16:B18" si="0">B15+1</f>
        <v>#REF!</v>
      </c>
      <c r="C16" s="7">
        <v>886.37231200262352</v>
      </c>
      <c r="D16" s="8">
        <f t="shared" ref="D16:D36" si="1">C16-C15</f>
        <v>28.616182178810163</v>
      </c>
      <c r="E16" s="9">
        <f t="shared" ref="E16:E36" si="2">D16/C14</f>
        <v>3.3687555106251911E-2</v>
      </c>
      <c r="F16" s="11">
        <v>766.67693127337384</v>
      </c>
      <c r="G16" s="8">
        <f t="shared" ref="G16:G36" si="3">F16-F15</f>
        <v>23.044174006345429</v>
      </c>
      <c r="H16" s="9">
        <f t="shared" ref="H16:H36" si="4">G16/F14</f>
        <v>3.1713519939697864E-2</v>
      </c>
    </row>
    <row r="17" spans="1:8" x14ac:dyDescent="0.25">
      <c r="A17" s="2">
        <v>4</v>
      </c>
      <c r="B17" s="16" t="e">
        <f t="shared" si="0"/>
        <v>#REF!</v>
      </c>
      <c r="C17" s="7">
        <v>892.74335474843008</v>
      </c>
      <c r="D17" s="8">
        <f t="shared" si="1"/>
        <v>6.3710427458065624</v>
      </c>
      <c r="E17" s="9">
        <f t="shared" si="2"/>
        <v>7.4275688908398713E-3</v>
      </c>
      <c r="F17" s="11">
        <v>770.23594348090944</v>
      </c>
      <c r="G17" s="8">
        <f t="shared" si="3"/>
        <v>3.5590122075356021</v>
      </c>
      <c r="H17" s="9">
        <f t="shared" si="4"/>
        <v>4.7859809465838378E-3</v>
      </c>
    </row>
    <row r="18" spans="1:8" x14ac:dyDescent="0.25">
      <c r="A18" s="2">
        <v>5</v>
      </c>
      <c r="B18" s="16" t="e">
        <f t="shared" si="0"/>
        <v>#REF!</v>
      </c>
      <c r="C18" s="7">
        <v>900.8465932140914</v>
      </c>
      <c r="D18" s="8">
        <f t="shared" si="1"/>
        <v>8.1032384656613203</v>
      </c>
      <c r="E18" s="9">
        <f t="shared" si="2"/>
        <v>9.1420257107910838E-3</v>
      </c>
      <c r="F18" s="11">
        <v>772.89971486976481</v>
      </c>
      <c r="G18" s="8">
        <f t="shared" si="3"/>
        <v>2.6637713888553662</v>
      </c>
      <c r="H18" s="9">
        <f t="shared" si="4"/>
        <v>3.4744379023262223E-3</v>
      </c>
    </row>
    <row r="19" spans="1:8" x14ac:dyDescent="0.25">
      <c r="A19" s="2"/>
      <c r="B19" s="1"/>
      <c r="C19" s="7"/>
      <c r="D19" s="8"/>
      <c r="E19" s="9"/>
      <c r="F19" s="11"/>
      <c r="G19" s="8"/>
      <c r="H19" s="9"/>
    </row>
    <row r="20" spans="1:8" x14ac:dyDescent="0.25">
      <c r="A20" s="2">
        <v>6</v>
      </c>
      <c r="B20" s="16" t="e">
        <f>B18+1</f>
        <v>#REF!</v>
      </c>
      <c r="C20" s="7">
        <v>911.09411396119231</v>
      </c>
      <c r="D20" s="8">
        <f>C20-C18</f>
        <v>10.247520747100907</v>
      </c>
      <c r="E20" s="9">
        <f>D20/C17</f>
        <v>1.1478686111294101E-2</v>
      </c>
      <c r="F20" s="11">
        <v>782.06223193293317</v>
      </c>
      <c r="G20" s="8">
        <f>F20-F18</f>
        <v>9.1625170631683659</v>
      </c>
      <c r="H20" s="9">
        <f>G20/F17</f>
        <v>1.1895727719171887E-2</v>
      </c>
    </row>
    <row r="21" spans="1:8" x14ac:dyDescent="0.25">
      <c r="A21" s="2">
        <v>7</v>
      </c>
      <c r="B21" s="16" t="e">
        <f>B20+1</f>
        <v>#REF!</v>
      </c>
      <c r="C21" s="8">
        <v>920.25290556778589</v>
      </c>
      <c r="D21" s="8">
        <f t="shared" si="1"/>
        <v>9.1587916065935815</v>
      </c>
      <c r="E21" s="9">
        <f>D21/C18</f>
        <v>1.016687155791568E-2</v>
      </c>
      <c r="F21" s="11">
        <v>787.86495428961291</v>
      </c>
      <c r="G21" s="8">
        <f t="shared" si="3"/>
        <v>5.8027223566797375</v>
      </c>
      <c r="H21" s="9">
        <f>G21/F18</f>
        <v>7.5077299745899221E-3</v>
      </c>
    </row>
    <row r="22" spans="1:8" x14ac:dyDescent="0.25">
      <c r="A22" s="2">
        <v>8</v>
      </c>
      <c r="B22" s="16" t="e">
        <f t="shared" ref="B22:B24" si="5">B21+1</f>
        <v>#REF!</v>
      </c>
      <c r="C22" s="8">
        <v>934.06798013619618</v>
      </c>
      <c r="D22" s="8">
        <f t="shared" si="1"/>
        <v>13.815074568410296</v>
      </c>
      <c r="E22" s="9">
        <f t="shared" si="2"/>
        <v>1.5163169596548117E-2</v>
      </c>
      <c r="F22" s="11">
        <v>798.43327356853592</v>
      </c>
      <c r="G22" s="8">
        <f t="shared" si="3"/>
        <v>10.568319278923013</v>
      </c>
      <c r="H22" s="9">
        <f t="shared" si="4"/>
        <v>1.3513399378464443E-2</v>
      </c>
    </row>
    <row r="23" spans="1:8" x14ac:dyDescent="0.25">
      <c r="A23" s="2">
        <v>9</v>
      </c>
      <c r="B23" s="16" t="e">
        <f t="shared" si="5"/>
        <v>#REF!</v>
      </c>
      <c r="C23" s="8">
        <v>946.58155330219483</v>
      </c>
      <c r="D23" s="8">
        <f t="shared" si="1"/>
        <v>12.51357316599865</v>
      </c>
      <c r="E23" s="9">
        <f t="shared" si="2"/>
        <v>1.359797191651127E-2</v>
      </c>
      <c r="F23" s="11">
        <v>805.24525290856354</v>
      </c>
      <c r="G23" s="8">
        <f t="shared" si="3"/>
        <v>6.8119793400276194</v>
      </c>
      <c r="H23" s="9">
        <f t="shared" si="4"/>
        <v>8.6461255865476535E-3</v>
      </c>
    </row>
    <row r="24" spans="1:8" x14ac:dyDescent="0.25">
      <c r="A24" s="2">
        <v>10</v>
      </c>
      <c r="B24" s="16" t="e">
        <f t="shared" si="5"/>
        <v>#REF!</v>
      </c>
      <c r="C24" s="8">
        <v>955.80082269769446</v>
      </c>
      <c r="D24" s="8">
        <f t="shared" si="1"/>
        <v>9.219269395499623</v>
      </c>
      <c r="E24" s="9">
        <f t="shared" si="2"/>
        <v>9.8700197325631098E-3</v>
      </c>
      <c r="F24" s="11">
        <v>813.24290988900214</v>
      </c>
      <c r="G24" s="8">
        <f t="shared" si="3"/>
        <v>7.9976569804385917</v>
      </c>
      <c r="H24" s="9">
        <f t="shared" si="4"/>
        <v>1.0016687987831068E-2</v>
      </c>
    </row>
    <row r="25" spans="1:8" x14ac:dyDescent="0.25">
      <c r="A25" s="2"/>
      <c r="B25" s="1"/>
      <c r="C25" s="8"/>
      <c r="D25" s="8"/>
      <c r="E25" s="9"/>
      <c r="F25" s="11"/>
      <c r="G25" s="8"/>
      <c r="H25" s="9"/>
    </row>
    <row r="26" spans="1:8" x14ac:dyDescent="0.25">
      <c r="A26" s="2">
        <v>11</v>
      </c>
      <c r="B26" s="16" t="e">
        <f>B24+1</f>
        <v>#REF!</v>
      </c>
      <c r="C26" s="8">
        <v>964.18432669939887</v>
      </c>
      <c r="D26" s="8">
        <f>C26-C24</f>
        <v>8.3835040017044093</v>
      </c>
      <c r="E26" s="9">
        <f>D26/C23</f>
        <v>8.8566103707157159E-3</v>
      </c>
      <c r="F26" s="11">
        <v>818.92961073258641</v>
      </c>
      <c r="G26" s="8">
        <f>F26-F24</f>
        <v>5.6867008435842763</v>
      </c>
      <c r="H26" s="9">
        <f>G26/F23</f>
        <v>7.0620731051115023E-3</v>
      </c>
    </row>
    <row r="27" spans="1:8" x14ac:dyDescent="0.25">
      <c r="A27" s="2">
        <v>12</v>
      </c>
      <c r="B27" s="16" t="e">
        <f>B26+1</f>
        <v>#REF!</v>
      </c>
      <c r="C27" s="8">
        <v>971.22111476956729</v>
      </c>
      <c r="D27" s="8">
        <f t="shared" si="1"/>
        <v>7.0367880701684271</v>
      </c>
      <c r="E27" s="9">
        <f>D27/C24</f>
        <v>7.3621908488292424E-3</v>
      </c>
      <c r="F27" s="11">
        <v>822.05607520222884</v>
      </c>
      <c r="G27" s="8">
        <f t="shared" si="3"/>
        <v>3.1264644696424284</v>
      </c>
      <c r="H27" s="9">
        <f>G27/F24</f>
        <v>3.8444411031743923E-3</v>
      </c>
    </row>
    <row r="28" spans="1:8" x14ac:dyDescent="0.25">
      <c r="A28" s="2">
        <v>13</v>
      </c>
      <c r="B28" s="16" t="e">
        <f t="shared" ref="B28:B30" si="6">B27+1</f>
        <v>#REF!</v>
      </c>
      <c r="C28" s="8">
        <v>978.69988573126636</v>
      </c>
      <c r="D28" s="8">
        <f t="shared" si="1"/>
        <v>7.4787709616990696</v>
      </c>
      <c r="E28" s="9">
        <f t="shared" si="2"/>
        <v>7.7565780262166669E-3</v>
      </c>
      <c r="F28" s="11">
        <v>823.44621964032251</v>
      </c>
      <c r="G28" s="8">
        <f t="shared" si="3"/>
        <v>1.3901444380936709</v>
      </c>
      <c r="H28" s="9">
        <f t="shared" si="4"/>
        <v>1.6975139497643701E-3</v>
      </c>
    </row>
    <row r="29" spans="1:8" x14ac:dyDescent="0.25">
      <c r="A29" s="2">
        <v>14</v>
      </c>
      <c r="B29" s="16" t="e">
        <f t="shared" si="6"/>
        <v>#REF!</v>
      </c>
      <c r="C29" s="8">
        <v>987.22586787029866</v>
      </c>
      <c r="D29" s="8">
        <f t="shared" si="1"/>
        <v>8.5259821390322941</v>
      </c>
      <c r="E29" s="9">
        <f t="shared" si="2"/>
        <v>8.7786210672069001E-3</v>
      </c>
      <c r="F29" s="11">
        <v>831.01503120457664</v>
      </c>
      <c r="G29" s="8">
        <f t="shared" si="3"/>
        <v>7.5688115642541334</v>
      </c>
      <c r="H29" s="9">
        <f t="shared" si="4"/>
        <v>9.2071718615937218E-3</v>
      </c>
    </row>
    <row r="30" spans="1:8" x14ac:dyDescent="0.25">
      <c r="A30" s="2">
        <v>15</v>
      </c>
      <c r="B30" s="16" t="e">
        <f t="shared" si="6"/>
        <v>#REF!</v>
      </c>
      <c r="C30" s="8">
        <v>996.01102387939397</v>
      </c>
      <c r="D30" s="8">
        <f t="shared" si="1"/>
        <v>8.7851560090953171</v>
      </c>
      <c r="E30" s="9">
        <f t="shared" si="2"/>
        <v>8.9763533614098789E-3</v>
      </c>
      <c r="F30" s="11">
        <v>836.24006664794263</v>
      </c>
      <c r="G30" s="8">
        <f t="shared" si="3"/>
        <v>5.2250354433659822</v>
      </c>
      <c r="H30" s="9">
        <f t="shared" si="4"/>
        <v>6.3453268941452588E-3</v>
      </c>
    </row>
    <row r="31" spans="1:8" x14ac:dyDescent="0.25">
      <c r="A31" s="2"/>
      <c r="B31" s="1"/>
      <c r="C31" s="8"/>
      <c r="D31" s="8"/>
      <c r="E31" s="9"/>
      <c r="F31" s="11"/>
      <c r="G31" s="8"/>
      <c r="H31" s="9"/>
    </row>
    <row r="32" spans="1:8" x14ac:dyDescent="0.25">
      <c r="A32" s="2">
        <v>16</v>
      </c>
      <c r="B32" s="16" t="e">
        <f>B30+1</f>
        <v>#REF!</v>
      </c>
      <c r="C32" s="8">
        <v>1006.6069543007385</v>
      </c>
      <c r="D32" s="8">
        <f>C32-C30</f>
        <v>10.595930421344519</v>
      </c>
      <c r="E32" s="9">
        <f>D32/C29</f>
        <v>1.0733035636720784E-2</v>
      </c>
      <c r="F32" s="11">
        <v>843.01506664043143</v>
      </c>
      <c r="G32" s="8">
        <f>F32-F30</f>
        <v>6.7749999924888016</v>
      </c>
      <c r="H32" s="9">
        <f>G32/F29</f>
        <v>8.1526804426970152E-3</v>
      </c>
    </row>
    <row r="33" spans="1:8" x14ac:dyDescent="0.25">
      <c r="A33" s="2">
        <v>17</v>
      </c>
      <c r="B33" s="16" t="e">
        <f>B32+1</f>
        <v>#REF!</v>
      </c>
      <c r="C33" s="8">
        <v>1016.2545209636725</v>
      </c>
      <c r="D33" s="8">
        <f t="shared" si="1"/>
        <v>9.6475666629339685</v>
      </c>
      <c r="E33" s="9">
        <f>D33/C30</f>
        <v>9.686204702190308E-3</v>
      </c>
      <c r="F33" s="11">
        <v>846.28223388886897</v>
      </c>
      <c r="G33" s="8">
        <f t="shared" si="3"/>
        <v>3.2671672484375449</v>
      </c>
      <c r="H33" s="9">
        <f>G33/F30</f>
        <v>3.9069728643043164E-3</v>
      </c>
    </row>
    <row r="34" spans="1:8" x14ac:dyDescent="0.25">
      <c r="A34" s="2">
        <v>18</v>
      </c>
      <c r="B34" s="16" t="e">
        <f t="shared" ref="B34:B36" si="7">B33+1</f>
        <v>#REF!</v>
      </c>
      <c r="C34" s="8">
        <v>1027.1363477807374</v>
      </c>
      <c r="D34" s="8">
        <f t="shared" si="1"/>
        <v>10.881826817064962</v>
      </c>
      <c r="E34" s="9">
        <f t="shared" si="2"/>
        <v>1.08104029786127E-2</v>
      </c>
      <c r="F34" s="11">
        <v>855.46453199774783</v>
      </c>
      <c r="G34" s="8">
        <f t="shared" si="3"/>
        <v>9.1822981088788538</v>
      </c>
      <c r="H34" s="9">
        <f t="shared" si="4"/>
        <v>1.0892211150474432E-2</v>
      </c>
    </row>
    <row r="35" spans="1:8" x14ac:dyDescent="0.25">
      <c r="A35" s="2">
        <v>19</v>
      </c>
      <c r="B35" s="16" t="e">
        <f t="shared" si="7"/>
        <v>#REF!</v>
      </c>
      <c r="C35" s="8">
        <v>1037.5557640299282</v>
      </c>
      <c r="D35" s="8">
        <f t="shared" si="1"/>
        <v>10.419416249190817</v>
      </c>
      <c r="E35" s="9">
        <f t="shared" si="2"/>
        <v>1.0252762506099862E-2</v>
      </c>
      <c r="F35" s="11">
        <v>862.24243497491568</v>
      </c>
      <c r="G35" s="8">
        <f t="shared" si="3"/>
        <v>6.7779029771678552</v>
      </c>
      <c r="H35" s="9">
        <f t="shared" si="4"/>
        <v>8.0090337546397175E-3</v>
      </c>
    </row>
    <row r="36" spans="1:8" x14ac:dyDescent="0.25">
      <c r="A36" s="2">
        <v>20</v>
      </c>
      <c r="B36" s="16" t="e">
        <f t="shared" si="7"/>
        <v>#REF!</v>
      </c>
      <c r="C36" s="8">
        <v>1047.6599117231717</v>
      </c>
      <c r="D36" s="8">
        <f t="shared" si="1"/>
        <v>10.104147693243476</v>
      </c>
      <c r="E36" s="9">
        <f t="shared" si="2"/>
        <v>9.8372019596763473E-3</v>
      </c>
      <c r="F36" s="11">
        <v>869.01533159682685</v>
      </c>
      <c r="G36" s="8">
        <f t="shared" si="3"/>
        <v>6.7728966219111726</v>
      </c>
      <c r="H36" s="9">
        <f t="shared" si="4"/>
        <v>7.9172149967393426E-3</v>
      </c>
    </row>
    <row r="37" spans="1:8" x14ac:dyDescent="0.25">
      <c r="A37" s="2"/>
      <c r="B37" s="1"/>
      <c r="C37" s="2"/>
      <c r="D37" s="2"/>
      <c r="E37" s="2"/>
      <c r="F37" s="12"/>
      <c r="G37" s="2"/>
      <c r="H37" s="2"/>
    </row>
    <row r="38" spans="1:8" ht="31.15" customHeight="1" x14ac:dyDescent="0.25">
      <c r="A38" s="19" t="s">
        <v>8</v>
      </c>
      <c r="B38" s="19"/>
      <c r="C38" s="19"/>
      <c r="D38" s="19"/>
      <c r="E38" s="19"/>
      <c r="F38" s="19"/>
      <c r="G38" s="19"/>
      <c r="H38" s="19"/>
    </row>
    <row r="39" spans="1:8" x14ac:dyDescent="0.25">
      <c r="A39" s="2" t="s">
        <v>9</v>
      </c>
      <c r="B39" s="1"/>
      <c r="C39" s="2"/>
      <c r="D39" s="2"/>
      <c r="E39" s="2"/>
      <c r="F39" s="12"/>
      <c r="G39" s="2"/>
      <c r="H39" s="2"/>
    </row>
    <row r="40" spans="1:8" x14ac:dyDescent="0.25">
      <c r="A40" s="13" t="s">
        <v>12</v>
      </c>
      <c r="B40" s="1"/>
      <c r="C40" s="2"/>
      <c r="D40" s="2"/>
      <c r="E40" s="2"/>
      <c r="F40" s="12"/>
      <c r="G40" s="2"/>
      <c r="H40" s="2"/>
    </row>
    <row r="41" spans="1:8" x14ac:dyDescent="0.25">
      <c r="A41" s="13" t="s">
        <v>10</v>
      </c>
      <c r="B41" s="1"/>
      <c r="C41" s="2"/>
      <c r="D41" s="2"/>
      <c r="E41" s="2"/>
      <c r="F41" s="12"/>
      <c r="G41" s="2"/>
      <c r="H41" s="2"/>
    </row>
    <row r="42" spans="1:8" x14ac:dyDescent="0.25">
      <c r="A42" s="13" t="s">
        <v>11</v>
      </c>
      <c r="B42" s="1"/>
      <c r="C42" s="2"/>
      <c r="D42" s="2"/>
      <c r="E42" s="2"/>
      <c r="F42" s="12"/>
      <c r="G42" s="2"/>
      <c r="H42" s="2"/>
    </row>
  </sheetData>
  <mergeCells count="5">
    <mergeCell ref="A1:H1"/>
    <mergeCell ref="A2:H2"/>
    <mergeCell ref="C4:E4"/>
    <mergeCell ref="F4:H4"/>
    <mergeCell ref="A38:H38"/>
  </mergeCells>
  <pageMargins left="0.7" right="0.7" top="0.75" bottom="0.75" header="0.3" footer="0.3"/>
  <pageSetup orientation="portrait" r:id="rId1"/>
  <headerFooter>
    <oddHeader>&amp;R&amp;"Times New Roman,Bold"&amp;10Attachment BWP-3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Passty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32A63C-F6B3-4F7D-B159-3B033B1721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141848-4F79-4672-BECF-B6AD1B1F94B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06A03B-5D85-483F-BC6B-D78E73679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Seasonal_Peak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DEK Peak Forecast (MW)</dc:subject>
  <dc:creator>Passty, Benjamin W</dc:creator>
  <cp:lastModifiedBy>Gates, Debbie</cp:lastModifiedBy>
  <cp:lastPrinted>2019-08-14T13:17:44Z</cp:lastPrinted>
  <dcterms:created xsi:type="dcterms:W3CDTF">2017-05-01T17:54:10Z</dcterms:created>
  <dcterms:modified xsi:type="dcterms:W3CDTF">2019-08-14T13:17:45Z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