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Testimony/Ben Passty/"/>
    </mc:Choice>
  </mc:AlternateContent>
  <bookViews>
    <workbookView xWindow="90" yWindow="120" windowWidth="22020" windowHeight="8730"/>
  </bookViews>
  <sheets>
    <sheet name="Energy_forecast" sheetId="1" r:id="rId1"/>
  </sheets>
  <calcPr calcId="171027"/>
</workbook>
</file>

<file path=xl/calcChain.xml><?xml version="1.0" encoding="utf-8"?>
<calcChain xmlns="http://schemas.openxmlformats.org/spreadsheetml/2006/main">
  <c r="B33" i="1" l="1"/>
  <c r="B34" i="1" s="1"/>
  <c r="B35" i="1" s="1"/>
  <c r="B36" i="1" s="1"/>
  <c r="B37" i="1" s="1"/>
  <c r="B27" i="1"/>
  <c r="B28" i="1" s="1"/>
  <c r="B29" i="1" s="1"/>
  <c r="B30" i="1" s="1"/>
  <c r="B31" i="1" s="1"/>
  <c r="B21" i="1"/>
  <c r="B22" i="1" s="1"/>
  <c r="B23" i="1" s="1"/>
  <c r="B24" i="1" s="1"/>
  <c r="B25" i="1" s="1"/>
  <c r="B17" i="1"/>
  <c r="B18" i="1" s="1"/>
  <c r="B19" i="1" s="1"/>
  <c r="B16" i="1"/>
  <c r="B15" i="1"/>
  <c r="B9" i="1"/>
  <c r="B8" i="1" s="1"/>
  <c r="B7" i="1" s="1"/>
  <c r="B10" i="1"/>
  <c r="B11" i="1"/>
  <c r="I37" i="1" l="1"/>
  <c r="I36" i="1"/>
  <c r="I35" i="1"/>
  <c r="I34" i="1"/>
  <c r="I33" i="1"/>
  <c r="I31" i="1"/>
  <c r="I30" i="1"/>
  <c r="I29" i="1"/>
  <c r="I28" i="1"/>
  <c r="I27" i="1"/>
  <c r="I25" i="1"/>
  <c r="I24" i="1"/>
  <c r="I23" i="1"/>
  <c r="I22" i="1"/>
  <c r="I21" i="1"/>
  <c r="I19" i="1"/>
  <c r="I18" i="1"/>
  <c r="I17" i="1"/>
  <c r="I16" i="1"/>
  <c r="I15" i="1"/>
  <c r="I13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<sst xmlns="http://schemas.openxmlformats.org/spreadsheetml/2006/main" count="19" uniqueCount="19">
  <si>
    <t>DUKE ENERGY KENTUCKY</t>
  </si>
  <si>
    <t>SERVICE AREA ENERGY FORECAST (MEGAWATT HOURS) (a)</t>
  </si>
  <si>
    <t>(1)</t>
  </si>
  <si>
    <t>(2)</t>
  </si>
  <si>
    <t>(3)</t>
  </si>
  <si>
    <t>(4)</t>
  </si>
  <si>
    <t>(5)</t>
  </si>
  <si>
    <t>(6)</t>
  </si>
  <si>
    <t>(7)</t>
  </si>
  <si>
    <t>(1+2+3+4+5+6)</t>
  </si>
  <si>
    <t>YEAR</t>
  </si>
  <si>
    <t>RESIDENTIAL</t>
  </si>
  <si>
    <t>COMMERCIAL</t>
  </si>
  <si>
    <t>INDUSTRIAL</t>
  </si>
  <si>
    <t>STREET-HWY LIGHTING</t>
  </si>
  <si>
    <t>OPA</t>
  </si>
  <si>
    <t>OTHER</t>
  </si>
  <si>
    <t>TOTAL CONSUMPTION</t>
  </si>
  <si>
    <t>(a) Figures in years -5 through -1 reflect the impact of historical demand side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</si>
</sst>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quotePrefix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" fontId="0" fillId="2" borderId="0" xfId="0" applyNumberFormat="1" applyFill="1" applyAlignment="1">
      <alignment horizontal="right" wrapText="1"/>
    </xf>
    <xf numFmtId="164" fontId="1" fillId="2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Layout" zoomScaleNormal="100" workbookViewId="0">
      <selection activeCell="K7" sqref="K7"/>
    </sheetView>
  </sheetViews>
  <sheetFormatPr defaultRowHeight="15" x14ac:dyDescent="0.25"/>
  <cols>
    <col min="3" max="3" width="12" customWidth="1"/>
    <col min="4" max="4" width="12.85546875" customWidth="1"/>
    <col min="5" max="5" width="11.85546875" customWidth="1"/>
    <col min="6" max="6" width="10.85546875" customWidth="1"/>
    <col min="8" max="8" width="12.140625" customWidth="1"/>
    <col min="9" max="9" width="11" customWidth="1"/>
  </cols>
  <sheetData>
    <row r="1" spans="1:10" ht="14.4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0" ht="14.45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10" ht="14.45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s="4" customFormat="1" ht="14.45" x14ac:dyDescent="0.3">
      <c r="A4" s="2"/>
      <c r="B4" s="2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10" s="4" customFormat="1" ht="28.9" x14ac:dyDescent="0.3">
      <c r="A5" s="2"/>
      <c r="B5" s="2"/>
      <c r="C5" s="3"/>
      <c r="D5" s="3"/>
      <c r="E5" s="3"/>
      <c r="F5" s="3"/>
      <c r="G5" s="3"/>
      <c r="H5" s="2"/>
      <c r="I5" s="5" t="s">
        <v>9</v>
      </c>
    </row>
    <row r="6" spans="1:10" s="7" customFormat="1" ht="43.15" x14ac:dyDescent="0.3">
      <c r="A6" s="6"/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 t="s">
        <v>17</v>
      </c>
    </row>
    <row r="7" spans="1:10" s="4" customFormat="1" x14ac:dyDescent="0.25">
      <c r="A7" s="8">
        <v>-5</v>
      </c>
      <c r="B7" s="6">
        <f t="shared" ref="B7:B9" si="0">B8-1</f>
        <v>2014</v>
      </c>
      <c r="C7" s="9">
        <v>1489004.9999999998</v>
      </c>
      <c r="D7" s="9">
        <v>1469671</v>
      </c>
      <c r="E7" s="9">
        <v>828328</v>
      </c>
      <c r="F7" s="9">
        <v>16228.178999999996</v>
      </c>
      <c r="G7" s="9">
        <v>291989.99999999994</v>
      </c>
      <c r="H7" s="9">
        <v>804.05899999999997</v>
      </c>
      <c r="I7" s="9">
        <f>SUM(C7:H7)</f>
        <v>4096026.2379999999</v>
      </c>
    </row>
    <row r="8" spans="1:10" s="4" customFormat="1" x14ac:dyDescent="0.25">
      <c r="A8" s="8">
        <v>-4</v>
      </c>
      <c r="B8" s="6">
        <f t="shared" si="0"/>
        <v>2015</v>
      </c>
      <c r="C8" s="9">
        <v>1432815.0684067633</v>
      </c>
      <c r="D8" s="9">
        <v>1477124.0328233265</v>
      </c>
      <c r="E8" s="9">
        <v>812689.69348984724</v>
      </c>
      <c r="F8" s="9">
        <v>15924.225000000004</v>
      </c>
      <c r="G8" s="9">
        <v>291085.11701456527</v>
      </c>
      <c r="H8" s="12">
        <v>757.08100000000002</v>
      </c>
      <c r="I8" s="9">
        <f>SUM(C8:H8)</f>
        <v>4030395.2177345022</v>
      </c>
    </row>
    <row r="9" spans="1:10" s="4" customFormat="1" x14ac:dyDescent="0.25">
      <c r="A9" s="8">
        <v>-3</v>
      </c>
      <c r="B9" s="6">
        <f t="shared" si="0"/>
        <v>2016</v>
      </c>
      <c r="C9" s="9">
        <v>1450727</v>
      </c>
      <c r="D9" s="9">
        <v>1483496</v>
      </c>
      <c r="E9" s="9">
        <v>807422</v>
      </c>
      <c r="F9" s="9">
        <v>16021</v>
      </c>
      <c r="G9" s="9">
        <v>292100</v>
      </c>
      <c r="H9" s="9">
        <v>715.5138543553328</v>
      </c>
      <c r="I9" s="9">
        <f>SUM(C9:H9)</f>
        <v>4050481.5138543556</v>
      </c>
    </row>
    <row r="10" spans="1:10" s="4" customFormat="1" x14ac:dyDescent="0.25">
      <c r="A10" s="8">
        <v>-2</v>
      </c>
      <c r="B10" s="6">
        <f>B11-1</f>
        <v>2017</v>
      </c>
      <c r="C10" s="9">
        <v>1449551</v>
      </c>
      <c r="D10" s="9">
        <v>1462040</v>
      </c>
      <c r="E10" s="9">
        <v>803532</v>
      </c>
      <c r="F10" s="9">
        <v>16213</v>
      </c>
      <c r="G10" s="9">
        <v>279085</v>
      </c>
      <c r="H10" s="9">
        <v>1136.1999999999998</v>
      </c>
      <c r="I10" s="9">
        <f>SUM(C10:H10)</f>
        <v>4011557.2</v>
      </c>
    </row>
    <row r="11" spans="1:10" s="4" customFormat="1" x14ac:dyDescent="0.25">
      <c r="A11" s="8">
        <v>-1</v>
      </c>
      <c r="B11" s="6">
        <f>B13-1</f>
        <v>2018</v>
      </c>
      <c r="C11" s="9">
        <v>1451821.918873335</v>
      </c>
      <c r="D11" s="9">
        <v>1451337.2166229205</v>
      </c>
      <c r="E11" s="9">
        <v>806063.56162632955</v>
      </c>
      <c r="F11" s="9">
        <v>15006.512999999999</v>
      </c>
      <c r="G11" s="9">
        <v>279579.7884946806</v>
      </c>
      <c r="H11" s="9">
        <v>725.63</v>
      </c>
      <c r="I11" s="9">
        <f>SUM(C11:H11)</f>
        <v>4004534.6286172653</v>
      </c>
    </row>
    <row r="12" spans="1:10" s="4" customFormat="1" x14ac:dyDescent="0.25">
      <c r="A12" s="6"/>
      <c r="B12" s="6"/>
      <c r="C12" s="9"/>
      <c r="D12" s="9"/>
      <c r="E12" s="9"/>
      <c r="F12" s="9"/>
      <c r="G12" s="9"/>
      <c r="H12" s="9"/>
      <c r="I12" s="9"/>
    </row>
    <row r="13" spans="1:10" s="4" customFormat="1" x14ac:dyDescent="0.25">
      <c r="A13" s="1">
        <v>0</v>
      </c>
      <c r="B13" s="2">
        <v>2019</v>
      </c>
      <c r="C13" s="9">
        <v>1457668.88</v>
      </c>
      <c r="D13" s="9">
        <v>1436730.2999999996</v>
      </c>
      <c r="E13" s="9">
        <v>813219.06</v>
      </c>
      <c r="F13" s="9">
        <v>14960</v>
      </c>
      <c r="G13" s="9">
        <v>278419.78999999998</v>
      </c>
      <c r="H13" s="9">
        <v>715.34</v>
      </c>
      <c r="I13" s="9">
        <f>SUM(C13:H13)</f>
        <v>4001713.3699999996</v>
      </c>
      <c r="J13" s="10"/>
    </row>
    <row r="14" spans="1:10" s="4" customFormat="1" x14ac:dyDescent="0.25">
      <c r="A14" s="1"/>
      <c r="B14" s="2"/>
      <c r="C14" s="9"/>
      <c r="D14" s="9"/>
      <c r="E14" s="9"/>
      <c r="F14" s="9"/>
      <c r="G14" s="9"/>
      <c r="H14" s="9"/>
      <c r="I14" s="9"/>
      <c r="J14" s="10"/>
    </row>
    <row r="15" spans="1:10" s="4" customFormat="1" x14ac:dyDescent="0.25">
      <c r="A15" s="1">
        <v>1</v>
      </c>
      <c r="B15" s="2">
        <f>B13+1</f>
        <v>2020</v>
      </c>
      <c r="C15" s="9">
        <v>1465953.3699999996</v>
      </c>
      <c r="D15" s="9">
        <v>1448900.3699999999</v>
      </c>
      <c r="E15" s="9">
        <v>815469.16</v>
      </c>
      <c r="F15" s="9">
        <v>14901</v>
      </c>
      <c r="G15" s="9">
        <v>279845.22000000003</v>
      </c>
      <c r="H15" s="9">
        <v>717.18</v>
      </c>
      <c r="I15" s="9">
        <f>SUM(C15:H15)</f>
        <v>4025786.3</v>
      </c>
      <c r="J15" s="10"/>
    </row>
    <row r="16" spans="1:10" s="4" customFormat="1" x14ac:dyDescent="0.25">
      <c r="A16" s="1">
        <v>2</v>
      </c>
      <c r="B16" s="11">
        <f>B15+1</f>
        <v>2021</v>
      </c>
      <c r="C16" s="9">
        <v>1466896.4100000001</v>
      </c>
      <c r="D16" s="9">
        <v>1458280.8099999998</v>
      </c>
      <c r="E16" s="9">
        <v>897223.55</v>
      </c>
      <c r="F16" s="9">
        <v>14868</v>
      </c>
      <c r="G16" s="9">
        <v>278122.25</v>
      </c>
      <c r="H16" s="9">
        <v>715.34</v>
      </c>
      <c r="I16" s="9">
        <f>SUM(C16:H16)</f>
        <v>4116106.3599999994</v>
      </c>
      <c r="J16" s="10"/>
    </row>
    <row r="17" spans="1:10" s="4" customFormat="1" x14ac:dyDescent="0.25">
      <c r="A17" s="1">
        <v>3</v>
      </c>
      <c r="B17" s="11">
        <f t="shared" ref="B17:B19" si="1">B16+1</f>
        <v>2022</v>
      </c>
      <c r="C17" s="9">
        <v>1473531.35</v>
      </c>
      <c r="D17" s="9">
        <v>1465081.3299999998</v>
      </c>
      <c r="E17" s="9">
        <v>1056481.19</v>
      </c>
      <c r="F17" s="9">
        <v>14871</v>
      </c>
      <c r="G17" s="9">
        <v>279172.27</v>
      </c>
      <c r="H17" s="9">
        <v>715.34</v>
      </c>
      <c r="I17" s="9">
        <f>SUM(C17:H17)</f>
        <v>4289852.4799999995</v>
      </c>
      <c r="J17" s="10"/>
    </row>
    <row r="18" spans="1:10" s="4" customFormat="1" x14ac:dyDescent="0.25">
      <c r="A18" s="1">
        <v>4</v>
      </c>
      <c r="B18" s="11">
        <f t="shared" si="1"/>
        <v>2023</v>
      </c>
      <c r="C18" s="9">
        <v>1483281.18</v>
      </c>
      <c r="D18" s="9">
        <v>1468640.0999999996</v>
      </c>
      <c r="E18" s="9">
        <v>1075609.8799999999</v>
      </c>
      <c r="F18" s="9">
        <v>14887</v>
      </c>
      <c r="G18" s="9">
        <v>280638.52</v>
      </c>
      <c r="H18" s="9">
        <v>715.34</v>
      </c>
      <c r="I18" s="9">
        <f>SUM(C18:H18)</f>
        <v>4323772.0199999996</v>
      </c>
      <c r="J18" s="10"/>
    </row>
    <row r="19" spans="1:10" s="4" customFormat="1" x14ac:dyDescent="0.25">
      <c r="A19" s="1">
        <v>5</v>
      </c>
      <c r="B19" s="11">
        <f t="shared" si="1"/>
        <v>2024</v>
      </c>
      <c r="C19" s="9">
        <v>1493302.9300000002</v>
      </c>
      <c r="D19" s="9">
        <v>1474307.63</v>
      </c>
      <c r="E19" s="9">
        <v>1095955.99</v>
      </c>
      <c r="F19" s="9">
        <v>14916</v>
      </c>
      <c r="G19" s="9">
        <v>282007.53000000003</v>
      </c>
      <c r="H19" s="9">
        <v>717.18</v>
      </c>
      <c r="I19" s="9">
        <f>SUM(C19:H19)</f>
        <v>4361207.26</v>
      </c>
      <c r="J19" s="10"/>
    </row>
    <row r="20" spans="1:10" s="4" customFormat="1" x14ac:dyDescent="0.25">
      <c r="A20" s="1"/>
      <c r="B20" s="2"/>
      <c r="C20" s="9"/>
      <c r="D20" s="9"/>
      <c r="E20" s="9"/>
      <c r="F20" s="9"/>
      <c r="G20" s="9"/>
      <c r="H20" s="9"/>
      <c r="I20" s="9"/>
      <c r="J20" s="10"/>
    </row>
    <row r="21" spans="1:10" s="4" customFormat="1" x14ac:dyDescent="0.25">
      <c r="A21" s="1">
        <v>6</v>
      </c>
      <c r="B21" s="11">
        <f>B19+1</f>
        <v>2025</v>
      </c>
      <c r="C21" s="9">
        <v>1508410.6900000002</v>
      </c>
      <c r="D21" s="9">
        <v>1483851.69</v>
      </c>
      <c r="E21" s="9">
        <v>1123130.2899999998</v>
      </c>
      <c r="F21" s="9">
        <v>14949</v>
      </c>
      <c r="G21" s="9">
        <v>283571.82000000007</v>
      </c>
      <c r="H21" s="9">
        <v>715.34</v>
      </c>
      <c r="I21" s="9">
        <f>SUM(C21:H21)</f>
        <v>4414628.83</v>
      </c>
      <c r="J21" s="10"/>
    </row>
    <row r="22" spans="1:10" s="4" customFormat="1" x14ac:dyDescent="0.25">
      <c r="A22" s="1">
        <v>7</v>
      </c>
      <c r="B22" s="11">
        <f>B21+1</f>
        <v>2026</v>
      </c>
      <c r="C22" s="9">
        <v>1523175.2600000005</v>
      </c>
      <c r="D22" s="9">
        <v>1489073.4599999995</v>
      </c>
      <c r="E22" s="9">
        <v>1149165.55</v>
      </c>
      <c r="F22" s="9">
        <v>14974</v>
      </c>
      <c r="G22" s="9">
        <v>285613.79000000004</v>
      </c>
      <c r="H22" s="9">
        <v>715.34</v>
      </c>
      <c r="I22" s="9">
        <f>SUM(C22:H22)</f>
        <v>4462717.3999999994</v>
      </c>
      <c r="J22" s="10"/>
    </row>
    <row r="23" spans="1:10" s="4" customFormat="1" x14ac:dyDescent="0.25">
      <c r="A23" s="1">
        <v>8</v>
      </c>
      <c r="B23" s="11">
        <f t="shared" ref="B23:B25" si="2">B22+1</f>
        <v>2027</v>
      </c>
      <c r="C23" s="9">
        <v>1544607.3400000005</v>
      </c>
      <c r="D23" s="9">
        <v>1503236.3700000006</v>
      </c>
      <c r="E23" s="9">
        <v>1182364.4999999998</v>
      </c>
      <c r="F23" s="9">
        <v>15000</v>
      </c>
      <c r="G23" s="9">
        <v>287939.69000000006</v>
      </c>
      <c r="H23" s="9">
        <v>715.34</v>
      </c>
      <c r="I23" s="9">
        <f>SUM(C23:H23)</f>
        <v>4533863.2400000012</v>
      </c>
      <c r="J23" s="10"/>
    </row>
    <row r="24" spans="1:10" s="4" customFormat="1" x14ac:dyDescent="0.25">
      <c r="A24" s="1">
        <v>9</v>
      </c>
      <c r="B24" s="11">
        <f t="shared" si="2"/>
        <v>2028</v>
      </c>
      <c r="C24" s="9">
        <v>1564676.24</v>
      </c>
      <c r="D24" s="9">
        <v>1516280.04</v>
      </c>
      <c r="E24" s="9">
        <v>1207870.5</v>
      </c>
      <c r="F24" s="9">
        <v>15019</v>
      </c>
      <c r="G24" s="9">
        <v>290187.08000000007</v>
      </c>
      <c r="H24" s="9">
        <v>717.18</v>
      </c>
      <c r="I24" s="9">
        <f>SUM(C24:H24)</f>
        <v>4594750.04</v>
      </c>
      <c r="J24" s="10"/>
    </row>
    <row r="25" spans="1:10" s="4" customFormat="1" x14ac:dyDescent="0.25">
      <c r="A25" s="1">
        <v>10</v>
      </c>
      <c r="B25" s="11">
        <f t="shared" si="2"/>
        <v>2029</v>
      </c>
      <c r="C25" s="9">
        <v>1586475.0100000007</v>
      </c>
      <c r="D25" s="9">
        <v>1529727.19</v>
      </c>
      <c r="E25" s="9">
        <v>1204530.4699999997</v>
      </c>
      <c r="F25" s="9">
        <v>15037</v>
      </c>
      <c r="G25" s="9">
        <v>292085.46000000002</v>
      </c>
      <c r="H25" s="9">
        <v>715.34</v>
      </c>
      <c r="I25" s="9">
        <f>SUM(C25:H25)</f>
        <v>4628570.47</v>
      </c>
      <c r="J25" s="10"/>
    </row>
    <row r="26" spans="1:10" s="4" customFormat="1" x14ac:dyDescent="0.25">
      <c r="A26" s="1"/>
      <c r="B26" s="2"/>
      <c r="C26" s="9"/>
      <c r="D26" s="9"/>
      <c r="E26" s="9"/>
      <c r="F26" s="9"/>
      <c r="G26" s="9"/>
      <c r="H26" s="9"/>
      <c r="I26" s="9"/>
      <c r="J26" s="10"/>
    </row>
    <row r="27" spans="1:10" s="4" customFormat="1" x14ac:dyDescent="0.25">
      <c r="A27" s="1">
        <v>11</v>
      </c>
      <c r="B27" s="11">
        <f>B25+1</f>
        <v>2030</v>
      </c>
      <c r="C27" s="9">
        <v>1613123.7699999998</v>
      </c>
      <c r="D27" s="9">
        <v>1537441.27</v>
      </c>
      <c r="E27" s="9">
        <v>1201054.49</v>
      </c>
      <c r="F27" s="9">
        <v>14991</v>
      </c>
      <c r="G27" s="9">
        <v>293569.57000000007</v>
      </c>
      <c r="H27" s="9">
        <v>715.34</v>
      </c>
      <c r="I27" s="9">
        <f>SUM(C27:H27)</f>
        <v>4660895.4400000004</v>
      </c>
      <c r="J27" s="10"/>
    </row>
    <row r="28" spans="1:10" s="4" customFormat="1" x14ac:dyDescent="0.25">
      <c r="A28" s="1">
        <v>12</v>
      </c>
      <c r="B28" s="11">
        <f>B27+1</f>
        <v>2031</v>
      </c>
      <c r="C28" s="9">
        <v>1634201.2999999998</v>
      </c>
      <c r="D28" s="9">
        <v>1541035.29</v>
      </c>
      <c r="E28" s="9">
        <v>1197236.21</v>
      </c>
      <c r="F28" s="9">
        <v>14948</v>
      </c>
      <c r="G28" s="9">
        <v>294723.17000000004</v>
      </c>
      <c r="H28" s="9">
        <v>715.34</v>
      </c>
      <c r="I28" s="9">
        <f>SUM(C28:H28)</f>
        <v>4682859.3099999996</v>
      </c>
      <c r="J28" s="10"/>
    </row>
    <row r="29" spans="1:10" x14ac:dyDescent="0.25">
      <c r="A29" s="1">
        <v>13</v>
      </c>
      <c r="B29" s="11">
        <f t="shared" ref="B29:B31" si="3">B28+1</f>
        <v>2032</v>
      </c>
      <c r="C29" s="9">
        <v>1654747.39</v>
      </c>
      <c r="D29" s="9">
        <v>1545543.67</v>
      </c>
      <c r="E29" s="9">
        <v>1192916.0599999998</v>
      </c>
      <c r="F29" s="9">
        <v>14909</v>
      </c>
      <c r="G29" s="9">
        <v>295742.25</v>
      </c>
      <c r="H29" s="9">
        <v>717.18</v>
      </c>
      <c r="I29" s="9">
        <f>SUM(C29:H29)</f>
        <v>4704575.5499999989</v>
      </c>
      <c r="J29" s="10"/>
    </row>
    <row r="30" spans="1:10" x14ac:dyDescent="0.25">
      <c r="A30" s="1">
        <v>14</v>
      </c>
      <c r="B30" s="11">
        <f t="shared" si="3"/>
        <v>2033</v>
      </c>
      <c r="C30" s="9">
        <v>1680916.09</v>
      </c>
      <c r="D30" s="9">
        <v>1554135.88</v>
      </c>
      <c r="E30" s="9">
        <v>1188092.5</v>
      </c>
      <c r="F30" s="9">
        <v>14874</v>
      </c>
      <c r="G30" s="9">
        <v>296725.25</v>
      </c>
      <c r="H30" s="9">
        <v>715.34</v>
      </c>
      <c r="I30" s="9">
        <f>SUM(C30:H30)</f>
        <v>4735459.0599999996</v>
      </c>
      <c r="J30" s="10"/>
    </row>
    <row r="31" spans="1:10" x14ac:dyDescent="0.25">
      <c r="A31" s="1">
        <v>15</v>
      </c>
      <c r="B31" s="11">
        <f t="shared" si="3"/>
        <v>2034</v>
      </c>
      <c r="C31" s="9">
        <v>1707433.94</v>
      </c>
      <c r="D31" s="9">
        <v>1561956.49</v>
      </c>
      <c r="E31" s="9">
        <v>1182629.1500000001</v>
      </c>
      <c r="F31" s="9">
        <v>14847</v>
      </c>
      <c r="G31" s="9">
        <v>297728.25</v>
      </c>
      <c r="H31" s="9">
        <v>715.34</v>
      </c>
      <c r="I31" s="9">
        <f>SUM(C31:H31)</f>
        <v>4765310.17</v>
      </c>
      <c r="J31" s="10"/>
    </row>
    <row r="32" spans="1:10" x14ac:dyDescent="0.25">
      <c r="A32" s="1"/>
      <c r="B32" s="2"/>
      <c r="C32" s="9"/>
      <c r="D32" s="9"/>
      <c r="E32" s="9"/>
      <c r="F32" s="9"/>
      <c r="G32" s="9"/>
      <c r="H32" s="9"/>
      <c r="I32" s="9"/>
      <c r="J32" s="10"/>
    </row>
    <row r="33" spans="1:10" x14ac:dyDescent="0.25">
      <c r="A33" s="1">
        <v>16</v>
      </c>
      <c r="B33" s="11">
        <f>B31+1</f>
        <v>2035</v>
      </c>
      <c r="C33" s="9">
        <v>1737240.5400000003</v>
      </c>
      <c r="D33" s="9">
        <v>1573263.8599999999</v>
      </c>
      <c r="E33" s="9">
        <v>1176430.43</v>
      </c>
      <c r="F33" s="9">
        <v>14822</v>
      </c>
      <c r="G33" s="9">
        <v>298726.25</v>
      </c>
      <c r="H33" s="9">
        <v>715.34</v>
      </c>
      <c r="I33" s="9">
        <f>SUM(C33:H33)</f>
        <v>4801198.42</v>
      </c>
      <c r="J33" s="10"/>
    </row>
    <row r="34" spans="1:10" x14ac:dyDescent="0.25">
      <c r="A34" s="1">
        <v>17</v>
      </c>
      <c r="B34" s="11">
        <f>B33+1</f>
        <v>2036</v>
      </c>
      <c r="C34" s="9">
        <v>1764395.0099999995</v>
      </c>
      <c r="D34" s="9">
        <v>1583029.6300000001</v>
      </c>
      <c r="E34" s="9">
        <v>1170271.08</v>
      </c>
      <c r="F34" s="9">
        <v>14799</v>
      </c>
      <c r="G34" s="9">
        <v>299553.25</v>
      </c>
      <c r="H34" s="9">
        <v>717.18</v>
      </c>
      <c r="I34" s="9">
        <f>SUM(C34:H34)</f>
        <v>4832765.1499999994</v>
      </c>
      <c r="J34" s="10"/>
    </row>
    <row r="35" spans="1:10" x14ac:dyDescent="0.25">
      <c r="A35" s="1">
        <v>18</v>
      </c>
      <c r="B35" s="11">
        <f t="shared" ref="B35:B37" si="4">B34+1</f>
        <v>2037</v>
      </c>
      <c r="C35" s="9">
        <v>1794807.3200000005</v>
      </c>
      <c r="D35" s="9">
        <v>1594077.1900000002</v>
      </c>
      <c r="E35" s="9">
        <v>1163995.82</v>
      </c>
      <c r="F35" s="9">
        <v>14773</v>
      </c>
      <c r="G35" s="9">
        <v>300384.25</v>
      </c>
      <c r="H35" s="9">
        <v>715.34</v>
      </c>
      <c r="I35" s="9">
        <f>SUM(C35:H35)</f>
        <v>4868752.9200000009</v>
      </c>
      <c r="J35" s="10"/>
    </row>
    <row r="36" spans="1:10" x14ac:dyDescent="0.25">
      <c r="A36" s="1">
        <v>19</v>
      </c>
      <c r="B36" s="11">
        <f t="shared" si="4"/>
        <v>2038</v>
      </c>
      <c r="C36" s="9">
        <v>1824892.5300000005</v>
      </c>
      <c r="D36" s="9">
        <v>1605667.97</v>
      </c>
      <c r="E36" s="9">
        <v>1157206.9699999997</v>
      </c>
      <c r="F36" s="9">
        <v>14745</v>
      </c>
      <c r="G36" s="9">
        <v>301151.25</v>
      </c>
      <c r="H36" s="9">
        <v>715.34</v>
      </c>
      <c r="I36" s="9">
        <f>SUM(C36:H36)</f>
        <v>4904379.0600000005</v>
      </c>
      <c r="J36" s="10"/>
    </row>
    <row r="37" spans="1:10" x14ac:dyDescent="0.25">
      <c r="A37" s="1">
        <v>20</v>
      </c>
      <c r="B37" s="11">
        <f t="shared" si="4"/>
        <v>2039</v>
      </c>
      <c r="C37" s="9">
        <v>1854154.7299999997</v>
      </c>
      <c r="D37" s="9">
        <v>1616840.0100000002</v>
      </c>
      <c r="E37" s="9">
        <v>1149893.67</v>
      </c>
      <c r="F37" s="9">
        <v>14717</v>
      </c>
      <c r="G37" s="9">
        <v>301910.25</v>
      </c>
      <c r="H37" s="9">
        <v>715.34</v>
      </c>
      <c r="I37" s="9">
        <f>SUM(C37:H37)</f>
        <v>4938231</v>
      </c>
      <c r="J37" s="10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10" x14ac:dyDescent="0.25">
      <c r="A39" s="1" t="s">
        <v>18</v>
      </c>
      <c r="B39" s="1"/>
      <c r="C39" s="1"/>
      <c r="D39" s="1"/>
      <c r="E39" s="1"/>
      <c r="F39" s="1"/>
      <c r="G39" s="1"/>
      <c r="H39" s="1"/>
      <c r="I39" s="1"/>
    </row>
  </sheetData>
  <mergeCells count="2">
    <mergeCell ref="A1:I1"/>
    <mergeCell ref="A2:I2"/>
  </mergeCells>
  <pageMargins left="0.7" right="0.7" top="0.75" bottom="0.75" header="0.3" footer="0.3"/>
  <pageSetup scale="92" orientation="portrait" r:id="rId1"/>
  <headerFooter>
    <oddHeader>&amp;R&amp;"Times New Roman,Bold"&amp;10Attachment BWP-2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Passty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562A5F-6C79-47BE-9F6A-D6FC98E514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06E401-3B87-4273-BFDB-1587E6D7A8EC}">
  <ds:schemaRefs>
    <ds:schemaRef ds:uri="a1b08b4f-a83f-4c03-90bd-2a79b6ed54d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b86b3f3-0c45-4486-810b-39aa0a1cbbd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9239C2-1A56-41DC-A84B-EBE65D44EC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Energy_forecast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DEK Energy Forecast (MWH)</dc:subject>
  <dc:creator>Passty, Benjamin W</dc:creator>
  <cp:lastModifiedBy>Gates, Debbie</cp:lastModifiedBy>
  <cp:lastPrinted>2019-08-14T13:15:25Z</cp:lastPrinted>
  <dcterms:created xsi:type="dcterms:W3CDTF">2017-05-01T17:53:28Z</dcterms:created>
  <dcterms:modified xsi:type="dcterms:W3CDTF">2019-08-14T13:15:39Z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