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2nd Set Data Request/"/>
    </mc:Choice>
  </mc:AlternateContent>
  <bookViews>
    <workbookView xWindow="0" yWindow="0" windowWidth="28800" windowHeight="12492"/>
  </bookViews>
  <sheets>
    <sheet name="Property Tax" sheetId="1" r:id="rId1"/>
  </sheets>
  <definedNames>
    <definedName name="_xlnm.Print_Area" localSheetId="0">'Property Tax'!$A$1:$L$40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25" i="1"/>
  <c r="F10" i="1"/>
  <c r="F9" i="1"/>
  <c r="B39" i="1" l="1"/>
  <c r="C25" i="1"/>
  <c r="C36" i="1"/>
  <c r="G10" i="1"/>
  <c r="H10" i="1" s="1"/>
  <c r="I10" i="1" s="1"/>
  <c r="J10" i="1" s="1"/>
  <c r="K10" i="1" s="1"/>
  <c r="G9" i="1"/>
  <c r="H9" i="1" s="1"/>
  <c r="I9" i="1" s="1"/>
  <c r="J9" i="1" s="1"/>
  <c r="K9" i="1" s="1"/>
  <c r="C39" i="1" l="1"/>
  <c r="D25" i="1"/>
  <c r="D36" i="1"/>
  <c r="D39" i="1" l="1"/>
</calcChain>
</file>

<file path=xl/sharedStrings.xml><?xml version="1.0" encoding="utf-8"?>
<sst xmlns="http://schemas.openxmlformats.org/spreadsheetml/2006/main" count="40" uniqueCount="33">
  <si>
    <t>Duke Energy:  Kentucky Electric</t>
  </si>
  <si>
    <t>Calculation of blended rate for forecasting purposes:</t>
  </si>
  <si>
    <t>Based on 2016 property taxes, to be paid in 2017, amounts per bills ($000s)</t>
  </si>
  <si>
    <t>1% Annual Escalation</t>
  </si>
  <si>
    <t>Entity</t>
  </si>
  <si>
    <t>State</t>
  </si>
  <si>
    <t>Tax per bill</t>
  </si>
  <si>
    <t>Net Tangible Plant</t>
  </si>
  <si>
    <t>2016 rates</t>
  </si>
  <si>
    <t>2017 rates</t>
  </si>
  <si>
    <t>2018 rates</t>
  </si>
  <si>
    <t>2019 rates</t>
  </si>
  <si>
    <t>2020 rates</t>
  </si>
  <si>
    <t>2021 rates</t>
  </si>
  <si>
    <t>Duke Energy Kentucky - Electric</t>
  </si>
  <si>
    <t>Kentucky</t>
  </si>
  <si>
    <t>Ohio</t>
  </si>
  <si>
    <t>04-12/20</t>
  </si>
  <si>
    <t>01-03/21</t>
  </si>
  <si>
    <t>Test Period</t>
  </si>
  <si>
    <t>Kentucky Sited Electric Property:</t>
  </si>
  <si>
    <t>Plant In Service</t>
  </si>
  <si>
    <t>Property Tax Rate</t>
  </si>
  <si>
    <t>Prior Year Plant In Service</t>
  </si>
  <si>
    <t>Prior Year Property Tax Rate</t>
  </si>
  <si>
    <t>Months</t>
  </si>
  <si>
    <t>Annual Property Tax Provision</t>
  </si>
  <si>
    <t>Ohio Sited Electric Property:</t>
  </si>
  <si>
    <t>Total</t>
  </si>
  <si>
    <t>KyPSC Case No. 2019-00271</t>
  </si>
  <si>
    <t>Page 1 of 1</t>
  </si>
  <si>
    <t>Property Tax Calculation</t>
  </si>
  <si>
    <t>STAFF-DR-02-062 Attachment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</si>
</sst>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#,##0.00000_);\(#,##0.00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37" fontId="3" fillId="0" borderId="0" xfId="3" applyNumberFormat="1" applyFont="1"/>
    <xf numFmtId="37" fontId="2" fillId="0" borderId="0" xfId="3" applyNumberFormat="1"/>
    <xf numFmtId="37" fontId="4" fillId="0" borderId="0" xfId="3" applyNumberFormat="1" applyFont="1" applyFill="1"/>
    <xf numFmtId="37" fontId="2" fillId="0" borderId="0" xfId="3" applyNumberFormat="1" applyFill="1"/>
    <xf numFmtId="37" fontId="2" fillId="0" borderId="0" xfId="3" applyNumberFormat="1" applyFont="1" applyFill="1"/>
    <xf numFmtId="37" fontId="2" fillId="0" borderId="1" xfId="3" applyNumberFormat="1" applyFont="1" applyFill="1" applyBorder="1"/>
    <xf numFmtId="37" fontId="2" fillId="0" borderId="2" xfId="3" applyNumberFormat="1" applyFill="1" applyBorder="1"/>
    <xf numFmtId="37" fontId="5" fillId="0" borderId="6" xfId="3" applyNumberFormat="1" applyFont="1" applyFill="1" applyBorder="1"/>
    <xf numFmtId="37" fontId="5" fillId="0" borderId="0" xfId="3" applyNumberFormat="1" applyFont="1" applyFill="1" applyBorder="1"/>
    <xf numFmtId="37" fontId="5" fillId="0" borderId="0" xfId="3" applyNumberFormat="1" applyFont="1" applyFill="1" applyBorder="1" applyAlignment="1">
      <alignment horizontal="center" wrapText="1"/>
    </xf>
    <xf numFmtId="37" fontId="5" fillId="0" borderId="0" xfId="3" applyNumberFormat="1" applyFont="1" applyFill="1" applyBorder="1" applyAlignment="1">
      <alignment horizontal="center"/>
    </xf>
    <xf numFmtId="37" fontId="5" fillId="0" borderId="7" xfId="3" applyNumberFormat="1" applyFont="1" applyFill="1" applyBorder="1" applyAlignment="1">
      <alignment horizontal="center"/>
    </xf>
    <xf numFmtId="37" fontId="2" fillId="0" borderId="6" xfId="3" applyNumberFormat="1" applyFont="1" applyFill="1" applyBorder="1"/>
    <xf numFmtId="37" fontId="2" fillId="0" borderId="0" xfId="3" applyNumberFormat="1" applyFill="1" applyBorder="1"/>
    <xf numFmtId="164" fontId="2" fillId="0" borderId="0" xfId="1" applyNumberFormat="1" applyFont="1" applyFill="1" applyBorder="1"/>
    <xf numFmtId="165" fontId="2" fillId="0" borderId="0" xfId="2" applyNumberFormat="1" applyFont="1" applyFill="1" applyBorder="1"/>
    <xf numFmtId="165" fontId="2" fillId="0" borderId="7" xfId="2" applyNumberFormat="1" applyFont="1" applyFill="1" applyBorder="1"/>
    <xf numFmtId="164" fontId="2" fillId="0" borderId="8" xfId="1" applyNumberFormat="1" applyFont="1" applyFill="1" applyBorder="1"/>
    <xf numFmtId="37" fontId="2" fillId="0" borderId="6" xfId="3" applyNumberFormat="1" applyFill="1" applyBorder="1"/>
    <xf numFmtId="37" fontId="2" fillId="0" borderId="7" xfId="3" applyNumberFormat="1" applyFill="1" applyBorder="1"/>
    <xf numFmtId="37" fontId="2" fillId="0" borderId="9" xfId="3" applyNumberFormat="1" applyFont="1" applyFill="1" applyBorder="1"/>
    <xf numFmtId="37" fontId="2" fillId="0" borderId="10" xfId="3" applyNumberFormat="1" applyFill="1" applyBorder="1"/>
    <xf numFmtId="164" fontId="2" fillId="0" borderId="10" xfId="1" applyNumberFormat="1" applyFont="1" applyFill="1" applyBorder="1"/>
    <xf numFmtId="165" fontId="2" fillId="0" borderId="10" xfId="2" applyNumberFormat="1" applyFont="1" applyFill="1" applyBorder="1"/>
    <xf numFmtId="37" fontId="2" fillId="0" borderId="11" xfId="3" applyNumberFormat="1" applyFill="1" applyBorder="1"/>
    <xf numFmtId="37" fontId="5" fillId="0" borderId="0" xfId="3" quotePrefix="1" applyNumberFormat="1" applyFont="1" applyAlignment="1">
      <alignment horizontal="right"/>
    </xf>
    <xf numFmtId="37" fontId="5" fillId="0" borderId="0" xfId="3" applyNumberFormat="1" applyFont="1" applyAlignment="1">
      <alignment horizontal="right"/>
    </xf>
    <xf numFmtId="37" fontId="5" fillId="2" borderId="0" xfId="3" applyNumberFormat="1" applyFont="1" applyFill="1"/>
    <xf numFmtId="37" fontId="2" fillId="0" borderId="0" xfId="3" applyNumberFormat="1" applyFont="1"/>
    <xf numFmtId="165" fontId="2" fillId="0" borderId="0" xfId="2" applyNumberFormat="1" applyFont="1" applyFill="1"/>
    <xf numFmtId="166" fontId="2" fillId="0" borderId="0" xfId="3" applyNumberFormat="1"/>
    <xf numFmtId="0" fontId="2" fillId="0" borderId="0" xfId="2" applyNumberFormat="1" applyFont="1" applyFill="1"/>
    <xf numFmtId="0" fontId="2" fillId="0" borderId="0" xfId="3" applyNumberFormat="1" applyFill="1"/>
    <xf numFmtId="37" fontId="2" fillId="0" borderId="12" xfId="3" applyNumberFormat="1" applyFill="1" applyBorder="1"/>
    <xf numFmtId="37" fontId="2" fillId="0" borderId="13" xfId="3" applyNumberFormat="1" applyFill="1" applyBorder="1"/>
    <xf numFmtId="37" fontId="2" fillId="0" borderId="0" xfId="3" applyNumberFormat="1" applyFont="1" applyAlignment="1">
      <alignment horizontal="right"/>
    </xf>
    <xf numFmtId="37" fontId="4" fillId="0" borderId="0" xfId="3" applyNumberFormat="1" applyFont="1"/>
    <xf numFmtId="37" fontId="4" fillId="0" borderId="13" xfId="3" applyNumberFormat="1" applyFont="1" applyBorder="1"/>
    <xf numFmtId="37" fontId="2" fillId="0" borderId="0" xfId="3" applyNumberFormat="1" applyBorder="1"/>
    <xf numFmtId="37" fontId="5" fillId="0" borderId="0" xfId="3" quotePrefix="1" applyNumberFormat="1" applyFont="1" applyBorder="1" applyAlignment="1">
      <alignment horizontal="right"/>
    </xf>
    <xf numFmtId="37" fontId="5" fillId="0" borderId="0" xfId="3" applyNumberFormat="1" applyFont="1" applyBorder="1" applyAlignment="1">
      <alignment horizontal="right"/>
    </xf>
    <xf numFmtId="10" fontId="2" fillId="0" borderId="0" xfId="2" applyNumberFormat="1" applyFont="1" applyFill="1" applyBorder="1"/>
    <xf numFmtId="0" fontId="2" fillId="0" borderId="0" xfId="2" applyNumberFormat="1" applyFont="1" applyFill="1" applyBorder="1"/>
    <xf numFmtId="0" fontId="2" fillId="0" borderId="0" xfId="3" applyNumberFormat="1" applyBorder="1"/>
    <xf numFmtId="37" fontId="4" fillId="0" borderId="0" xfId="3" applyNumberFormat="1" applyFont="1" applyBorder="1"/>
    <xf numFmtId="0" fontId="6" fillId="0" borderId="0" xfId="0" applyFont="1" applyAlignment="1">
      <alignment horizontal="right" vertical="center"/>
    </xf>
    <xf numFmtId="37" fontId="4" fillId="0" borderId="3" xfId="3" applyNumberFormat="1" applyFont="1" applyFill="1" applyBorder="1" applyAlignment="1">
      <alignment horizontal="center"/>
    </xf>
    <xf numFmtId="37" fontId="4" fillId="0" borderId="4" xfId="3" applyNumberFormat="1" applyFont="1" applyFill="1" applyBorder="1" applyAlignment="1">
      <alignment horizontal="center"/>
    </xf>
    <xf numFmtId="37" fontId="4" fillId="0" borderId="5" xfId="3" applyNumberFormat="1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="75" workbookViewId="0">
      <selection activeCell="J17" sqref="J17"/>
    </sheetView>
  </sheetViews>
  <sheetFormatPr defaultColWidth="12.6640625" defaultRowHeight="13.2" x14ac:dyDescent="0.25"/>
  <cols>
    <col min="1" max="1" width="42.109375" style="2" customWidth="1"/>
    <col min="2" max="2" width="11.5546875" style="2" customWidth="1"/>
    <col min="3" max="3" width="12.6640625" style="2"/>
    <col min="4" max="4" width="15" style="2" bestFit="1" customWidth="1"/>
    <col min="5" max="5" width="1.6640625" style="2" customWidth="1"/>
    <col min="6" max="16384" width="12.6640625" style="2"/>
  </cols>
  <sheetData>
    <row r="1" spans="1:11" ht="21" x14ac:dyDescent="0.4">
      <c r="A1" s="1" t="s">
        <v>0</v>
      </c>
      <c r="K1" s="46" t="s">
        <v>29</v>
      </c>
    </row>
    <row r="2" spans="1:11" ht="21" x14ac:dyDescent="0.4">
      <c r="A2" s="1" t="s">
        <v>31</v>
      </c>
      <c r="K2" s="46" t="s">
        <v>32</v>
      </c>
    </row>
    <row r="3" spans="1:11" ht="21" x14ac:dyDescent="0.4">
      <c r="A3" s="1"/>
      <c r="K3" s="46" t="s">
        <v>30</v>
      </c>
    </row>
    <row r="4" spans="1:11" x14ac:dyDescent="0.25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3.8" thickBot="1" x14ac:dyDescent="0.3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.75" customHeight="1" thickBot="1" x14ac:dyDescent="0.3">
      <c r="A7" s="6"/>
      <c r="B7" s="7"/>
      <c r="C7" s="7"/>
      <c r="D7" s="7"/>
      <c r="E7" s="7"/>
      <c r="F7" s="7"/>
      <c r="G7" s="47" t="s">
        <v>3</v>
      </c>
      <c r="H7" s="48"/>
      <c r="I7" s="48"/>
      <c r="J7" s="48"/>
      <c r="K7" s="49"/>
    </row>
    <row r="8" spans="1:11" ht="27" customHeight="1" x14ac:dyDescent="0.25">
      <c r="A8" s="8" t="s">
        <v>4</v>
      </c>
      <c r="B8" s="9" t="s">
        <v>5</v>
      </c>
      <c r="C8" s="9" t="s">
        <v>6</v>
      </c>
      <c r="D8" s="10" t="s">
        <v>7</v>
      </c>
      <c r="E8" s="9"/>
      <c r="F8" s="11" t="s">
        <v>8</v>
      </c>
      <c r="G8" s="11" t="s">
        <v>9</v>
      </c>
      <c r="H8" s="11" t="s">
        <v>10</v>
      </c>
      <c r="I8" s="11" t="s">
        <v>11</v>
      </c>
      <c r="J8" s="11" t="s">
        <v>12</v>
      </c>
      <c r="K8" s="12" t="s">
        <v>13</v>
      </c>
    </row>
    <row r="9" spans="1:11" x14ac:dyDescent="0.25">
      <c r="A9" s="13" t="s">
        <v>14</v>
      </c>
      <c r="B9" s="14" t="s">
        <v>15</v>
      </c>
      <c r="C9" s="15">
        <v>6474.0140000000001</v>
      </c>
      <c r="D9" s="15"/>
      <c r="E9" s="14"/>
      <c r="F9" s="16">
        <f>C9/$D$11</f>
        <v>8.9457150753074477E-3</v>
      </c>
      <c r="G9" s="16">
        <f>F9*1.01</f>
        <v>9.035172226060522E-3</v>
      </c>
      <c r="H9" s="16">
        <f t="shared" ref="H9:K10" si="0">G9*1.01</f>
        <v>9.1255239483211282E-3</v>
      </c>
      <c r="I9" s="16">
        <f t="shared" si="0"/>
        <v>9.2167791878043394E-3</v>
      </c>
      <c r="J9" s="16">
        <f t="shared" si="0"/>
        <v>9.3089469796823823E-3</v>
      </c>
      <c r="K9" s="17">
        <f t="shared" si="0"/>
        <v>9.4020364494792064E-3</v>
      </c>
    </row>
    <row r="10" spans="1:11" x14ac:dyDescent="0.25">
      <c r="A10" s="13" t="s">
        <v>14</v>
      </c>
      <c r="B10" s="14" t="s">
        <v>16</v>
      </c>
      <c r="C10" s="15">
        <v>2428.413</v>
      </c>
      <c r="D10" s="18"/>
      <c r="E10" s="14"/>
      <c r="F10" s="16">
        <f>C10/$D$11</f>
        <v>3.3555520243194695E-3</v>
      </c>
      <c r="G10" s="16">
        <f>F10*1.01</f>
        <v>3.3891075445626642E-3</v>
      </c>
      <c r="H10" s="16">
        <f t="shared" si="0"/>
        <v>3.4229986200082908E-3</v>
      </c>
      <c r="I10" s="16">
        <f t="shared" si="0"/>
        <v>3.4572286062083736E-3</v>
      </c>
      <c r="J10" s="16">
        <f t="shared" si="0"/>
        <v>3.4918008922704574E-3</v>
      </c>
      <c r="K10" s="17">
        <f t="shared" si="0"/>
        <v>3.5267189011931621E-3</v>
      </c>
    </row>
    <row r="11" spans="1:11" x14ac:dyDescent="0.25">
      <c r="A11" s="19"/>
      <c r="B11" s="14"/>
      <c r="C11" s="15"/>
      <c r="D11" s="15">
        <v>723700</v>
      </c>
      <c r="E11" s="14"/>
      <c r="F11" s="14"/>
      <c r="G11" s="14"/>
      <c r="H11" s="14"/>
      <c r="I11" s="14"/>
      <c r="J11" s="14"/>
      <c r="K11" s="20"/>
    </row>
    <row r="12" spans="1:11" ht="13.8" thickBot="1" x14ac:dyDescent="0.3">
      <c r="A12" s="21"/>
      <c r="B12" s="22"/>
      <c r="C12" s="23"/>
      <c r="D12" s="23"/>
      <c r="E12" s="22"/>
      <c r="F12" s="24"/>
      <c r="G12" s="24"/>
      <c r="H12" s="24"/>
      <c r="I12" s="24"/>
      <c r="J12" s="24"/>
      <c r="K12" s="25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F14" s="39"/>
      <c r="G14" s="39"/>
      <c r="H14" s="39"/>
    </row>
    <row r="15" spans="1:11" x14ac:dyDescent="0.25">
      <c r="B15" s="26" t="s">
        <v>17</v>
      </c>
      <c r="C15" s="26" t="s">
        <v>18</v>
      </c>
      <c r="D15" s="27" t="s">
        <v>19</v>
      </c>
      <c r="F15" s="40"/>
      <c r="G15" s="40"/>
      <c r="H15" s="41"/>
    </row>
    <row r="16" spans="1:11" x14ac:dyDescent="0.25">
      <c r="F16" s="39"/>
      <c r="G16" s="39"/>
      <c r="H16" s="39"/>
    </row>
    <row r="17" spans="1:9" x14ac:dyDescent="0.25">
      <c r="A17" s="28" t="s">
        <v>20</v>
      </c>
      <c r="F17" s="39"/>
      <c r="G17" s="39"/>
      <c r="H17" s="39"/>
    </row>
    <row r="18" spans="1:9" x14ac:dyDescent="0.25">
      <c r="A18" s="29" t="s">
        <v>21</v>
      </c>
      <c r="B18" s="4">
        <v>1143209.7963924799</v>
      </c>
      <c r="C18" s="4">
        <v>1195492.1813352101</v>
      </c>
      <c r="D18" s="4"/>
      <c r="E18" s="4"/>
      <c r="F18" s="14"/>
      <c r="G18" s="14"/>
      <c r="H18" s="39"/>
    </row>
    <row r="19" spans="1:9" x14ac:dyDescent="0.25">
      <c r="A19" s="29" t="s">
        <v>22</v>
      </c>
      <c r="B19" s="30">
        <v>9.3089469106634598E-3</v>
      </c>
      <c r="C19" s="30">
        <v>9.4020363797700894E-3</v>
      </c>
      <c r="D19" s="4"/>
      <c r="E19" s="4"/>
      <c r="F19" s="16"/>
      <c r="G19" s="16"/>
      <c r="H19" s="39"/>
      <c r="I19" s="31"/>
    </row>
    <row r="20" spans="1:9" x14ac:dyDescent="0.25">
      <c r="B20" s="4"/>
      <c r="C20" s="4"/>
      <c r="D20" s="4"/>
      <c r="E20" s="4"/>
      <c r="F20" s="14"/>
      <c r="G20" s="14"/>
      <c r="H20" s="39"/>
    </row>
    <row r="21" spans="1:9" x14ac:dyDescent="0.25">
      <c r="B21" s="4"/>
      <c r="C21" s="4"/>
      <c r="D21" s="4"/>
      <c r="E21" s="4"/>
      <c r="F21" s="14"/>
      <c r="G21" s="14"/>
      <c r="H21" s="39"/>
    </row>
    <row r="22" spans="1:9" x14ac:dyDescent="0.25">
      <c r="A22" s="29" t="s">
        <v>23</v>
      </c>
      <c r="B22" s="4">
        <v>1040542.01363769</v>
      </c>
      <c r="C22" s="4">
        <v>1143209.7963924799</v>
      </c>
      <c r="D22" s="4"/>
      <c r="E22" s="4"/>
      <c r="F22" s="14"/>
      <c r="G22" s="14"/>
      <c r="H22" s="39"/>
    </row>
    <row r="23" spans="1:9" x14ac:dyDescent="0.25">
      <c r="A23" s="29" t="s">
        <v>24</v>
      </c>
      <c r="B23" s="30">
        <v>9.2167791194687695E-3</v>
      </c>
      <c r="C23" s="30">
        <v>9.3089469106634598E-3</v>
      </c>
      <c r="D23" s="4"/>
      <c r="E23" s="4"/>
      <c r="F23" s="42"/>
      <c r="G23" s="42"/>
      <c r="H23" s="39"/>
    </row>
    <row r="24" spans="1:9" x14ac:dyDescent="0.25">
      <c r="A24" s="29" t="s">
        <v>25</v>
      </c>
      <c r="B24" s="32">
        <v>9</v>
      </c>
      <c r="C24" s="32">
        <v>3</v>
      </c>
      <c r="D24" s="33"/>
      <c r="E24" s="4"/>
      <c r="F24" s="43"/>
      <c r="G24" s="43"/>
      <c r="H24" s="44"/>
    </row>
    <row r="25" spans="1:9" ht="13.8" thickBot="1" x14ac:dyDescent="0.3">
      <c r="A25" s="29" t="s">
        <v>26</v>
      </c>
      <c r="B25" s="34">
        <f>B22*B23*B24/12</f>
        <v>7192.8344281693871</v>
      </c>
      <c r="C25" s="34">
        <f>C22*C23*C24/12</f>
        <v>2660.5198255919945</v>
      </c>
      <c r="D25" s="35">
        <f>SUM(B25:C25)</f>
        <v>9853.3542537613812</v>
      </c>
      <c r="E25" s="4"/>
      <c r="F25" s="14"/>
      <c r="G25" s="14"/>
      <c r="H25" s="39"/>
    </row>
    <row r="26" spans="1:9" ht="13.8" thickTop="1" x14ac:dyDescent="0.25">
      <c r="B26" s="4"/>
      <c r="C26" s="4"/>
      <c r="D26" s="4"/>
      <c r="E26" s="4"/>
      <c r="F26" s="14"/>
      <c r="G26" s="14"/>
      <c r="H26" s="39"/>
    </row>
    <row r="27" spans="1:9" x14ac:dyDescent="0.25">
      <c r="B27" s="4"/>
      <c r="C27" s="4"/>
      <c r="D27" s="4"/>
      <c r="E27" s="4"/>
      <c r="F27" s="14"/>
      <c r="G27" s="14"/>
      <c r="H27" s="39"/>
    </row>
    <row r="28" spans="1:9" x14ac:dyDescent="0.25">
      <c r="A28" s="28" t="s">
        <v>27</v>
      </c>
      <c r="B28" s="4"/>
      <c r="C28" s="4"/>
      <c r="D28" s="4"/>
      <c r="E28" s="4"/>
      <c r="F28" s="14"/>
      <c r="G28" s="14"/>
      <c r="H28" s="39"/>
    </row>
    <row r="29" spans="1:9" x14ac:dyDescent="0.25">
      <c r="A29" s="29" t="s">
        <v>21</v>
      </c>
      <c r="B29" s="4">
        <v>1143209.7963924799</v>
      </c>
      <c r="C29" s="4">
        <v>1195492.1813352101</v>
      </c>
      <c r="D29" s="4"/>
      <c r="E29" s="4"/>
      <c r="F29" s="14"/>
      <c r="G29" s="14"/>
      <c r="H29" s="39"/>
    </row>
    <row r="30" spans="1:9" x14ac:dyDescent="0.25">
      <c r="A30" s="29" t="s">
        <v>22</v>
      </c>
      <c r="B30" s="30">
        <v>3.4918009641651598E-3</v>
      </c>
      <c r="C30" s="30">
        <v>3.5267189738068098E-3</v>
      </c>
      <c r="D30" s="4"/>
      <c r="E30" s="4"/>
      <c r="F30" s="16"/>
      <c r="G30" s="16"/>
      <c r="H30" s="39"/>
    </row>
    <row r="31" spans="1:9" x14ac:dyDescent="0.25">
      <c r="B31" s="4"/>
      <c r="C31" s="4"/>
      <c r="D31" s="4"/>
      <c r="E31" s="4"/>
      <c r="F31" s="14"/>
      <c r="G31" s="14"/>
      <c r="H31" s="39"/>
    </row>
    <row r="32" spans="1:9" x14ac:dyDescent="0.25">
      <c r="B32" s="4"/>
      <c r="C32" s="4"/>
      <c r="D32" s="4"/>
      <c r="E32" s="4"/>
      <c r="F32" s="14"/>
      <c r="G32" s="14"/>
      <c r="H32" s="39"/>
    </row>
    <row r="33" spans="1:8" x14ac:dyDescent="0.25">
      <c r="A33" s="29" t="s">
        <v>23</v>
      </c>
      <c r="B33" s="4">
        <v>1040542.01363769</v>
      </c>
      <c r="C33" s="4">
        <v>1143209.7963924799</v>
      </c>
      <c r="D33" s="4"/>
      <c r="E33" s="4"/>
      <c r="F33" s="14"/>
      <c r="G33" s="14"/>
      <c r="H33" s="39"/>
    </row>
    <row r="34" spans="1:8" x14ac:dyDescent="0.25">
      <c r="A34" s="29" t="s">
        <v>24</v>
      </c>
      <c r="B34" s="30">
        <v>3.45722867739125E-3</v>
      </c>
      <c r="C34" s="30">
        <v>3.4918009641651598E-3</v>
      </c>
      <c r="D34" s="4"/>
      <c r="E34" s="4"/>
      <c r="F34" s="42"/>
      <c r="G34" s="42"/>
      <c r="H34" s="39"/>
    </row>
    <row r="35" spans="1:8" x14ac:dyDescent="0.25">
      <c r="A35" s="29" t="s">
        <v>25</v>
      </c>
      <c r="B35" s="32">
        <v>9</v>
      </c>
      <c r="C35" s="32">
        <v>3</v>
      </c>
      <c r="D35" s="4"/>
      <c r="E35" s="4"/>
      <c r="F35" s="43"/>
      <c r="G35" s="43"/>
      <c r="H35" s="44"/>
    </row>
    <row r="36" spans="1:8" ht="13.8" thickBot="1" x14ac:dyDescent="0.3">
      <c r="A36" s="29" t="s">
        <v>26</v>
      </c>
      <c r="B36" s="34">
        <f>B33*B34*B35/12</f>
        <v>2698.0437671839941</v>
      </c>
      <c r="C36" s="34">
        <f>C33*C34*C35/12</f>
        <v>997.96526732157929</v>
      </c>
      <c r="D36" s="35">
        <f>SUM(B36:C36)</f>
        <v>3696.0090345055733</v>
      </c>
      <c r="E36" s="4"/>
      <c r="F36" s="14"/>
      <c r="G36" s="14"/>
      <c r="H36" s="39"/>
    </row>
    <row r="37" spans="1:8" ht="13.8" thickTop="1" x14ac:dyDescent="0.25">
      <c r="B37" s="4"/>
      <c r="C37" s="4"/>
      <c r="D37" s="4"/>
      <c r="E37" s="4"/>
      <c r="F37" s="14"/>
      <c r="G37" s="14"/>
      <c r="H37" s="39"/>
    </row>
    <row r="38" spans="1:8" x14ac:dyDescent="0.25">
      <c r="F38" s="39"/>
      <c r="G38" s="39"/>
      <c r="H38" s="39"/>
    </row>
    <row r="39" spans="1:8" ht="13.8" thickBot="1" x14ac:dyDescent="0.3">
      <c r="A39" s="37" t="s">
        <v>28</v>
      </c>
      <c r="B39" s="38">
        <f>B25+B36</f>
        <v>9890.8781953533817</v>
      </c>
      <c r="C39" s="38">
        <f>C25+C36</f>
        <v>3658.4850929135737</v>
      </c>
      <c r="D39" s="38">
        <f>D25+D36</f>
        <v>13549.363288266955</v>
      </c>
      <c r="F39" s="45"/>
      <c r="G39" s="45"/>
      <c r="H39" s="45"/>
    </row>
    <row r="40" spans="1:8" ht="13.8" thickTop="1" x14ac:dyDescent="0.25"/>
    <row r="42" spans="1:8" x14ac:dyDescent="0.25">
      <c r="A42" s="36"/>
    </row>
  </sheetData>
  <mergeCells count="1">
    <mergeCell ref="G7:K7"/>
  </mergeCells>
  <printOptions horizontalCentered="1"/>
  <pageMargins left="0.25" right="0.25" top="0.5" bottom="0.75" header="0.5" footer="0.5"/>
  <pageSetup scale="7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D78DC39E-C4D8-4EA4-A99C-F77ECBCF53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099DF6-6E1E-41F7-9942-FEF54E881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695B39-2C85-411B-BD04-0C22A8C63429}">
  <ds:schemaRefs>
    <ds:schemaRef ds:uri="a1b08b4f-a83f-4c03-90bd-2a79b6ed54d4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b86b3f3-0c45-4486-810b-39aa0a1cbbd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Property Tax</vt:lpstr>
      <vt:lpstr>'Property Tax'!Print_Area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Carpenter, Tripp</dc:creator>
  <cp:lastModifiedBy>Frisch, Adele M</cp:lastModifiedBy>
  <cp:lastPrinted>2019-10-24T23:39:52Z</cp:lastPrinted>
  <dcterms:created xsi:type="dcterms:W3CDTF">2019-10-18T17:52:46Z</dcterms:created>
  <dcterms:modified xsi:type="dcterms:W3CDTF">2019-10-24T23:39:53Z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