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8800" windowHeight="12210"/>
  </bookViews>
  <sheets>
    <sheet name="Sheet1" sheetId="1" r:id="rId1"/>
  </sheets>
  <externalReferences>
    <externalReference r:id="rId2"/>
  </externalReferences>
  <definedNames>
    <definedName name="_WIT3">[1]LOGO!$G$8</definedName>
    <definedName name="ALLOCTABLE">[1]ALLOCTABLE!$A$3:$D$36</definedName>
    <definedName name="CASE">[1]LOGO!$B$6</definedName>
    <definedName name="COMPANY">[1]LOGO!$B$5</definedName>
    <definedName name="DataF">[1]LOGO!$B$13</definedName>
    <definedName name="Forecast">[1]LOGO!$B$11</definedName>
    <definedName name="_xlnm.Print_Area" localSheetId="0">Sheet1!$A$1:$F$54</definedName>
    <definedName name="Type">[1]LOGO!$B$15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4" i="1" s="1"/>
  <c r="F31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<sst xmlns="http://schemas.openxmlformats.org/spreadsheetml/2006/main" count="48" uniqueCount="48">
  <si>
    <t>LINE</t>
  </si>
  <si>
    <t>ACCOUNT</t>
  </si>
  <si>
    <t xml:space="preserve"> NO.</t>
  </si>
  <si>
    <t>NUMBER</t>
  </si>
  <si>
    <t>DESCRIPTION</t>
  </si>
  <si>
    <t>ADJUSTMENT</t>
  </si>
  <si>
    <t>Total Deferred Income Taxes Adjustment</t>
  </si>
  <si>
    <t>Other Noncurrent After-tax DTA for EPRI Credit</t>
  </si>
  <si>
    <t>Other Noncurrent After-Tax DTA for R&amp;D Credit</t>
  </si>
  <si>
    <t>Bad Debts - Tax over Book</t>
  </si>
  <si>
    <t>Mark to Market - LT</t>
  </si>
  <si>
    <t>Accrued Vacation</t>
  </si>
  <si>
    <t>SEVERANCE RESERVE - LT</t>
  </si>
  <si>
    <t>Deferred Revenue</t>
  </si>
  <si>
    <t>Miscellaneous NC Taxable Income Adj - DTA</t>
  </si>
  <si>
    <t>Rate Refunds</t>
  </si>
  <si>
    <t>Demand Side Management (DSM) Defer</t>
  </si>
  <si>
    <t>Emission Allowance Expense</t>
  </si>
  <si>
    <t>Operating Lease Obligation</t>
  </si>
  <si>
    <t>Charitable Contribution Carryover</t>
  </si>
  <si>
    <t>Lease Interest Expense</t>
  </si>
  <si>
    <t>Retirement Plan Expense - Underfunded</t>
  </si>
  <si>
    <t>Non-qualified Pension - Accrual</t>
  </si>
  <si>
    <t>Environmental Reserve</t>
  </si>
  <si>
    <t>ANNUAL INCENTIVE PLAN COMP</t>
  </si>
  <si>
    <t>PAYABLE 401 (K) MATCH</t>
  </si>
  <si>
    <t>OPEB Expense Accrual</t>
  </si>
  <si>
    <t>FAS 112 Medical Expenses Accrual</t>
  </si>
  <si>
    <t>Account 190 Total</t>
  </si>
  <si>
    <t>Reg Asset/Liab Def Revenue</t>
  </si>
  <si>
    <t>Reg Asset - Accr Pension FAS158 - FAS87Qual</t>
  </si>
  <si>
    <t>Reg Liab RSLI &amp; Other Misc Dfd Costs</t>
  </si>
  <si>
    <t>Reg Asset Storm Damage Recovery</t>
  </si>
  <si>
    <t>Reg Asset-Pension Post Retirement PAA-FAS87Qual and Oth</t>
  </si>
  <si>
    <t>Regulatory Asset - Carbon Management</t>
  </si>
  <si>
    <t>Reg Asset-Pension Post Retirement PAA-FAS87NQ and Oth</t>
  </si>
  <si>
    <t>Reg Asset-Pension Post Retirement PAA-FAS 106 and Oth</t>
  </si>
  <si>
    <t>Reg Asset - Accr Pension FAS158 - FAS87NQ</t>
  </si>
  <si>
    <t>Reg Asset - Accr Pension FAS158 - FAS 106/112</t>
  </si>
  <si>
    <t>Reg Asset - Transition from MISO to PJM</t>
  </si>
  <si>
    <t>Reg Asset Opt Out Tariff IT Modifications</t>
  </si>
  <si>
    <t>Non-AMI Meters Retired Early - NBV</t>
  </si>
  <si>
    <t>Reg Asset_Liab - Outage Costs</t>
  </si>
  <si>
    <t>Vacation Carryover - Reg Asset</t>
  </si>
  <si>
    <t>Operating Lease Deferral</t>
  </si>
  <si>
    <t>Retirement Plan Expense - Overfunded</t>
  </si>
  <si>
    <t>190, 283</t>
  </si>
  <si>
    <t>Account 283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</si>
</sst>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2" applyFont="1" applyFill="1" applyBorder="1"/>
    <xf numFmtId="0" fontId="3" fillId="0" borderId="0" xfId="2" applyFont="1" applyFill="1" applyAlignment="1" applyProtection="1">
      <alignment horizontal="centerContinuous"/>
    </xf>
    <xf numFmtId="0" fontId="3" fillId="0" borderId="0" xfId="2" applyFont="1" applyFill="1" applyAlignment="1">
      <alignment horizontal="centerContinuous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 applyProtection="1">
      <alignment horizontal="fill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Alignment="1" applyProtection="1">
      <alignment horizontal="center"/>
    </xf>
    <xf numFmtId="37" fontId="3" fillId="0" borderId="3" xfId="2" applyNumberFormat="1" applyFont="1" applyFill="1" applyBorder="1"/>
    <xf numFmtId="3" fontId="3" fillId="0" borderId="0" xfId="2" applyNumberFormat="1" applyFont="1" applyFill="1" applyAlignment="1">
      <alignment horizontal="center"/>
    </xf>
    <xf numFmtId="164" fontId="0" fillId="0" borderId="0" xfId="1" applyNumberFormat="1" applyFont="1" applyBorder="1"/>
    <xf numFmtId="0" fontId="3" fillId="0" borderId="3" xfId="2" applyFont="1" applyFill="1" applyBorder="1"/>
    <xf numFmtId="0" fontId="0" fillId="0" borderId="3" xfId="0" applyBorder="1"/>
    <xf numFmtId="164" fontId="0" fillId="0" borderId="3" xfId="0" applyNumberFormat="1" applyBorder="1"/>
  </cellXfs>
  <cellStyles count="3">
    <cellStyle name="Comma" xfId="1" builtinId="3"/>
    <cellStyle name="Normal" xfId="0" builtinId="0"/>
    <cellStyle name="Normal_SCH_B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9-XXXX/SFR%20Model/KPSC%20Electric%20SFRs-2019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_A Cap"/>
      <sheetName val="SCH A Rate Base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2019-00XXX</v>
          </cell>
        </row>
        <row r="8">
          <cell r="G8" t="str">
            <v>J. R. PANIZZA</v>
          </cell>
        </row>
        <row r="11">
          <cell r="B11" t="str">
            <v>12 MONTHS ENDED MARCH 31, 2021</v>
          </cell>
        </row>
        <row r="13">
          <cell r="B13" t="str">
            <v>DATA:  BASE PERIOD  "X" FORECASTED PERIOD</v>
          </cell>
        </row>
        <row r="15">
          <cell r="B15" t="str">
            <v xml:space="preserve">TYPE OF FILING:  "X" ORIGINAL   UPDATED    REVISED 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5" customWidth="1"/>
    <col min="2" max="2" width="8.42578125" bestFit="1" customWidth="1"/>
    <col min="3" max="3" width="14.28515625" customWidth="1"/>
    <col min="4" max="4" width="4" customWidth="1"/>
    <col min="5" max="5" width="43.42578125" bestFit="1" customWidth="1"/>
    <col min="6" max="6" width="13.28515625" bestFit="1" customWidth="1"/>
  </cols>
  <sheetData>
    <row r="1" spans="1:6" x14ac:dyDescent="0.25">
      <c r="A1" s="4"/>
      <c r="B1" s="4"/>
      <c r="C1" s="4"/>
      <c r="D1" s="3"/>
      <c r="E1" s="4"/>
      <c r="F1" s="1"/>
    </row>
    <row r="2" spans="1:6" x14ac:dyDescent="0.25">
      <c r="A2" s="6"/>
      <c r="B2" s="6"/>
      <c r="C2" s="6"/>
      <c r="D2" s="6"/>
      <c r="E2" s="6"/>
      <c r="F2" s="4"/>
    </row>
    <row r="3" spans="1:6" x14ac:dyDescent="0.25">
      <c r="A3" s="4"/>
      <c r="B3" s="4"/>
      <c r="C3" s="4"/>
      <c r="D3" s="4"/>
      <c r="E3" s="4"/>
      <c r="F3" s="7"/>
    </row>
    <row r="4" spans="1:6" x14ac:dyDescent="0.25">
      <c r="A4" s="8" t="s">
        <v>0</v>
      </c>
      <c r="B4" s="4"/>
      <c r="C4" s="8" t="s">
        <v>1</v>
      </c>
      <c r="D4" s="3"/>
      <c r="E4" s="4"/>
      <c r="F4" s="4"/>
    </row>
    <row r="5" spans="1:6" x14ac:dyDescent="0.25">
      <c r="A5" s="8" t="s">
        <v>2</v>
      </c>
      <c r="B5" s="4"/>
      <c r="C5" s="8" t="s">
        <v>3</v>
      </c>
      <c r="D5" s="3"/>
      <c r="E5" s="2" t="s">
        <v>4</v>
      </c>
      <c r="F5" s="5" t="s">
        <v>5</v>
      </c>
    </row>
    <row r="6" spans="1:6" x14ac:dyDescent="0.25">
      <c r="A6" s="6"/>
      <c r="B6" s="6"/>
      <c r="C6" s="6"/>
      <c r="D6" s="6"/>
      <c r="E6" s="6"/>
      <c r="F6" s="4"/>
    </row>
    <row r="7" spans="1:6" x14ac:dyDescent="0.25">
      <c r="A7" s="4"/>
      <c r="B7" s="4"/>
      <c r="C7" s="4"/>
      <c r="D7" s="4"/>
      <c r="E7" s="4"/>
      <c r="F7" s="7"/>
    </row>
    <row r="8" spans="1:6" x14ac:dyDescent="0.25">
      <c r="A8" s="4"/>
      <c r="B8" s="4"/>
      <c r="C8" s="5">
        <v>190</v>
      </c>
      <c r="D8" s="1"/>
      <c r="E8" s="4"/>
      <c r="F8" s="4"/>
    </row>
    <row r="9" spans="1:6" x14ac:dyDescent="0.25">
      <c r="A9" s="5">
        <v>1</v>
      </c>
      <c r="B9" s="4"/>
      <c r="C9" s="5"/>
      <c r="D9" s="1"/>
      <c r="E9" s="4" t="s">
        <v>7</v>
      </c>
      <c r="F9" s="11">
        <v>216346</v>
      </c>
    </row>
    <row r="10" spans="1:6" x14ac:dyDescent="0.25">
      <c r="A10" s="5">
        <f>A9+1</f>
        <v>2</v>
      </c>
      <c r="B10" s="4"/>
      <c r="C10" s="5"/>
      <c r="D10" s="1"/>
      <c r="E10" s="4" t="s">
        <v>8</v>
      </c>
      <c r="F10" s="11">
        <v>922183.8208432002</v>
      </c>
    </row>
    <row r="11" spans="1:6" x14ac:dyDescent="0.25">
      <c r="A11" s="5">
        <f t="shared" ref="A11:A54" si="0">A10+1</f>
        <v>3</v>
      </c>
      <c r="B11" s="4"/>
      <c r="C11" s="5"/>
      <c r="D11" s="1"/>
      <c r="E11" s="4" t="s">
        <v>9</v>
      </c>
      <c r="F11" s="11">
        <v>70274.38</v>
      </c>
    </row>
    <row r="12" spans="1:6" x14ac:dyDescent="0.25">
      <c r="A12" s="5">
        <f t="shared" si="0"/>
        <v>4</v>
      </c>
      <c r="B12" s="4"/>
      <c r="C12" s="5"/>
      <c r="D12" s="1"/>
      <c r="E12" s="4" t="s">
        <v>10</v>
      </c>
      <c r="F12" s="11">
        <v>1838.48</v>
      </c>
    </row>
    <row r="13" spans="1:6" x14ac:dyDescent="0.25">
      <c r="A13" s="5">
        <f t="shared" si="0"/>
        <v>5</v>
      </c>
      <c r="B13" s="4"/>
      <c r="C13" s="5"/>
      <c r="D13" s="1"/>
      <c r="E13" s="4" t="s">
        <v>11</v>
      </c>
      <c r="F13" s="11">
        <v>450494.73</v>
      </c>
    </row>
    <row r="14" spans="1:6" x14ac:dyDescent="0.25">
      <c r="A14" s="5">
        <f t="shared" si="0"/>
        <v>6</v>
      </c>
      <c r="B14" s="4"/>
      <c r="C14" s="5"/>
      <c r="D14" s="1"/>
      <c r="E14" s="4" t="s">
        <v>12</v>
      </c>
      <c r="F14" s="11">
        <v>25513.240000000005</v>
      </c>
    </row>
    <row r="15" spans="1:6" x14ac:dyDescent="0.25">
      <c r="A15" s="5">
        <f t="shared" si="0"/>
        <v>7</v>
      </c>
      <c r="B15" s="4"/>
      <c r="C15" s="5"/>
      <c r="D15" s="1"/>
      <c r="E15" s="4" t="s">
        <v>13</v>
      </c>
      <c r="F15" s="11">
        <v>104405.56</v>
      </c>
    </row>
    <row r="16" spans="1:6" x14ac:dyDescent="0.25">
      <c r="A16" s="5">
        <f t="shared" si="0"/>
        <v>8</v>
      </c>
      <c r="B16" s="4"/>
      <c r="C16" s="10"/>
      <c r="D16" s="1"/>
      <c r="E16" s="4" t="s">
        <v>14</v>
      </c>
      <c r="F16" s="11">
        <v>476297.26</v>
      </c>
    </row>
    <row r="17" spans="1:6" x14ac:dyDescent="0.25">
      <c r="A17" s="5">
        <f t="shared" si="0"/>
        <v>9</v>
      </c>
      <c r="B17" s="4"/>
      <c r="E17" s="4" t="s">
        <v>15</v>
      </c>
      <c r="F17" s="11">
        <v>-121933.65999999999</v>
      </c>
    </row>
    <row r="18" spans="1:6" x14ac:dyDescent="0.25">
      <c r="A18" s="5">
        <f t="shared" si="0"/>
        <v>10</v>
      </c>
      <c r="B18" s="4"/>
      <c r="C18" s="5"/>
      <c r="D18" s="4"/>
      <c r="E18" s="4" t="s">
        <v>16</v>
      </c>
      <c r="F18" s="11">
        <v>632805.91</v>
      </c>
    </row>
    <row r="19" spans="1:6" x14ac:dyDescent="0.25">
      <c r="A19" s="5">
        <f t="shared" si="0"/>
        <v>11</v>
      </c>
      <c r="E19" s="4" t="s">
        <v>17</v>
      </c>
      <c r="F19" s="11">
        <v>-6082.49</v>
      </c>
    </row>
    <row r="20" spans="1:6" x14ac:dyDescent="0.25">
      <c r="A20" s="5">
        <f t="shared" si="0"/>
        <v>12</v>
      </c>
      <c r="E20" s="4" t="s">
        <v>18</v>
      </c>
      <c r="F20" s="11">
        <v>2341678.3199999998</v>
      </c>
    </row>
    <row r="21" spans="1:6" x14ac:dyDescent="0.25">
      <c r="A21" s="5">
        <f t="shared" si="0"/>
        <v>13</v>
      </c>
      <c r="E21" s="4" t="s">
        <v>19</v>
      </c>
      <c r="F21" s="11">
        <v>30521.06</v>
      </c>
    </row>
    <row r="22" spans="1:6" x14ac:dyDescent="0.25">
      <c r="A22" s="5">
        <f t="shared" si="0"/>
        <v>14</v>
      </c>
      <c r="E22" s="4" t="s">
        <v>20</v>
      </c>
      <c r="F22" s="11">
        <v>8486.52</v>
      </c>
    </row>
    <row r="23" spans="1:6" x14ac:dyDescent="0.25">
      <c r="A23" s="5">
        <f t="shared" si="0"/>
        <v>15</v>
      </c>
      <c r="E23" s="4" t="s">
        <v>21</v>
      </c>
      <c r="F23" s="11">
        <v>2841331.6973705571</v>
      </c>
    </row>
    <row r="24" spans="1:6" x14ac:dyDescent="0.25">
      <c r="A24" s="5">
        <f t="shared" si="0"/>
        <v>16</v>
      </c>
      <c r="E24" s="4" t="s">
        <v>22</v>
      </c>
      <c r="F24" s="11">
        <v>22735.05</v>
      </c>
    </row>
    <row r="25" spans="1:6" x14ac:dyDescent="0.25">
      <c r="A25" s="5">
        <f t="shared" si="0"/>
        <v>17</v>
      </c>
      <c r="E25" s="4" t="s">
        <v>23</v>
      </c>
      <c r="F25" s="11">
        <v>-17098.030000000002</v>
      </c>
    </row>
    <row r="26" spans="1:6" x14ac:dyDescent="0.25">
      <c r="A26" s="5">
        <f t="shared" si="0"/>
        <v>18</v>
      </c>
      <c r="E26" s="4" t="s">
        <v>24</v>
      </c>
      <c r="F26" s="11">
        <v>17620.219999999994</v>
      </c>
    </row>
    <row r="27" spans="1:6" x14ac:dyDescent="0.25">
      <c r="A27" s="5">
        <f t="shared" si="0"/>
        <v>19</v>
      </c>
      <c r="E27" s="4" t="s">
        <v>25</v>
      </c>
      <c r="F27" s="11">
        <v>2840</v>
      </c>
    </row>
    <row r="28" spans="1:6" x14ac:dyDescent="0.25">
      <c r="A28" s="5">
        <f t="shared" si="0"/>
        <v>20</v>
      </c>
      <c r="E28" s="4" t="s">
        <v>26</v>
      </c>
      <c r="F28" s="11">
        <v>767856.4800000001</v>
      </c>
    </row>
    <row r="29" spans="1:6" x14ac:dyDescent="0.25">
      <c r="A29" s="5">
        <f t="shared" si="0"/>
        <v>21</v>
      </c>
      <c r="E29" s="4" t="s">
        <v>27</v>
      </c>
      <c r="F29" s="11">
        <v>248831.63999999998</v>
      </c>
    </row>
    <row r="30" spans="1:6" x14ac:dyDescent="0.25">
      <c r="A30" s="5">
        <f t="shared" si="0"/>
        <v>22</v>
      </c>
    </row>
    <row r="31" spans="1:6" ht="15.75" thickBot="1" x14ac:dyDescent="0.3">
      <c r="A31" s="5">
        <f t="shared" si="0"/>
        <v>23</v>
      </c>
      <c r="C31" s="12" t="s">
        <v>28</v>
      </c>
      <c r="D31" s="13"/>
      <c r="E31" s="13"/>
      <c r="F31" s="14">
        <f>SUM(F9:F30)</f>
        <v>9036946.1882137563</v>
      </c>
    </row>
    <row r="32" spans="1:6" ht="15.75" thickTop="1" x14ac:dyDescent="0.25">
      <c r="A32" s="5">
        <f t="shared" si="0"/>
        <v>24</v>
      </c>
    </row>
    <row r="33" spans="1:6" x14ac:dyDescent="0.25">
      <c r="A33" s="5">
        <f t="shared" si="0"/>
        <v>25</v>
      </c>
    </row>
    <row r="34" spans="1:6" x14ac:dyDescent="0.25">
      <c r="A34" s="5">
        <f t="shared" si="0"/>
        <v>26</v>
      </c>
      <c r="E34" s="4" t="s">
        <v>29</v>
      </c>
      <c r="F34" s="11">
        <v>-790559.65999999992</v>
      </c>
    </row>
    <row r="35" spans="1:6" x14ac:dyDescent="0.25">
      <c r="A35" s="5">
        <f t="shared" si="0"/>
        <v>27</v>
      </c>
      <c r="E35" s="4" t="s">
        <v>30</v>
      </c>
      <c r="F35" s="11">
        <v>0.5</v>
      </c>
    </row>
    <row r="36" spans="1:6" x14ac:dyDescent="0.25">
      <c r="A36" s="5">
        <f t="shared" si="0"/>
        <v>28</v>
      </c>
      <c r="E36" s="4" t="s">
        <v>31</v>
      </c>
      <c r="F36" s="11">
        <v>143923.35</v>
      </c>
    </row>
    <row r="37" spans="1:6" x14ac:dyDescent="0.25">
      <c r="A37" s="5">
        <f t="shared" si="0"/>
        <v>29</v>
      </c>
      <c r="E37" s="4" t="s">
        <v>32</v>
      </c>
      <c r="F37" s="11">
        <v>-714286.5</v>
      </c>
    </row>
    <row r="38" spans="1:6" x14ac:dyDescent="0.25">
      <c r="A38" s="5">
        <f t="shared" si="0"/>
        <v>30</v>
      </c>
      <c r="E38" s="4" t="s">
        <v>33</v>
      </c>
      <c r="F38" s="11">
        <v>-5602081.8599999994</v>
      </c>
    </row>
    <row r="39" spans="1:6" x14ac:dyDescent="0.25">
      <c r="A39" s="5">
        <f t="shared" si="0"/>
        <v>31</v>
      </c>
      <c r="E39" s="4" t="s">
        <v>34</v>
      </c>
      <c r="F39" s="11">
        <v>-290790.11</v>
      </c>
    </row>
    <row r="40" spans="1:6" x14ac:dyDescent="0.25">
      <c r="A40" s="5">
        <f t="shared" si="0"/>
        <v>32</v>
      </c>
      <c r="E40" s="4" t="s">
        <v>35</v>
      </c>
      <c r="F40" s="11">
        <v>-11414.699999999999</v>
      </c>
    </row>
    <row r="41" spans="1:6" x14ac:dyDescent="0.25">
      <c r="A41" s="5">
        <f t="shared" si="0"/>
        <v>33</v>
      </c>
      <c r="E41" s="4" t="s">
        <v>36</v>
      </c>
      <c r="F41" s="11">
        <v>-356781.58999999997</v>
      </c>
    </row>
    <row r="42" spans="1:6" x14ac:dyDescent="0.25">
      <c r="A42" s="5">
        <f t="shared" si="0"/>
        <v>34</v>
      </c>
      <c r="E42" s="4" t="s">
        <v>37</v>
      </c>
      <c r="F42" s="11">
        <v>922301.54000000015</v>
      </c>
    </row>
    <row r="43" spans="1:6" x14ac:dyDescent="0.25">
      <c r="A43" s="5">
        <f t="shared" si="0"/>
        <v>35</v>
      </c>
      <c r="E43" s="4" t="s">
        <v>38</v>
      </c>
      <c r="F43" s="11">
        <v>2849.6899999999996</v>
      </c>
    </row>
    <row r="44" spans="1:6" x14ac:dyDescent="0.25">
      <c r="A44" s="5">
        <f t="shared" si="0"/>
        <v>36</v>
      </c>
      <c r="E44" s="4" t="s">
        <v>39</v>
      </c>
      <c r="F44" s="11">
        <v>3666482.3899999997</v>
      </c>
    </row>
    <row r="45" spans="1:6" x14ac:dyDescent="0.25">
      <c r="A45" s="5">
        <f t="shared" si="0"/>
        <v>37</v>
      </c>
      <c r="E45" s="4" t="s">
        <v>40</v>
      </c>
      <c r="F45" s="11">
        <v>-22856.340000000004</v>
      </c>
    </row>
    <row r="46" spans="1:6" x14ac:dyDescent="0.25">
      <c r="A46" s="5">
        <f t="shared" si="0"/>
        <v>38</v>
      </c>
      <c r="E46" s="4" t="s">
        <v>41</v>
      </c>
      <c r="F46" s="11">
        <v>-1308623.1900000002</v>
      </c>
    </row>
    <row r="47" spans="1:6" x14ac:dyDescent="0.25">
      <c r="A47" s="5">
        <f t="shared" si="0"/>
        <v>39</v>
      </c>
      <c r="E47" s="4" t="s">
        <v>42</v>
      </c>
      <c r="F47" s="11">
        <v>-600342.81999999995</v>
      </c>
    </row>
    <row r="48" spans="1:6" x14ac:dyDescent="0.25">
      <c r="A48" s="5">
        <f t="shared" si="0"/>
        <v>40</v>
      </c>
      <c r="E48" s="4" t="s">
        <v>43</v>
      </c>
      <c r="F48" s="11">
        <v>-255292.25</v>
      </c>
    </row>
    <row r="49" spans="1:6" x14ac:dyDescent="0.25">
      <c r="A49" s="5">
        <f t="shared" si="0"/>
        <v>41</v>
      </c>
      <c r="E49" s="4" t="s">
        <v>44</v>
      </c>
      <c r="F49" s="11">
        <v>-9250.380000000001</v>
      </c>
    </row>
    <row r="50" spans="1:6" x14ac:dyDescent="0.25">
      <c r="A50" s="5">
        <f t="shared" si="0"/>
        <v>42</v>
      </c>
      <c r="E50" s="4" t="s">
        <v>45</v>
      </c>
      <c r="F50" s="11">
        <v>-1282234.7999999998</v>
      </c>
    </row>
    <row r="51" spans="1:6" x14ac:dyDescent="0.25">
      <c r="A51" s="5">
        <f t="shared" si="0"/>
        <v>43</v>
      </c>
    </row>
    <row r="52" spans="1:6" ht="15.75" thickBot="1" x14ac:dyDescent="0.3">
      <c r="A52" s="5">
        <f t="shared" si="0"/>
        <v>44</v>
      </c>
      <c r="C52" s="12" t="s">
        <v>47</v>
      </c>
      <c r="D52" s="13"/>
      <c r="E52" s="13"/>
      <c r="F52" s="14">
        <f>SUM(F33:F51)</f>
        <v>-6508956.7300000004</v>
      </c>
    </row>
    <row r="53" spans="1:6" ht="15.75" thickTop="1" x14ac:dyDescent="0.25">
      <c r="A53" s="5">
        <f t="shared" si="0"/>
        <v>45</v>
      </c>
    </row>
    <row r="54" spans="1:6" ht="15.75" thickBot="1" x14ac:dyDescent="0.3">
      <c r="A54" s="5">
        <f t="shared" si="0"/>
        <v>46</v>
      </c>
      <c r="C54" s="10" t="s">
        <v>46</v>
      </c>
      <c r="D54" s="4"/>
      <c r="E54" s="4" t="s">
        <v>6</v>
      </c>
      <c r="F54" s="9">
        <f>(F52+F31)</f>
        <v>2527989.4582137559</v>
      </c>
    </row>
    <row r="55" spans="1:6" ht="15.75" thickTop="1" x14ac:dyDescent="0.25">
      <c r="A55" s="5"/>
    </row>
    <row r="56" spans="1:6" x14ac:dyDescent="0.25">
      <c r="A56" s="5"/>
    </row>
    <row r="57" spans="1:6" x14ac:dyDescent="0.25">
      <c r="A57" s="5"/>
    </row>
    <row r="58" spans="1:6" x14ac:dyDescent="0.25">
      <c r="A58" s="5"/>
    </row>
    <row r="59" spans="1:6" x14ac:dyDescent="0.25">
      <c r="A59" s="5"/>
    </row>
    <row r="60" spans="1:6" x14ac:dyDescent="0.25">
      <c r="A60" s="5"/>
    </row>
    <row r="61" spans="1:6" x14ac:dyDescent="0.25">
      <c r="A61" s="5"/>
    </row>
    <row r="62" spans="1:6" x14ac:dyDescent="0.25">
      <c r="A62" s="5"/>
    </row>
    <row r="63" spans="1:6" x14ac:dyDescent="0.25">
      <c r="A63" s="5"/>
    </row>
    <row r="64" spans="1:6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</sheetData>
  <pageMargins left="0.7" right="0.7" top="0.75" bottom="0.75" header="0.3" footer="0.3"/>
  <pageSetup scale="87" orientation="portrait" r:id="rId1"/>
  <headerFooter>
    <oddHeader xml:space="preserve">&amp;R&amp;"Times New Roman,Bold"&amp;10KyPSC Case No. 2019-00271
STAFF-DR-02-009(b) Attachment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Props1.xml><?xml version="1.0" encoding="utf-8"?>
<ds:datastoreItem xmlns:ds="http://schemas.openxmlformats.org/officeDocument/2006/customXml" ds:itemID="{92275154-C23E-4338-8A4F-2C3D754705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4C58F-1096-4F0A-8CCC-42D03F98A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2D075E-5585-4894-A700-118FCB5BD63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ADIT adjustment</dc:subject>
  <dc:creator>Brown, Jay P</dc:creator>
  <cp:lastModifiedBy>Gates, Debbie</cp:lastModifiedBy>
  <cp:lastPrinted>2019-10-25T19:05:32Z</cp:lastPrinted>
  <dcterms:created xsi:type="dcterms:W3CDTF">2019-07-19T17:50:12Z</dcterms:created>
  <dcterms:modified xsi:type="dcterms:W3CDTF">2019-10-25T19:13:10Z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