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2nd Set Data Request/"/>
    </mc:Choice>
  </mc:AlternateContent>
  <bookViews>
    <workbookView xWindow="0" yWindow="0" windowWidth="25200" windowHeight="12048"/>
  </bookViews>
  <sheets>
    <sheet name="SCH B-2.3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2">[1]LOGO!$G$7</definedName>
    <definedName name="_WIT3">[1]LOGO!$G$8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'[1]BASE PERIOD'!$E$11:$E$225</definedName>
    <definedName name="AmountFP">'[1]FORECASTED PERIOD'!$E$11:$E$225</definedName>
    <definedName name="APPORT">[1]SCH_E1!$AH$282</definedName>
    <definedName name="Base1">'[1]BASE PERIOD'!$F$11:$F$225</definedName>
    <definedName name="Base10">'[1]BASE PERIOD'!$O$11:$O$225</definedName>
    <definedName name="Base11">'[1]BASE PERIOD'!$P$11:$P$225</definedName>
    <definedName name="Base12">'[1]BASE PERIOD'!$Q$11:$Q$225</definedName>
    <definedName name="Base2">'[1]BASE PERIOD'!$G$11:$G$225</definedName>
    <definedName name="Base3">'[1]BASE PERIOD'!$H$11:$H$225</definedName>
    <definedName name="Base4">'[1]BASE PERIOD'!$I$11:$I$225</definedName>
    <definedName name="Base5">'[1]BASE PERIOD'!$J$11:$J$225</definedName>
    <definedName name="Base6">'[1]BASE PERIOD'!$K$11:$K$225</definedName>
    <definedName name="Base7">'[1]BASE PERIOD'!$L$11:$L$225</definedName>
    <definedName name="Base8">'[1]BASE PERIOD'!$M$11:$M$225</definedName>
    <definedName name="Base9">'[1]BASE PERIOD'!$N$11:$N$225</definedName>
    <definedName name="BaseFuelCurrent">[1]LOGO!#REF!</definedName>
    <definedName name="BaseFuelProposed">[1]LOGO!#REF!</definedName>
    <definedName name="BasePeriod">'[1]BASE PERIOD'!$A$11:$Q$225</definedName>
    <definedName name="BPActual">#REF!</definedName>
    <definedName name="BPrev1">'[1]BP Rev by Product'!$G$12:$G$69</definedName>
    <definedName name="BPrev10">'[1]BP Rev by Product'!$P$12:$P$69</definedName>
    <definedName name="BPrev11">'[1]BP Rev by Product'!$Q$12:$Q$69</definedName>
    <definedName name="BPrev12">'[1]BP Rev by Product'!$R$12:$R$69</definedName>
    <definedName name="BPrev2">'[1]BP Rev by Product'!$H$12:$H$69</definedName>
    <definedName name="BPrev3">'[1]BP Rev by Product'!$I$12:$I$69</definedName>
    <definedName name="BPrev4">'[1]BP Rev by Product'!$J$12:$J$69</definedName>
    <definedName name="BPrev5">'[1]BP Rev by Product'!$K$12:$K$69</definedName>
    <definedName name="BPrev6">'[1]BP Rev by Product'!$L$12:$L$69</definedName>
    <definedName name="BPrev7">'[1]BP Rev by Product'!$M$12:$M$69</definedName>
    <definedName name="BPrev8">'[1]BP Rev by Product'!$N$12:$N$69</definedName>
    <definedName name="BPrev9">'[1]BP Rev by Product'!$O$12:$O$69</definedName>
    <definedName name="BPrevACCT">'[1]BP Rev by Product'!$A$12:$A$69</definedName>
    <definedName name="BPREVPROD">'[1]BP Rev by Product'!$D$12:$D$69</definedName>
    <definedName name="C_1_PROEXP">[1]SCH_C1!$G$23</definedName>
    <definedName name="CASE">[1]LOGO!$B$6</definedName>
    <definedName name="CODE">'[1]BASE PERIOD'!$C$11:$C$225</definedName>
    <definedName name="CodeF">'[1]FORECASTED PERIOD'!$C$11:$C$225</definedName>
    <definedName name="CommonE">'[1]SCH B-2.1'!$C$252</definedName>
    <definedName name="COMPANY">[1]LOGO!$B$5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#REF!</definedName>
    <definedName name="ERBR_FP">#REF!</definedName>
    <definedName name="FERCBP">'[1]BASE PERIOD'!$D$11:$D$225</definedName>
    <definedName name="FERCFP">'[1]FORECASTED PERIOD'!$D$11:$D$225</definedName>
    <definedName name="FIT">[1]LOGO!$C$25</definedName>
    <definedName name="Forecast">[1]LOGO!$B$11</definedName>
    <definedName name="Forecast1">'[1]FORECASTED PERIOD'!$F$11:$F$225</definedName>
    <definedName name="Forecast10">'[1]FORECASTED PERIOD'!$O$11:$O$225</definedName>
    <definedName name="Forecast11">'[1]FORECASTED PERIOD'!$P$11:$P$225</definedName>
    <definedName name="Forecast12">'[1]FORECASTED PERIOD'!$Q$11:$Q$225</definedName>
    <definedName name="Forecast2">'[1]FORECASTED PERIOD'!$G$11:$G$225</definedName>
    <definedName name="Forecast3">'[1]FORECASTED PERIOD'!$H$11:$H$225</definedName>
    <definedName name="forecast4">'[1]FORECASTED PERIOD'!$I$11:$I$225</definedName>
    <definedName name="Forecast5">'[1]FORECASTED PERIOD'!$J$11:$J$225</definedName>
    <definedName name="Forecast6">'[1]FORECASTED PERIOD'!$K$11:$K$225</definedName>
    <definedName name="Forecast7">'[1]FORECASTED PERIOD'!$L$11:$L$225</definedName>
    <definedName name="Forecast8">'[1]FORECASTED PERIOD'!$M$11:$M$225</definedName>
    <definedName name="Forecast9">'[1]FORECASTED PERIOD'!$N$11:$N$225</definedName>
    <definedName name="FPERIOD">'[1]FORECASTED PERIOD'!$A$11:$Q$225</definedName>
    <definedName name="FPrev1">'[1]FP Rev by Product'!$G$12:$G$70</definedName>
    <definedName name="FPrev10">'[1]FP Rev by Product'!$P$12:$P$70</definedName>
    <definedName name="FPrev11">'[1]FP Rev by Product'!$Q$12:$Q$70</definedName>
    <definedName name="FPrev12">'[1]FP Rev by Product'!$R$12:$R$70</definedName>
    <definedName name="FPrev2">'[1]FP Rev by Product'!$H$12:$H$70</definedName>
    <definedName name="FPrev3">'[1]FP Rev by Product'!$I$12:$I$70</definedName>
    <definedName name="FPrev4">'[1]FP Rev by Product'!$J$12:$J$70</definedName>
    <definedName name="FPrev5">'[1]FP Rev by Product'!$K$12:$K$70</definedName>
    <definedName name="FPrev6">'[1]FP Rev by Product'!$L$12:$L$70</definedName>
    <definedName name="FPrev7">'[1]FP Rev by Product'!$M$12:$M$70</definedName>
    <definedName name="FPrev8">'[1]FP Rev by Product'!$N$12:$N$70</definedName>
    <definedName name="FPrev9">'[1]FP Rev by Product'!$O$12:$O$70</definedName>
    <definedName name="FPrevAcct">'[1]FP Rev by Product'!$A$12:$A$70</definedName>
    <definedName name="FPrevProd">'[1]FP Rev by Product'!$D$12:$D$70</definedName>
    <definedName name="GRBR_BP">#REF!</definedName>
    <definedName name="GRBR_FP">#REF!</definedName>
    <definedName name="GRCFdiff">#REF!</definedName>
    <definedName name="GRCFold">#REF!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RBvsCAP_BP_pg1">#REF!</definedName>
    <definedName name="RBvsCap_BP_pg2">#REF!</definedName>
    <definedName name="RBvsCap_BP_pg3">#REF!</definedName>
    <definedName name="RBvsCap_BP_pg4">#REF!</definedName>
    <definedName name="RBvsCAP_FP_pg1">#REF!</definedName>
    <definedName name="RBvsCap_FP_pg2">#REF!</definedName>
    <definedName name="RBvsCap_FP_pg3">#REF!</definedName>
    <definedName name="RBvsCap_FP_pg4">#REF!</definedName>
    <definedName name="RofRdiff">#REF!</definedName>
    <definedName name="RofRold">#REF!</definedName>
    <definedName name="SCH_B2.3P1">'SCH B-2.3'!#REF!</definedName>
    <definedName name="SCH_B2.3P10">'SCH B-2.3'!$A$120:$L$170</definedName>
    <definedName name="SCH_B2.3P11">'SCH B-2.3'!$A$172:$L$212</definedName>
    <definedName name="SCH_B2.3P12">'SCH B-2.3'!$A$214:$L$257</definedName>
    <definedName name="SCH_B2.3P2">'SCH B-2.3'!#REF!</definedName>
    <definedName name="SCH_B2.3P3">'SCH B-2.3'!#REF!</definedName>
    <definedName name="SCH_B2.3P4">'SCH B-2.3'!#REF!</definedName>
    <definedName name="SCH_B2.3P5">'SCH B-2.3'!#REF!</definedName>
    <definedName name="SCH_B2.3P6">'SCH B-2.3'!$A$1:$K$1</definedName>
    <definedName name="SCH_B2.3P7">'SCH B-2.3'!$A$3:$L$39</definedName>
    <definedName name="SCH_B2.3P8">'SCH B-2.3'!$A$40:$L$79</definedName>
    <definedName name="SCH_B2.3P9">'SCH B-2.3'!$A$81:$L$119</definedName>
    <definedName name="SCH_D1_ERROR_CHECK">[1]SCH_C2!$J$38</definedName>
    <definedName name="SIT">[1]LOGO!$C$24</definedName>
    <definedName name="Staff_DR_01_007">#REF!</definedName>
    <definedName name="Staff_DR_01_031">#REF!</definedName>
    <definedName name="TAXRECONTABLE">[1]SCH_E1!$T$158:$X$166</definedName>
    <definedName name="Testyear">[1]LOGO!$B$17</definedName>
    <definedName name="TESTYR">[1]LOGO!$B$10</definedName>
    <definedName name="Type">[1]LOGO!$B$15</definedName>
    <definedName name="UncollExp">[1]LOGO!$C$22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49" i="1" l="1"/>
  <c r="AZ252" i="1" s="1"/>
  <c r="AX249" i="1"/>
  <c r="AX252" i="1" s="1"/>
  <c r="AV249" i="1"/>
  <c r="AV252" i="1" s="1"/>
  <c r="AT249" i="1"/>
  <c r="AT252" i="1" s="1"/>
  <c r="AR249" i="1"/>
  <c r="AR252" i="1" s="1"/>
  <c r="AP249" i="1"/>
  <c r="AP252" i="1" s="1"/>
  <c r="AN249" i="1"/>
  <c r="AN252" i="1" s="1"/>
  <c r="AL249" i="1"/>
  <c r="AL252" i="1" s="1"/>
  <c r="AJ249" i="1"/>
  <c r="AJ252" i="1" s="1"/>
  <c r="AH249" i="1"/>
  <c r="AH252" i="1" s="1"/>
  <c r="AF249" i="1"/>
  <c r="AF252" i="1" s="1"/>
  <c r="AD249" i="1"/>
  <c r="AD252" i="1" s="1"/>
  <c r="AB249" i="1"/>
  <c r="AB252" i="1" s="1"/>
  <c r="Z249" i="1"/>
  <c r="Z252" i="1" s="1"/>
  <c r="X249" i="1"/>
  <c r="X252" i="1" s="1"/>
  <c r="V249" i="1"/>
  <c r="V252" i="1" s="1"/>
  <c r="T249" i="1"/>
  <c r="T252" i="1" s="1"/>
  <c r="R249" i="1"/>
  <c r="R252" i="1" s="1"/>
  <c r="P249" i="1"/>
  <c r="P252" i="1" s="1"/>
  <c r="N249" i="1"/>
  <c r="N252" i="1" s="1"/>
  <c r="L249" i="1"/>
  <c r="L252" i="1" s="1"/>
  <c r="J249" i="1"/>
  <c r="J252" i="1" s="1"/>
  <c r="H207" i="1"/>
  <c r="L207" i="1"/>
  <c r="P207" i="1"/>
  <c r="T207" i="1"/>
  <c r="X207" i="1"/>
  <c r="AB207" i="1"/>
  <c r="AF207" i="1"/>
  <c r="AJ207" i="1"/>
  <c r="AN207" i="1"/>
  <c r="AR207" i="1"/>
  <c r="AV207" i="1"/>
  <c r="AZ207" i="1"/>
  <c r="H168" i="1"/>
  <c r="L168" i="1"/>
  <c r="N168" i="1"/>
  <c r="P168" i="1"/>
  <c r="R168" i="1"/>
  <c r="T168" i="1"/>
  <c r="V168" i="1"/>
  <c r="X168" i="1"/>
  <c r="Z168" i="1"/>
  <c r="AB168" i="1"/>
  <c r="AD168" i="1"/>
  <c r="AF168" i="1"/>
  <c r="AJ168" i="1"/>
  <c r="AN168" i="1"/>
  <c r="AR168" i="1"/>
  <c r="AV168" i="1"/>
  <c r="AZ168" i="1"/>
  <c r="F249" i="1"/>
  <c r="F252" i="1" s="1"/>
  <c r="H249" i="1"/>
  <c r="H252" i="1" s="1"/>
  <c r="I245" i="1"/>
  <c r="M245" i="1" s="1"/>
  <c r="Q245" i="1" s="1"/>
  <c r="U245" i="1" s="1"/>
  <c r="Y245" i="1" s="1"/>
  <c r="AC245" i="1" s="1"/>
  <c r="AG245" i="1" s="1"/>
  <c r="AK245" i="1" s="1"/>
  <c r="AO245" i="1" s="1"/>
  <c r="AS245" i="1" s="1"/>
  <c r="AW245" i="1" s="1"/>
  <c r="BA245" i="1" s="1"/>
  <c r="I244" i="1"/>
  <c r="M244" i="1" s="1"/>
  <c r="Q244" i="1" s="1"/>
  <c r="U244" i="1" s="1"/>
  <c r="Y244" i="1" s="1"/>
  <c r="AC244" i="1" s="1"/>
  <c r="AG244" i="1" s="1"/>
  <c r="AK244" i="1" s="1"/>
  <c r="AO244" i="1" s="1"/>
  <c r="AS244" i="1" s="1"/>
  <c r="AW244" i="1" s="1"/>
  <c r="BA244" i="1" s="1"/>
  <c r="I243" i="1"/>
  <c r="M243" i="1" s="1"/>
  <c r="Q243" i="1" s="1"/>
  <c r="U243" i="1" s="1"/>
  <c r="Y243" i="1" s="1"/>
  <c r="AC243" i="1" s="1"/>
  <c r="AG243" i="1" s="1"/>
  <c r="AK243" i="1" s="1"/>
  <c r="AO243" i="1" s="1"/>
  <c r="AS243" i="1" s="1"/>
  <c r="AW243" i="1" s="1"/>
  <c r="BA243" i="1" s="1"/>
  <c r="I237" i="1"/>
  <c r="M237" i="1" s="1"/>
  <c r="Q237" i="1" s="1"/>
  <c r="U237" i="1" s="1"/>
  <c r="Y237" i="1" s="1"/>
  <c r="AC237" i="1" s="1"/>
  <c r="AG237" i="1" s="1"/>
  <c r="AK237" i="1" s="1"/>
  <c r="AO237" i="1" s="1"/>
  <c r="AS237" i="1" s="1"/>
  <c r="AW237" i="1" s="1"/>
  <c r="BA237" i="1" s="1"/>
  <c r="I236" i="1"/>
  <c r="M236" i="1" s="1"/>
  <c r="Q236" i="1" s="1"/>
  <c r="U236" i="1" s="1"/>
  <c r="Y236" i="1" s="1"/>
  <c r="AC236" i="1" s="1"/>
  <c r="AG236" i="1" s="1"/>
  <c r="AK236" i="1" s="1"/>
  <c r="AO236" i="1" s="1"/>
  <c r="AS236" i="1" s="1"/>
  <c r="AW236" i="1" s="1"/>
  <c r="BA236" i="1" s="1"/>
  <c r="I196" i="1"/>
  <c r="M196" i="1" s="1"/>
  <c r="Q196" i="1" s="1"/>
  <c r="U196" i="1" s="1"/>
  <c r="Y196" i="1" s="1"/>
  <c r="AC196" i="1" s="1"/>
  <c r="AG196" i="1" s="1"/>
  <c r="AK196" i="1" s="1"/>
  <c r="AO196" i="1" s="1"/>
  <c r="AS196" i="1" s="1"/>
  <c r="AW196" i="1" s="1"/>
  <c r="BA196" i="1" s="1"/>
  <c r="I195" i="1"/>
  <c r="M195" i="1" s="1"/>
  <c r="Q195" i="1" s="1"/>
  <c r="U195" i="1" s="1"/>
  <c r="Y195" i="1" s="1"/>
  <c r="AC195" i="1" s="1"/>
  <c r="AG195" i="1" s="1"/>
  <c r="AK195" i="1" s="1"/>
  <c r="AO195" i="1" s="1"/>
  <c r="AS195" i="1" s="1"/>
  <c r="AW195" i="1" s="1"/>
  <c r="BA195" i="1" s="1"/>
  <c r="I194" i="1"/>
  <c r="M194" i="1" s="1"/>
  <c r="Q194" i="1" s="1"/>
  <c r="U194" i="1" s="1"/>
  <c r="Y194" i="1" s="1"/>
  <c r="AC194" i="1" s="1"/>
  <c r="AG194" i="1" s="1"/>
  <c r="AK194" i="1" s="1"/>
  <c r="AO194" i="1" s="1"/>
  <c r="AS194" i="1" s="1"/>
  <c r="AW194" i="1" s="1"/>
  <c r="BA194" i="1" s="1"/>
  <c r="I112" i="1"/>
  <c r="M112" i="1" s="1"/>
  <c r="Q112" i="1" s="1"/>
  <c r="U112" i="1" s="1"/>
  <c r="Y112" i="1" s="1"/>
  <c r="AC112" i="1" s="1"/>
  <c r="AG112" i="1" s="1"/>
  <c r="AK112" i="1" s="1"/>
  <c r="AO112" i="1" s="1"/>
  <c r="AS112" i="1" s="1"/>
  <c r="AW112" i="1" s="1"/>
  <c r="BA112" i="1" s="1"/>
  <c r="I103" i="1"/>
  <c r="M103" i="1" s="1"/>
  <c r="Q103" i="1" s="1"/>
  <c r="U103" i="1" s="1"/>
  <c r="Y103" i="1" s="1"/>
  <c r="AC103" i="1" s="1"/>
  <c r="AG103" i="1" s="1"/>
  <c r="AK103" i="1" s="1"/>
  <c r="AO103" i="1" s="1"/>
  <c r="AS103" i="1" s="1"/>
  <c r="AW103" i="1" s="1"/>
  <c r="BA103" i="1" s="1"/>
  <c r="AZ117" i="1"/>
  <c r="AV117" i="1"/>
  <c r="AR117" i="1"/>
  <c r="AN117" i="1"/>
  <c r="AJ117" i="1"/>
  <c r="AF117" i="1"/>
  <c r="AB117" i="1"/>
  <c r="X117" i="1"/>
  <c r="T117" i="1"/>
  <c r="P117" i="1"/>
  <c r="L117" i="1"/>
  <c r="H117" i="1"/>
  <c r="AZ78" i="1"/>
  <c r="AV78" i="1"/>
  <c r="AR78" i="1"/>
  <c r="AN78" i="1"/>
  <c r="AJ78" i="1"/>
  <c r="AF78" i="1"/>
  <c r="AB78" i="1"/>
  <c r="X78" i="1"/>
  <c r="T78" i="1"/>
  <c r="P78" i="1"/>
  <c r="L78" i="1"/>
  <c r="H78" i="1"/>
  <c r="I63" i="1"/>
  <c r="M63" i="1" s="1"/>
  <c r="Q63" i="1" s="1"/>
  <c r="U63" i="1" s="1"/>
  <c r="Y63" i="1" s="1"/>
  <c r="AC63" i="1" s="1"/>
  <c r="AG63" i="1" s="1"/>
  <c r="AK63" i="1" s="1"/>
  <c r="AO63" i="1" s="1"/>
  <c r="AS63" i="1" s="1"/>
  <c r="AW63" i="1" s="1"/>
  <c r="BA63" i="1" s="1"/>
  <c r="I62" i="1"/>
  <c r="E249" i="1"/>
  <c r="E252" i="1" s="1"/>
  <c r="E207" i="1"/>
  <c r="E168" i="1"/>
  <c r="E117" i="1"/>
  <c r="E78" i="1"/>
  <c r="AZ37" i="1"/>
  <c r="AV37" i="1"/>
  <c r="AR37" i="1"/>
  <c r="AN37" i="1"/>
  <c r="AJ37" i="1"/>
  <c r="AJ210" i="1" s="1"/>
  <c r="AJ255" i="1" s="1"/>
  <c r="AF37" i="1"/>
  <c r="AF210" i="1" s="1"/>
  <c r="AB37" i="1"/>
  <c r="AB210" i="1" s="1"/>
  <c r="AB255" i="1" s="1"/>
  <c r="X37" i="1"/>
  <c r="T37" i="1"/>
  <c r="T210" i="1" s="1"/>
  <c r="T255" i="1" s="1"/>
  <c r="P37" i="1"/>
  <c r="L37" i="1"/>
  <c r="L210" i="1" s="1"/>
  <c r="H37" i="1"/>
  <c r="AR210" i="1" l="1"/>
  <c r="P210" i="1"/>
  <c r="P255" i="1" s="1"/>
  <c r="AV210" i="1"/>
  <c r="AV255" i="1" s="1"/>
  <c r="AZ210" i="1"/>
  <c r="AZ255" i="1" s="1"/>
  <c r="H210" i="1"/>
  <c r="H255" i="1" s="1"/>
  <c r="AN210" i="1"/>
  <c r="AN255" i="1" s="1"/>
  <c r="X210" i="1"/>
  <c r="X255" i="1" s="1"/>
  <c r="AF255" i="1"/>
  <c r="AR255" i="1"/>
  <c r="L255" i="1"/>
  <c r="M62" i="1"/>
  <c r="Q62" i="1" l="1"/>
  <c r="U62" i="1" l="1"/>
  <c r="Y62" i="1" l="1"/>
  <c r="AC62" i="1" l="1"/>
  <c r="AG62" i="1" l="1"/>
  <c r="AK62" i="1" l="1"/>
  <c r="AO62" i="1" l="1"/>
  <c r="AS62" i="1" l="1"/>
  <c r="AW62" i="1" l="1"/>
  <c r="BA62" i="1" l="1"/>
  <c r="AQ249" i="1" s="1"/>
  <c r="AQ252" i="1" s="1"/>
  <c r="AI249" i="1" s="1"/>
  <c r="AI252" i="1" s="1"/>
  <c r="K249" i="1" s="1"/>
  <c r="K252" i="1" s="1"/>
  <c r="I239" i="1" s="1"/>
  <c r="M239" i="1" s="1"/>
  <c r="Q239" i="1" s="1"/>
  <c r="I240" i="1" s="1"/>
  <c r="M240" i="1" s="1"/>
  <c r="Q240" i="1" s="1"/>
  <c r="U240" i="1" s="1"/>
  <c r="Y240" i="1" s="1"/>
  <c r="AC240" i="1" s="1"/>
  <c r="AG240" i="1" s="1"/>
  <c r="AK240" i="1" s="1"/>
  <c r="AO240" i="1" s="1"/>
  <c r="AS240" i="1" s="1"/>
  <c r="AW240" i="1" s="1"/>
  <c r="BA240" i="1" s="1"/>
  <c r="I241" i="1" s="1"/>
  <c r="I242" i="1" s="1"/>
  <c r="AU207" i="1" s="1"/>
  <c r="AE207" i="1" s="1"/>
  <c r="O207" i="1" s="1"/>
  <c r="I198" i="1" s="1"/>
  <c r="I199" i="1" s="1"/>
  <c r="I200" i="1" s="1"/>
  <c r="M200" i="1" s="1"/>
  <c r="Q200" i="1" s="1"/>
  <c r="U200" i="1" s="1"/>
  <c r="Y200" i="1" s="1"/>
  <c r="AC200" i="1" s="1"/>
  <c r="AG200" i="1" s="1"/>
  <c r="AK200" i="1" s="1"/>
  <c r="AO200" i="1" s="1"/>
  <c r="AS200" i="1" s="1"/>
  <c r="AW200" i="1" s="1"/>
  <c r="BA200" i="1" s="1"/>
  <c r="I201" i="1" s="1"/>
  <c r="M201" i="1" s="1"/>
  <c r="Q201" i="1" s="1"/>
  <c r="I202" i="1" s="1"/>
  <c r="M202" i="1" s="1"/>
  <c r="AX207" i="1" s="1"/>
  <c r="AT207" i="1" s="1"/>
  <c r="AP207" i="1" s="1"/>
  <c r="AL207" i="1" s="1"/>
  <c r="AH207" i="1" s="1"/>
  <c r="AD207" i="1" s="1"/>
  <c r="Z207" i="1" s="1"/>
  <c r="V207" i="1" s="1"/>
  <c r="R207" i="1" s="1"/>
  <c r="N207" i="1" s="1"/>
  <c r="J207" i="1" s="1"/>
  <c r="I159" i="1" s="1"/>
  <c r="I160" i="1" s="1"/>
  <c r="M160" i="1" s="1"/>
  <c r="Q160" i="1" s="1"/>
  <c r="U160" i="1" s="1"/>
  <c r="Y160" i="1" s="1"/>
  <c r="AC160" i="1" s="1"/>
  <c r="AG160" i="1" s="1"/>
  <c r="AK160" i="1" s="1"/>
  <c r="AO160" i="1" s="1"/>
  <c r="AS160" i="1" s="1"/>
  <c r="AW160" i="1" s="1"/>
  <c r="BA160" i="1" s="1"/>
  <c r="I161" i="1" s="1"/>
  <c r="M161" i="1" s="1"/>
  <c r="Q161" i="1" s="1"/>
  <c r="U161" i="1" s="1"/>
  <c r="Y161" i="1" s="1"/>
  <c r="AC161" i="1" s="1"/>
  <c r="AG161" i="1" s="1"/>
  <c r="AK161" i="1" s="1"/>
  <c r="AO161" i="1" s="1"/>
  <c r="AS161" i="1" s="1"/>
  <c r="AW161" i="1" s="1"/>
  <c r="BA161" i="1" s="1"/>
  <c r="I162" i="1" s="1"/>
  <c r="M162" i="1" s="1"/>
  <c r="Q162" i="1" s="1"/>
  <c r="U162" i="1" s="1"/>
  <c r="Y162" i="1" s="1"/>
  <c r="AC162" i="1" s="1"/>
  <c r="AG162" i="1" s="1"/>
  <c r="AK162" i="1" s="1"/>
  <c r="AO162" i="1" s="1"/>
  <c r="AS162" i="1" s="1"/>
  <c r="AW162" i="1" s="1"/>
  <c r="BA162" i="1" s="1"/>
  <c r="I163" i="1" s="1"/>
  <c r="M163" i="1" s="1"/>
  <c r="Q163" i="1" s="1"/>
  <c r="U163" i="1" s="1"/>
  <c r="Y163" i="1" s="1"/>
  <c r="AC163" i="1" s="1"/>
  <c r="AG163" i="1" s="1"/>
  <c r="AK163" i="1" s="1"/>
  <c r="AO163" i="1" s="1"/>
  <c r="AS163" i="1" s="1"/>
  <c r="AW163" i="1" s="1"/>
  <c r="BA163" i="1" s="1"/>
  <c r="I164" i="1" s="1"/>
  <c r="M164" i="1" s="1"/>
  <c r="Q164" i="1" s="1"/>
  <c r="U164" i="1" s="1"/>
  <c r="Y164" i="1" s="1"/>
  <c r="AC164" i="1" s="1"/>
  <c r="AG164" i="1" s="1"/>
  <c r="AK164" i="1" s="1"/>
  <c r="AO164" i="1" s="1"/>
  <c r="AS164" i="1" s="1"/>
  <c r="AW164" i="1" s="1"/>
  <c r="BA164" i="1" s="1"/>
  <c r="I158" i="1" s="1"/>
  <c r="M158" i="1" s="1"/>
  <c r="Q158" i="1" s="1"/>
  <c r="U158" i="1" s="1"/>
  <c r="I143" i="1" s="1"/>
  <c r="M143" i="1" s="1"/>
  <c r="Q143" i="1" s="1"/>
  <c r="U143" i="1" s="1"/>
  <c r="Y143" i="1" s="1"/>
  <c r="AC143" i="1" s="1"/>
  <c r="AG143" i="1" s="1"/>
  <c r="AK143" i="1" s="1"/>
  <c r="AO143" i="1" s="1"/>
  <c r="AS143" i="1" s="1"/>
  <c r="AW143" i="1" s="1"/>
  <c r="I144" i="1" s="1"/>
  <c r="M144" i="1" s="1"/>
  <c r="Q144" i="1" s="1"/>
  <c r="U144" i="1" s="1"/>
  <c r="Y144" i="1" s="1"/>
  <c r="AC144" i="1" s="1"/>
  <c r="AG144" i="1" s="1"/>
  <c r="AK144" i="1" s="1"/>
  <c r="AO144" i="1" s="1"/>
  <c r="AS144" i="1" s="1"/>
  <c r="AW144" i="1" s="1"/>
  <c r="BA144" i="1" s="1"/>
  <c r="I145" i="1" s="1"/>
  <c r="M145" i="1" s="1"/>
  <c r="Q145" i="1" s="1"/>
  <c r="U145" i="1" s="1"/>
  <c r="Y145" i="1" s="1"/>
  <c r="AC145" i="1" s="1"/>
  <c r="AG145" i="1" s="1"/>
  <c r="AK145" i="1" s="1"/>
  <c r="AO145" i="1" s="1"/>
  <c r="AS145" i="1" s="1"/>
  <c r="AW145" i="1" s="1"/>
  <c r="BA145" i="1" s="1"/>
  <c r="I146" i="1" s="1"/>
  <c r="M146" i="1" s="1"/>
  <c r="Q146" i="1" s="1"/>
  <c r="U146" i="1" s="1"/>
  <c r="Y146" i="1" s="1"/>
  <c r="AC146" i="1" s="1"/>
  <c r="AG146" i="1" s="1"/>
  <c r="AK146" i="1" s="1"/>
  <c r="AO146" i="1" s="1"/>
  <c r="AS146" i="1" s="1"/>
  <c r="AW146" i="1" s="1"/>
  <c r="BA146" i="1" s="1"/>
  <c r="I147" i="1" s="1"/>
  <c r="M147" i="1" s="1"/>
  <c r="Q147" i="1" s="1"/>
  <c r="U147" i="1" s="1"/>
  <c r="Y147" i="1" s="1"/>
  <c r="AC147" i="1" s="1"/>
  <c r="AG147" i="1" s="1"/>
  <c r="AK147" i="1" s="1"/>
  <c r="I148" i="1" s="1"/>
  <c r="M148" i="1" s="1"/>
  <c r="Q148" i="1" s="1"/>
  <c r="U148" i="1" s="1"/>
  <c r="Y148" i="1" s="1"/>
  <c r="AC148" i="1" s="1"/>
  <c r="AG148" i="1" s="1"/>
  <c r="AK148" i="1" s="1"/>
  <c r="AO148" i="1" s="1"/>
  <c r="AS148" i="1" s="1"/>
  <c r="AW148" i="1" s="1"/>
  <c r="BA148" i="1" s="1"/>
  <c r="I149" i="1" s="1"/>
  <c r="M149" i="1" s="1"/>
  <c r="Q149" i="1" s="1"/>
  <c r="U149" i="1" s="1"/>
  <c r="Y149" i="1" s="1"/>
  <c r="AC149" i="1" s="1"/>
  <c r="AG149" i="1" s="1"/>
  <c r="AK149" i="1" s="1"/>
  <c r="AO149" i="1" s="1"/>
  <c r="AS149" i="1" s="1"/>
  <c r="AW149" i="1" s="1"/>
  <c r="BA149" i="1" s="1"/>
  <c r="I150" i="1" s="1"/>
  <c r="M150" i="1" s="1"/>
  <c r="Q150" i="1" s="1"/>
  <c r="U150" i="1" s="1"/>
  <c r="Y150" i="1" s="1"/>
  <c r="AC150" i="1" s="1"/>
  <c r="AG150" i="1" s="1"/>
  <c r="AK150" i="1" s="1"/>
  <c r="AO150" i="1" s="1"/>
  <c r="AS150" i="1" s="1"/>
  <c r="AW150" i="1" s="1"/>
  <c r="BA150" i="1" s="1"/>
  <c r="I151" i="1" s="1"/>
  <c r="M151" i="1" s="1"/>
  <c r="Q151" i="1" s="1"/>
  <c r="U151" i="1" s="1"/>
  <c r="Y151" i="1" s="1"/>
  <c r="AC151" i="1" s="1"/>
  <c r="AG151" i="1" s="1"/>
  <c r="AK151" i="1" s="1"/>
  <c r="AO151" i="1" s="1"/>
  <c r="AS151" i="1" s="1"/>
  <c r="AW151" i="1" s="1"/>
  <c r="BA151" i="1" s="1"/>
  <c r="I152" i="1" s="1"/>
  <c r="I153" i="1" s="1"/>
  <c r="M153" i="1" s="1"/>
  <c r="Q153" i="1" s="1"/>
  <c r="U153" i="1" s="1"/>
  <c r="Y153" i="1" s="1"/>
  <c r="AC153" i="1" s="1"/>
  <c r="AG153" i="1" s="1"/>
  <c r="AK153" i="1" s="1"/>
  <c r="AO153" i="1" s="1"/>
  <c r="AS153" i="1" s="1"/>
  <c r="AW153" i="1" s="1"/>
  <c r="BA153" i="1" s="1"/>
  <c r="I154" i="1" s="1"/>
  <c r="M154" i="1" s="1"/>
  <c r="Q154" i="1" s="1"/>
  <c r="U154" i="1" s="1"/>
  <c r="Y154" i="1" s="1"/>
  <c r="AC154" i="1" s="1"/>
  <c r="AG154" i="1" s="1"/>
  <c r="AK154" i="1" s="1"/>
  <c r="AO154" i="1" s="1"/>
  <c r="AS154" i="1" s="1"/>
  <c r="AW154" i="1" s="1"/>
  <c r="BA154" i="1" s="1"/>
  <c r="I155" i="1" s="1"/>
  <c r="M155" i="1" s="1"/>
  <c r="Q155" i="1" s="1"/>
  <c r="U155" i="1" s="1"/>
  <c r="Y155" i="1" s="1"/>
  <c r="AC155" i="1" s="1"/>
  <c r="AG155" i="1" s="1"/>
  <c r="AK155" i="1" s="1"/>
  <c r="AO155" i="1" s="1"/>
  <c r="AS155" i="1" s="1"/>
  <c r="AW155" i="1" s="1"/>
  <c r="BA155" i="1" s="1"/>
  <c r="I156" i="1" s="1"/>
  <c r="M156" i="1" s="1"/>
  <c r="Q156" i="1" s="1"/>
  <c r="U156" i="1" s="1"/>
  <c r="Y156" i="1" s="1"/>
  <c r="AC156" i="1" s="1"/>
  <c r="AG156" i="1" s="1"/>
  <c r="AK156" i="1" s="1"/>
  <c r="AO156" i="1" s="1"/>
  <c r="AS156" i="1" s="1"/>
  <c r="AW156" i="1" s="1"/>
  <c r="BA156" i="1" s="1"/>
  <c r="I157" i="1" s="1"/>
  <c r="M157" i="1" s="1"/>
  <c r="Q157" i="1" s="1"/>
  <c r="U157" i="1" s="1"/>
  <c r="Y157" i="1" s="1"/>
  <c r="AC157" i="1" s="1"/>
  <c r="AG157" i="1" s="1"/>
  <c r="AK157" i="1" s="1"/>
  <c r="AO157" i="1" s="1"/>
  <c r="AS157" i="1" s="1"/>
  <c r="AW157" i="1" s="1"/>
  <c r="BA157" i="1" s="1"/>
  <c r="AX168" i="1" s="1"/>
  <c r="AT168" i="1" s="1"/>
  <c r="AP168" i="1" s="1"/>
  <c r="AH168" i="1" s="1"/>
  <c r="J168" i="1" s="1"/>
  <c r="I111" i="1" s="1"/>
  <c r="I105" i="1" s="1"/>
  <c r="I106" i="1" s="1"/>
  <c r="I107" i="1" s="1"/>
  <c r="I108" i="1" s="1"/>
  <c r="I109" i="1" s="1"/>
  <c r="M109" i="1" s="1"/>
  <c r="Q109" i="1" s="1"/>
  <c r="U109" i="1" s="1"/>
  <c r="Y109" i="1" s="1"/>
  <c r="AC109" i="1" s="1"/>
  <c r="AG109" i="1" s="1"/>
  <c r="AK109" i="1" s="1"/>
  <c r="AO109" i="1" s="1"/>
  <c r="AS109" i="1" s="1"/>
  <c r="AW109" i="1" s="1"/>
  <c r="BA109" i="1" s="1"/>
  <c r="I110" i="1" s="1"/>
  <c r="M110" i="1" s="1"/>
  <c r="Q110" i="1" s="1"/>
  <c r="U110" i="1" s="1"/>
  <c r="Y110" i="1" s="1"/>
  <c r="AC110" i="1" s="1"/>
  <c r="AG110" i="1" s="1"/>
  <c r="AK110" i="1" s="1"/>
  <c r="AO110" i="1" s="1"/>
  <c r="AS110" i="1" s="1"/>
  <c r="AW110" i="1" s="1"/>
  <c r="BA110" i="1" s="1"/>
  <c r="AX117" i="1"/>
  <c r="AT117" i="1"/>
  <c r="AP117" i="1"/>
  <c r="AL117" i="1"/>
  <c r="AH117" i="1"/>
  <c r="AD117" i="1"/>
  <c r="Z117" i="1"/>
  <c r="V117" i="1"/>
  <c r="R117" i="1"/>
  <c r="N117" i="1"/>
  <c r="J117" i="1"/>
  <c r="I65" i="1" s="1"/>
  <c r="I66" i="1" s="1"/>
  <c r="I67" i="1" s="1"/>
  <c r="I68" i="1" s="1"/>
  <c r="I69" i="1" s="1"/>
  <c r="I70" i="1" s="1"/>
  <c r="M70" i="1" s="1"/>
  <c r="I71" i="1" s="1"/>
  <c r="I72" i="1" s="1"/>
  <c r="I73" i="1" s="1"/>
  <c r="AX78" i="1"/>
  <c r="AT78" i="1" s="1"/>
  <c r="AP78" i="1" s="1"/>
  <c r="AL78" i="1" s="1"/>
  <c r="AH78" i="1" s="1"/>
  <c r="AD78" i="1" s="1"/>
  <c r="Z78" i="1" s="1"/>
  <c r="V78" i="1" s="1"/>
  <c r="R78" i="1" s="1"/>
  <c r="N78" i="1" s="1"/>
  <c r="J78" i="1" s="1"/>
  <c r="AX37" i="1"/>
  <c r="AT37" i="1" s="1"/>
  <c r="AP37" i="1" s="1"/>
  <c r="AL37" i="1" s="1"/>
  <c r="AH37" i="1" s="1"/>
  <c r="AD37" i="1" s="1"/>
  <c r="Z37" i="1" s="1"/>
  <c r="V37" i="1" s="1"/>
  <c r="R37" i="1" s="1"/>
  <c r="N37" i="1" s="1"/>
  <c r="J37" i="1" s="1"/>
  <c r="F37" i="1" s="1"/>
  <c r="O37" i="1" l="1"/>
  <c r="AE37" i="1"/>
  <c r="M73" i="1"/>
  <c r="Q73" i="1" s="1"/>
  <c r="M65" i="1"/>
  <c r="M111" i="1"/>
  <c r="Q111" i="1" s="1"/>
  <c r="U111" i="1" s="1"/>
  <c r="Y111" i="1" s="1"/>
  <c r="AC111" i="1" s="1"/>
  <c r="AG111" i="1" s="1"/>
  <c r="AK111" i="1" s="1"/>
  <c r="AO111" i="1" s="1"/>
  <c r="AS111" i="1" s="1"/>
  <c r="AW111" i="1" s="1"/>
  <c r="BA111" i="1" s="1"/>
  <c r="W249" i="1"/>
  <c r="W252" i="1" s="1"/>
  <c r="M159" i="1"/>
  <c r="Q159" i="1" s="1"/>
  <c r="U159" i="1" s="1"/>
  <c r="Y159" i="1" s="1"/>
  <c r="AC159" i="1" s="1"/>
  <c r="AG159" i="1" s="1"/>
  <c r="AK159" i="1" s="1"/>
  <c r="AO159" i="1" s="1"/>
  <c r="AS159" i="1" s="1"/>
  <c r="AW159" i="1" s="1"/>
  <c r="BA159" i="1" s="1"/>
  <c r="M108" i="1"/>
  <c r="Q108" i="1" s="1"/>
  <c r="U108" i="1" s="1"/>
  <c r="Y108" i="1" s="1"/>
  <c r="AC108" i="1" s="1"/>
  <c r="AG108" i="1" s="1"/>
  <c r="AK108" i="1" s="1"/>
  <c r="AO108" i="1" s="1"/>
  <c r="AS108" i="1" s="1"/>
  <c r="AW108" i="1" s="1"/>
  <c r="BA108" i="1" s="1"/>
  <c r="U239" i="1"/>
  <c r="Y239" i="1" s="1"/>
  <c r="AC239" i="1" s="1"/>
  <c r="AG239" i="1" s="1"/>
  <c r="AK239" i="1" s="1"/>
  <c r="AO239" i="1" s="1"/>
  <c r="AS239" i="1" s="1"/>
  <c r="AW239" i="1" s="1"/>
  <c r="BA239" i="1" s="1"/>
  <c r="AO147" i="1"/>
  <c r="AS147" i="1" s="1"/>
  <c r="AW147" i="1" s="1"/>
  <c r="BA147" i="1" s="1"/>
  <c r="Y158" i="1"/>
  <c r="AC158" i="1" s="1"/>
  <c r="AG158" i="1" s="1"/>
  <c r="AK158" i="1" s="1"/>
  <c r="AO158" i="1" s="1"/>
  <c r="AS158" i="1" s="1"/>
  <c r="AW158" i="1" s="1"/>
  <c r="BA158" i="1" s="1"/>
  <c r="M242" i="1"/>
  <c r="Q242" i="1" s="1"/>
  <c r="U242" i="1" s="1"/>
  <c r="Y242" i="1" s="1"/>
  <c r="AC242" i="1" s="1"/>
  <c r="AG242" i="1" s="1"/>
  <c r="AK242" i="1" s="1"/>
  <c r="AO242" i="1" s="1"/>
  <c r="AS242" i="1" s="1"/>
  <c r="AW242" i="1" s="1"/>
  <c r="BA242" i="1" s="1"/>
  <c r="M106" i="1"/>
  <c r="Q106" i="1" s="1"/>
  <c r="U106" i="1" s="1"/>
  <c r="Y106" i="1" s="1"/>
  <c r="AC106" i="1" s="1"/>
  <c r="AG106" i="1" s="1"/>
  <c r="AK106" i="1" s="1"/>
  <c r="AO106" i="1" s="1"/>
  <c r="AS106" i="1" s="1"/>
  <c r="AW106" i="1" s="1"/>
  <c r="BA106" i="1" s="1"/>
  <c r="U201" i="1"/>
  <c r="Y201" i="1" s="1"/>
  <c r="AC201" i="1" s="1"/>
  <c r="AG201" i="1" s="1"/>
  <c r="AK201" i="1" s="1"/>
  <c r="AO201" i="1" s="1"/>
  <c r="AS201" i="1" s="1"/>
  <c r="AW201" i="1" s="1"/>
  <c r="BA201" i="1" s="1"/>
  <c r="S207" i="1"/>
  <c r="AI207" i="1"/>
  <c r="AY207" i="1"/>
  <c r="M241" i="1"/>
  <c r="Q241" i="1" s="1"/>
  <c r="U241" i="1" s="1"/>
  <c r="Y241" i="1" s="1"/>
  <c r="AC241" i="1" s="1"/>
  <c r="AG241" i="1" s="1"/>
  <c r="AK241" i="1" s="1"/>
  <c r="AO241" i="1" s="1"/>
  <c r="AS241" i="1" s="1"/>
  <c r="AW241" i="1" s="1"/>
  <c r="BA241" i="1" s="1"/>
  <c r="O249" i="1"/>
  <c r="O252" i="1" s="1"/>
  <c r="AU249" i="1"/>
  <c r="AU252" i="1" s="1"/>
  <c r="Q65" i="1"/>
  <c r="M152" i="1"/>
  <c r="Q152" i="1" s="1"/>
  <c r="U152" i="1" s="1"/>
  <c r="Y152" i="1" s="1"/>
  <c r="AC152" i="1" s="1"/>
  <c r="AG152" i="1" s="1"/>
  <c r="AK152" i="1" s="1"/>
  <c r="AO152" i="1" s="1"/>
  <c r="AS152" i="1" s="1"/>
  <c r="AW152" i="1" s="1"/>
  <c r="BA152" i="1" s="1"/>
  <c r="N210" i="1"/>
  <c r="N255" i="1" s="1"/>
  <c r="AT210" i="1"/>
  <c r="AT255" i="1" s="1"/>
  <c r="M105" i="1"/>
  <c r="Q105" i="1" s="1"/>
  <c r="U105" i="1" s="1"/>
  <c r="Y105" i="1" s="1"/>
  <c r="AC105" i="1" s="1"/>
  <c r="AG105" i="1" s="1"/>
  <c r="AK105" i="1" s="1"/>
  <c r="AO105" i="1" s="1"/>
  <c r="AS105" i="1" s="1"/>
  <c r="AW105" i="1" s="1"/>
  <c r="BA105" i="1" s="1"/>
  <c r="BA143" i="1"/>
  <c r="I203" i="1"/>
  <c r="M203" i="1" s="1"/>
  <c r="Q203" i="1" s="1"/>
  <c r="U203" i="1" s="1"/>
  <c r="Y203" i="1" s="1"/>
  <c r="AC203" i="1" s="1"/>
  <c r="AG203" i="1" s="1"/>
  <c r="AK203" i="1" s="1"/>
  <c r="AO203" i="1" s="1"/>
  <c r="AS203" i="1" s="1"/>
  <c r="AW203" i="1" s="1"/>
  <c r="BA203" i="1" s="1"/>
  <c r="F207" i="1"/>
  <c r="R210" i="1"/>
  <c r="R255" i="1" s="1"/>
  <c r="AX210" i="1"/>
  <c r="AX255" i="1" s="1"/>
  <c r="I142" i="1"/>
  <c r="G168" i="1"/>
  <c r="K168" i="1"/>
  <c r="O168" i="1"/>
  <c r="S168" i="1"/>
  <c r="W168" i="1"/>
  <c r="AA168" i="1"/>
  <c r="AE168" i="1"/>
  <c r="AI168" i="1"/>
  <c r="AM168" i="1"/>
  <c r="AQ168" i="1"/>
  <c r="AU168" i="1"/>
  <c r="AY168" i="1"/>
  <c r="AL168" i="1"/>
  <c r="AL210" i="1" s="1"/>
  <c r="AL255" i="1" s="1"/>
  <c r="M199" i="1"/>
  <c r="Q199" i="1" s="1"/>
  <c r="U199" i="1" s="1"/>
  <c r="Y199" i="1" s="1"/>
  <c r="AC199" i="1" s="1"/>
  <c r="AG199" i="1" s="1"/>
  <c r="AK199" i="1" s="1"/>
  <c r="AO199" i="1" s="1"/>
  <c r="AS199" i="1" s="1"/>
  <c r="AW199" i="1" s="1"/>
  <c r="BA199" i="1" s="1"/>
  <c r="M71" i="1"/>
  <c r="Q71" i="1" s="1"/>
  <c r="U71" i="1" s="1"/>
  <c r="Y71" i="1" s="1"/>
  <c r="AC71" i="1" s="1"/>
  <c r="AG71" i="1" s="1"/>
  <c r="AK71" i="1" s="1"/>
  <c r="AO71" i="1" s="1"/>
  <c r="AS71" i="1" s="1"/>
  <c r="AW71" i="1" s="1"/>
  <c r="BA71" i="1" s="1"/>
  <c r="V210" i="1"/>
  <c r="V255" i="1" s="1"/>
  <c r="I165" i="1"/>
  <c r="M165" i="1" s="1"/>
  <c r="Q165" i="1" s="1"/>
  <c r="U165" i="1" s="1"/>
  <c r="Y165" i="1" s="1"/>
  <c r="AC165" i="1" s="1"/>
  <c r="AG165" i="1" s="1"/>
  <c r="AK165" i="1" s="1"/>
  <c r="AO165" i="1" s="1"/>
  <c r="AS165" i="1" s="1"/>
  <c r="AW165" i="1" s="1"/>
  <c r="BA165" i="1" s="1"/>
  <c r="F168" i="1"/>
  <c r="M198" i="1"/>
  <c r="Q198" i="1" s="1"/>
  <c r="U198" i="1" s="1"/>
  <c r="Y198" i="1" s="1"/>
  <c r="AC198" i="1" s="1"/>
  <c r="AG198" i="1" s="1"/>
  <c r="AK198" i="1" s="1"/>
  <c r="AO198" i="1" s="1"/>
  <c r="AS198" i="1" s="1"/>
  <c r="AW198" i="1" s="1"/>
  <c r="BA198" i="1" s="1"/>
  <c r="J210" i="1"/>
  <c r="J255" i="1" s="1"/>
  <c r="Q70" i="1"/>
  <c r="U70" i="1" s="1"/>
  <c r="Y70" i="1" s="1"/>
  <c r="AC70" i="1" s="1"/>
  <c r="AG70" i="1" s="1"/>
  <c r="AK70" i="1" s="1"/>
  <c r="AO70" i="1" s="1"/>
  <c r="AS70" i="1" s="1"/>
  <c r="AW70" i="1" s="1"/>
  <c r="BA70" i="1" s="1"/>
  <c r="Z210" i="1"/>
  <c r="Z255" i="1" s="1"/>
  <c r="K207" i="1"/>
  <c r="AA207" i="1"/>
  <c r="AQ207" i="1"/>
  <c r="AE249" i="1"/>
  <c r="AE252" i="1" s="1"/>
  <c r="AP210" i="1"/>
  <c r="AP255" i="1" s="1"/>
  <c r="AD210" i="1"/>
  <c r="AD255" i="1" s="1"/>
  <c r="S249" i="1"/>
  <c r="S252" i="1" s="1"/>
  <c r="AY249" i="1"/>
  <c r="M68" i="1"/>
  <c r="Q68" i="1" s="1"/>
  <c r="AH210" i="1"/>
  <c r="AH255" i="1" s="1"/>
  <c r="I197" i="1"/>
  <c r="G207" i="1"/>
  <c r="W207" i="1"/>
  <c r="AM207" i="1"/>
  <c r="G249" i="1"/>
  <c r="G252" i="1" s="1"/>
  <c r="I238" i="1"/>
  <c r="AM249" i="1"/>
  <c r="AM252" i="1" s="1"/>
  <c r="M67" i="1"/>
  <c r="Q67" i="1" s="1"/>
  <c r="U67" i="1" s="1"/>
  <c r="Y67" i="1" s="1"/>
  <c r="AC67" i="1" s="1"/>
  <c r="AG67" i="1" s="1"/>
  <c r="AK67" i="1" s="1"/>
  <c r="AO67" i="1" s="1"/>
  <c r="AS67" i="1" s="1"/>
  <c r="AW67" i="1" s="1"/>
  <c r="BA67" i="1" s="1"/>
  <c r="M107" i="1"/>
  <c r="Q107" i="1" s="1"/>
  <c r="U107" i="1" s="1"/>
  <c r="Y107" i="1" s="1"/>
  <c r="AC107" i="1" s="1"/>
  <c r="AG107" i="1" s="1"/>
  <c r="AK107" i="1" s="1"/>
  <c r="AO107" i="1" s="1"/>
  <c r="AS107" i="1" s="1"/>
  <c r="AW107" i="1" s="1"/>
  <c r="BA107" i="1" s="1"/>
  <c r="Q202" i="1"/>
  <c r="U202" i="1" s="1"/>
  <c r="Y202" i="1" s="1"/>
  <c r="AC202" i="1" s="1"/>
  <c r="AG202" i="1" s="1"/>
  <c r="AK202" i="1" s="1"/>
  <c r="AO202" i="1" s="1"/>
  <c r="AS202" i="1" s="1"/>
  <c r="AW202" i="1" s="1"/>
  <c r="BA202" i="1" s="1"/>
  <c r="AA249" i="1"/>
  <c r="AA252" i="1" s="1"/>
  <c r="AU37" i="1"/>
  <c r="G78" i="1"/>
  <c r="I64" i="1"/>
  <c r="M66" i="1"/>
  <c r="Q66" i="1" s="1"/>
  <c r="U66" i="1" s="1"/>
  <c r="Y66" i="1" s="1"/>
  <c r="AC66" i="1" s="1"/>
  <c r="AG66" i="1" s="1"/>
  <c r="AK66" i="1" s="1"/>
  <c r="AO66" i="1" s="1"/>
  <c r="AS66" i="1" s="1"/>
  <c r="AW66" i="1" s="1"/>
  <c r="BA66" i="1" s="1"/>
  <c r="W78" i="1"/>
  <c r="AM78" i="1"/>
  <c r="F117" i="1"/>
  <c r="I113" i="1"/>
  <c r="M113" i="1" s="1"/>
  <c r="U73" i="1"/>
  <c r="Y73" i="1" s="1"/>
  <c r="AC73" i="1" s="1"/>
  <c r="AG73" i="1" s="1"/>
  <c r="AK73" i="1" s="1"/>
  <c r="AO73" i="1" s="1"/>
  <c r="AS73" i="1" s="1"/>
  <c r="AW73" i="1" s="1"/>
  <c r="BA73" i="1" s="1"/>
  <c r="U65" i="1"/>
  <c r="Y65" i="1" s="1"/>
  <c r="AC65" i="1" s="1"/>
  <c r="AG65" i="1" s="1"/>
  <c r="AK65" i="1" s="1"/>
  <c r="AO65" i="1" s="1"/>
  <c r="AS65" i="1" s="1"/>
  <c r="AW65" i="1" s="1"/>
  <c r="BA65" i="1" s="1"/>
  <c r="M72" i="1"/>
  <c r="Q72" i="1" s="1"/>
  <c r="U72" i="1" s="1"/>
  <c r="Y72" i="1" s="1"/>
  <c r="AC72" i="1" s="1"/>
  <c r="AG72" i="1" s="1"/>
  <c r="AK72" i="1" s="1"/>
  <c r="AO72" i="1" s="1"/>
  <c r="AS72" i="1" s="1"/>
  <c r="AW72" i="1" s="1"/>
  <c r="BA72" i="1" s="1"/>
  <c r="K78" i="1"/>
  <c r="AA78" i="1"/>
  <c r="AQ78" i="1"/>
  <c r="O78" i="1"/>
  <c r="AE78" i="1"/>
  <c r="AU78" i="1"/>
  <c r="G117" i="1"/>
  <c r="I104" i="1"/>
  <c r="M104" i="1" s="1"/>
  <c r="Q104" i="1" s="1"/>
  <c r="U104" i="1" s="1"/>
  <c r="Y104" i="1" s="1"/>
  <c r="AC104" i="1" s="1"/>
  <c r="AG104" i="1" s="1"/>
  <c r="AK104" i="1" s="1"/>
  <c r="AO104" i="1" s="1"/>
  <c r="AS104" i="1" s="1"/>
  <c r="AW104" i="1" s="1"/>
  <c r="BA104" i="1" s="1"/>
  <c r="K117" i="1"/>
  <c r="O117" i="1"/>
  <c r="S117" i="1"/>
  <c r="W117" i="1"/>
  <c r="AA117" i="1"/>
  <c r="AE117" i="1"/>
  <c r="AI117" i="1"/>
  <c r="AM117" i="1"/>
  <c r="AQ117" i="1"/>
  <c r="AU117" i="1"/>
  <c r="AY117" i="1"/>
  <c r="F78" i="1"/>
  <c r="I74" i="1"/>
  <c r="M74" i="1" s="1"/>
  <c r="Q74" i="1" s="1"/>
  <c r="U74" i="1" s="1"/>
  <c r="Y74" i="1" s="1"/>
  <c r="AC74" i="1" s="1"/>
  <c r="AG74" i="1" s="1"/>
  <c r="AK74" i="1" s="1"/>
  <c r="AO74" i="1" s="1"/>
  <c r="AS74" i="1" s="1"/>
  <c r="AW74" i="1" s="1"/>
  <c r="BA74" i="1" s="1"/>
  <c r="M69" i="1"/>
  <c r="Q69" i="1" s="1"/>
  <c r="U69" i="1" s="1"/>
  <c r="Y69" i="1" s="1"/>
  <c r="AC69" i="1" s="1"/>
  <c r="AG69" i="1" s="1"/>
  <c r="AK69" i="1" s="1"/>
  <c r="AO69" i="1" s="1"/>
  <c r="AS69" i="1" s="1"/>
  <c r="AW69" i="1" s="1"/>
  <c r="BA69" i="1" s="1"/>
  <c r="U68" i="1"/>
  <c r="Y68" i="1" s="1"/>
  <c r="AC68" i="1" s="1"/>
  <c r="AG68" i="1" s="1"/>
  <c r="AK68" i="1" s="1"/>
  <c r="AO68" i="1" s="1"/>
  <c r="AS68" i="1" s="1"/>
  <c r="AW68" i="1" s="1"/>
  <c r="BA68" i="1" s="1"/>
  <c r="S78" i="1"/>
  <c r="AI78" i="1"/>
  <c r="AY78" i="1"/>
  <c r="K37" i="1"/>
  <c r="AA37" i="1"/>
  <c r="G37" i="1"/>
  <c r="AQ37" i="1"/>
  <c r="W37" i="1"/>
  <c r="AM37" i="1"/>
  <c r="S37" i="1"/>
  <c r="AI37" i="1"/>
  <c r="AY37" i="1"/>
  <c r="W210" i="1" l="1"/>
  <c r="W255" i="1" s="1"/>
  <c r="AE210" i="1"/>
  <c r="AE255" i="1" s="1"/>
  <c r="K210" i="1"/>
  <c r="K255" i="1" s="1"/>
  <c r="G210" i="1"/>
  <c r="G255" i="1" s="1"/>
  <c r="I249" i="1"/>
  <c r="I252" i="1" s="1"/>
  <c r="M238" i="1"/>
  <c r="AI210" i="1"/>
  <c r="AI255" i="1" s="1"/>
  <c r="AY252" i="1"/>
  <c r="O210" i="1"/>
  <c r="O255" i="1" s="1"/>
  <c r="S210" i="1"/>
  <c r="S255" i="1" s="1"/>
  <c r="I207" i="1"/>
  <c r="M197" i="1"/>
  <c r="M142" i="1"/>
  <c r="I168" i="1"/>
  <c r="AM210" i="1"/>
  <c r="AM255" i="1" s="1"/>
  <c r="AU210" i="1"/>
  <c r="AU255" i="1" s="1"/>
  <c r="AQ210" i="1"/>
  <c r="AQ255" i="1" s="1"/>
  <c r="AA210" i="1"/>
  <c r="AA255" i="1" s="1"/>
  <c r="AY210" i="1"/>
  <c r="Q113" i="1"/>
  <c r="M117" i="1"/>
  <c r="F210" i="1"/>
  <c r="I117" i="1"/>
  <c r="M64" i="1"/>
  <c r="I78" i="1"/>
  <c r="Q238" i="1" l="1"/>
  <c r="M249" i="1"/>
  <c r="M252" i="1" s="1"/>
  <c r="Q142" i="1"/>
  <c r="M168" i="1"/>
  <c r="Q197" i="1"/>
  <c r="M207" i="1"/>
  <c r="AY255" i="1"/>
  <c r="F255" i="1"/>
  <c r="U113" i="1"/>
  <c r="Q117" i="1"/>
  <c r="Q64" i="1"/>
  <c r="M78" i="1"/>
  <c r="U238" i="1" l="1"/>
  <c r="Q249" i="1"/>
  <c r="Q252" i="1" s="1"/>
  <c r="Q207" i="1"/>
  <c r="U197" i="1"/>
  <c r="Q168" i="1"/>
  <c r="U142" i="1"/>
  <c r="Y113" i="1"/>
  <c r="U117" i="1"/>
  <c r="U64" i="1"/>
  <c r="Q78" i="1"/>
  <c r="Y238" i="1" l="1"/>
  <c r="U249" i="1"/>
  <c r="U252" i="1" s="1"/>
  <c r="Y197" i="1"/>
  <c r="U207" i="1"/>
  <c r="Y142" i="1"/>
  <c r="U168" i="1"/>
  <c r="AC113" i="1"/>
  <c r="Y117" i="1"/>
  <c r="Y64" i="1"/>
  <c r="U78" i="1"/>
  <c r="AC238" i="1" l="1"/>
  <c r="Y249" i="1"/>
  <c r="Y252" i="1" s="1"/>
  <c r="AC142" i="1"/>
  <c r="Y168" i="1"/>
  <c r="AC197" i="1"/>
  <c r="Y207" i="1"/>
  <c r="AG113" i="1"/>
  <c r="AC117" i="1"/>
  <c r="AC64" i="1"/>
  <c r="Y78" i="1"/>
  <c r="AG238" i="1" l="1"/>
  <c r="AC249" i="1"/>
  <c r="AC252" i="1" s="1"/>
  <c r="AG197" i="1"/>
  <c r="AC207" i="1"/>
  <c r="AG142" i="1"/>
  <c r="AC168" i="1"/>
  <c r="AK113" i="1"/>
  <c r="AG117" i="1"/>
  <c r="AG64" i="1"/>
  <c r="AC78" i="1"/>
  <c r="AK238" i="1" l="1"/>
  <c r="AG249" i="1"/>
  <c r="AG252" i="1" s="1"/>
  <c r="AK142" i="1"/>
  <c r="AG168" i="1"/>
  <c r="AK197" i="1"/>
  <c r="AG207" i="1"/>
  <c r="AO113" i="1"/>
  <c r="AK117" i="1"/>
  <c r="AK64" i="1"/>
  <c r="AG78" i="1"/>
  <c r="AO238" i="1" l="1"/>
  <c r="AK249" i="1"/>
  <c r="AK252" i="1" s="1"/>
  <c r="AO197" i="1"/>
  <c r="AK207" i="1"/>
  <c r="AO142" i="1"/>
  <c r="AK168" i="1"/>
  <c r="AS113" i="1"/>
  <c r="AO117" i="1"/>
  <c r="AO64" i="1"/>
  <c r="AK78" i="1"/>
  <c r="AS238" i="1" l="1"/>
  <c r="AO249" i="1"/>
  <c r="AO252" i="1" s="1"/>
  <c r="AS142" i="1"/>
  <c r="AO168" i="1"/>
  <c r="AS197" i="1"/>
  <c r="AO207" i="1"/>
  <c r="AW113" i="1"/>
  <c r="AS117" i="1"/>
  <c r="AS64" i="1"/>
  <c r="AO78" i="1"/>
  <c r="AW238" i="1" l="1"/>
  <c r="AS249" i="1"/>
  <c r="AS252" i="1" s="1"/>
  <c r="AW142" i="1"/>
  <c r="AS168" i="1"/>
  <c r="AW197" i="1"/>
  <c r="AS207" i="1"/>
  <c r="BA113" i="1"/>
  <c r="BA117" i="1" s="1"/>
  <c r="AW117" i="1"/>
  <c r="AW64" i="1"/>
  <c r="AS78" i="1"/>
  <c r="BA238" i="1" l="1"/>
  <c r="BA249" i="1" s="1"/>
  <c r="BA252" i="1" s="1"/>
  <c r="AW249" i="1"/>
  <c r="AW252" i="1" s="1"/>
  <c r="AW207" i="1"/>
  <c r="BA197" i="1"/>
  <c r="BA207" i="1" s="1"/>
  <c r="BA142" i="1"/>
  <c r="BA168" i="1" s="1"/>
  <c r="AW168" i="1"/>
  <c r="BA64" i="1"/>
  <c r="BA78" i="1" s="1"/>
  <c r="AW78" i="1"/>
  <c r="I32" i="1" l="1"/>
  <c r="M32" i="1" s="1"/>
  <c r="Q32" i="1" s="1"/>
  <c r="U32" i="1" s="1"/>
  <c r="Y32" i="1" s="1"/>
  <c r="AC32" i="1" s="1"/>
  <c r="AG32" i="1" s="1"/>
  <c r="AK32" i="1" s="1"/>
  <c r="AO32" i="1" s="1"/>
  <c r="AS32" i="1" s="1"/>
  <c r="AW32" i="1" s="1"/>
  <c r="I33" i="1"/>
  <c r="M33" i="1" s="1"/>
  <c r="Q33" i="1" s="1"/>
  <c r="U33" i="1" s="1"/>
  <c r="Y33" i="1" s="1"/>
  <c r="AC33" i="1" s="1"/>
  <c r="AG33" i="1" s="1"/>
  <c r="AK33" i="1" s="1"/>
  <c r="AO33" i="1" s="1"/>
  <c r="AS33" i="1" s="1"/>
  <c r="AW33" i="1" s="1"/>
  <c r="I34" i="1"/>
  <c r="M34" i="1" s="1"/>
  <c r="Q34" i="1" s="1"/>
  <c r="U34" i="1" s="1"/>
  <c r="Y34" i="1" s="1"/>
  <c r="AC34" i="1" s="1"/>
  <c r="AG34" i="1" s="1"/>
  <c r="AK34" i="1" s="1"/>
  <c r="AO34" i="1" s="1"/>
  <c r="AS34" i="1" s="1"/>
  <c r="AW34" i="1" s="1"/>
  <c r="I31" i="1"/>
  <c r="M31" i="1" s="1"/>
  <c r="Q31" i="1" s="1"/>
  <c r="U31" i="1" s="1"/>
  <c r="Y31" i="1" s="1"/>
  <c r="AC31" i="1" s="1"/>
  <c r="AG31" i="1" s="1"/>
  <c r="AK31" i="1" s="1"/>
  <c r="AO31" i="1" s="1"/>
  <c r="AS31" i="1" s="1"/>
  <c r="AW31" i="1" s="1"/>
  <c r="BA31" i="1" s="1"/>
  <c r="I30" i="1"/>
  <c r="M30" i="1" s="1"/>
  <c r="Q30" i="1" s="1"/>
  <c r="U30" i="1" s="1"/>
  <c r="Y30" i="1" s="1"/>
  <c r="AC30" i="1" s="1"/>
  <c r="AG30" i="1" s="1"/>
  <c r="AK30" i="1" s="1"/>
  <c r="AO30" i="1" s="1"/>
  <c r="AS30" i="1" s="1"/>
  <c r="AW30" i="1" s="1"/>
  <c r="I29" i="1"/>
  <c r="M29" i="1" s="1"/>
  <c r="Q29" i="1" s="1"/>
  <c r="U29" i="1" s="1"/>
  <c r="Y29" i="1" s="1"/>
  <c r="AC29" i="1" s="1"/>
  <c r="AG29" i="1" s="1"/>
  <c r="AK29" i="1" s="1"/>
  <c r="AO29" i="1" s="1"/>
  <c r="AS29" i="1" s="1"/>
  <c r="AW29" i="1" s="1"/>
  <c r="I28" i="1"/>
  <c r="M28" i="1" s="1"/>
  <c r="Q28" i="1" s="1"/>
  <c r="U28" i="1" s="1"/>
  <c r="Y28" i="1" s="1"/>
  <c r="AC28" i="1" s="1"/>
  <c r="AG28" i="1" s="1"/>
  <c r="AK28" i="1" s="1"/>
  <c r="AO28" i="1" s="1"/>
  <c r="AS28" i="1" s="1"/>
  <c r="AW28" i="1" s="1"/>
  <c r="I27" i="1"/>
  <c r="M27" i="1" s="1"/>
  <c r="Q27" i="1" s="1"/>
  <c r="U27" i="1" s="1"/>
  <c r="Y27" i="1" s="1"/>
  <c r="AC27" i="1" s="1"/>
  <c r="AG27" i="1" s="1"/>
  <c r="AK27" i="1" s="1"/>
  <c r="AO27" i="1" s="1"/>
  <c r="AS27" i="1" s="1"/>
  <c r="AW27" i="1" s="1"/>
  <c r="BA27" i="1" s="1"/>
  <c r="I26" i="1"/>
  <c r="M26" i="1" s="1"/>
  <c r="Q26" i="1" s="1"/>
  <c r="U26" i="1" s="1"/>
  <c r="Y26" i="1" s="1"/>
  <c r="AC26" i="1" s="1"/>
  <c r="AG26" i="1" s="1"/>
  <c r="AK26" i="1" s="1"/>
  <c r="AO26" i="1" s="1"/>
  <c r="AS26" i="1" s="1"/>
  <c r="AW26" i="1" s="1"/>
  <c r="A225" i="1"/>
  <c r="K223" i="1"/>
  <c r="A216" i="1"/>
  <c r="A183" i="1"/>
  <c r="A182" i="1"/>
  <c r="K181" i="1"/>
  <c r="A174" i="1"/>
  <c r="A147" i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8" i="1" s="1"/>
  <c r="K132" i="1"/>
  <c r="A131" i="1"/>
  <c r="K129" i="1"/>
  <c r="A122" i="1"/>
  <c r="A120" i="1"/>
  <c r="K90" i="1"/>
  <c r="A26" i="1"/>
  <c r="A27" i="1" s="1"/>
  <c r="A28" i="1" s="1"/>
  <c r="A29" i="1" s="1"/>
  <c r="A30" i="1" s="1"/>
  <c r="A31" i="1" s="1"/>
  <c r="A32" i="1" s="1"/>
  <c r="A33" i="1" s="1"/>
  <c r="A34" i="1" s="1"/>
  <c r="A37" i="1" s="1"/>
  <c r="K184" i="1"/>
  <c r="A130" i="1"/>
  <c r="A175" i="1"/>
  <c r="A173" i="1"/>
  <c r="A172" i="1"/>
  <c r="BA26" i="1" l="1"/>
  <c r="BA32" i="1"/>
  <c r="BA33" i="1"/>
  <c r="BA34" i="1"/>
  <c r="BA28" i="1"/>
  <c r="BA29" i="1"/>
  <c r="BA30" i="1"/>
  <c r="E37" i="1"/>
  <c r="E210" i="1" s="1"/>
  <c r="E255" i="1" s="1"/>
  <c r="A224" i="1"/>
  <c r="A43" i="1"/>
  <c r="A121" i="1"/>
  <c r="A214" i="1"/>
  <c r="K226" i="1"/>
  <c r="A84" i="1"/>
  <c r="A215" i="1"/>
  <c r="A123" i="1"/>
  <c r="A217" i="1"/>
  <c r="I25" i="1" l="1"/>
  <c r="I37" i="1" s="1"/>
  <c r="I210" i="1" s="1"/>
  <c r="I255" i="1" s="1"/>
  <c r="M25" i="1" l="1"/>
  <c r="M37" i="1" s="1"/>
  <c r="M210" i="1" s="1"/>
  <c r="M255" i="1" s="1"/>
  <c r="Q25" i="1" l="1"/>
  <c r="Q37" i="1" s="1"/>
  <c r="Q210" i="1" s="1"/>
  <c r="Q255" i="1" s="1"/>
  <c r="U25" i="1" l="1"/>
  <c r="U37" i="1" s="1"/>
  <c r="U210" i="1" s="1"/>
  <c r="U255" i="1" s="1"/>
  <c r="Y25" i="1" l="1"/>
  <c r="Y37" i="1" s="1"/>
  <c r="Y210" i="1" s="1"/>
  <c r="Y255" i="1" s="1"/>
  <c r="AC25" i="1" l="1"/>
  <c r="AC37" i="1" s="1"/>
  <c r="AC210" i="1" s="1"/>
  <c r="AC255" i="1" s="1"/>
  <c r="AG25" i="1" l="1"/>
  <c r="AG37" i="1" s="1"/>
  <c r="AG210" i="1" s="1"/>
  <c r="AG255" i="1" s="1"/>
  <c r="AK25" i="1" l="1"/>
  <c r="AK37" i="1" s="1"/>
  <c r="AK210" i="1" s="1"/>
  <c r="AK255" i="1" s="1"/>
  <c r="AO25" i="1" l="1"/>
  <c r="AO37" i="1" s="1"/>
  <c r="AO210" i="1" s="1"/>
  <c r="AO255" i="1" s="1"/>
  <c r="AS25" i="1" l="1"/>
  <c r="AS37" i="1" s="1"/>
  <c r="AS210" i="1" s="1"/>
  <c r="AS255" i="1" s="1"/>
  <c r="AW25" i="1" l="1"/>
  <c r="BA25" i="1" l="1"/>
  <c r="BA37" i="1" s="1"/>
  <c r="BA210" i="1" s="1"/>
  <c r="BA255" i="1" s="1"/>
  <c r="AW37" i="1"/>
  <c r="AW210" i="1" s="1"/>
  <c r="AW255" i="1" s="1"/>
</calcChain>
</file>

<file path=xl/sharedStrings.xml><?xml version="1.0" encoding="utf-8"?>
<sst xmlns="http://schemas.openxmlformats.org/spreadsheetml/2006/main" count="712" uniqueCount="129">
  <si>
    <t>GROSS ADDITIONS, RETIREMENTS, AND TRANSFERS</t>
  </si>
  <si>
    <t>STEAM PRODUCTION PLANT</t>
  </si>
  <si>
    <t/>
  </si>
  <si>
    <t>SCHEDULE B-2.3</t>
  </si>
  <si>
    <t>WORK PAPER REFERENCE NO(S).:</t>
  </si>
  <si>
    <t>WITNESS RESPONSIBLE:</t>
  </si>
  <si>
    <t>FERC</t>
  </si>
  <si>
    <t>Company</t>
  </si>
  <si>
    <t>Line</t>
  </si>
  <si>
    <t>Acct.</t>
  </si>
  <si>
    <t>Account</t>
  </si>
  <si>
    <t>Beginning</t>
  </si>
  <si>
    <t>Ending</t>
  </si>
  <si>
    <t>No.</t>
  </si>
  <si>
    <t>Title</t>
  </si>
  <si>
    <t>Balance</t>
  </si>
  <si>
    <t>Additions</t>
  </si>
  <si>
    <t>Retirements</t>
  </si>
  <si>
    <t>Amount</t>
  </si>
  <si>
    <t>$</t>
  </si>
  <si>
    <t>Land and Land Rights</t>
  </si>
  <si>
    <t>Structures &amp; Improvements</t>
  </si>
  <si>
    <t>Boiler Plant Equipment</t>
  </si>
  <si>
    <t>Boiler Plant Equip - SCR Catalyst</t>
  </si>
  <si>
    <t>Turbogenerator Equipment</t>
  </si>
  <si>
    <t>Accessory Electric Equipment</t>
  </si>
  <si>
    <t>ARO - Steam Production</t>
  </si>
  <si>
    <t>Case 2015-120 Acq of DPL Share of East Bend</t>
  </si>
  <si>
    <t>Completed Construction Not Classified</t>
  </si>
  <si>
    <t xml:space="preserve">     Total Steam Production Plant</t>
  </si>
  <si>
    <t>OTHER PRODUCTION PLANT</t>
  </si>
  <si>
    <t>1</t>
  </si>
  <si>
    <t>2</t>
  </si>
  <si>
    <t>Rights of Way</t>
  </si>
  <si>
    <t>3</t>
  </si>
  <si>
    <t>4</t>
  </si>
  <si>
    <t>5</t>
  </si>
  <si>
    <t>Fuel Holders, Producers, Accessories</t>
  </si>
  <si>
    <t>6</t>
  </si>
  <si>
    <t>Generators</t>
  </si>
  <si>
    <t>7</t>
  </si>
  <si>
    <t>8</t>
  </si>
  <si>
    <t>9</t>
  </si>
  <si>
    <t>10</t>
  </si>
  <si>
    <t>11</t>
  </si>
  <si>
    <t>Miscellaneous Plant Equipment</t>
  </si>
  <si>
    <t>12</t>
  </si>
  <si>
    <t>13</t>
  </si>
  <si>
    <t xml:space="preserve">     Total Other Production Plant</t>
  </si>
  <si>
    <t>TRANSMISSION PLANT</t>
  </si>
  <si>
    <t>Land</t>
  </si>
  <si>
    <t>Station Equipment</t>
  </si>
  <si>
    <t>Station Equipment - Step Up</t>
  </si>
  <si>
    <t>Station Equipment - Major</t>
  </si>
  <si>
    <t>Station Equipment - Step Up Equipment</t>
  </si>
  <si>
    <t>Poles &amp; Fixtures</t>
  </si>
  <si>
    <t>Overhead Conductors &amp; Devices</t>
  </si>
  <si>
    <t>Overhead Conductors - Clear R/W</t>
  </si>
  <si>
    <t xml:space="preserve">     Total Transmission Plant</t>
  </si>
  <si>
    <t>DISTRIBUTION PLANT</t>
  </si>
  <si>
    <t>Storage Battery Equipment</t>
  </si>
  <si>
    <t>Poles, Towers &amp; Fixtures</t>
  </si>
  <si>
    <t>Underground Conduit</t>
  </si>
  <si>
    <t>Underground Conductors &amp; Devices</t>
  </si>
  <si>
    <t>Line Transformers</t>
  </si>
  <si>
    <t>Customers Transformer Installation</t>
  </si>
  <si>
    <t>Services - Underground</t>
  </si>
  <si>
    <t>Services - Overhead</t>
  </si>
  <si>
    <t>Meters</t>
  </si>
  <si>
    <t>AMI Meters</t>
  </si>
  <si>
    <t>3711, 3712</t>
  </si>
  <si>
    <t>Company Owned Outdoor Lighting</t>
  </si>
  <si>
    <t>Leased Property on Customers</t>
  </si>
  <si>
    <t xml:space="preserve">Street Lighting - Overhead  </t>
  </si>
  <si>
    <t>Street Lighting - Boulevard</t>
  </si>
  <si>
    <t>Street Lighting - Cust, Private Outdoor Lighting</t>
  </si>
  <si>
    <t>Light Choice OLE</t>
  </si>
  <si>
    <t xml:space="preserve">     Total Distribution Plant</t>
  </si>
  <si>
    <t>GENERAL PLANT</t>
  </si>
  <si>
    <t>Miscellaneous Intangible Plant</t>
  </si>
  <si>
    <t>Office Furniture &amp; Equipment</t>
  </si>
  <si>
    <t>Electronic Data Proc Equip</t>
  </si>
  <si>
    <t>Transportation Equipment</t>
  </si>
  <si>
    <t>Trailers</t>
  </si>
  <si>
    <t>Tools, Shop &amp; Garage Equipment</t>
  </si>
  <si>
    <t>Power Operated Equipment</t>
  </si>
  <si>
    <t>Communication Equipment</t>
  </si>
  <si>
    <t xml:space="preserve">     Total General Plant</t>
  </si>
  <si>
    <t xml:space="preserve">     Total Electric Plant</t>
  </si>
  <si>
    <t>COMMON PLANT</t>
  </si>
  <si>
    <t>Office Furniture &amp; Equipment - EDP Equipment</t>
  </si>
  <si>
    <t>Miscellaneous Equipment</t>
  </si>
  <si>
    <t>ARO - Common Plant</t>
  </si>
  <si>
    <t xml:space="preserve">     Total Common Plant</t>
  </si>
  <si>
    <t>Common Plant Allocated to Electric</t>
  </si>
  <si>
    <t>Total Electric Plant Including Allocated Common</t>
  </si>
  <si>
    <t>PAGE  7  OF  12</t>
  </si>
  <si>
    <t xml:space="preserve">WORK PAPER REFERENCE NO(S).: </t>
  </si>
  <si>
    <t>Miscellaneous Powerplant Equipment</t>
  </si>
  <si>
    <t>3171, 3172</t>
  </si>
  <si>
    <t>PAGE  8  OF  12</t>
  </si>
  <si>
    <t>3430, 3431</t>
  </si>
  <si>
    <t>Prime Movers</t>
  </si>
  <si>
    <t>Solar Generators - Crittenden</t>
  </si>
  <si>
    <t>Solar Generators - Walton</t>
  </si>
  <si>
    <t>Solar Accessory Electric Equipment - Crittenden</t>
  </si>
  <si>
    <t>Solar Accessory Electric Equipment - Walton</t>
  </si>
  <si>
    <t>PAGE  9  OF  12</t>
  </si>
  <si>
    <t>PAGE  10  OF  12</t>
  </si>
  <si>
    <t>PAGE  11  OF  12</t>
  </si>
  <si>
    <t>PAGE  12  OF  12</t>
  </si>
  <si>
    <t>DUKE ENERGY KENTUCKY, INC.</t>
  </si>
  <si>
    <t>CASE NO. 2019-00271</t>
  </si>
  <si>
    <t xml:space="preserve">TYPE OF FILING:  "X" ORIGINAL   UPDATED    REVISED  </t>
  </si>
  <si>
    <t>C. M. JACOBI / M. B. ABERNATHY</t>
  </si>
  <si>
    <t>FROM APRIL 1, 2020 TO MARCH 31, 2021</t>
  </si>
  <si>
    <t>DATA:  BASE PERIOD  "X" FORECASTED PERIOD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</si>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</sst>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sz val="10"/>
      <name val="Courier"/>
      <family val="3"/>
    </font>
    <font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4">
    <xf numFmtId="0" fontId="0" fillId="0" borderId="0" xfId="0"/>
    <xf numFmtId="0" fontId="3" fillId="0" borderId="0" xfId="2" applyFont="1" applyFill="1" applyAlignment="1" applyProtection="1">
      <alignment horizontal="centerContinuous"/>
    </xf>
    <xf numFmtId="0" fontId="3" fillId="0" borderId="0" xfId="2" applyFont="1" applyFill="1" applyAlignment="1">
      <alignment horizontal="centerContinuous"/>
    </xf>
    <xf numFmtId="0" fontId="4" fillId="0" borderId="0" xfId="2" applyFont="1" applyFill="1" applyAlignment="1">
      <alignment horizontal="centerContinuous"/>
    </xf>
    <xf numFmtId="0" fontId="3" fillId="0" borderId="0" xfId="2" applyFont="1" applyFill="1"/>
    <xf numFmtId="0" fontId="4" fillId="0" borderId="0" xfId="2" applyFont="1" applyFill="1"/>
    <xf numFmtId="0" fontId="0" fillId="0" borderId="0" xfId="0" applyFill="1"/>
    <xf numFmtId="0" fontId="3" fillId="0" borderId="0" xfId="2" quotePrefix="1" applyFont="1" applyFill="1" applyAlignment="1" applyProtection="1">
      <alignment horizontal="centerContinuous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Protection="1"/>
    <xf numFmtId="0" fontId="3" fillId="0" borderId="1" xfId="2" applyFont="1" applyFill="1" applyBorder="1"/>
    <xf numFmtId="0" fontId="6" fillId="0" borderId="2" xfId="2" applyFont="1" applyFill="1" applyBorder="1"/>
    <xf numFmtId="0" fontId="6" fillId="0" borderId="2" xfId="2" quotePrefix="1" applyFont="1" applyFill="1" applyBorder="1" applyAlignment="1">
      <alignment horizontal="center"/>
    </xf>
    <xf numFmtId="0" fontId="3" fillId="0" borderId="0" xfId="2" applyFont="1" applyFill="1" applyAlignment="1" applyProtection="1">
      <alignment horizontal="center"/>
    </xf>
    <xf numFmtId="0" fontId="3" fillId="0" borderId="2" xfId="2" applyFont="1" applyFill="1" applyBorder="1"/>
    <xf numFmtId="0" fontId="6" fillId="0" borderId="2" xfId="2" applyFont="1" applyFill="1" applyBorder="1" applyAlignment="1" applyProtection="1">
      <alignment horizontal="center"/>
    </xf>
    <xf numFmtId="39" fontId="3" fillId="0" borderId="0" xfId="2" applyNumberFormat="1" applyFont="1" applyFill="1" applyProtection="1"/>
    <xf numFmtId="0" fontId="7" fillId="0" borderId="0" xfId="2" applyFont="1" applyFill="1" applyAlignment="1" applyProtection="1">
      <alignment horizontal="left"/>
    </xf>
    <xf numFmtId="37" fontId="5" fillId="0" borderId="0" xfId="0" applyNumberFormat="1" applyFont="1" applyFill="1" applyProtection="1"/>
    <xf numFmtId="37" fontId="8" fillId="0" borderId="0" xfId="0" applyNumberFormat="1" applyFont="1" applyFill="1" applyProtection="1"/>
    <xf numFmtId="37" fontId="3" fillId="0" borderId="0" xfId="2" applyNumberFormat="1" applyFont="1" applyFill="1"/>
    <xf numFmtId="37" fontId="6" fillId="0" borderId="2" xfId="2" applyNumberFormat="1" applyFont="1" applyFill="1" applyBorder="1"/>
    <xf numFmtId="37" fontId="3" fillId="0" borderId="0" xfId="2" applyNumberFormat="1" applyFont="1" applyFill="1" applyProtection="1"/>
    <xf numFmtId="37" fontId="6" fillId="0" borderId="2" xfId="2" applyNumberFormat="1" applyFont="1" applyFill="1" applyBorder="1" applyProtection="1"/>
    <xf numFmtId="39" fontId="6" fillId="0" borderId="2" xfId="2" applyNumberFormat="1" applyFont="1" applyFill="1" applyBorder="1" applyProtection="1"/>
    <xf numFmtId="0" fontId="6" fillId="0" borderId="0" xfId="2" applyFont="1" applyFill="1" applyBorder="1"/>
    <xf numFmtId="37" fontId="6" fillId="0" borderId="0" xfId="2" applyNumberFormat="1" applyFont="1" applyFill="1" applyBorder="1" applyProtection="1"/>
    <xf numFmtId="39" fontId="6" fillId="0" borderId="0" xfId="2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37" fontId="3" fillId="0" borderId="1" xfId="2" applyNumberFormat="1" applyFont="1" applyFill="1" applyBorder="1" applyProtection="1"/>
    <xf numFmtId="0" fontId="3" fillId="0" borderId="0" xfId="2" applyFont="1" applyAlignment="1" applyProtection="1">
      <alignment horizontal="center"/>
    </xf>
    <xf numFmtId="0" fontId="3" fillId="0" borderId="0" xfId="2" applyFont="1" applyAlignment="1" applyProtection="1">
      <alignment horizontal="left"/>
    </xf>
    <xf numFmtId="0" fontId="0" fillId="0" borderId="0" xfId="2" applyFont="1" applyAlignment="1" applyProtection="1">
      <alignment horizontal="left"/>
    </xf>
    <xf numFmtId="0" fontId="0" fillId="0" borderId="0" xfId="2" applyFont="1" applyFill="1" applyAlignment="1" applyProtection="1">
      <alignment horizontal="center"/>
    </xf>
    <xf numFmtId="0" fontId="0" fillId="0" borderId="0" xfId="2" applyFont="1" applyFill="1" applyAlignment="1" applyProtection="1">
      <alignment horizontal="left"/>
    </xf>
    <xf numFmtId="0" fontId="0" fillId="0" borderId="0" xfId="2" applyFont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37" fontId="8" fillId="0" borderId="0" xfId="2" applyNumberFormat="1" applyFont="1" applyFill="1" applyProtection="1"/>
    <xf numFmtId="10" fontId="3" fillId="0" borderId="0" xfId="2" applyNumberFormat="1" applyFont="1" applyFill="1" applyProtection="1"/>
    <xf numFmtId="0" fontId="3" fillId="0" borderId="0" xfId="2" applyFont="1" applyFill="1" applyAlignment="1" applyProtection="1">
      <alignment horizontal="center" vertical="center" wrapText="1"/>
    </xf>
    <xf numFmtId="37" fontId="5" fillId="0" borderId="0" xfId="0" applyNumberFormat="1" applyFont="1" applyFill="1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164" fontId="8" fillId="0" borderId="0" xfId="1" applyNumberFormat="1" applyFont="1" applyFill="1" applyProtection="1"/>
    <xf numFmtId="164" fontId="3" fillId="0" borderId="0" xfId="1" applyNumberFormat="1" applyFont="1" applyFill="1" applyProtection="1"/>
    <xf numFmtId="37" fontId="0" fillId="0" borderId="0" xfId="0" applyNumberFormat="1" applyFill="1"/>
    <xf numFmtId="0" fontId="3" fillId="0" borderId="0" xfId="3" applyFill="1"/>
    <xf numFmtId="0" fontId="0" fillId="0" borderId="0" xfId="0" applyFill="1" applyBorder="1"/>
    <xf numFmtId="164" fontId="3" fillId="0" borderId="0" xfId="1" applyNumberFormat="1" applyFont="1" applyFill="1"/>
    <xf numFmtId="0" fontId="0" fillId="0" borderId="1" xfId="0" applyFill="1" applyBorder="1"/>
    <xf numFmtId="49" fontId="3" fillId="2" borderId="3" xfId="2" applyNumberFormat="1" applyFont="1" applyFill="1" applyBorder="1" applyAlignment="1" applyProtection="1">
      <alignment horizontal="center"/>
    </xf>
    <xf numFmtId="49" fontId="3" fillId="2" borderId="4" xfId="2" applyNumberFormat="1" applyFont="1" applyFill="1" applyBorder="1" applyAlignment="1" applyProtection="1">
      <alignment horizontal="center"/>
    </xf>
    <xf numFmtId="49" fontId="3" fillId="2" borderId="5" xfId="2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2" xfId="3"/>
    <cellStyle name="Normal_Schedule B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MW%20and%20Gas%20Rate%20Cases/DEK%20Rate%20Cases/2019%20Electric%20Filing/Copy%20of%20STAFF-DR-01-054%20-%20KPSC%20Elec%20SFRs%20-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ALLOCTABLE"/>
      <sheetName val="GOTO"/>
      <sheetName val="PRINT"/>
      <sheetName val="BASE PERIOD"/>
      <sheetName val="BP Rev by Product"/>
      <sheetName val="FORECASTED PERIOD"/>
      <sheetName val="FP Rev by Product"/>
      <sheetName val="SCH A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</sheetNames>
    <sheetDataSet>
      <sheetData sheetId="0">
        <row r="5">
          <cell r="B5" t="str">
            <v>DUKE ENERGY KENTUCKY, INC.</v>
          </cell>
        </row>
        <row r="6">
          <cell r="B6" t="str">
            <v>CASE NO. 2019-00271</v>
          </cell>
          <cell r="G6" t="str">
            <v>S. E. LAWLER</v>
          </cell>
        </row>
        <row r="7">
          <cell r="B7" t="str">
            <v>FOR THE TWELVE MONTHS ENDED NOVEMBER 30, 2019</v>
          </cell>
          <cell r="G7" t="str">
            <v>J. E. ZIOLKOWSKI</v>
          </cell>
        </row>
        <row r="8">
          <cell r="B8" t="str">
            <v>FOR THE TWELVE MONTHS ENDED MARCH 31, 2021</v>
          </cell>
          <cell r="G8" t="str">
            <v>J. R. PANIZZA</v>
          </cell>
        </row>
        <row r="9">
          <cell r="B9" t="str">
            <v>ELECTRIC DEPARTMENT</v>
          </cell>
        </row>
        <row r="10">
          <cell r="B10" t="str">
            <v>12 MONTHS ENDED NOVEMBER 30, 2019</v>
          </cell>
        </row>
        <row r="11">
          <cell r="B11" t="str">
            <v>12 MONTHS ENDED MARCH 31, 2021</v>
          </cell>
          <cell r="G11" t="str">
            <v>C. M. JACOBI / D. L. WEATHERSTON</v>
          </cell>
        </row>
        <row r="12">
          <cell r="B12" t="str">
            <v>DATA: "X" BASE PERIOD   FORECASTED PERIOD</v>
          </cell>
          <cell r="G12" t="str">
            <v>C. M. JACOBI / M. B. ABERNATHY</v>
          </cell>
        </row>
        <row r="13">
          <cell r="B13" t="str">
            <v>DATA:  BASE PERIOD  "X" FORECASTED PERIOD</v>
          </cell>
          <cell r="G13" t="str">
            <v>R. H. METZLER</v>
          </cell>
        </row>
        <row r="14">
          <cell r="B14" t="str">
            <v>DATA: "X" BASE PERIOD  "X" FORECASTED PERIOD</v>
          </cell>
          <cell r="G14" t="str">
            <v>M. B. ABERNATHY</v>
          </cell>
        </row>
        <row r="15">
          <cell r="B15" t="str">
            <v xml:space="preserve">TYPE OF FILING:  "X" ORIGINAL   UPDATED    REVISED  </v>
          </cell>
          <cell r="G15" t="str">
            <v>C. M. JACOBI</v>
          </cell>
        </row>
        <row r="17">
          <cell r="B17" t="str">
            <v>MARCH 31, 2021</v>
          </cell>
        </row>
        <row r="22">
          <cell r="C22">
            <v>0</v>
          </cell>
        </row>
        <row r="23">
          <cell r="C23">
            <v>1.9559999999999998E-3</v>
          </cell>
        </row>
        <row r="24">
          <cell r="C24">
            <v>0.05</v>
          </cell>
        </row>
        <row r="25">
          <cell r="C25">
            <v>0.21</v>
          </cell>
        </row>
      </sheetData>
      <sheetData sheetId="1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2"/>
      <sheetData sheetId="3"/>
      <sheetData sheetId="4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44259704</v>
          </cell>
          <cell r="F11">
            <v>4054912</v>
          </cell>
          <cell r="G11">
            <v>3531520</v>
          </cell>
          <cell r="H11">
            <v>3535189</v>
          </cell>
          <cell r="I11">
            <v>3078752</v>
          </cell>
          <cell r="J11">
            <v>3988584</v>
          </cell>
          <cell r="K11">
            <v>3198329</v>
          </cell>
          <cell r="L11">
            <v>3704462</v>
          </cell>
          <cell r="M11">
            <v>3755167</v>
          </cell>
          <cell r="N11">
            <v>3759448</v>
          </cell>
          <cell r="O11">
            <v>3761735</v>
          </cell>
          <cell r="P11">
            <v>3943155</v>
          </cell>
          <cell r="Q11">
            <v>3948451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2265526</v>
          </cell>
          <cell r="F12">
            <v>225093</v>
          </cell>
          <cell r="G12">
            <v>225153</v>
          </cell>
          <cell r="H12">
            <v>225225</v>
          </cell>
          <cell r="I12">
            <v>216034</v>
          </cell>
          <cell r="J12">
            <v>210045</v>
          </cell>
          <cell r="K12">
            <v>209521</v>
          </cell>
          <cell r="L12">
            <v>161995</v>
          </cell>
          <cell r="M12">
            <v>162796</v>
          </cell>
          <cell r="N12">
            <v>162111</v>
          </cell>
          <cell r="O12">
            <v>161195</v>
          </cell>
          <cell r="P12">
            <v>153179</v>
          </cell>
          <cell r="Q12">
            <v>153179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206209</v>
          </cell>
          <cell r="F13">
            <v>95235</v>
          </cell>
          <cell r="G13">
            <v>0</v>
          </cell>
          <cell r="H13">
            <v>0</v>
          </cell>
          <cell r="I13">
            <v>110974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5443134</v>
          </cell>
          <cell r="F14">
            <v>487474</v>
          </cell>
          <cell r="G14">
            <v>487474</v>
          </cell>
          <cell r="H14">
            <v>487474</v>
          </cell>
          <cell r="I14">
            <v>487474</v>
          </cell>
          <cell r="J14">
            <v>487474</v>
          </cell>
          <cell r="K14">
            <v>487474</v>
          </cell>
          <cell r="L14">
            <v>419715</v>
          </cell>
          <cell r="M14">
            <v>419715</v>
          </cell>
          <cell r="N14">
            <v>419715</v>
          </cell>
          <cell r="O14">
            <v>419715</v>
          </cell>
          <cell r="P14">
            <v>419715</v>
          </cell>
          <cell r="Q14">
            <v>419715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6498637</v>
          </cell>
          <cell r="F15">
            <v>272372</v>
          </cell>
          <cell r="G15">
            <v>440914</v>
          </cell>
          <cell r="H15">
            <v>465523</v>
          </cell>
          <cell r="I15">
            <v>380482</v>
          </cell>
          <cell r="J15">
            <v>353336</v>
          </cell>
          <cell r="K15">
            <v>611094</v>
          </cell>
          <cell r="L15">
            <v>662486</v>
          </cell>
          <cell r="M15">
            <v>662486</v>
          </cell>
          <cell r="N15">
            <v>662486</v>
          </cell>
          <cell r="O15">
            <v>662486</v>
          </cell>
          <cell r="P15">
            <v>662486</v>
          </cell>
          <cell r="Q15">
            <v>662486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4282071</v>
          </cell>
          <cell r="F16">
            <v>655377</v>
          </cell>
          <cell r="G16">
            <v>859765</v>
          </cell>
          <cell r="H16">
            <v>842490</v>
          </cell>
          <cell r="I16">
            <v>804281</v>
          </cell>
          <cell r="J16">
            <v>652374</v>
          </cell>
          <cell r="K16">
            <v>467784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-740435</v>
          </cell>
          <cell r="F17">
            <v>-126098</v>
          </cell>
          <cell r="G17">
            <v>-125021</v>
          </cell>
          <cell r="H17">
            <v>-123944</v>
          </cell>
          <cell r="I17">
            <v>-122867</v>
          </cell>
          <cell r="J17">
            <v>-121791</v>
          </cell>
          <cell r="K17">
            <v>-120714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88429</v>
          </cell>
          <cell r="F18">
            <v>3415</v>
          </cell>
          <cell r="G18">
            <v>7548</v>
          </cell>
          <cell r="H18">
            <v>7548</v>
          </cell>
          <cell r="I18">
            <v>7548</v>
          </cell>
          <cell r="J18">
            <v>7548</v>
          </cell>
          <cell r="K18">
            <v>7548</v>
          </cell>
          <cell r="L18">
            <v>7879</v>
          </cell>
          <cell r="M18">
            <v>7879</v>
          </cell>
          <cell r="N18">
            <v>7879</v>
          </cell>
          <cell r="O18">
            <v>7879</v>
          </cell>
          <cell r="P18">
            <v>7879</v>
          </cell>
          <cell r="Q18">
            <v>7879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11</v>
          </cell>
          <cell r="F19">
            <v>0</v>
          </cell>
          <cell r="G19">
            <v>0</v>
          </cell>
          <cell r="H19">
            <v>11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10281672</v>
          </cell>
          <cell r="F20">
            <v>792369</v>
          </cell>
          <cell r="G20">
            <v>481693</v>
          </cell>
          <cell r="H20">
            <v>908083</v>
          </cell>
          <cell r="I20">
            <v>908083</v>
          </cell>
          <cell r="J20">
            <v>908083</v>
          </cell>
          <cell r="K20">
            <v>908117</v>
          </cell>
          <cell r="L20">
            <v>895874</v>
          </cell>
          <cell r="M20">
            <v>895874</v>
          </cell>
          <cell r="N20">
            <v>895874</v>
          </cell>
          <cell r="O20">
            <v>895874</v>
          </cell>
          <cell r="P20">
            <v>895874</v>
          </cell>
          <cell r="Q20">
            <v>895874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4678</v>
          </cell>
          <cell r="F21">
            <v>45</v>
          </cell>
          <cell r="G21">
            <v>4236</v>
          </cell>
          <cell r="H21">
            <v>8499</v>
          </cell>
          <cell r="I21">
            <v>-8189</v>
          </cell>
          <cell r="J21">
            <v>1</v>
          </cell>
          <cell r="K21">
            <v>86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5202</v>
          </cell>
          <cell r="F22">
            <v>676</v>
          </cell>
          <cell r="G22">
            <v>4343</v>
          </cell>
          <cell r="H22">
            <v>-656</v>
          </cell>
          <cell r="I22">
            <v>-1178</v>
          </cell>
          <cell r="J22">
            <v>931</v>
          </cell>
          <cell r="K22">
            <v>1086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517395</v>
          </cell>
          <cell r="F23">
            <v>80614</v>
          </cell>
          <cell r="G23">
            <v>90965</v>
          </cell>
          <cell r="H23">
            <v>66982</v>
          </cell>
          <cell r="I23">
            <v>117659</v>
          </cell>
          <cell r="J23">
            <v>80931</v>
          </cell>
          <cell r="K23">
            <v>80244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663</v>
          </cell>
          <cell r="F24">
            <v>0</v>
          </cell>
          <cell r="G24">
            <v>672</v>
          </cell>
          <cell r="H24">
            <v>-664</v>
          </cell>
          <cell r="I24">
            <v>663</v>
          </cell>
          <cell r="J24">
            <v>0</v>
          </cell>
          <cell r="K24">
            <v>-8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8570</v>
          </cell>
          <cell r="F25">
            <v>1360</v>
          </cell>
          <cell r="G25">
            <v>0</v>
          </cell>
          <cell r="H25">
            <v>2884</v>
          </cell>
          <cell r="I25">
            <v>1442</v>
          </cell>
          <cell r="J25">
            <v>1442</v>
          </cell>
          <cell r="K25">
            <v>1442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1300</v>
          </cell>
          <cell r="F26">
            <v>16500</v>
          </cell>
          <cell r="G26">
            <v>0</v>
          </cell>
          <cell r="H26">
            <v>0</v>
          </cell>
          <cell r="I26">
            <v>-15200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7</v>
          </cell>
          <cell r="F27">
            <v>0</v>
          </cell>
          <cell r="G27">
            <v>0</v>
          </cell>
          <cell r="H27">
            <v>0</v>
          </cell>
          <cell r="I27">
            <v>4</v>
          </cell>
          <cell r="J27">
            <v>3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-1573</v>
          </cell>
          <cell r="F28">
            <v>0</v>
          </cell>
          <cell r="G28">
            <v>38</v>
          </cell>
          <cell r="H28">
            <v>-1893</v>
          </cell>
          <cell r="I28">
            <v>38</v>
          </cell>
          <cell r="J28">
            <v>0</v>
          </cell>
          <cell r="K28">
            <v>244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1680620</v>
          </cell>
          <cell r="F29">
            <v>294963</v>
          </cell>
          <cell r="G29">
            <v>97739</v>
          </cell>
          <cell r="H29">
            <v>84980</v>
          </cell>
          <cell r="I29">
            <v>47093</v>
          </cell>
          <cell r="J29">
            <v>81868</v>
          </cell>
          <cell r="K29">
            <v>75338</v>
          </cell>
          <cell r="L29">
            <v>165721</v>
          </cell>
          <cell r="M29">
            <v>161458</v>
          </cell>
          <cell r="N29">
            <v>192740</v>
          </cell>
          <cell r="O29">
            <v>161338</v>
          </cell>
          <cell r="P29">
            <v>158712</v>
          </cell>
          <cell r="Q29">
            <v>158670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-3417384</v>
          </cell>
          <cell r="F30">
            <v>-284782</v>
          </cell>
          <cell r="G30">
            <v>-284782</v>
          </cell>
          <cell r="H30">
            <v>-284782</v>
          </cell>
          <cell r="I30">
            <v>-284782</v>
          </cell>
          <cell r="J30">
            <v>-284782</v>
          </cell>
          <cell r="K30">
            <v>-284782</v>
          </cell>
          <cell r="L30">
            <v>-284782</v>
          </cell>
          <cell r="M30">
            <v>-284782</v>
          </cell>
          <cell r="N30">
            <v>-284782</v>
          </cell>
          <cell r="O30">
            <v>-284782</v>
          </cell>
          <cell r="P30">
            <v>-284782</v>
          </cell>
          <cell r="Q30">
            <v>-284782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-14821867</v>
          </cell>
          <cell r="F32">
            <v>-1235156</v>
          </cell>
          <cell r="G32">
            <v>-1235156</v>
          </cell>
          <cell r="H32">
            <v>-1235156</v>
          </cell>
          <cell r="I32">
            <v>-1235156</v>
          </cell>
          <cell r="J32">
            <v>-1235156</v>
          </cell>
          <cell r="K32">
            <v>-1235156</v>
          </cell>
          <cell r="L32">
            <v>-1235156</v>
          </cell>
          <cell r="M32">
            <v>-1235156</v>
          </cell>
          <cell r="N32">
            <v>-1235156</v>
          </cell>
          <cell r="O32">
            <v>-1235156</v>
          </cell>
          <cell r="P32">
            <v>-1235156</v>
          </cell>
          <cell r="Q32">
            <v>-1235151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18235238</v>
          </cell>
          <cell r="F37">
            <v>1519603</v>
          </cell>
          <cell r="G37">
            <v>1519603</v>
          </cell>
          <cell r="H37">
            <v>1519603</v>
          </cell>
          <cell r="I37">
            <v>1519603</v>
          </cell>
          <cell r="J37">
            <v>1519603</v>
          </cell>
          <cell r="K37">
            <v>1519603</v>
          </cell>
          <cell r="L37">
            <v>1519603</v>
          </cell>
          <cell r="M37">
            <v>1519603</v>
          </cell>
          <cell r="N37">
            <v>1519603</v>
          </cell>
          <cell r="O37">
            <v>1519603</v>
          </cell>
          <cell r="P37">
            <v>1519603</v>
          </cell>
          <cell r="Q37">
            <v>1519605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5038560</v>
          </cell>
          <cell r="F38">
            <v>419880</v>
          </cell>
          <cell r="G38">
            <v>419880</v>
          </cell>
          <cell r="H38">
            <v>419880</v>
          </cell>
          <cell r="I38">
            <v>419880</v>
          </cell>
          <cell r="J38">
            <v>419880</v>
          </cell>
          <cell r="K38">
            <v>419880</v>
          </cell>
          <cell r="L38">
            <v>419880</v>
          </cell>
          <cell r="M38">
            <v>419880</v>
          </cell>
          <cell r="N38">
            <v>419880</v>
          </cell>
          <cell r="O38">
            <v>419880</v>
          </cell>
          <cell r="P38">
            <v>419880</v>
          </cell>
          <cell r="Q38">
            <v>419880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-1337</v>
          </cell>
          <cell r="F47">
            <v>-111</v>
          </cell>
          <cell r="G47">
            <v>-111</v>
          </cell>
          <cell r="H47">
            <v>-111</v>
          </cell>
          <cell r="I47">
            <v>-111</v>
          </cell>
          <cell r="J47">
            <v>-111</v>
          </cell>
          <cell r="K47">
            <v>-111</v>
          </cell>
          <cell r="L47">
            <v>-111</v>
          </cell>
          <cell r="M47">
            <v>-111</v>
          </cell>
          <cell r="N47">
            <v>-111</v>
          </cell>
          <cell r="O47">
            <v>-111</v>
          </cell>
          <cell r="P47">
            <v>-111</v>
          </cell>
          <cell r="Q47">
            <v>-116</v>
          </cell>
        </row>
        <row r="48">
          <cell r="A48">
            <v>426891</v>
          </cell>
          <cell r="B48" t="str">
            <v>IC Sale of AR Fees VIE</v>
          </cell>
          <cell r="C48" t="str">
            <v>CO</v>
          </cell>
          <cell r="D48">
            <v>426</v>
          </cell>
          <cell r="E48">
            <v>656799</v>
          </cell>
          <cell r="F48">
            <v>68753</v>
          </cell>
          <cell r="G48">
            <v>80714</v>
          </cell>
          <cell r="H48">
            <v>86161</v>
          </cell>
          <cell r="I48">
            <v>75154</v>
          </cell>
          <cell r="J48">
            <v>79765</v>
          </cell>
          <cell r="K48">
            <v>81632</v>
          </cell>
          <cell r="L48">
            <v>31468</v>
          </cell>
          <cell r="M48">
            <v>33998</v>
          </cell>
          <cell r="N48">
            <v>32967</v>
          </cell>
          <cell r="O48">
            <v>29031</v>
          </cell>
          <cell r="P48">
            <v>28023</v>
          </cell>
          <cell r="Q48">
            <v>29133</v>
          </cell>
        </row>
        <row r="49">
          <cell r="A49">
            <v>440000</v>
          </cell>
          <cell r="B49" t="str">
            <v>Residential</v>
          </cell>
          <cell r="C49" t="str">
            <v>REV</v>
          </cell>
          <cell r="D49">
            <v>440</v>
          </cell>
          <cell r="E49">
            <v>136231697</v>
          </cell>
          <cell r="F49">
            <v>12609557</v>
          </cell>
          <cell r="G49">
            <v>14245202</v>
          </cell>
          <cell r="H49">
            <v>13898083</v>
          </cell>
          <cell r="I49">
            <v>11471832</v>
          </cell>
          <cell r="J49">
            <v>9398011</v>
          </cell>
          <cell r="K49">
            <v>8627659</v>
          </cell>
          <cell r="L49">
            <v>10171612</v>
          </cell>
          <cell r="M49">
            <v>12862454</v>
          </cell>
          <cell r="N49">
            <v>12977446</v>
          </cell>
          <cell r="O49">
            <v>12071136</v>
          </cell>
          <cell r="P49">
            <v>9107159</v>
          </cell>
          <cell r="Q49">
            <v>8791546</v>
          </cell>
        </row>
        <row r="50">
          <cell r="A50">
            <v>440990</v>
          </cell>
          <cell r="B50" t="str">
            <v>Residential Unbilled Rev</v>
          </cell>
          <cell r="C50" t="str">
            <v>REV</v>
          </cell>
          <cell r="D50">
            <v>440</v>
          </cell>
          <cell r="E50">
            <v>321537</v>
          </cell>
          <cell r="F50">
            <v>298567</v>
          </cell>
          <cell r="G50">
            <v>-64742</v>
          </cell>
          <cell r="H50">
            <v>-1847821</v>
          </cell>
          <cell r="I50">
            <v>-580276</v>
          </cell>
          <cell r="J50">
            <v>-643502</v>
          </cell>
          <cell r="K50">
            <v>1602033</v>
          </cell>
          <cell r="L50">
            <v>1456077</v>
          </cell>
          <cell r="M50">
            <v>1192015</v>
          </cell>
          <cell r="N50">
            <v>-278944</v>
          </cell>
          <cell r="O50">
            <v>-1610894</v>
          </cell>
          <cell r="P50">
            <v>-745888</v>
          </cell>
          <cell r="Q50">
            <v>1544912</v>
          </cell>
        </row>
        <row r="51">
          <cell r="A51">
            <v>442100</v>
          </cell>
          <cell r="B51" t="str">
            <v>General Service</v>
          </cell>
          <cell r="C51" t="str">
            <v>REV</v>
          </cell>
          <cell r="D51">
            <v>442</v>
          </cell>
          <cell r="E51">
            <v>124233810</v>
          </cell>
          <cell r="F51">
            <v>10390781</v>
          </cell>
          <cell r="G51">
            <v>10980544</v>
          </cell>
          <cell r="H51">
            <v>10692622</v>
          </cell>
          <cell r="I51">
            <v>9578093</v>
          </cell>
          <cell r="J51">
            <v>9641799</v>
          </cell>
          <cell r="K51">
            <v>9926642</v>
          </cell>
          <cell r="L51">
            <v>10438983</v>
          </cell>
          <cell r="M51">
            <v>11403272</v>
          </cell>
          <cell r="N51">
            <v>11072614</v>
          </cell>
          <cell r="O51">
            <v>11022144</v>
          </cell>
          <cell r="P51">
            <v>9805647</v>
          </cell>
          <cell r="Q51">
            <v>9280669</v>
          </cell>
        </row>
        <row r="52">
          <cell r="A52">
            <v>442190</v>
          </cell>
          <cell r="B52" t="str">
            <v>General Service Unbilled Rev</v>
          </cell>
          <cell r="C52" t="str">
            <v>REV</v>
          </cell>
          <cell r="D52">
            <v>442</v>
          </cell>
          <cell r="E52">
            <v>671927</v>
          </cell>
          <cell r="F52">
            <v>-346841</v>
          </cell>
          <cell r="G52">
            <v>-393472</v>
          </cell>
          <cell r="H52">
            <v>-562375</v>
          </cell>
          <cell r="I52">
            <v>196793</v>
          </cell>
          <cell r="J52">
            <v>-86477</v>
          </cell>
          <cell r="K52">
            <v>997660</v>
          </cell>
          <cell r="L52">
            <v>687669</v>
          </cell>
          <cell r="M52">
            <v>194585</v>
          </cell>
          <cell r="N52">
            <v>296868</v>
          </cell>
          <cell r="O52">
            <v>-316134</v>
          </cell>
          <cell r="P52">
            <v>-164831</v>
          </cell>
          <cell r="Q52">
            <v>168482</v>
          </cell>
        </row>
        <row r="53">
          <cell r="A53">
            <v>442200</v>
          </cell>
          <cell r="B53" t="str">
            <v>Industrial Service</v>
          </cell>
          <cell r="C53" t="str">
            <v>REV</v>
          </cell>
          <cell r="D53">
            <v>442</v>
          </cell>
          <cell r="E53">
            <v>60377953</v>
          </cell>
          <cell r="F53">
            <v>4892247</v>
          </cell>
          <cell r="G53">
            <v>5194449</v>
          </cell>
          <cell r="H53">
            <v>4985021</v>
          </cell>
          <cell r="I53">
            <v>4631943</v>
          </cell>
          <cell r="J53">
            <v>4835968</v>
          </cell>
          <cell r="K53">
            <v>4944534</v>
          </cell>
          <cell r="L53">
            <v>5297772</v>
          </cell>
          <cell r="M53">
            <v>5451038</v>
          </cell>
          <cell r="N53">
            <v>5245383</v>
          </cell>
          <cell r="O53">
            <v>5458542</v>
          </cell>
          <cell r="P53">
            <v>4832210</v>
          </cell>
          <cell r="Q53">
            <v>4608846</v>
          </cell>
        </row>
        <row r="54">
          <cell r="A54">
            <v>442290</v>
          </cell>
          <cell r="B54" t="str">
            <v>Industrial Svc Unbilled Rev</v>
          </cell>
          <cell r="C54" t="str">
            <v>REV</v>
          </cell>
          <cell r="D54">
            <v>442</v>
          </cell>
          <cell r="E54">
            <v>142005</v>
          </cell>
          <cell r="F54">
            <v>-92428</v>
          </cell>
          <cell r="G54">
            <v>-253110</v>
          </cell>
          <cell r="H54">
            <v>-279620</v>
          </cell>
          <cell r="I54">
            <v>188835</v>
          </cell>
          <cell r="J54">
            <v>-45338</v>
          </cell>
          <cell r="K54">
            <v>439047</v>
          </cell>
          <cell r="L54">
            <v>74355</v>
          </cell>
          <cell r="M54">
            <v>22632</v>
          </cell>
          <cell r="N54">
            <v>274053</v>
          </cell>
          <cell r="O54">
            <v>-203372</v>
          </cell>
          <cell r="P54">
            <v>-74381</v>
          </cell>
          <cell r="Q54">
            <v>91332</v>
          </cell>
        </row>
        <row r="55">
          <cell r="A55">
            <v>444000</v>
          </cell>
          <cell r="B55" t="str">
            <v>Public St &amp; Highway Lighting</v>
          </cell>
          <cell r="C55" t="str">
            <v>REV</v>
          </cell>
          <cell r="D55">
            <v>444</v>
          </cell>
          <cell r="E55">
            <v>1669754</v>
          </cell>
          <cell r="F55">
            <v>144479</v>
          </cell>
          <cell r="G55">
            <v>150252</v>
          </cell>
          <cell r="H55">
            <v>147026</v>
          </cell>
          <cell r="I55">
            <v>138927</v>
          </cell>
          <cell r="J55">
            <v>141545</v>
          </cell>
          <cell r="K55">
            <v>56938</v>
          </cell>
          <cell r="L55">
            <v>145209</v>
          </cell>
          <cell r="M55">
            <v>149760</v>
          </cell>
          <cell r="N55">
            <v>147534</v>
          </cell>
          <cell r="O55">
            <v>148234</v>
          </cell>
          <cell r="P55">
            <v>147000</v>
          </cell>
          <cell r="Q55">
            <v>152850</v>
          </cell>
        </row>
        <row r="56">
          <cell r="A56">
            <v>445000</v>
          </cell>
          <cell r="B56" t="str">
            <v>Other Sales to Public Auth</v>
          </cell>
          <cell r="C56" t="str">
            <v>REV</v>
          </cell>
          <cell r="D56">
            <v>445</v>
          </cell>
          <cell r="E56">
            <v>22788978</v>
          </cell>
          <cell r="F56">
            <v>1896831</v>
          </cell>
          <cell r="G56">
            <v>1965633</v>
          </cell>
          <cell r="H56">
            <v>1919777</v>
          </cell>
          <cell r="I56">
            <v>1754034</v>
          </cell>
          <cell r="J56">
            <v>1762058</v>
          </cell>
          <cell r="K56">
            <v>1802615</v>
          </cell>
          <cell r="L56">
            <v>1881587</v>
          </cell>
          <cell r="M56">
            <v>2019334</v>
          </cell>
          <cell r="N56">
            <v>1928955</v>
          </cell>
          <cell r="O56">
            <v>2035841</v>
          </cell>
          <cell r="P56">
            <v>1950359</v>
          </cell>
          <cell r="Q56">
            <v>1871954</v>
          </cell>
        </row>
        <row r="57">
          <cell r="A57">
            <v>445090</v>
          </cell>
          <cell r="B57" t="str">
            <v>OPA Unbilled</v>
          </cell>
          <cell r="C57" t="str">
            <v>REV</v>
          </cell>
          <cell r="D57">
            <v>445</v>
          </cell>
          <cell r="E57">
            <v>115531</v>
          </cell>
          <cell r="F57">
            <v>-101209</v>
          </cell>
          <cell r="G57">
            <v>-89454</v>
          </cell>
          <cell r="H57">
            <v>-144372</v>
          </cell>
          <cell r="I57">
            <v>63847</v>
          </cell>
          <cell r="J57">
            <v>-12782</v>
          </cell>
          <cell r="K57">
            <v>221475</v>
          </cell>
          <cell r="L57">
            <v>119917</v>
          </cell>
          <cell r="M57">
            <v>255</v>
          </cell>
          <cell r="N57">
            <v>98687</v>
          </cell>
          <cell r="O57">
            <v>-4785</v>
          </cell>
          <cell r="P57">
            <v>-517</v>
          </cell>
          <cell r="Q57">
            <v>-35531</v>
          </cell>
        </row>
        <row r="58">
          <cell r="A58">
            <v>447150</v>
          </cell>
          <cell r="B58" t="str">
            <v>Sales For Resale - Outside</v>
          </cell>
          <cell r="C58" t="str">
            <v>REV</v>
          </cell>
          <cell r="D58">
            <v>447</v>
          </cell>
          <cell r="E58">
            <v>10581742</v>
          </cell>
          <cell r="F58">
            <v>3995930</v>
          </cell>
          <cell r="G58">
            <v>849952</v>
          </cell>
          <cell r="H58">
            <v>198510</v>
          </cell>
          <cell r="I58">
            <v>2227591</v>
          </cell>
          <cell r="J58">
            <v>-172828</v>
          </cell>
          <cell r="K58">
            <v>757416</v>
          </cell>
          <cell r="L58">
            <v>232933</v>
          </cell>
          <cell r="M58">
            <v>443098</v>
          </cell>
          <cell r="N58">
            <v>127774</v>
          </cell>
          <cell r="O58">
            <v>364214</v>
          </cell>
          <cell r="P58">
            <v>944542</v>
          </cell>
          <cell r="Q58">
            <v>612610</v>
          </cell>
        </row>
        <row r="59">
          <cell r="A59">
            <v>448000</v>
          </cell>
          <cell r="B59" t="str">
            <v>Interdepartmental Sales-Elec</v>
          </cell>
          <cell r="C59" t="str">
            <v>REV</v>
          </cell>
          <cell r="D59">
            <v>448</v>
          </cell>
          <cell r="E59">
            <v>68449</v>
          </cell>
          <cell r="F59">
            <v>3121</v>
          </cell>
          <cell r="G59">
            <v>3717</v>
          </cell>
          <cell r="H59">
            <v>7775</v>
          </cell>
          <cell r="I59">
            <v>19847</v>
          </cell>
          <cell r="J59">
            <v>5598</v>
          </cell>
          <cell r="K59">
            <v>6760</v>
          </cell>
          <cell r="L59">
            <v>3562</v>
          </cell>
          <cell r="M59">
            <v>5096</v>
          </cell>
          <cell r="N59">
            <v>4596</v>
          </cell>
          <cell r="O59">
            <v>2127</v>
          </cell>
          <cell r="P59">
            <v>1961</v>
          </cell>
          <cell r="Q59">
            <v>4289</v>
          </cell>
        </row>
        <row r="60">
          <cell r="A60">
            <v>449100</v>
          </cell>
          <cell r="B60" t="str">
            <v>Provisions For Rate Refunds</v>
          </cell>
          <cell r="C60" t="str">
            <v>REV</v>
          </cell>
          <cell r="D60">
            <v>449</v>
          </cell>
          <cell r="E60">
            <v>1856589</v>
          </cell>
          <cell r="F60">
            <v>-321821</v>
          </cell>
          <cell r="G60">
            <v>111711</v>
          </cell>
          <cell r="H60">
            <v>306914</v>
          </cell>
          <cell r="I60">
            <v>365977</v>
          </cell>
          <cell r="J60">
            <v>429883</v>
          </cell>
          <cell r="K60">
            <v>963925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449111</v>
          </cell>
          <cell r="B61" t="str">
            <v>Tax Reform - Residential</v>
          </cell>
          <cell r="C61" t="str">
            <v>REV</v>
          </cell>
          <cell r="D61">
            <v>449</v>
          </cell>
          <cell r="E61">
            <v>55380</v>
          </cell>
          <cell r="F61">
            <v>9230</v>
          </cell>
          <cell r="G61">
            <v>9230</v>
          </cell>
          <cell r="H61">
            <v>9230</v>
          </cell>
          <cell r="I61">
            <v>9230</v>
          </cell>
          <cell r="J61">
            <v>9230</v>
          </cell>
          <cell r="K61">
            <v>9230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450100</v>
          </cell>
          <cell r="B62" t="str">
            <v>Late Payment Fees</v>
          </cell>
          <cell r="C62" t="str">
            <v>REV</v>
          </cell>
          <cell r="D62">
            <v>450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451100</v>
          </cell>
          <cell r="B63" t="str">
            <v>Misc Service Revenue</v>
          </cell>
          <cell r="C63" t="str">
            <v>REV</v>
          </cell>
          <cell r="D63">
            <v>451</v>
          </cell>
          <cell r="E63">
            <v>253644</v>
          </cell>
          <cell r="F63">
            <v>4895</v>
          </cell>
          <cell r="G63">
            <v>19503</v>
          </cell>
          <cell r="H63">
            <v>21393</v>
          </cell>
          <cell r="I63">
            <v>17159</v>
          </cell>
          <cell r="J63">
            <v>20450</v>
          </cell>
          <cell r="K63">
            <v>21492</v>
          </cell>
          <cell r="L63">
            <v>24792</v>
          </cell>
          <cell r="M63">
            <v>24792</v>
          </cell>
          <cell r="N63">
            <v>24792</v>
          </cell>
          <cell r="O63">
            <v>24792</v>
          </cell>
          <cell r="P63">
            <v>24792</v>
          </cell>
          <cell r="Q63">
            <v>24792</v>
          </cell>
        </row>
        <row r="64">
          <cell r="A64">
            <v>454004</v>
          </cell>
          <cell r="B64" t="str">
            <v>Rent - Joint Use</v>
          </cell>
          <cell r="C64" t="str">
            <v>REV</v>
          </cell>
          <cell r="D64">
            <v>454</v>
          </cell>
          <cell r="E64">
            <v>700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700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454200</v>
          </cell>
          <cell r="B65" t="str">
            <v>Pole &amp; Line Attachments</v>
          </cell>
          <cell r="C65" t="str">
            <v>REV</v>
          </cell>
          <cell r="D65">
            <v>454</v>
          </cell>
          <cell r="E65">
            <v>472682</v>
          </cell>
          <cell r="F65">
            <v>0</v>
          </cell>
          <cell r="G65">
            <v>44396</v>
          </cell>
          <cell r="H65">
            <v>162319</v>
          </cell>
          <cell r="I65">
            <v>0</v>
          </cell>
          <cell r="J65">
            <v>0</v>
          </cell>
          <cell r="K65">
            <v>159767</v>
          </cell>
          <cell r="L65">
            <v>17700</v>
          </cell>
          <cell r="M65">
            <v>17700</v>
          </cell>
          <cell r="N65">
            <v>17700</v>
          </cell>
          <cell r="O65">
            <v>17700</v>
          </cell>
          <cell r="P65">
            <v>17700</v>
          </cell>
          <cell r="Q65">
            <v>17700</v>
          </cell>
        </row>
        <row r="66">
          <cell r="A66">
            <v>454300</v>
          </cell>
          <cell r="B66" t="str">
            <v>Tower Lease Revenues</v>
          </cell>
          <cell r="C66" t="str">
            <v>REV</v>
          </cell>
          <cell r="D66">
            <v>454</v>
          </cell>
          <cell r="E66">
            <v>1500</v>
          </cell>
          <cell r="F66">
            <v>250</v>
          </cell>
          <cell r="G66">
            <v>250</v>
          </cell>
          <cell r="H66">
            <v>250</v>
          </cell>
          <cell r="I66">
            <v>250</v>
          </cell>
          <cell r="J66">
            <v>250</v>
          </cell>
          <cell r="K66">
            <v>250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454400</v>
          </cell>
          <cell r="B67" t="str">
            <v>Other Electric Rents</v>
          </cell>
          <cell r="C67" t="str">
            <v>REV</v>
          </cell>
          <cell r="D67">
            <v>454</v>
          </cell>
          <cell r="E67">
            <v>1004421</v>
          </cell>
          <cell r="F67">
            <v>79471</v>
          </cell>
          <cell r="G67">
            <v>76972</v>
          </cell>
          <cell r="H67">
            <v>76963</v>
          </cell>
          <cell r="I67">
            <v>80674</v>
          </cell>
          <cell r="J67">
            <v>80674</v>
          </cell>
          <cell r="K67">
            <v>80665</v>
          </cell>
          <cell r="L67">
            <v>88167</v>
          </cell>
          <cell r="M67">
            <v>88167</v>
          </cell>
          <cell r="N67">
            <v>88167</v>
          </cell>
          <cell r="O67">
            <v>88167</v>
          </cell>
          <cell r="P67">
            <v>88167</v>
          </cell>
          <cell r="Q67">
            <v>88167</v>
          </cell>
        </row>
        <row r="68">
          <cell r="A68">
            <v>456025</v>
          </cell>
          <cell r="B68" t="str">
            <v>RSG Rev - MISO Make Whole</v>
          </cell>
          <cell r="C68" t="str">
            <v>REV</v>
          </cell>
          <cell r="D68">
            <v>456</v>
          </cell>
          <cell r="E68">
            <v>222994</v>
          </cell>
          <cell r="F68">
            <v>29566</v>
          </cell>
          <cell r="G68">
            <v>9950</v>
          </cell>
          <cell r="H68">
            <v>103459</v>
          </cell>
          <cell r="I68">
            <v>23071</v>
          </cell>
          <cell r="J68">
            <v>56948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456040</v>
          </cell>
          <cell r="B69" t="str">
            <v>Sales Use Tax Coll Fee</v>
          </cell>
          <cell r="C69" t="str">
            <v>REV</v>
          </cell>
          <cell r="D69">
            <v>456</v>
          </cell>
          <cell r="E69">
            <v>300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456075</v>
          </cell>
          <cell r="B70" t="str">
            <v>Data Processing Service</v>
          </cell>
          <cell r="C70" t="str">
            <v>REV</v>
          </cell>
          <cell r="D70">
            <v>456</v>
          </cell>
          <cell r="E70">
            <v>480</v>
          </cell>
          <cell r="F70">
            <v>80</v>
          </cell>
          <cell r="G70">
            <v>80</v>
          </cell>
          <cell r="H70">
            <v>80</v>
          </cell>
          <cell r="I70">
            <v>80</v>
          </cell>
          <cell r="J70">
            <v>80</v>
          </cell>
          <cell r="K70">
            <v>80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456110</v>
          </cell>
          <cell r="B71" t="str">
            <v>Transmission Charge PTP</v>
          </cell>
          <cell r="C71" t="str">
            <v>REV</v>
          </cell>
          <cell r="D71">
            <v>456</v>
          </cell>
          <cell r="E71">
            <v>101218</v>
          </cell>
          <cell r="F71">
            <v>5751</v>
          </cell>
          <cell r="G71">
            <v>5618</v>
          </cell>
          <cell r="H71">
            <v>9027</v>
          </cell>
          <cell r="I71">
            <v>1851</v>
          </cell>
          <cell r="J71">
            <v>2932</v>
          </cell>
          <cell r="K71">
            <v>3541</v>
          </cell>
          <cell r="L71">
            <v>12083</v>
          </cell>
          <cell r="M71">
            <v>12083</v>
          </cell>
          <cell r="N71">
            <v>12083</v>
          </cell>
          <cell r="O71">
            <v>12083</v>
          </cell>
          <cell r="P71">
            <v>12083</v>
          </cell>
          <cell r="Q71">
            <v>12083</v>
          </cell>
        </row>
        <row r="72">
          <cell r="A72">
            <v>456111</v>
          </cell>
          <cell r="B72" t="str">
            <v>Other Transmission Revenues</v>
          </cell>
          <cell r="C72" t="str">
            <v>REV</v>
          </cell>
          <cell r="D72">
            <v>456</v>
          </cell>
          <cell r="E72">
            <v>1461369</v>
          </cell>
          <cell r="F72">
            <v>381360</v>
          </cell>
          <cell r="G72">
            <v>796494</v>
          </cell>
          <cell r="H72">
            <v>154996</v>
          </cell>
          <cell r="I72">
            <v>7296</v>
          </cell>
          <cell r="J72">
            <v>68941</v>
          </cell>
          <cell r="K72">
            <v>52282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456610</v>
          </cell>
          <cell r="B73" t="str">
            <v>Other Electric Revenues</v>
          </cell>
          <cell r="C73" t="str">
            <v>REV</v>
          </cell>
          <cell r="D73">
            <v>456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456970</v>
          </cell>
          <cell r="B74" t="str">
            <v>Wheel Transmission Rev - ED</v>
          </cell>
          <cell r="C74" t="str">
            <v>REV</v>
          </cell>
          <cell r="D74">
            <v>456</v>
          </cell>
          <cell r="E74">
            <v>44841</v>
          </cell>
          <cell r="F74">
            <v>5030</v>
          </cell>
          <cell r="G74">
            <v>5301</v>
          </cell>
          <cell r="H74">
            <v>6692</v>
          </cell>
          <cell r="I74">
            <v>5511</v>
          </cell>
          <cell r="J74">
            <v>5712</v>
          </cell>
          <cell r="K74">
            <v>4343</v>
          </cell>
          <cell r="L74">
            <v>2042</v>
          </cell>
          <cell r="M74">
            <v>2042</v>
          </cell>
          <cell r="N74">
            <v>2042</v>
          </cell>
          <cell r="O74">
            <v>2042</v>
          </cell>
          <cell r="P74">
            <v>2042</v>
          </cell>
          <cell r="Q74">
            <v>2042</v>
          </cell>
        </row>
        <row r="75">
          <cell r="A75">
            <v>457100</v>
          </cell>
          <cell r="B75" t="str">
            <v>Regional Transmission Service</v>
          </cell>
          <cell r="C75" t="str">
            <v>REV</v>
          </cell>
          <cell r="D75">
            <v>457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457105</v>
          </cell>
          <cell r="B76" t="str">
            <v>Scheduling &amp; Dispatch Revenues</v>
          </cell>
          <cell r="C76" t="str">
            <v>REV</v>
          </cell>
          <cell r="D76">
            <v>457</v>
          </cell>
          <cell r="E76">
            <v>88232</v>
          </cell>
          <cell r="F76">
            <v>13456</v>
          </cell>
          <cell r="G76">
            <v>17568</v>
          </cell>
          <cell r="H76">
            <v>18262</v>
          </cell>
          <cell r="I76">
            <v>12745</v>
          </cell>
          <cell r="J76">
            <v>15229</v>
          </cell>
          <cell r="K76">
            <v>10972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457204</v>
          </cell>
          <cell r="B77" t="str">
            <v>PJM Reactive Rev</v>
          </cell>
          <cell r="C77" t="str">
            <v>REV</v>
          </cell>
          <cell r="D77">
            <v>457</v>
          </cell>
          <cell r="E77">
            <v>1860784</v>
          </cell>
          <cell r="F77">
            <v>136304</v>
          </cell>
          <cell r="G77">
            <v>157006</v>
          </cell>
          <cell r="H77">
            <v>412</v>
          </cell>
          <cell r="I77">
            <v>313607</v>
          </cell>
          <cell r="J77">
            <v>156960</v>
          </cell>
          <cell r="K77">
            <v>155995</v>
          </cell>
          <cell r="L77">
            <v>156750</v>
          </cell>
          <cell r="M77">
            <v>156750</v>
          </cell>
          <cell r="N77">
            <v>156750</v>
          </cell>
          <cell r="O77">
            <v>156750</v>
          </cell>
          <cell r="P77">
            <v>156750</v>
          </cell>
          <cell r="Q77">
            <v>156750</v>
          </cell>
        </row>
        <row r="78">
          <cell r="A78">
            <v>500000</v>
          </cell>
          <cell r="B78" t="str">
            <v>Suprvsn and Engrg - Steam Oper</v>
          </cell>
          <cell r="C78" t="str">
            <v>PO</v>
          </cell>
          <cell r="D78">
            <v>500</v>
          </cell>
          <cell r="E78">
            <v>2657173</v>
          </cell>
          <cell r="F78">
            <v>231442</v>
          </cell>
          <cell r="G78">
            <v>192805</v>
          </cell>
          <cell r="H78">
            <v>197118</v>
          </cell>
          <cell r="I78">
            <v>236528</v>
          </cell>
          <cell r="J78">
            <v>373399</v>
          </cell>
          <cell r="K78">
            <v>209476</v>
          </cell>
          <cell r="L78">
            <v>198175</v>
          </cell>
          <cell r="M78">
            <v>199527</v>
          </cell>
          <cell r="N78">
            <v>202329</v>
          </cell>
          <cell r="O78">
            <v>204683</v>
          </cell>
          <cell r="P78">
            <v>205900</v>
          </cell>
          <cell r="Q78">
            <v>205791</v>
          </cell>
        </row>
        <row r="79">
          <cell r="A79">
            <v>501110</v>
          </cell>
          <cell r="B79" t="str">
            <v>Coal Consumed-Fossil Steam</v>
          </cell>
          <cell r="C79" t="str">
            <v>Fuel</v>
          </cell>
          <cell r="D79">
            <v>501</v>
          </cell>
          <cell r="E79">
            <v>75603201</v>
          </cell>
          <cell r="F79">
            <v>8119386</v>
          </cell>
          <cell r="G79">
            <v>7804600</v>
          </cell>
          <cell r="H79">
            <v>6375407</v>
          </cell>
          <cell r="I79">
            <v>7716651</v>
          </cell>
          <cell r="J79">
            <v>0</v>
          </cell>
          <cell r="K79">
            <v>6127617</v>
          </cell>
          <cell r="L79">
            <v>6418870</v>
          </cell>
          <cell r="M79">
            <v>7290062</v>
          </cell>
          <cell r="N79">
            <v>7246055</v>
          </cell>
          <cell r="O79">
            <v>6407398</v>
          </cell>
          <cell r="P79">
            <v>6227229</v>
          </cell>
          <cell r="Q79">
            <v>5869926</v>
          </cell>
        </row>
        <row r="80">
          <cell r="A80">
            <v>501150</v>
          </cell>
          <cell r="B80" t="str">
            <v>Coal &amp; Other Fuel Handling</v>
          </cell>
          <cell r="C80" t="str">
            <v>PO</v>
          </cell>
          <cell r="D80">
            <v>501</v>
          </cell>
          <cell r="E80">
            <v>1566231</v>
          </cell>
          <cell r="F80">
            <v>108320</v>
          </cell>
          <cell r="G80">
            <v>176788</v>
          </cell>
          <cell r="H80">
            <v>166479</v>
          </cell>
          <cell r="I80">
            <v>107949</v>
          </cell>
          <cell r="J80">
            <v>88598</v>
          </cell>
          <cell r="K80">
            <v>84243</v>
          </cell>
          <cell r="L80">
            <v>135150</v>
          </cell>
          <cell r="M80">
            <v>135061</v>
          </cell>
          <cell r="N80">
            <v>153081</v>
          </cell>
          <cell r="O80">
            <v>136918</v>
          </cell>
          <cell r="P80">
            <v>136797</v>
          </cell>
          <cell r="Q80">
            <v>136847</v>
          </cell>
        </row>
        <row r="81">
          <cell r="A81">
            <v>501160</v>
          </cell>
          <cell r="B81" t="str">
            <v>Coal Sampling &amp; Testing</v>
          </cell>
          <cell r="C81" t="str">
            <v>PO</v>
          </cell>
          <cell r="D81">
            <v>501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501180</v>
          </cell>
          <cell r="B82" t="str">
            <v>Sale of Fly Ash-Revenues</v>
          </cell>
          <cell r="C82" t="str">
            <v>PO</v>
          </cell>
          <cell r="D82">
            <v>501</v>
          </cell>
          <cell r="E82">
            <v>4503</v>
          </cell>
          <cell r="F82">
            <v>567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656</v>
          </cell>
          <cell r="M82">
            <v>656</v>
          </cell>
          <cell r="N82">
            <v>656</v>
          </cell>
          <cell r="O82">
            <v>656</v>
          </cell>
          <cell r="P82">
            <v>656</v>
          </cell>
          <cell r="Q82">
            <v>656</v>
          </cell>
        </row>
        <row r="83">
          <cell r="A83">
            <v>501190</v>
          </cell>
          <cell r="B83" t="str">
            <v>Sale of Fly Ash-Expenses</v>
          </cell>
          <cell r="C83" t="str">
            <v>PO</v>
          </cell>
          <cell r="D83">
            <v>501</v>
          </cell>
          <cell r="E83">
            <v>172980</v>
          </cell>
          <cell r="F83">
            <v>-146893</v>
          </cell>
          <cell r="G83">
            <v>198560</v>
          </cell>
          <cell r="H83">
            <v>10804</v>
          </cell>
          <cell r="I83">
            <v>34693</v>
          </cell>
          <cell r="J83">
            <v>-130386</v>
          </cell>
          <cell r="K83">
            <v>201162</v>
          </cell>
          <cell r="L83">
            <v>840</v>
          </cell>
          <cell r="M83">
            <v>840</v>
          </cell>
          <cell r="N83">
            <v>840</v>
          </cell>
          <cell r="O83">
            <v>840</v>
          </cell>
          <cell r="P83">
            <v>840</v>
          </cell>
          <cell r="Q83">
            <v>840</v>
          </cell>
        </row>
        <row r="84">
          <cell r="A84">
            <v>501310</v>
          </cell>
          <cell r="B84" t="str">
            <v>Oil Consumed-Fossil Steam</v>
          </cell>
          <cell r="C84" t="str">
            <v>Fuel</v>
          </cell>
          <cell r="D84">
            <v>501</v>
          </cell>
          <cell r="E84">
            <v>758742</v>
          </cell>
          <cell r="F84">
            <v>145062</v>
          </cell>
          <cell r="G84">
            <v>88988</v>
          </cell>
          <cell r="H84">
            <v>194311</v>
          </cell>
          <cell r="I84">
            <v>82736</v>
          </cell>
          <cell r="J84">
            <v>0</v>
          </cell>
          <cell r="K84">
            <v>247645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501350</v>
          </cell>
          <cell r="B85" t="str">
            <v>Oil Handling Expense</v>
          </cell>
          <cell r="C85" t="str">
            <v>PO</v>
          </cell>
          <cell r="D85">
            <v>501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501996</v>
          </cell>
          <cell r="B86" t="str">
            <v>Fuel Expense</v>
          </cell>
          <cell r="C86" t="str">
            <v>Fuel</v>
          </cell>
          <cell r="D86">
            <v>501</v>
          </cell>
          <cell r="E86">
            <v>1896102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165672</v>
          </cell>
          <cell r="M86">
            <v>294575</v>
          </cell>
          <cell r="N86">
            <v>95139</v>
          </cell>
          <cell r="O86">
            <v>248909</v>
          </cell>
          <cell r="P86">
            <v>699440</v>
          </cell>
          <cell r="Q86">
            <v>392367</v>
          </cell>
        </row>
        <row r="87">
          <cell r="A87">
            <v>502020</v>
          </cell>
          <cell r="B87" t="str">
            <v>Ammonia-Qualifying</v>
          </cell>
          <cell r="C87" t="str">
            <v>PO</v>
          </cell>
          <cell r="D87">
            <v>502</v>
          </cell>
          <cell r="E87">
            <v>684766</v>
          </cell>
          <cell r="F87">
            <v>84947</v>
          </cell>
          <cell r="G87">
            <v>88239</v>
          </cell>
          <cell r="H87">
            <v>58042</v>
          </cell>
          <cell r="I87">
            <v>58407</v>
          </cell>
          <cell r="J87">
            <v>0</v>
          </cell>
          <cell r="K87">
            <v>47933</v>
          </cell>
          <cell r="L87">
            <v>54761</v>
          </cell>
          <cell r="M87">
            <v>60073</v>
          </cell>
          <cell r="N87">
            <v>63125</v>
          </cell>
          <cell r="O87">
            <v>56606</v>
          </cell>
          <cell r="P87">
            <v>58921</v>
          </cell>
          <cell r="Q87">
            <v>53712</v>
          </cell>
        </row>
        <row r="88">
          <cell r="A88">
            <v>502040</v>
          </cell>
          <cell r="B88" t="str">
            <v>COST OF LIME</v>
          </cell>
          <cell r="C88" t="str">
            <v>PO</v>
          </cell>
          <cell r="D88">
            <v>502</v>
          </cell>
          <cell r="E88">
            <v>10958855</v>
          </cell>
          <cell r="F88">
            <v>1268593</v>
          </cell>
          <cell r="G88">
            <v>969270</v>
          </cell>
          <cell r="H88">
            <v>1225217</v>
          </cell>
          <cell r="I88">
            <v>1109724</v>
          </cell>
          <cell r="J88">
            <v>164142</v>
          </cell>
          <cell r="K88">
            <v>873026</v>
          </cell>
          <cell r="L88">
            <v>843638</v>
          </cell>
          <cell r="M88">
            <v>925486</v>
          </cell>
          <cell r="N88">
            <v>972489</v>
          </cell>
          <cell r="O88">
            <v>872063</v>
          </cell>
          <cell r="P88">
            <v>907730</v>
          </cell>
          <cell r="Q88">
            <v>827477</v>
          </cell>
        </row>
        <row r="89">
          <cell r="A89">
            <v>502070</v>
          </cell>
          <cell r="B89" t="str">
            <v>Gypsum - Qualifying</v>
          </cell>
          <cell r="C89" t="str">
            <v>PO</v>
          </cell>
          <cell r="D89">
            <v>502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502100</v>
          </cell>
          <cell r="B90" t="str">
            <v>Fossil Steam Exp-Other</v>
          </cell>
          <cell r="C90" t="str">
            <v>PO</v>
          </cell>
          <cell r="D90">
            <v>502</v>
          </cell>
          <cell r="E90">
            <v>2720911</v>
          </cell>
          <cell r="F90">
            <v>119471</v>
          </cell>
          <cell r="G90">
            <v>280286</v>
          </cell>
          <cell r="H90">
            <v>-218352</v>
          </cell>
          <cell r="I90">
            <v>115643</v>
          </cell>
          <cell r="J90">
            <v>114942</v>
          </cell>
          <cell r="K90">
            <v>89872</v>
          </cell>
          <cell r="L90">
            <v>345145</v>
          </cell>
          <cell r="M90">
            <v>346853</v>
          </cell>
          <cell r="N90">
            <v>456623</v>
          </cell>
          <cell r="O90">
            <v>356176</v>
          </cell>
          <cell r="P90">
            <v>357897</v>
          </cell>
          <cell r="Q90">
            <v>356355</v>
          </cell>
        </row>
        <row r="91">
          <cell r="A91">
            <v>502410</v>
          </cell>
          <cell r="B91" t="str">
            <v>Steam Oper-Bottom Ash/Fly Ash</v>
          </cell>
          <cell r="C91" t="str">
            <v>PO</v>
          </cell>
          <cell r="D91">
            <v>502</v>
          </cell>
          <cell r="E91">
            <v>7772</v>
          </cell>
          <cell r="F91">
            <v>0</v>
          </cell>
          <cell r="G91">
            <v>0</v>
          </cell>
          <cell r="H91">
            <v>0</v>
          </cell>
          <cell r="I91">
            <v>2708</v>
          </cell>
          <cell r="J91">
            <v>4999</v>
          </cell>
          <cell r="K91">
            <v>65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505000</v>
          </cell>
          <cell r="B92" t="str">
            <v>Electric Expenses-Steam Oper</v>
          </cell>
          <cell r="C92" t="str">
            <v>PO</v>
          </cell>
          <cell r="D92">
            <v>505</v>
          </cell>
          <cell r="E92">
            <v>303405</v>
          </cell>
          <cell r="F92">
            <v>15981</v>
          </cell>
          <cell r="G92">
            <v>-8648</v>
          </cell>
          <cell r="H92">
            <v>3263</v>
          </cell>
          <cell r="I92">
            <v>521</v>
          </cell>
          <cell r="J92">
            <v>1434</v>
          </cell>
          <cell r="K92">
            <v>4918</v>
          </cell>
          <cell r="L92">
            <v>43618</v>
          </cell>
          <cell r="M92">
            <v>43522</v>
          </cell>
          <cell r="N92">
            <v>62548</v>
          </cell>
          <cell r="O92">
            <v>45484</v>
          </cell>
          <cell r="P92">
            <v>45355</v>
          </cell>
          <cell r="Q92">
            <v>45409</v>
          </cell>
        </row>
        <row r="93">
          <cell r="A93">
            <v>506000</v>
          </cell>
          <cell r="B93" t="str">
            <v>Misc Fossil Power Expenses</v>
          </cell>
          <cell r="C93" t="str">
            <v>PO</v>
          </cell>
          <cell r="D93">
            <v>506</v>
          </cell>
          <cell r="E93">
            <v>2420917</v>
          </cell>
          <cell r="F93">
            <v>1112960</v>
          </cell>
          <cell r="G93">
            <v>42327</v>
          </cell>
          <cell r="H93">
            <v>111197</v>
          </cell>
          <cell r="I93">
            <v>134292</v>
          </cell>
          <cell r="J93">
            <v>157520</v>
          </cell>
          <cell r="K93">
            <v>127094</v>
          </cell>
          <cell r="L93">
            <v>130377</v>
          </cell>
          <cell r="M93">
            <v>132538</v>
          </cell>
          <cell r="N93">
            <v>111536</v>
          </cell>
          <cell r="O93">
            <v>115537</v>
          </cell>
          <cell r="P93">
            <v>140193</v>
          </cell>
          <cell r="Q93">
            <v>105346</v>
          </cell>
        </row>
        <row r="94">
          <cell r="A94">
            <v>507000</v>
          </cell>
          <cell r="B94" t="str">
            <v>Steam Power Gen Op Rents</v>
          </cell>
          <cell r="C94" t="str">
            <v>PO</v>
          </cell>
          <cell r="D94">
            <v>507</v>
          </cell>
          <cell r="E94">
            <v>269</v>
          </cell>
          <cell r="F94">
            <v>26</v>
          </cell>
          <cell r="G94">
            <v>0</v>
          </cell>
          <cell r="H94">
            <v>13</v>
          </cell>
          <cell r="I94">
            <v>72</v>
          </cell>
          <cell r="J94">
            <v>158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509030</v>
          </cell>
          <cell r="B95" t="str">
            <v>SO2 Emission Expense</v>
          </cell>
          <cell r="C95" t="str">
            <v>EA</v>
          </cell>
          <cell r="D95">
            <v>509</v>
          </cell>
          <cell r="E95">
            <v>686</v>
          </cell>
          <cell r="F95">
            <v>37</v>
          </cell>
          <cell r="G95">
            <v>44</v>
          </cell>
          <cell r="H95">
            <v>39</v>
          </cell>
          <cell r="I95">
            <v>0</v>
          </cell>
          <cell r="J95">
            <v>31</v>
          </cell>
          <cell r="K95">
            <v>29</v>
          </cell>
          <cell r="L95">
            <v>82</v>
          </cell>
          <cell r="M95">
            <v>89</v>
          </cell>
          <cell r="N95">
            <v>95</v>
          </cell>
          <cell r="O95">
            <v>83</v>
          </cell>
          <cell r="P95">
            <v>81</v>
          </cell>
          <cell r="Q95">
            <v>76</v>
          </cell>
        </row>
        <row r="96">
          <cell r="A96">
            <v>509212</v>
          </cell>
          <cell r="B96" t="str">
            <v>Annual NOx Emission Expense</v>
          </cell>
          <cell r="C96" t="str">
            <v>EA</v>
          </cell>
          <cell r="D96">
            <v>509</v>
          </cell>
          <cell r="E96">
            <v>630</v>
          </cell>
          <cell r="F96">
            <v>148</v>
          </cell>
          <cell r="G96">
            <v>208</v>
          </cell>
          <cell r="H96">
            <v>114</v>
          </cell>
          <cell r="I96">
            <v>0</v>
          </cell>
          <cell r="J96">
            <v>74</v>
          </cell>
          <cell r="K96">
            <v>86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510000</v>
          </cell>
          <cell r="B97" t="str">
            <v>Suprvsn and Engrng-Steam Maint</v>
          </cell>
          <cell r="C97" t="str">
            <v>PM</v>
          </cell>
          <cell r="D97">
            <v>510</v>
          </cell>
          <cell r="E97">
            <v>2712917</v>
          </cell>
          <cell r="F97">
            <v>195309</v>
          </cell>
          <cell r="G97">
            <v>228919</v>
          </cell>
          <cell r="H97">
            <v>214581</v>
          </cell>
          <cell r="I97">
            <v>198019</v>
          </cell>
          <cell r="J97">
            <v>78031</v>
          </cell>
          <cell r="K97">
            <v>145616</v>
          </cell>
          <cell r="L97">
            <v>271321</v>
          </cell>
          <cell r="M97">
            <v>271290</v>
          </cell>
          <cell r="N97">
            <v>270173</v>
          </cell>
          <cell r="O97">
            <v>279812</v>
          </cell>
          <cell r="P97">
            <v>279809</v>
          </cell>
          <cell r="Q97">
            <v>280037</v>
          </cell>
        </row>
        <row r="98">
          <cell r="A98">
            <v>510100</v>
          </cell>
          <cell r="B98" t="str">
            <v>Suprvsn &amp; Engrng-Steam Maint R</v>
          </cell>
          <cell r="C98" t="str">
            <v>PM</v>
          </cell>
          <cell r="D98">
            <v>510</v>
          </cell>
          <cell r="E98">
            <v>27429</v>
          </cell>
          <cell r="F98">
            <v>7936</v>
          </cell>
          <cell r="G98">
            <v>4470</v>
          </cell>
          <cell r="H98">
            <v>5344</v>
          </cell>
          <cell r="I98">
            <v>3691</v>
          </cell>
          <cell r="J98">
            <v>2977</v>
          </cell>
          <cell r="K98">
            <v>3011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511000</v>
          </cell>
          <cell r="B99" t="str">
            <v>Maint of Structures-Steam</v>
          </cell>
          <cell r="C99" t="str">
            <v>PM</v>
          </cell>
          <cell r="D99">
            <v>511</v>
          </cell>
          <cell r="E99">
            <v>7654266</v>
          </cell>
          <cell r="F99">
            <v>739230</v>
          </cell>
          <cell r="G99">
            <v>670253</v>
          </cell>
          <cell r="H99">
            <v>733617</v>
          </cell>
          <cell r="I99">
            <v>814915</v>
          </cell>
          <cell r="J99">
            <v>668392</v>
          </cell>
          <cell r="K99">
            <v>190556</v>
          </cell>
          <cell r="L99">
            <v>632198</v>
          </cell>
          <cell r="M99">
            <v>624042</v>
          </cell>
          <cell r="N99">
            <v>654250</v>
          </cell>
          <cell r="O99">
            <v>642767</v>
          </cell>
          <cell r="P99">
            <v>642989</v>
          </cell>
          <cell r="Q99">
            <v>641057</v>
          </cell>
        </row>
        <row r="100">
          <cell r="A100">
            <v>512100</v>
          </cell>
          <cell r="B100" t="str">
            <v>Maint of Boiler Plant-Other</v>
          </cell>
          <cell r="C100" t="str">
            <v>PM</v>
          </cell>
          <cell r="D100">
            <v>512</v>
          </cell>
          <cell r="E100">
            <v>10302941</v>
          </cell>
          <cell r="F100">
            <v>492827</v>
          </cell>
          <cell r="G100">
            <v>784591</v>
          </cell>
          <cell r="H100">
            <v>527809</v>
          </cell>
          <cell r="I100">
            <v>797381</v>
          </cell>
          <cell r="J100">
            <v>1814373</v>
          </cell>
          <cell r="K100">
            <v>2469804</v>
          </cell>
          <cell r="L100">
            <v>771124</v>
          </cell>
          <cell r="M100">
            <v>495459</v>
          </cell>
          <cell r="N100">
            <v>590869</v>
          </cell>
          <cell r="O100">
            <v>498852</v>
          </cell>
          <cell r="P100">
            <v>498629</v>
          </cell>
          <cell r="Q100">
            <v>561223</v>
          </cell>
        </row>
        <row r="101">
          <cell r="A101">
            <v>513100</v>
          </cell>
          <cell r="B101" t="str">
            <v>Maint of Electric Plant-Other</v>
          </cell>
          <cell r="C101" t="str">
            <v>PM</v>
          </cell>
          <cell r="D101">
            <v>513</v>
          </cell>
          <cell r="E101">
            <v>1689591</v>
          </cell>
          <cell r="F101">
            <v>241977</v>
          </cell>
          <cell r="G101">
            <v>-56517</v>
          </cell>
          <cell r="H101">
            <v>-20644</v>
          </cell>
          <cell r="I101">
            <v>-33023</v>
          </cell>
          <cell r="J101">
            <v>298646</v>
          </cell>
          <cell r="K101">
            <v>472839</v>
          </cell>
          <cell r="L101">
            <v>202980</v>
          </cell>
          <cell r="M101">
            <v>95980</v>
          </cell>
          <cell r="N101">
            <v>95980</v>
          </cell>
          <cell r="O101">
            <v>144413</v>
          </cell>
          <cell r="P101">
            <v>150980</v>
          </cell>
          <cell r="Q101">
            <v>95980</v>
          </cell>
        </row>
        <row r="102">
          <cell r="A102">
            <v>514000</v>
          </cell>
          <cell r="B102" t="str">
            <v>Maintenance - Misc Steam Plant</v>
          </cell>
          <cell r="C102" t="str">
            <v>PM</v>
          </cell>
          <cell r="D102">
            <v>514</v>
          </cell>
          <cell r="E102">
            <v>2725308</v>
          </cell>
          <cell r="F102">
            <v>794260</v>
          </cell>
          <cell r="G102">
            <v>446508</v>
          </cell>
          <cell r="H102">
            <v>292528</v>
          </cell>
          <cell r="I102">
            <v>353839</v>
          </cell>
          <cell r="J102">
            <v>1433864</v>
          </cell>
          <cell r="K102">
            <v>-866309</v>
          </cell>
          <cell r="L102">
            <v>41534</v>
          </cell>
          <cell r="M102">
            <v>41477</v>
          </cell>
          <cell r="N102">
            <v>52645</v>
          </cell>
          <cell r="O102">
            <v>41001</v>
          </cell>
          <cell r="P102">
            <v>41584</v>
          </cell>
          <cell r="Q102">
            <v>52377</v>
          </cell>
        </row>
        <row r="103">
          <cell r="A103">
            <v>514300</v>
          </cell>
          <cell r="B103" t="str">
            <v>Maintenance - Misc Steam Plant</v>
          </cell>
          <cell r="C103" t="str">
            <v>PM</v>
          </cell>
          <cell r="D103">
            <v>514</v>
          </cell>
          <cell r="E103">
            <v>206</v>
          </cell>
          <cell r="F103">
            <v>29</v>
          </cell>
          <cell r="G103">
            <v>46</v>
          </cell>
          <cell r="H103">
            <v>31</v>
          </cell>
          <cell r="I103">
            <v>29</v>
          </cell>
          <cell r="J103">
            <v>29</v>
          </cell>
          <cell r="K103">
            <v>42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546000</v>
          </cell>
          <cell r="B104" t="str">
            <v>Suprvsn and Enginring-CT Oper</v>
          </cell>
          <cell r="C104" t="str">
            <v>PO</v>
          </cell>
          <cell r="D104">
            <v>546</v>
          </cell>
          <cell r="E104">
            <v>370427</v>
          </cell>
          <cell r="F104">
            <v>30877</v>
          </cell>
          <cell r="G104">
            <v>31119</v>
          </cell>
          <cell r="H104">
            <v>33896</v>
          </cell>
          <cell r="I104">
            <v>33717</v>
          </cell>
          <cell r="J104">
            <v>33110</v>
          </cell>
          <cell r="K104">
            <v>33392</v>
          </cell>
          <cell r="L104">
            <v>28521</v>
          </cell>
          <cell r="M104">
            <v>28491</v>
          </cell>
          <cell r="N104">
            <v>29456</v>
          </cell>
          <cell r="O104">
            <v>29307</v>
          </cell>
          <cell r="P104">
            <v>29263</v>
          </cell>
          <cell r="Q104">
            <v>29278</v>
          </cell>
        </row>
        <row r="105">
          <cell r="A105">
            <v>547100</v>
          </cell>
          <cell r="B105" t="str">
            <v>Natural Gas</v>
          </cell>
          <cell r="C105" t="str">
            <v>Fuel</v>
          </cell>
          <cell r="D105">
            <v>547</v>
          </cell>
          <cell r="E105">
            <v>1144000</v>
          </cell>
          <cell r="F105">
            <v>0</v>
          </cell>
          <cell r="G105">
            <v>617000</v>
          </cell>
          <cell r="H105">
            <v>104975</v>
          </cell>
          <cell r="I105">
            <v>219783</v>
          </cell>
          <cell r="J105">
            <v>115810</v>
          </cell>
          <cell r="K105">
            <v>86432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547150</v>
          </cell>
          <cell r="B106" t="str">
            <v>Natural Gas Handling-CT</v>
          </cell>
          <cell r="C106" t="str">
            <v>PO</v>
          </cell>
          <cell r="D106">
            <v>547</v>
          </cell>
          <cell r="E106">
            <v>15499</v>
          </cell>
          <cell r="F106">
            <v>934</v>
          </cell>
          <cell r="G106">
            <v>1799</v>
          </cell>
          <cell r="H106">
            <v>1759</v>
          </cell>
          <cell r="I106">
            <v>1789</v>
          </cell>
          <cell r="J106">
            <v>1763</v>
          </cell>
          <cell r="K106">
            <v>1815</v>
          </cell>
          <cell r="L106">
            <v>940</v>
          </cell>
          <cell r="M106">
            <v>940</v>
          </cell>
          <cell r="N106">
            <v>940</v>
          </cell>
          <cell r="O106">
            <v>940</v>
          </cell>
          <cell r="P106">
            <v>940</v>
          </cell>
          <cell r="Q106">
            <v>940</v>
          </cell>
        </row>
        <row r="107">
          <cell r="A107">
            <v>547200</v>
          </cell>
          <cell r="B107" t="str">
            <v>Oil</v>
          </cell>
          <cell r="C107" t="str">
            <v>Fuel</v>
          </cell>
          <cell r="D107">
            <v>547</v>
          </cell>
          <cell r="E107">
            <v>1690878</v>
          </cell>
          <cell r="F107">
            <v>0</v>
          </cell>
          <cell r="G107">
            <v>0</v>
          </cell>
          <cell r="H107">
            <v>0</v>
          </cell>
          <cell r="I107">
            <v>43</v>
          </cell>
          <cell r="J107">
            <v>341053</v>
          </cell>
          <cell r="K107">
            <v>1349782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548100</v>
          </cell>
          <cell r="B108" t="str">
            <v>Generation Expenses-Other CT</v>
          </cell>
          <cell r="C108" t="str">
            <v>PO</v>
          </cell>
          <cell r="D108">
            <v>548</v>
          </cell>
          <cell r="E108">
            <v>8209</v>
          </cell>
          <cell r="F108">
            <v>0</v>
          </cell>
          <cell r="G108">
            <v>171</v>
          </cell>
          <cell r="H108">
            <v>2798</v>
          </cell>
          <cell r="I108">
            <v>189</v>
          </cell>
          <cell r="J108">
            <v>1396</v>
          </cell>
          <cell r="K108">
            <v>568</v>
          </cell>
          <cell r="L108">
            <v>585</v>
          </cell>
          <cell r="M108">
            <v>479</v>
          </cell>
          <cell r="N108">
            <v>480</v>
          </cell>
          <cell r="O108">
            <v>581</v>
          </cell>
          <cell r="P108">
            <v>482</v>
          </cell>
          <cell r="Q108">
            <v>480</v>
          </cell>
        </row>
        <row r="109">
          <cell r="A109">
            <v>548200</v>
          </cell>
          <cell r="B109" t="str">
            <v>Prime Movers - Generators- CT</v>
          </cell>
          <cell r="C109" t="str">
            <v>PO</v>
          </cell>
          <cell r="D109">
            <v>548</v>
          </cell>
          <cell r="E109">
            <v>308846</v>
          </cell>
          <cell r="F109">
            <v>18839</v>
          </cell>
          <cell r="G109">
            <v>19113</v>
          </cell>
          <cell r="H109">
            <v>21979</v>
          </cell>
          <cell r="I109">
            <v>30295</v>
          </cell>
          <cell r="J109">
            <v>4830</v>
          </cell>
          <cell r="K109">
            <v>9218</v>
          </cell>
          <cell r="L109">
            <v>31666</v>
          </cell>
          <cell r="M109">
            <v>31589</v>
          </cell>
          <cell r="N109">
            <v>41962</v>
          </cell>
          <cell r="O109">
            <v>33173</v>
          </cell>
          <cell r="P109">
            <v>33069</v>
          </cell>
          <cell r="Q109">
            <v>33113</v>
          </cell>
        </row>
        <row r="110">
          <cell r="A110">
            <v>549000</v>
          </cell>
          <cell r="B110" t="str">
            <v>Misc-Power Generation Expenses</v>
          </cell>
          <cell r="C110" t="str">
            <v>PO</v>
          </cell>
          <cell r="D110">
            <v>549</v>
          </cell>
          <cell r="E110">
            <v>816460</v>
          </cell>
          <cell r="F110">
            <v>106543</v>
          </cell>
          <cell r="G110">
            <v>71912</v>
          </cell>
          <cell r="H110">
            <v>87217</v>
          </cell>
          <cell r="I110">
            <v>59155</v>
          </cell>
          <cell r="J110">
            <v>128893</v>
          </cell>
          <cell r="K110">
            <v>110912</v>
          </cell>
          <cell r="L110">
            <v>53378</v>
          </cell>
          <cell r="M110">
            <v>38449</v>
          </cell>
          <cell r="N110">
            <v>40592</v>
          </cell>
          <cell r="O110">
            <v>42236</v>
          </cell>
          <cell r="P110">
            <v>37550</v>
          </cell>
          <cell r="Q110">
            <v>39623</v>
          </cell>
        </row>
        <row r="111">
          <cell r="A111">
            <v>551000</v>
          </cell>
          <cell r="B111" t="str">
            <v>Suprvsn and Enginring-CT Maint</v>
          </cell>
          <cell r="C111" t="str">
            <v>PM</v>
          </cell>
          <cell r="D111">
            <v>551</v>
          </cell>
          <cell r="E111">
            <v>275041</v>
          </cell>
          <cell r="F111">
            <v>28009</v>
          </cell>
          <cell r="G111">
            <v>15616</v>
          </cell>
          <cell r="H111">
            <v>17724</v>
          </cell>
          <cell r="I111">
            <v>16695</v>
          </cell>
          <cell r="J111">
            <v>13076</v>
          </cell>
          <cell r="K111">
            <v>18125</v>
          </cell>
          <cell r="L111">
            <v>26954</v>
          </cell>
          <cell r="M111">
            <v>27028</v>
          </cell>
          <cell r="N111">
            <v>28011</v>
          </cell>
          <cell r="O111">
            <v>27967</v>
          </cell>
          <cell r="P111">
            <v>27905</v>
          </cell>
          <cell r="Q111">
            <v>27931</v>
          </cell>
        </row>
        <row r="112">
          <cell r="A112">
            <v>552000</v>
          </cell>
          <cell r="B112" t="str">
            <v>Maintenance of Structures-CT</v>
          </cell>
          <cell r="C112" t="str">
            <v>PM</v>
          </cell>
          <cell r="D112">
            <v>552</v>
          </cell>
          <cell r="E112">
            <v>508264</v>
          </cell>
          <cell r="F112">
            <v>162930</v>
          </cell>
          <cell r="G112">
            <v>88943</v>
          </cell>
          <cell r="H112">
            <v>30870</v>
          </cell>
          <cell r="I112">
            <v>47631</v>
          </cell>
          <cell r="J112">
            <v>9119</v>
          </cell>
          <cell r="K112">
            <v>4301</v>
          </cell>
          <cell r="L112">
            <v>28305</v>
          </cell>
          <cell r="M112">
            <v>23292</v>
          </cell>
          <cell r="N112">
            <v>25978</v>
          </cell>
          <cell r="O112">
            <v>43569</v>
          </cell>
          <cell r="P112">
            <v>23551</v>
          </cell>
          <cell r="Q112">
            <v>19775</v>
          </cell>
        </row>
        <row r="113">
          <cell r="A113">
            <v>552220</v>
          </cell>
          <cell r="B113" t="str">
            <v>Solar: Maint of Structures</v>
          </cell>
          <cell r="C113" t="str">
            <v>PM</v>
          </cell>
          <cell r="D113">
            <v>552</v>
          </cell>
          <cell r="E113">
            <v>2272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2272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553000</v>
          </cell>
          <cell r="B114" t="str">
            <v>Maint-Gentg and Elect Equip-CT</v>
          </cell>
          <cell r="C114" t="str">
            <v>PM</v>
          </cell>
          <cell r="D114">
            <v>553</v>
          </cell>
          <cell r="E114">
            <v>1891365</v>
          </cell>
          <cell r="F114">
            <v>38547</v>
          </cell>
          <cell r="G114">
            <v>44121</v>
          </cell>
          <cell r="H114">
            <v>161231</v>
          </cell>
          <cell r="I114">
            <v>51200</v>
          </cell>
          <cell r="J114">
            <v>74540</v>
          </cell>
          <cell r="K114">
            <v>-28782</v>
          </cell>
          <cell r="L114">
            <v>15625</v>
          </cell>
          <cell r="M114">
            <v>30537</v>
          </cell>
          <cell r="N114">
            <v>7607</v>
          </cell>
          <cell r="O114">
            <v>373230</v>
          </cell>
          <cell r="P114">
            <v>966866</v>
          </cell>
          <cell r="Q114">
            <v>156643</v>
          </cell>
        </row>
        <row r="115">
          <cell r="A115">
            <v>554000</v>
          </cell>
          <cell r="B115" t="str">
            <v>Misc Power Generation Plant-CT</v>
          </cell>
          <cell r="C115" t="str">
            <v>PM</v>
          </cell>
          <cell r="D115">
            <v>554</v>
          </cell>
          <cell r="E115">
            <v>248469</v>
          </cell>
          <cell r="F115">
            <v>24829</v>
          </cell>
          <cell r="G115">
            <v>34264</v>
          </cell>
          <cell r="H115">
            <v>22029</v>
          </cell>
          <cell r="I115">
            <v>48451</v>
          </cell>
          <cell r="J115">
            <v>25400</v>
          </cell>
          <cell r="K115">
            <v>18271</v>
          </cell>
          <cell r="L115">
            <v>15410</v>
          </cell>
          <cell r="M115">
            <v>11184</v>
          </cell>
          <cell r="N115">
            <v>13207</v>
          </cell>
          <cell r="O115">
            <v>11786</v>
          </cell>
          <cell r="P115">
            <v>12236</v>
          </cell>
          <cell r="Q115">
            <v>11402</v>
          </cell>
        </row>
        <row r="116">
          <cell r="A116">
            <v>555028</v>
          </cell>
          <cell r="B116" t="str">
            <v>Purch Pwr - Non-native - net</v>
          </cell>
          <cell r="C116" t="str">
            <v>PP</v>
          </cell>
          <cell r="D116">
            <v>555</v>
          </cell>
          <cell r="E116">
            <v>181529</v>
          </cell>
          <cell r="F116">
            <v>160737</v>
          </cell>
          <cell r="G116">
            <v>0</v>
          </cell>
          <cell r="H116">
            <v>0</v>
          </cell>
          <cell r="I116">
            <v>20792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555190</v>
          </cell>
          <cell r="B117" t="str">
            <v>Capacity Purchase Expense</v>
          </cell>
          <cell r="C117" t="str">
            <v>PP</v>
          </cell>
          <cell r="D117">
            <v>555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555202</v>
          </cell>
          <cell r="B118" t="str">
            <v>Purch Power-Fuel Clause</v>
          </cell>
          <cell r="C118" t="str">
            <v>PP</v>
          </cell>
          <cell r="D118">
            <v>555</v>
          </cell>
          <cell r="E118">
            <v>29832378</v>
          </cell>
          <cell r="F118">
            <v>4050169</v>
          </cell>
          <cell r="G118">
            <v>2269980</v>
          </cell>
          <cell r="H118">
            <v>1767680</v>
          </cell>
          <cell r="I118">
            <v>1693308</v>
          </cell>
          <cell r="J118">
            <v>8417269</v>
          </cell>
          <cell r="K118">
            <v>1790479</v>
          </cell>
          <cell r="L118">
            <v>2234204</v>
          </cell>
          <cell r="M118">
            <v>2453425</v>
          </cell>
          <cell r="N118">
            <v>1759771</v>
          </cell>
          <cell r="O118">
            <v>1619350</v>
          </cell>
          <cell r="P118">
            <v>496717</v>
          </cell>
          <cell r="Q118">
            <v>1280026</v>
          </cell>
        </row>
        <row r="119">
          <cell r="A119">
            <v>556000</v>
          </cell>
          <cell r="B119" t="str">
            <v>System Cnts &amp; Load Dispatching</v>
          </cell>
          <cell r="C119" t="str">
            <v>OPS</v>
          </cell>
          <cell r="D119">
            <v>556</v>
          </cell>
          <cell r="E119">
            <v>61600</v>
          </cell>
          <cell r="F119">
            <v>3</v>
          </cell>
          <cell r="G119">
            <v>1</v>
          </cell>
          <cell r="H119">
            <v>0</v>
          </cell>
          <cell r="I119">
            <v>-417</v>
          </cell>
          <cell r="J119">
            <v>0</v>
          </cell>
          <cell r="K119">
            <v>0</v>
          </cell>
          <cell r="L119">
            <v>10903</v>
          </cell>
          <cell r="M119">
            <v>9798</v>
          </cell>
          <cell r="N119">
            <v>9684</v>
          </cell>
          <cell r="O119">
            <v>9803</v>
          </cell>
          <cell r="P119">
            <v>12253</v>
          </cell>
          <cell r="Q119">
            <v>9572</v>
          </cell>
        </row>
        <row r="120">
          <cell r="A120">
            <v>557000</v>
          </cell>
          <cell r="B120" t="str">
            <v>Other Expenses-Oper</v>
          </cell>
          <cell r="C120" t="str">
            <v>OPS</v>
          </cell>
          <cell r="D120">
            <v>557</v>
          </cell>
          <cell r="E120">
            <v>7470528</v>
          </cell>
          <cell r="F120">
            <v>561025</v>
          </cell>
          <cell r="G120">
            <v>1834204</v>
          </cell>
          <cell r="H120">
            <v>824943</v>
          </cell>
          <cell r="I120">
            <v>-1761997</v>
          </cell>
          <cell r="J120">
            <v>1560148</v>
          </cell>
          <cell r="K120">
            <v>1031423</v>
          </cell>
          <cell r="L120">
            <v>473285</v>
          </cell>
          <cell r="M120">
            <v>589472</v>
          </cell>
          <cell r="N120">
            <v>589610</v>
          </cell>
          <cell r="O120">
            <v>589470</v>
          </cell>
          <cell r="P120">
            <v>589474</v>
          </cell>
          <cell r="Q120">
            <v>589471</v>
          </cell>
        </row>
        <row r="121">
          <cell r="A121">
            <v>557450</v>
          </cell>
          <cell r="B121" t="str">
            <v>Commissions/Brokerage Expense</v>
          </cell>
          <cell r="C121" t="str">
            <v>OPS</v>
          </cell>
          <cell r="D121">
            <v>557</v>
          </cell>
          <cell r="E121">
            <v>66359</v>
          </cell>
          <cell r="F121">
            <v>157</v>
          </cell>
          <cell r="G121">
            <v>7482</v>
          </cell>
          <cell r="H121">
            <v>4105</v>
          </cell>
          <cell r="I121">
            <v>4227</v>
          </cell>
          <cell r="J121">
            <v>4766</v>
          </cell>
          <cell r="K121">
            <v>5194</v>
          </cell>
          <cell r="L121">
            <v>6738</v>
          </cell>
          <cell r="M121">
            <v>6738</v>
          </cell>
          <cell r="N121">
            <v>6738</v>
          </cell>
          <cell r="O121">
            <v>6738</v>
          </cell>
          <cell r="P121">
            <v>6738</v>
          </cell>
          <cell r="Q121">
            <v>6738</v>
          </cell>
        </row>
        <row r="122">
          <cell r="A122">
            <v>557451</v>
          </cell>
          <cell r="B122" t="str">
            <v>EA &amp; Coal Broker Fees</v>
          </cell>
          <cell r="C122" t="str">
            <v>OPS</v>
          </cell>
          <cell r="D122">
            <v>557</v>
          </cell>
          <cell r="E122">
            <v>430</v>
          </cell>
          <cell r="F122">
            <v>0</v>
          </cell>
          <cell r="G122">
            <v>142</v>
          </cell>
          <cell r="H122">
            <v>288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557980</v>
          </cell>
          <cell r="B123" t="str">
            <v>Retail Deferred Fuel Expenses</v>
          </cell>
          <cell r="C123" t="str">
            <v>Fuel</v>
          </cell>
          <cell r="D123">
            <v>557</v>
          </cell>
          <cell r="E123">
            <v>1200060</v>
          </cell>
          <cell r="F123">
            <v>83497</v>
          </cell>
          <cell r="G123">
            <v>1039725</v>
          </cell>
          <cell r="H123">
            <v>-77979</v>
          </cell>
          <cell r="I123">
            <v>7850</v>
          </cell>
          <cell r="J123">
            <v>-1718267</v>
          </cell>
          <cell r="K123">
            <v>481043</v>
          </cell>
          <cell r="L123">
            <v>-79096</v>
          </cell>
          <cell r="M123">
            <v>683558</v>
          </cell>
          <cell r="N123">
            <v>-14895</v>
          </cell>
          <cell r="O123">
            <v>639764</v>
          </cell>
          <cell r="P123">
            <v>-446</v>
          </cell>
          <cell r="Q123">
            <v>155306</v>
          </cell>
        </row>
        <row r="124">
          <cell r="A124">
            <v>560000</v>
          </cell>
          <cell r="B124" t="str">
            <v>Supervsn and Engrng-Trans Oper</v>
          </cell>
          <cell r="C124" t="str">
            <v>TO</v>
          </cell>
          <cell r="D124">
            <v>560</v>
          </cell>
          <cell r="E124">
            <v>63332</v>
          </cell>
          <cell r="F124">
            <v>200</v>
          </cell>
          <cell r="G124">
            <v>734</v>
          </cell>
          <cell r="H124">
            <v>219</v>
          </cell>
          <cell r="I124">
            <v>270</v>
          </cell>
          <cell r="J124">
            <v>289</v>
          </cell>
          <cell r="K124">
            <v>342</v>
          </cell>
          <cell r="L124">
            <v>10213</v>
          </cell>
          <cell r="M124">
            <v>10213</v>
          </cell>
          <cell r="N124">
            <v>10213</v>
          </cell>
          <cell r="O124">
            <v>10213</v>
          </cell>
          <cell r="P124">
            <v>10213</v>
          </cell>
          <cell r="Q124">
            <v>10213</v>
          </cell>
        </row>
        <row r="125">
          <cell r="A125">
            <v>561100</v>
          </cell>
          <cell r="B125" t="str">
            <v>Load Dispatch-Reliability</v>
          </cell>
          <cell r="C125" t="str">
            <v>TO</v>
          </cell>
          <cell r="D125">
            <v>561</v>
          </cell>
          <cell r="E125">
            <v>104785</v>
          </cell>
          <cell r="F125">
            <v>7863</v>
          </cell>
          <cell r="G125">
            <v>8113</v>
          </cell>
          <cell r="H125">
            <v>10514</v>
          </cell>
          <cell r="I125">
            <v>9020</v>
          </cell>
          <cell r="J125">
            <v>7640</v>
          </cell>
          <cell r="K125">
            <v>7680</v>
          </cell>
          <cell r="L125">
            <v>9275</v>
          </cell>
          <cell r="M125">
            <v>8724</v>
          </cell>
          <cell r="N125">
            <v>8667</v>
          </cell>
          <cell r="O125">
            <v>8726</v>
          </cell>
          <cell r="P125">
            <v>9952</v>
          </cell>
          <cell r="Q125">
            <v>8611</v>
          </cell>
        </row>
        <row r="126">
          <cell r="A126">
            <v>561200</v>
          </cell>
          <cell r="B126" t="str">
            <v>Load Dispatch-Mnitor&amp;OprTrnSys</v>
          </cell>
          <cell r="C126" t="str">
            <v>TO</v>
          </cell>
          <cell r="D126">
            <v>561</v>
          </cell>
          <cell r="E126">
            <v>369043</v>
          </cell>
          <cell r="F126">
            <v>40532</v>
          </cell>
          <cell r="G126">
            <v>41526</v>
          </cell>
          <cell r="H126">
            <v>46928</v>
          </cell>
          <cell r="I126">
            <v>38752</v>
          </cell>
          <cell r="J126">
            <v>37473</v>
          </cell>
          <cell r="K126">
            <v>38543</v>
          </cell>
          <cell r="L126">
            <v>21163</v>
          </cell>
          <cell r="M126">
            <v>20613</v>
          </cell>
          <cell r="N126">
            <v>20557</v>
          </cell>
          <cell r="O126">
            <v>20614</v>
          </cell>
          <cell r="P126">
            <v>21842</v>
          </cell>
          <cell r="Q126">
            <v>20500</v>
          </cell>
        </row>
        <row r="127">
          <cell r="A127">
            <v>561300</v>
          </cell>
          <cell r="B127" t="str">
            <v>Load Dispatch - TransSvc&amp;Sch</v>
          </cell>
          <cell r="C127" t="str">
            <v>TO</v>
          </cell>
          <cell r="D127">
            <v>561</v>
          </cell>
          <cell r="E127">
            <v>90055</v>
          </cell>
          <cell r="F127">
            <v>5406</v>
          </cell>
          <cell r="G127">
            <v>5129</v>
          </cell>
          <cell r="H127">
            <v>6377</v>
          </cell>
          <cell r="I127">
            <v>5008</v>
          </cell>
          <cell r="J127">
            <v>5005</v>
          </cell>
          <cell r="K127">
            <v>5094</v>
          </cell>
          <cell r="L127">
            <v>9956</v>
          </cell>
          <cell r="M127">
            <v>9404</v>
          </cell>
          <cell r="N127">
            <v>9347</v>
          </cell>
          <cell r="O127">
            <v>9406</v>
          </cell>
          <cell r="P127">
            <v>10632</v>
          </cell>
          <cell r="Q127">
            <v>9291</v>
          </cell>
        </row>
        <row r="128">
          <cell r="A128">
            <v>561400</v>
          </cell>
          <cell r="B128" t="str">
            <v>Scheduling-Sys Cntrl&amp;Disp Svs</v>
          </cell>
          <cell r="C128" t="str">
            <v>TO</v>
          </cell>
          <cell r="D128">
            <v>561</v>
          </cell>
          <cell r="E128">
            <v>1747487</v>
          </cell>
          <cell r="F128">
            <v>172731</v>
          </cell>
          <cell r="G128">
            <v>197687</v>
          </cell>
          <cell r="H128">
            <v>46906</v>
          </cell>
          <cell r="I128">
            <v>350377</v>
          </cell>
          <cell r="J128">
            <v>193098</v>
          </cell>
          <cell r="K128">
            <v>186688</v>
          </cell>
          <cell r="L128">
            <v>100000</v>
          </cell>
          <cell r="M128">
            <v>100000</v>
          </cell>
          <cell r="N128">
            <v>100000</v>
          </cell>
          <cell r="O128">
            <v>100000</v>
          </cell>
          <cell r="P128">
            <v>100000</v>
          </cell>
          <cell r="Q128">
            <v>100000</v>
          </cell>
        </row>
        <row r="129">
          <cell r="A129">
            <v>561800</v>
          </cell>
          <cell r="B129" t="str">
            <v>ReliabilityPlanning&amp;StdsDev</v>
          </cell>
          <cell r="C129" t="str">
            <v>TO</v>
          </cell>
          <cell r="D129">
            <v>561</v>
          </cell>
          <cell r="E129">
            <v>925270</v>
          </cell>
          <cell r="F129">
            <v>150167</v>
          </cell>
          <cell r="G129">
            <v>149967</v>
          </cell>
          <cell r="H129">
            <v>156568</v>
          </cell>
          <cell r="I129">
            <v>156284</v>
          </cell>
          <cell r="J129">
            <v>156142</v>
          </cell>
          <cell r="K129">
            <v>156142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562000</v>
          </cell>
          <cell r="B130" t="str">
            <v>Station Expenses</v>
          </cell>
          <cell r="C130" t="str">
            <v>TO</v>
          </cell>
          <cell r="D130">
            <v>562</v>
          </cell>
          <cell r="E130">
            <v>136977</v>
          </cell>
          <cell r="F130">
            <v>6428</v>
          </cell>
          <cell r="G130">
            <v>7860</v>
          </cell>
          <cell r="H130">
            <v>7603</v>
          </cell>
          <cell r="I130">
            <v>19314</v>
          </cell>
          <cell r="J130">
            <v>11470</v>
          </cell>
          <cell r="K130">
            <v>23407</v>
          </cell>
          <cell r="L130">
            <v>9792</v>
          </cell>
          <cell r="M130">
            <v>9550</v>
          </cell>
          <cell r="N130">
            <v>12513</v>
          </cell>
          <cell r="O130">
            <v>10046</v>
          </cell>
          <cell r="P130">
            <v>9549</v>
          </cell>
          <cell r="Q130">
            <v>9445</v>
          </cell>
        </row>
        <row r="131">
          <cell r="A131">
            <v>563000</v>
          </cell>
          <cell r="B131" t="str">
            <v>Overhead Line Expenses-Trans</v>
          </cell>
          <cell r="C131" t="str">
            <v>TO</v>
          </cell>
          <cell r="D131">
            <v>563</v>
          </cell>
          <cell r="E131">
            <v>95745</v>
          </cell>
          <cell r="F131">
            <v>2060</v>
          </cell>
          <cell r="G131">
            <v>478</v>
          </cell>
          <cell r="H131">
            <v>491</v>
          </cell>
          <cell r="I131">
            <v>716</v>
          </cell>
          <cell r="J131">
            <v>2657</v>
          </cell>
          <cell r="K131">
            <v>10269</v>
          </cell>
          <cell r="L131">
            <v>18377</v>
          </cell>
          <cell r="M131">
            <v>17858</v>
          </cell>
          <cell r="N131">
            <v>19354</v>
          </cell>
          <cell r="O131">
            <v>18921</v>
          </cell>
          <cell r="P131">
            <v>2293</v>
          </cell>
          <cell r="Q131">
            <v>2271</v>
          </cell>
        </row>
        <row r="132">
          <cell r="A132">
            <v>565000</v>
          </cell>
          <cell r="B132" t="str">
            <v>Transm of Elec By Others</v>
          </cell>
          <cell r="C132" t="str">
            <v>TO</v>
          </cell>
          <cell r="D132">
            <v>565</v>
          </cell>
          <cell r="E132">
            <v>16742325</v>
          </cell>
          <cell r="F132">
            <v>1400744</v>
          </cell>
          <cell r="G132">
            <v>1268500</v>
          </cell>
          <cell r="H132">
            <v>1152339</v>
          </cell>
          <cell r="I132">
            <v>1382319</v>
          </cell>
          <cell r="J132">
            <v>1345254</v>
          </cell>
          <cell r="K132">
            <v>1219137</v>
          </cell>
          <cell r="L132">
            <v>1495672</v>
          </cell>
          <cell r="M132">
            <v>1495672</v>
          </cell>
          <cell r="N132">
            <v>1495672</v>
          </cell>
          <cell r="O132">
            <v>1495672</v>
          </cell>
          <cell r="P132">
            <v>1495672</v>
          </cell>
          <cell r="Q132">
            <v>1495672</v>
          </cell>
        </row>
        <row r="133">
          <cell r="A133">
            <v>566000</v>
          </cell>
          <cell r="B133" t="str">
            <v>Misc Trans Exp-Other</v>
          </cell>
          <cell r="C133" t="str">
            <v>TO</v>
          </cell>
          <cell r="D133">
            <v>566</v>
          </cell>
          <cell r="E133">
            <v>282845</v>
          </cell>
          <cell r="F133">
            <v>-30316</v>
          </cell>
          <cell r="G133">
            <v>12496</v>
          </cell>
          <cell r="H133">
            <v>10436</v>
          </cell>
          <cell r="I133">
            <v>44627</v>
          </cell>
          <cell r="J133">
            <v>46281</v>
          </cell>
          <cell r="K133">
            <v>9905</v>
          </cell>
          <cell r="L133">
            <v>21490</v>
          </cell>
          <cell r="M133">
            <v>51773</v>
          </cell>
          <cell r="N133">
            <v>21810</v>
          </cell>
          <cell r="O133">
            <v>20875</v>
          </cell>
          <cell r="P133">
            <v>52557</v>
          </cell>
          <cell r="Q133">
            <v>20911</v>
          </cell>
        </row>
        <row r="134">
          <cell r="A134">
            <v>566100</v>
          </cell>
          <cell r="B134" t="str">
            <v>Misc Trans-Trans Lines Related</v>
          </cell>
          <cell r="C134" t="str">
            <v>TO</v>
          </cell>
          <cell r="D134">
            <v>566</v>
          </cell>
          <cell r="E134">
            <v>3024</v>
          </cell>
          <cell r="F134">
            <v>0</v>
          </cell>
          <cell r="G134">
            <v>29</v>
          </cell>
          <cell r="H134">
            <v>0</v>
          </cell>
          <cell r="I134">
            <v>173</v>
          </cell>
          <cell r="J134">
            <v>0</v>
          </cell>
          <cell r="K134">
            <v>2</v>
          </cell>
          <cell r="L134">
            <v>470</v>
          </cell>
          <cell r="M134">
            <v>470</v>
          </cell>
          <cell r="N134">
            <v>470</v>
          </cell>
          <cell r="O134">
            <v>470</v>
          </cell>
          <cell r="P134">
            <v>470</v>
          </cell>
          <cell r="Q134">
            <v>470</v>
          </cell>
        </row>
        <row r="135">
          <cell r="A135">
            <v>569000</v>
          </cell>
          <cell r="B135" t="str">
            <v>Maint of Structures-Trans</v>
          </cell>
          <cell r="C135" t="str">
            <v>TM</v>
          </cell>
          <cell r="D135">
            <v>569</v>
          </cell>
          <cell r="E135">
            <v>23557</v>
          </cell>
          <cell r="F135">
            <v>94</v>
          </cell>
          <cell r="G135">
            <v>423</v>
          </cell>
          <cell r="H135">
            <v>362</v>
          </cell>
          <cell r="I135">
            <v>0</v>
          </cell>
          <cell r="J135">
            <v>232</v>
          </cell>
          <cell r="K135">
            <v>702</v>
          </cell>
          <cell r="L135">
            <v>3423</v>
          </cell>
          <cell r="M135">
            <v>3357</v>
          </cell>
          <cell r="N135">
            <v>4785</v>
          </cell>
          <cell r="O135">
            <v>3493</v>
          </cell>
          <cell r="P135">
            <v>3357</v>
          </cell>
          <cell r="Q135">
            <v>3329</v>
          </cell>
        </row>
        <row r="136">
          <cell r="A136">
            <v>569200</v>
          </cell>
          <cell r="B136" t="str">
            <v>Maint of Computer Software</v>
          </cell>
          <cell r="C136" t="str">
            <v>TM</v>
          </cell>
          <cell r="D136">
            <v>569</v>
          </cell>
          <cell r="E136">
            <v>162880</v>
          </cell>
          <cell r="F136">
            <v>18102</v>
          </cell>
          <cell r="G136">
            <v>18413</v>
          </cell>
          <cell r="H136">
            <v>18665</v>
          </cell>
          <cell r="I136">
            <v>18287</v>
          </cell>
          <cell r="J136">
            <v>16548</v>
          </cell>
          <cell r="K136">
            <v>12638</v>
          </cell>
          <cell r="L136">
            <v>10036</v>
          </cell>
          <cell r="M136">
            <v>10047</v>
          </cell>
          <cell r="N136">
            <v>10036</v>
          </cell>
          <cell r="O136">
            <v>10036</v>
          </cell>
          <cell r="P136">
            <v>10036</v>
          </cell>
          <cell r="Q136">
            <v>10036</v>
          </cell>
        </row>
        <row r="137">
          <cell r="A137">
            <v>570100</v>
          </cell>
          <cell r="B137" t="str">
            <v>Maint  Stat Equip-Other- Trans</v>
          </cell>
          <cell r="C137" t="str">
            <v>TM</v>
          </cell>
          <cell r="D137">
            <v>570</v>
          </cell>
          <cell r="E137">
            <v>118860</v>
          </cell>
          <cell r="F137">
            <v>4741</v>
          </cell>
          <cell r="G137">
            <v>969</v>
          </cell>
          <cell r="H137">
            <v>1620</v>
          </cell>
          <cell r="I137">
            <v>534</v>
          </cell>
          <cell r="J137">
            <v>2320</v>
          </cell>
          <cell r="K137">
            <v>1877</v>
          </cell>
          <cell r="L137">
            <v>16760</v>
          </cell>
          <cell r="M137">
            <v>16418</v>
          </cell>
          <cell r="N137">
            <v>23652</v>
          </cell>
          <cell r="O137">
            <v>17171</v>
          </cell>
          <cell r="P137">
            <v>16471</v>
          </cell>
          <cell r="Q137">
            <v>16327</v>
          </cell>
        </row>
        <row r="138">
          <cell r="A138">
            <v>570200</v>
          </cell>
          <cell r="B138" t="str">
            <v>Main-Cir BrkrsTrnsf Mtrs-Trans</v>
          </cell>
          <cell r="C138" t="str">
            <v>TM</v>
          </cell>
          <cell r="D138">
            <v>570</v>
          </cell>
          <cell r="E138">
            <v>53686</v>
          </cell>
          <cell r="F138">
            <v>6010</v>
          </cell>
          <cell r="G138">
            <v>3562</v>
          </cell>
          <cell r="H138">
            <v>8271</v>
          </cell>
          <cell r="I138">
            <v>11103</v>
          </cell>
          <cell r="J138">
            <v>10013</v>
          </cell>
          <cell r="K138">
            <v>14727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571000</v>
          </cell>
          <cell r="B139" t="str">
            <v>Maint of Overhead Lines-Trans</v>
          </cell>
          <cell r="C139" t="str">
            <v>TM</v>
          </cell>
          <cell r="D139">
            <v>571</v>
          </cell>
          <cell r="E139">
            <v>595839</v>
          </cell>
          <cell r="F139">
            <v>-18945</v>
          </cell>
          <cell r="G139">
            <v>4169</v>
          </cell>
          <cell r="H139">
            <v>20073</v>
          </cell>
          <cell r="I139">
            <v>44413</v>
          </cell>
          <cell r="J139">
            <v>73745</v>
          </cell>
          <cell r="K139">
            <v>81916</v>
          </cell>
          <cell r="L139">
            <v>78957</v>
          </cell>
          <cell r="M139">
            <v>78787</v>
          </cell>
          <cell r="N139">
            <v>80649</v>
          </cell>
          <cell r="O139">
            <v>54988</v>
          </cell>
          <cell r="P139">
            <v>54882</v>
          </cell>
          <cell r="Q139">
            <v>42205</v>
          </cell>
        </row>
        <row r="140">
          <cell r="A140">
            <v>575700</v>
          </cell>
          <cell r="B140" t="str">
            <v>Market Faciliation-Mntr&amp;Comp</v>
          </cell>
          <cell r="C140" t="str">
            <v>RMO</v>
          </cell>
          <cell r="D140">
            <v>575</v>
          </cell>
          <cell r="E140">
            <v>1767935</v>
          </cell>
          <cell r="F140">
            <v>113961</v>
          </cell>
          <cell r="G140">
            <v>201424</v>
          </cell>
          <cell r="H140">
            <v>161724</v>
          </cell>
          <cell r="I140">
            <v>150269</v>
          </cell>
          <cell r="J140">
            <v>122723</v>
          </cell>
          <cell r="K140">
            <v>128706</v>
          </cell>
          <cell r="L140">
            <v>148188</v>
          </cell>
          <cell r="M140">
            <v>148188</v>
          </cell>
          <cell r="N140">
            <v>148188</v>
          </cell>
          <cell r="O140">
            <v>148188</v>
          </cell>
          <cell r="P140">
            <v>148188</v>
          </cell>
          <cell r="Q140">
            <v>148188</v>
          </cell>
        </row>
        <row r="141">
          <cell r="A141">
            <v>580000</v>
          </cell>
          <cell r="B141" t="str">
            <v>Supervsn and Engring-Dist Oper</v>
          </cell>
          <cell r="C141" t="str">
            <v>DO</v>
          </cell>
          <cell r="D141">
            <v>580</v>
          </cell>
          <cell r="E141">
            <v>225155</v>
          </cell>
          <cell r="F141">
            <v>7410</v>
          </cell>
          <cell r="G141">
            <v>5077</v>
          </cell>
          <cell r="H141">
            <v>10337</v>
          </cell>
          <cell r="I141">
            <v>8858</v>
          </cell>
          <cell r="J141">
            <v>12388</v>
          </cell>
          <cell r="K141">
            <v>8081</v>
          </cell>
          <cell r="L141">
            <v>28834</v>
          </cell>
          <cell r="M141">
            <v>28834</v>
          </cell>
          <cell r="N141">
            <v>28834</v>
          </cell>
          <cell r="O141">
            <v>28834</v>
          </cell>
          <cell r="P141">
            <v>28834</v>
          </cell>
          <cell r="Q141">
            <v>28834</v>
          </cell>
        </row>
        <row r="142">
          <cell r="A142">
            <v>581004</v>
          </cell>
          <cell r="B142" t="str">
            <v>Load Dispatch-Dist of Elec</v>
          </cell>
          <cell r="C142" t="str">
            <v>DO</v>
          </cell>
          <cell r="D142">
            <v>581</v>
          </cell>
          <cell r="E142">
            <v>466792</v>
          </cell>
          <cell r="F142">
            <v>26290</v>
          </cell>
          <cell r="G142">
            <v>25997</v>
          </cell>
          <cell r="H142">
            <v>47580</v>
          </cell>
          <cell r="I142">
            <v>25996</v>
          </cell>
          <cell r="J142">
            <v>26082</v>
          </cell>
          <cell r="K142">
            <v>28262</v>
          </cell>
          <cell r="L142">
            <v>79476</v>
          </cell>
          <cell r="M142">
            <v>44917</v>
          </cell>
          <cell r="N142">
            <v>38563</v>
          </cell>
          <cell r="O142">
            <v>39286</v>
          </cell>
          <cell r="P142">
            <v>44602</v>
          </cell>
          <cell r="Q142">
            <v>39741</v>
          </cell>
        </row>
        <row r="143">
          <cell r="A143">
            <v>582100</v>
          </cell>
          <cell r="B143" t="str">
            <v>Station Expenses-Other-Dist</v>
          </cell>
          <cell r="C143" t="str">
            <v>DO</v>
          </cell>
          <cell r="D143">
            <v>582</v>
          </cell>
          <cell r="E143">
            <v>64906</v>
          </cell>
          <cell r="F143">
            <v>6338</v>
          </cell>
          <cell r="G143">
            <v>1588</v>
          </cell>
          <cell r="H143">
            <v>1342</v>
          </cell>
          <cell r="I143">
            <v>1291</v>
          </cell>
          <cell r="J143">
            <v>2199</v>
          </cell>
          <cell r="K143">
            <v>2524</v>
          </cell>
          <cell r="L143">
            <v>8153</v>
          </cell>
          <cell r="M143">
            <v>7570</v>
          </cell>
          <cell r="N143">
            <v>10899</v>
          </cell>
          <cell r="O143">
            <v>7942</v>
          </cell>
          <cell r="P143">
            <v>7569</v>
          </cell>
          <cell r="Q143">
            <v>7491</v>
          </cell>
        </row>
        <row r="144">
          <cell r="A144">
            <v>583100</v>
          </cell>
          <cell r="B144" t="str">
            <v>Overhead Line Exps-Other-Dist</v>
          </cell>
          <cell r="C144" t="str">
            <v>DO</v>
          </cell>
          <cell r="D144">
            <v>583</v>
          </cell>
          <cell r="E144">
            <v>36708</v>
          </cell>
          <cell r="F144">
            <v>6128</v>
          </cell>
          <cell r="G144">
            <v>276</v>
          </cell>
          <cell r="H144">
            <v>0</v>
          </cell>
          <cell r="I144">
            <v>920</v>
          </cell>
          <cell r="J144">
            <v>9854</v>
          </cell>
          <cell r="K144">
            <v>-19731</v>
          </cell>
          <cell r="L144">
            <v>9777</v>
          </cell>
          <cell r="M144">
            <v>9524</v>
          </cell>
          <cell r="N144">
            <v>9973</v>
          </cell>
          <cell r="O144">
            <v>8753</v>
          </cell>
          <cell r="P144">
            <v>621</v>
          </cell>
          <cell r="Q144">
            <v>613</v>
          </cell>
        </row>
        <row r="145">
          <cell r="A145">
            <v>583200</v>
          </cell>
          <cell r="B145" t="str">
            <v>Transf Set Rem Reset Test-Dist</v>
          </cell>
          <cell r="C145" t="str">
            <v>DO</v>
          </cell>
          <cell r="D145">
            <v>583</v>
          </cell>
          <cell r="E145">
            <v>75627</v>
          </cell>
          <cell r="F145">
            <v>3995</v>
          </cell>
          <cell r="G145">
            <v>4359</v>
          </cell>
          <cell r="H145">
            <v>4423</v>
          </cell>
          <cell r="I145">
            <v>7452</v>
          </cell>
          <cell r="J145">
            <v>6049</v>
          </cell>
          <cell r="K145">
            <v>4311</v>
          </cell>
          <cell r="L145">
            <v>7313</v>
          </cell>
          <cell r="M145">
            <v>7313</v>
          </cell>
          <cell r="N145">
            <v>8349</v>
          </cell>
          <cell r="O145">
            <v>7313</v>
          </cell>
          <cell r="P145">
            <v>7375</v>
          </cell>
          <cell r="Q145">
            <v>7375</v>
          </cell>
        </row>
        <row r="146">
          <cell r="A146">
            <v>584000</v>
          </cell>
          <cell r="B146" t="str">
            <v>Underground Line Expenses-Dist</v>
          </cell>
          <cell r="C146" t="str">
            <v>DO</v>
          </cell>
          <cell r="D146">
            <v>584</v>
          </cell>
          <cell r="E146">
            <v>566711</v>
          </cell>
          <cell r="F146">
            <v>3983</v>
          </cell>
          <cell r="G146">
            <v>32717</v>
          </cell>
          <cell r="H146">
            <v>3112</v>
          </cell>
          <cell r="I146">
            <v>21791</v>
          </cell>
          <cell r="J146">
            <v>21362</v>
          </cell>
          <cell r="K146">
            <v>9886</v>
          </cell>
          <cell r="L146">
            <v>75000</v>
          </cell>
          <cell r="M146">
            <v>71612</v>
          </cell>
          <cell r="N146">
            <v>76003</v>
          </cell>
          <cell r="O146">
            <v>69122</v>
          </cell>
          <cell r="P146">
            <v>68892</v>
          </cell>
          <cell r="Q146">
            <v>113231</v>
          </cell>
        </row>
        <row r="147">
          <cell r="A147">
            <v>586000</v>
          </cell>
          <cell r="B147" t="str">
            <v>Meter Expenses-Dist</v>
          </cell>
          <cell r="C147" t="str">
            <v>DO</v>
          </cell>
          <cell r="D147">
            <v>586</v>
          </cell>
          <cell r="E147">
            <v>227248</v>
          </cell>
          <cell r="F147">
            <v>38179</v>
          </cell>
          <cell r="G147">
            <v>28370</v>
          </cell>
          <cell r="H147">
            <v>28913</v>
          </cell>
          <cell r="I147">
            <v>52475</v>
          </cell>
          <cell r="J147">
            <v>37615</v>
          </cell>
          <cell r="K147">
            <v>41696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587000</v>
          </cell>
          <cell r="B148" t="str">
            <v>Cust Install Exp-Other Dist</v>
          </cell>
          <cell r="C148" t="str">
            <v>DO</v>
          </cell>
          <cell r="D148">
            <v>587</v>
          </cell>
          <cell r="E148">
            <v>1221173</v>
          </cell>
          <cell r="F148">
            <v>79280</v>
          </cell>
          <cell r="G148">
            <v>63217</v>
          </cell>
          <cell r="H148">
            <v>60380</v>
          </cell>
          <cell r="I148">
            <v>70853</v>
          </cell>
          <cell r="J148">
            <v>49151</v>
          </cell>
          <cell r="K148">
            <v>55167</v>
          </cell>
          <cell r="L148">
            <v>150691</v>
          </cell>
          <cell r="M148">
            <v>137236</v>
          </cell>
          <cell r="N148">
            <v>172580</v>
          </cell>
          <cell r="O148">
            <v>125993</v>
          </cell>
          <cell r="P148">
            <v>126999</v>
          </cell>
          <cell r="Q148">
            <v>129626</v>
          </cell>
        </row>
        <row r="149">
          <cell r="A149">
            <v>588100</v>
          </cell>
          <cell r="B149" t="str">
            <v>Misc Distribution Exp-Other</v>
          </cell>
          <cell r="C149" t="str">
            <v>DO</v>
          </cell>
          <cell r="D149">
            <v>588</v>
          </cell>
          <cell r="E149">
            <v>2602137</v>
          </cell>
          <cell r="F149">
            <v>454155</v>
          </cell>
          <cell r="G149">
            <v>268578</v>
          </cell>
          <cell r="H149">
            <v>232908</v>
          </cell>
          <cell r="I149">
            <v>206922</v>
          </cell>
          <cell r="J149">
            <v>268225</v>
          </cell>
          <cell r="K149">
            <v>111300</v>
          </cell>
          <cell r="L149">
            <v>183079</v>
          </cell>
          <cell r="M149">
            <v>200765</v>
          </cell>
          <cell r="N149">
            <v>210443</v>
          </cell>
          <cell r="O149">
            <v>147837</v>
          </cell>
          <cell r="P149">
            <v>150430</v>
          </cell>
          <cell r="Q149">
            <v>167495</v>
          </cell>
        </row>
        <row r="150">
          <cell r="A150">
            <v>588300</v>
          </cell>
          <cell r="B150" t="str">
            <v>Load Mang-Gen and Control-Dist</v>
          </cell>
          <cell r="C150" t="str">
            <v>DO</v>
          </cell>
          <cell r="D150">
            <v>588</v>
          </cell>
          <cell r="E150">
            <v>32896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16319</v>
          </cell>
          <cell r="M150">
            <v>0</v>
          </cell>
          <cell r="N150">
            <v>0</v>
          </cell>
          <cell r="O150">
            <v>16577</v>
          </cell>
          <cell r="P150">
            <v>0</v>
          </cell>
          <cell r="Q150">
            <v>0</v>
          </cell>
        </row>
        <row r="151">
          <cell r="A151">
            <v>589000</v>
          </cell>
          <cell r="B151" t="str">
            <v>Rents-Dist Oper</v>
          </cell>
          <cell r="C151" t="str">
            <v>DO</v>
          </cell>
          <cell r="D151">
            <v>589</v>
          </cell>
          <cell r="E151">
            <v>5796</v>
          </cell>
          <cell r="F151">
            <v>180</v>
          </cell>
          <cell r="G151">
            <v>1928</v>
          </cell>
          <cell r="H151">
            <v>4365</v>
          </cell>
          <cell r="I151">
            <v>-5555</v>
          </cell>
          <cell r="J151">
            <v>5173</v>
          </cell>
          <cell r="K151">
            <v>-295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590000</v>
          </cell>
          <cell r="B152" t="str">
            <v>Supervsn and Engrng-Dist Maint</v>
          </cell>
          <cell r="C152" t="str">
            <v>DM</v>
          </cell>
          <cell r="D152">
            <v>590</v>
          </cell>
          <cell r="E152">
            <v>109735</v>
          </cell>
          <cell r="F152">
            <v>6376</v>
          </cell>
          <cell r="G152">
            <v>7817</v>
          </cell>
          <cell r="H152">
            <v>7215</v>
          </cell>
          <cell r="I152">
            <v>7469</v>
          </cell>
          <cell r="J152">
            <v>7595</v>
          </cell>
          <cell r="K152">
            <v>7548</v>
          </cell>
          <cell r="L152">
            <v>10779</v>
          </cell>
          <cell r="M152">
            <v>10524</v>
          </cell>
          <cell r="N152">
            <v>11587</v>
          </cell>
          <cell r="O152">
            <v>10940</v>
          </cell>
          <cell r="P152">
            <v>11008</v>
          </cell>
          <cell r="Q152">
            <v>10877</v>
          </cell>
        </row>
        <row r="153">
          <cell r="A153">
            <v>591000</v>
          </cell>
          <cell r="B153" t="str">
            <v>Maintenance of Structures-Dist</v>
          </cell>
          <cell r="C153" t="str">
            <v>DM</v>
          </cell>
          <cell r="D153">
            <v>591</v>
          </cell>
          <cell r="E153">
            <v>7249</v>
          </cell>
          <cell r="F153">
            <v>0</v>
          </cell>
          <cell r="G153">
            <v>5</v>
          </cell>
          <cell r="H153">
            <v>262</v>
          </cell>
          <cell r="I153">
            <v>0</v>
          </cell>
          <cell r="J153">
            <v>319</v>
          </cell>
          <cell r="K153">
            <v>0</v>
          </cell>
          <cell r="L153">
            <v>1049</v>
          </cell>
          <cell r="M153">
            <v>1025</v>
          </cell>
          <cell r="N153">
            <v>1475</v>
          </cell>
          <cell r="O153">
            <v>1074</v>
          </cell>
          <cell r="P153">
            <v>1025</v>
          </cell>
          <cell r="Q153">
            <v>1015</v>
          </cell>
        </row>
        <row r="154">
          <cell r="A154">
            <v>592100</v>
          </cell>
          <cell r="B154" t="str">
            <v>Maint Station Equip-Other-Dist</v>
          </cell>
          <cell r="C154" t="str">
            <v>DM</v>
          </cell>
          <cell r="D154">
            <v>592</v>
          </cell>
          <cell r="E154">
            <v>346265</v>
          </cell>
          <cell r="F154">
            <v>4898</v>
          </cell>
          <cell r="G154">
            <v>5914</v>
          </cell>
          <cell r="H154">
            <v>6380</v>
          </cell>
          <cell r="I154">
            <v>20650</v>
          </cell>
          <cell r="J154">
            <v>1120</v>
          </cell>
          <cell r="K154">
            <v>5929</v>
          </cell>
          <cell r="L154">
            <v>47208</v>
          </cell>
          <cell r="M154">
            <v>46737</v>
          </cell>
          <cell r="N154">
            <v>67208</v>
          </cell>
          <cell r="O154">
            <v>48264</v>
          </cell>
          <cell r="P154">
            <v>46194</v>
          </cell>
          <cell r="Q154">
            <v>45763</v>
          </cell>
        </row>
        <row r="155">
          <cell r="A155">
            <v>592200</v>
          </cell>
          <cell r="B155" t="str">
            <v>Cir BrkrsTrnsf Mters Rely-Dist</v>
          </cell>
          <cell r="C155" t="str">
            <v>DM</v>
          </cell>
          <cell r="D155">
            <v>592</v>
          </cell>
          <cell r="E155">
            <v>161538</v>
          </cell>
          <cell r="F155">
            <v>27747</v>
          </cell>
          <cell r="G155">
            <v>26287</v>
          </cell>
          <cell r="H155">
            <v>26466</v>
          </cell>
          <cell r="I155">
            <v>31395</v>
          </cell>
          <cell r="J155">
            <v>21297</v>
          </cell>
          <cell r="K155">
            <v>28346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593000</v>
          </cell>
          <cell r="B156" t="str">
            <v>Maint Overhd Lines-Other-Dist</v>
          </cell>
          <cell r="C156" t="str">
            <v>DM</v>
          </cell>
          <cell r="D156">
            <v>593</v>
          </cell>
          <cell r="E156">
            <v>3547597</v>
          </cell>
          <cell r="F156">
            <v>340504</v>
          </cell>
          <cell r="G156">
            <v>274482</v>
          </cell>
          <cell r="H156">
            <v>315642</v>
          </cell>
          <cell r="I156">
            <v>495991</v>
          </cell>
          <cell r="J156">
            <v>-9300</v>
          </cell>
          <cell r="K156">
            <v>225186</v>
          </cell>
          <cell r="L156">
            <v>438761</v>
          </cell>
          <cell r="M156">
            <v>335857</v>
          </cell>
          <cell r="N156">
            <v>325404</v>
          </cell>
          <cell r="O156">
            <v>359253</v>
          </cell>
          <cell r="P156">
            <v>291392</v>
          </cell>
          <cell r="Q156">
            <v>154425</v>
          </cell>
        </row>
        <row r="157">
          <cell r="A157">
            <v>593100</v>
          </cell>
          <cell r="B157" t="str">
            <v>Right-of-Way Maintenance-Dist</v>
          </cell>
          <cell r="C157" t="str">
            <v>DM</v>
          </cell>
          <cell r="D157">
            <v>593</v>
          </cell>
          <cell r="E157">
            <v>5231179</v>
          </cell>
          <cell r="F157">
            <v>379168</v>
          </cell>
          <cell r="G157">
            <v>366996</v>
          </cell>
          <cell r="H157">
            <v>405615</v>
          </cell>
          <cell r="I157">
            <v>610135</v>
          </cell>
          <cell r="J157">
            <v>781394</v>
          </cell>
          <cell r="K157">
            <v>499764</v>
          </cell>
          <cell r="L157">
            <v>407148</v>
          </cell>
          <cell r="M157">
            <v>413886</v>
          </cell>
          <cell r="N157">
            <v>413977</v>
          </cell>
          <cell r="O157">
            <v>413886</v>
          </cell>
          <cell r="P157">
            <v>270268</v>
          </cell>
          <cell r="Q157">
            <v>268942</v>
          </cell>
        </row>
        <row r="158">
          <cell r="A158">
            <v>594000</v>
          </cell>
          <cell r="B158" t="str">
            <v>Maint-Underground Lines-Dist</v>
          </cell>
          <cell r="C158" t="str">
            <v>DM</v>
          </cell>
          <cell r="D158">
            <v>594</v>
          </cell>
          <cell r="E158">
            <v>78276</v>
          </cell>
          <cell r="F158">
            <v>19117</v>
          </cell>
          <cell r="G158">
            <v>1072</v>
          </cell>
          <cell r="H158">
            <v>11016</v>
          </cell>
          <cell r="I158">
            <v>8399</v>
          </cell>
          <cell r="J158">
            <v>-2464</v>
          </cell>
          <cell r="K158">
            <v>14876</v>
          </cell>
          <cell r="L158">
            <v>10066</v>
          </cell>
          <cell r="M158">
            <v>2205</v>
          </cell>
          <cell r="N158">
            <v>4252</v>
          </cell>
          <cell r="O158">
            <v>4595</v>
          </cell>
          <cell r="P158">
            <v>2896</v>
          </cell>
          <cell r="Q158">
            <v>2246</v>
          </cell>
        </row>
        <row r="159">
          <cell r="A159">
            <v>595100</v>
          </cell>
          <cell r="B159" t="str">
            <v>Maint Line Transfrs-Other-Dist</v>
          </cell>
          <cell r="C159" t="str">
            <v>DM</v>
          </cell>
          <cell r="D159">
            <v>595</v>
          </cell>
          <cell r="E159">
            <v>212868</v>
          </cell>
          <cell r="F159">
            <v>10012</v>
          </cell>
          <cell r="G159">
            <v>11273</v>
          </cell>
          <cell r="H159">
            <v>2021</v>
          </cell>
          <cell r="I159">
            <v>7571</v>
          </cell>
          <cell r="J159">
            <v>3096</v>
          </cell>
          <cell r="K159">
            <v>4629</v>
          </cell>
          <cell r="L159">
            <v>28800</v>
          </cell>
          <cell r="M159">
            <v>27932</v>
          </cell>
          <cell r="N159">
            <v>29473</v>
          </cell>
          <cell r="O159">
            <v>29349</v>
          </cell>
          <cell r="P159">
            <v>29579</v>
          </cell>
          <cell r="Q159">
            <v>29133</v>
          </cell>
        </row>
        <row r="160">
          <cell r="A160">
            <v>596000</v>
          </cell>
          <cell r="B160" t="str">
            <v>Maint-StreetLightng/Signl-Dist</v>
          </cell>
          <cell r="C160" t="str">
            <v>DM</v>
          </cell>
          <cell r="D160">
            <v>596</v>
          </cell>
          <cell r="E160">
            <v>337074</v>
          </cell>
          <cell r="F160">
            <v>21239</v>
          </cell>
          <cell r="G160">
            <v>22642</v>
          </cell>
          <cell r="H160">
            <v>11746</v>
          </cell>
          <cell r="I160">
            <v>27738</v>
          </cell>
          <cell r="J160">
            <v>46500</v>
          </cell>
          <cell r="K160">
            <v>5108</v>
          </cell>
          <cell r="L160">
            <v>33209</v>
          </cell>
          <cell r="M160">
            <v>36183</v>
          </cell>
          <cell r="N160">
            <v>28813</v>
          </cell>
          <cell r="O160">
            <v>31229</v>
          </cell>
          <cell r="P160">
            <v>34963</v>
          </cell>
          <cell r="Q160">
            <v>37704</v>
          </cell>
        </row>
        <row r="161">
          <cell r="A161">
            <v>597000</v>
          </cell>
          <cell r="B161" t="str">
            <v>Maintenance of Meters-Dist</v>
          </cell>
          <cell r="C161" t="str">
            <v>DM</v>
          </cell>
          <cell r="D161">
            <v>597</v>
          </cell>
          <cell r="E161">
            <v>401947</v>
          </cell>
          <cell r="F161">
            <v>21747</v>
          </cell>
          <cell r="G161">
            <v>22126</v>
          </cell>
          <cell r="H161">
            <v>23141</v>
          </cell>
          <cell r="I161">
            <v>32798</v>
          </cell>
          <cell r="J161">
            <v>32197</v>
          </cell>
          <cell r="K161">
            <v>28019</v>
          </cell>
          <cell r="L161">
            <v>38651</v>
          </cell>
          <cell r="M161">
            <v>38651</v>
          </cell>
          <cell r="N161">
            <v>48134</v>
          </cell>
          <cell r="O161">
            <v>38651</v>
          </cell>
          <cell r="P161">
            <v>38916</v>
          </cell>
          <cell r="Q161">
            <v>38916</v>
          </cell>
        </row>
        <row r="162">
          <cell r="A162">
            <v>901000</v>
          </cell>
          <cell r="B162" t="str">
            <v>Supervision-Cust Accts</v>
          </cell>
          <cell r="C162" t="str">
            <v>CO</v>
          </cell>
          <cell r="D162">
            <v>901</v>
          </cell>
          <cell r="E162">
            <v>74975</v>
          </cell>
          <cell r="F162">
            <v>16863</v>
          </cell>
          <cell r="G162">
            <v>11884</v>
          </cell>
          <cell r="H162">
            <v>8847</v>
          </cell>
          <cell r="I162">
            <v>7748</v>
          </cell>
          <cell r="J162">
            <v>6723</v>
          </cell>
          <cell r="K162">
            <v>6908</v>
          </cell>
          <cell r="L162">
            <v>2667</v>
          </cell>
          <cell r="M162">
            <v>2667</v>
          </cell>
          <cell r="N162">
            <v>2667</v>
          </cell>
          <cell r="O162">
            <v>2667</v>
          </cell>
          <cell r="P162">
            <v>2667</v>
          </cell>
          <cell r="Q162">
            <v>2667</v>
          </cell>
        </row>
        <row r="163">
          <cell r="A163">
            <v>902000</v>
          </cell>
          <cell r="B163" t="str">
            <v>Meter Reading Expense</v>
          </cell>
          <cell r="C163" t="str">
            <v>CO</v>
          </cell>
          <cell r="D163">
            <v>902</v>
          </cell>
          <cell r="E163">
            <v>482663</v>
          </cell>
          <cell r="F163">
            <v>22336</v>
          </cell>
          <cell r="G163">
            <v>34831</v>
          </cell>
          <cell r="H163">
            <v>26956</v>
          </cell>
          <cell r="I163">
            <v>47789</v>
          </cell>
          <cell r="J163">
            <v>37508</v>
          </cell>
          <cell r="K163">
            <v>40208</v>
          </cell>
          <cell r="L163">
            <v>42681</v>
          </cell>
          <cell r="M163">
            <v>42681</v>
          </cell>
          <cell r="N163">
            <v>59630</v>
          </cell>
          <cell r="O163">
            <v>42681</v>
          </cell>
          <cell r="P163">
            <v>42681</v>
          </cell>
          <cell r="Q163">
            <v>42681</v>
          </cell>
        </row>
        <row r="164">
          <cell r="A164">
            <v>903000</v>
          </cell>
          <cell r="B164" t="str">
            <v>Cust Records &amp; Collection Exp</v>
          </cell>
          <cell r="C164" t="str">
            <v>CO</v>
          </cell>
          <cell r="D164">
            <v>903</v>
          </cell>
          <cell r="E164">
            <v>2709116</v>
          </cell>
          <cell r="F164">
            <v>236407</v>
          </cell>
          <cell r="G164">
            <v>296631</v>
          </cell>
          <cell r="H164">
            <v>143167</v>
          </cell>
          <cell r="I164">
            <v>269342</v>
          </cell>
          <cell r="J164">
            <v>220801</v>
          </cell>
          <cell r="K164">
            <v>222541</v>
          </cell>
          <cell r="L164">
            <v>201531</v>
          </cell>
          <cell r="M164">
            <v>231124</v>
          </cell>
          <cell r="N164">
            <v>234026</v>
          </cell>
          <cell r="O164">
            <v>218108</v>
          </cell>
          <cell r="P164">
            <v>227087</v>
          </cell>
          <cell r="Q164">
            <v>208351</v>
          </cell>
        </row>
        <row r="165">
          <cell r="A165">
            <v>903100</v>
          </cell>
          <cell r="B165" t="str">
            <v>Cust Contracts &amp; Orders-Local</v>
          </cell>
          <cell r="C165" t="str">
            <v>CO</v>
          </cell>
          <cell r="D165">
            <v>903</v>
          </cell>
          <cell r="E165">
            <v>420602</v>
          </cell>
          <cell r="F165">
            <v>19863</v>
          </cell>
          <cell r="G165">
            <v>13415</v>
          </cell>
          <cell r="H165">
            <v>106049</v>
          </cell>
          <cell r="I165">
            <v>3474</v>
          </cell>
          <cell r="J165">
            <v>-54837</v>
          </cell>
          <cell r="K165">
            <v>16014</v>
          </cell>
          <cell r="L165">
            <v>52326</v>
          </cell>
          <cell r="M165">
            <v>55247</v>
          </cell>
          <cell r="N165">
            <v>55386</v>
          </cell>
          <cell r="O165">
            <v>51776</v>
          </cell>
          <cell r="P165">
            <v>53305</v>
          </cell>
          <cell r="Q165">
            <v>48584</v>
          </cell>
        </row>
        <row r="166">
          <cell r="A166">
            <v>903200</v>
          </cell>
          <cell r="B166" t="str">
            <v>Cust Billing &amp; Acct</v>
          </cell>
          <cell r="C166" t="str">
            <v>CO</v>
          </cell>
          <cell r="D166">
            <v>903</v>
          </cell>
          <cell r="E166">
            <v>986275</v>
          </cell>
          <cell r="F166">
            <v>83400</v>
          </cell>
          <cell r="G166">
            <v>67759</v>
          </cell>
          <cell r="H166">
            <v>77812</v>
          </cell>
          <cell r="I166">
            <v>202043</v>
          </cell>
          <cell r="J166">
            <v>68496</v>
          </cell>
          <cell r="K166">
            <v>70144</v>
          </cell>
          <cell r="L166">
            <v>67845</v>
          </cell>
          <cell r="M166">
            <v>70455</v>
          </cell>
          <cell r="N166">
            <v>77803</v>
          </cell>
          <cell r="O166">
            <v>67037</v>
          </cell>
          <cell r="P166">
            <v>69361</v>
          </cell>
          <cell r="Q166">
            <v>64120</v>
          </cell>
        </row>
        <row r="167">
          <cell r="A167">
            <v>903300</v>
          </cell>
          <cell r="B167" t="str">
            <v>Cust Collecting-Local</v>
          </cell>
          <cell r="C167" t="str">
            <v>CO</v>
          </cell>
          <cell r="D167">
            <v>903</v>
          </cell>
          <cell r="E167">
            <v>351934</v>
          </cell>
          <cell r="F167">
            <v>30106</v>
          </cell>
          <cell r="G167">
            <v>16373</v>
          </cell>
          <cell r="H167">
            <v>25626</v>
          </cell>
          <cell r="I167">
            <v>16902</v>
          </cell>
          <cell r="J167">
            <v>21521</v>
          </cell>
          <cell r="K167">
            <v>23536</v>
          </cell>
          <cell r="L167">
            <v>35402</v>
          </cell>
          <cell r="M167">
            <v>38768</v>
          </cell>
          <cell r="N167">
            <v>38855</v>
          </cell>
          <cell r="O167">
            <v>35129</v>
          </cell>
          <cell r="P167">
            <v>36998</v>
          </cell>
          <cell r="Q167">
            <v>32718</v>
          </cell>
        </row>
        <row r="168">
          <cell r="A168">
            <v>903400</v>
          </cell>
          <cell r="B168" t="str">
            <v>Cust Receiv &amp; Collect Exp-Edp</v>
          </cell>
          <cell r="C168" t="str">
            <v>CO</v>
          </cell>
          <cell r="D168">
            <v>903</v>
          </cell>
          <cell r="E168">
            <v>51223</v>
          </cell>
          <cell r="F168">
            <v>3947</v>
          </cell>
          <cell r="G168">
            <v>2706</v>
          </cell>
          <cell r="H168">
            <v>2352</v>
          </cell>
          <cell r="I168">
            <v>1433</v>
          </cell>
          <cell r="J168">
            <v>3562</v>
          </cell>
          <cell r="K168">
            <v>1479</v>
          </cell>
          <cell r="L168">
            <v>6435</v>
          </cell>
          <cell r="M168">
            <v>5649</v>
          </cell>
          <cell r="N168">
            <v>5674</v>
          </cell>
          <cell r="O168">
            <v>6511</v>
          </cell>
          <cell r="P168">
            <v>5725</v>
          </cell>
          <cell r="Q168">
            <v>5750</v>
          </cell>
        </row>
        <row r="169">
          <cell r="A169">
            <v>903891</v>
          </cell>
          <cell r="B169" t="str">
            <v>IC Collection Agent Revenue</v>
          </cell>
          <cell r="C169" t="str">
            <v>CO</v>
          </cell>
          <cell r="D169">
            <v>903</v>
          </cell>
          <cell r="E169">
            <v>-100198</v>
          </cell>
          <cell r="F169">
            <v>-18862</v>
          </cell>
          <cell r="G169">
            <v>-20276</v>
          </cell>
          <cell r="H169">
            <v>-17779</v>
          </cell>
          <cell r="I169">
            <v>-16277</v>
          </cell>
          <cell r="J169">
            <v>-13288</v>
          </cell>
          <cell r="K169">
            <v>-13716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904001</v>
          </cell>
          <cell r="B170" t="str">
            <v>BAD DEBT EXPENSE</v>
          </cell>
          <cell r="C170" t="str">
            <v>CO</v>
          </cell>
          <cell r="D170">
            <v>904</v>
          </cell>
          <cell r="E170">
            <v>116</v>
          </cell>
          <cell r="F170">
            <v>1465</v>
          </cell>
          <cell r="G170">
            <v>-197</v>
          </cell>
          <cell r="H170">
            <v>-1846</v>
          </cell>
          <cell r="I170">
            <v>-1700</v>
          </cell>
          <cell r="J170">
            <v>54</v>
          </cell>
          <cell r="K170">
            <v>2340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904003</v>
          </cell>
          <cell r="B171" t="str">
            <v>Cust Acctg-Loss On Sale-A/R</v>
          </cell>
          <cell r="C171" t="str">
            <v>CO</v>
          </cell>
          <cell r="D171">
            <v>904</v>
          </cell>
          <cell r="E171">
            <v>953678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131038</v>
          </cell>
          <cell r="M171">
            <v>179467</v>
          </cell>
          <cell r="N171">
            <v>184238</v>
          </cell>
          <cell r="O171">
            <v>137832</v>
          </cell>
          <cell r="P171">
            <v>154253</v>
          </cell>
          <cell r="Q171">
            <v>166850</v>
          </cell>
        </row>
        <row r="172">
          <cell r="A172">
            <v>905000</v>
          </cell>
          <cell r="B172" t="str">
            <v>Misc Customer Accts Expenses</v>
          </cell>
          <cell r="C172" t="str">
            <v>CO</v>
          </cell>
          <cell r="D172">
            <v>905</v>
          </cell>
          <cell r="E172">
            <v>228</v>
          </cell>
          <cell r="F172">
            <v>39</v>
          </cell>
          <cell r="G172">
            <v>59</v>
          </cell>
          <cell r="H172">
            <v>25</v>
          </cell>
          <cell r="I172">
            <v>5</v>
          </cell>
          <cell r="J172">
            <v>64</v>
          </cell>
          <cell r="K172">
            <v>36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908000</v>
          </cell>
          <cell r="B173" t="str">
            <v>Cust Asst Exp-Conservation Pro</v>
          </cell>
          <cell r="C173" t="str">
            <v>CSI</v>
          </cell>
          <cell r="D173">
            <v>908</v>
          </cell>
          <cell r="E173">
            <v>63</v>
          </cell>
          <cell r="F173">
            <v>0</v>
          </cell>
          <cell r="G173">
            <v>10</v>
          </cell>
          <cell r="H173">
            <v>0</v>
          </cell>
          <cell r="I173">
            <v>0</v>
          </cell>
          <cell r="J173">
            <v>11</v>
          </cell>
          <cell r="K173">
            <v>42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909650</v>
          </cell>
          <cell r="B174" t="str">
            <v>Misc Advertising Expenses</v>
          </cell>
          <cell r="C174" t="str">
            <v>CSI</v>
          </cell>
          <cell r="D174">
            <v>909</v>
          </cell>
          <cell r="E174">
            <v>3414</v>
          </cell>
          <cell r="F174">
            <v>1938</v>
          </cell>
          <cell r="G174">
            <v>1041</v>
          </cell>
          <cell r="H174">
            <v>0</v>
          </cell>
          <cell r="I174">
            <v>435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>
            <v>910000</v>
          </cell>
          <cell r="B175" t="str">
            <v>Misc Cust Serv/Inform Exp</v>
          </cell>
          <cell r="C175" t="str">
            <v>CSI</v>
          </cell>
          <cell r="D175">
            <v>910</v>
          </cell>
          <cell r="E175">
            <v>335032</v>
          </cell>
          <cell r="F175">
            <v>32861</v>
          </cell>
          <cell r="G175">
            <v>27484</v>
          </cell>
          <cell r="H175">
            <v>24175</v>
          </cell>
          <cell r="I175">
            <v>29511</v>
          </cell>
          <cell r="J175">
            <v>26090</v>
          </cell>
          <cell r="K175">
            <v>27416</v>
          </cell>
          <cell r="L175">
            <v>26991</v>
          </cell>
          <cell r="M175">
            <v>28677</v>
          </cell>
          <cell r="N175">
            <v>27460</v>
          </cell>
          <cell r="O175">
            <v>29425</v>
          </cell>
          <cell r="P175">
            <v>27373</v>
          </cell>
          <cell r="Q175">
            <v>27569</v>
          </cell>
        </row>
        <row r="176">
          <cell r="A176">
            <v>910100</v>
          </cell>
          <cell r="B176" t="str">
            <v>Exp-Rs Reg Prod/Svces-CstAccts</v>
          </cell>
          <cell r="C176" t="str">
            <v>CSI</v>
          </cell>
          <cell r="D176">
            <v>910</v>
          </cell>
          <cell r="E176">
            <v>229634</v>
          </cell>
          <cell r="F176">
            <v>16849</v>
          </cell>
          <cell r="G176">
            <v>11941</v>
          </cell>
          <cell r="H176">
            <v>9818</v>
          </cell>
          <cell r="I176">
            <v>20827</v>
          </cell>
          <cell r="J176">
            <v>23531</v>
          </cell>
          <cell r="K176">
            <v>10725</v>
          </cell>
          <cell r="L176">
            <v>19711</v>
          </cell>
          <cell r="M176">
            <v>28656</v>
          </cell>
          <cell r="N176">
            <v>19495</v>
          </cell>
          <cell r="O176">
            <v>19934</v>
          </cell>
          <cell r="P176">
            <v>28657</v>
          </cell>
          <cell r="Q176">
            <v>19490</v>
          </cell>
        </row>
        <row r="177">
          <cell r="A177">
            <v>911000</v>
          </cell>
          <cell r="B177" t="str">
            <v>Supervision</v>
          </cell>
          <cell r="C177" t="str">
            <v>CSI</v>
          </cell>
          <cell r="D177">
            <v>911</v>
          </cell>
          <cell r="E177">
            <v>6</v>
          </cell>
          <cell r="F177">
            <v>5</v>
          </cell>
          <cell r="G177">
            <v>1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912000</v>
          </cell>
          <cell r="B178" t="str">
            <v>Demonstrating &amp; Selling Exp</v>
          </cell>
          <cell r="C178" t="str">
            <v>SE</v>
          </cell>
          <cell r="D178">
            <v>912</v>
          </cell>
          <cell r="E178">
            <v>1408962</v>
          </cell>
          <cell r="F178">
            <v>120918</v>
          </cell>
          <cell r="G178">
            <v>100813</v>
          </cell>
          <cell r="H178">
            <v>86547</v>
          </cell>
          <cell r="I178">
            <v>98680</v>
          </cell>
          <cell r="J178">
            <v>106445</v>
          </cell>
          <cell r="K178">
            <v>114037</v>
          </cell>
          <cell r="L178">
            <v>129151</v>
          </cell>
          <cell r="M178">
            <v>129037</v>
          </cell>
          <cell r="N178">
            <v>129749</v>
          </cell>
          <cell r="O178">
            <v>129121</v>
          </cell>
          <cell r="P178">
            <v>129542</v>
          </cell>
          <cell r="Q178">
            <v>134922</v>
          </cell>
        </row>
        <row r="179">
          <cell r="A179">
            <v>913001</v>
          </cell>
          <cell r="B179" t="str">
            <v>Advertising Expense</v>
          </cell>
          <cell r="C179" t="str">
            <v>SE</v>
          </cell>
          <cell r="D179">
            <v>913</v>
          </cell>
          <cell r="E179">
            <v>27420</v>
          </cell>
          <cell r="F179">
            <v>2452</v>
          </cell>
          <cell r="G179">
            <v>1006</v>
          </cell>
          <cell r="H179">
            <v>1907</v>
          </cell>
          <cell r="I179">
            <v>-4318</v>
          </cell>
          <cell r="J179">
            <v>2770</v>
          </cell>
          <cell r="K179">
            <v>2033</v>
          </cell>
          <cell r="L179">
            <v>3595</v>
          </cell>
          <cell r="M179">
            <v>3595</v>
          </cell>
          <cell r="N179">
            <v>3595</v>
          </cell>
          <cell r="O179">
            <v>3595</v>
          </cell>
          <cell r="P179">
            <v>3595</v>
          </cell>
          <cell r="Q179">
            <v>3595</v>
          </cell>
        </row>
        <row r="180">
          <cell r="A180">
            <v>920000</v>
          </cell>
          <cell r="B180" t="str">
            <v>A &amp; G Salaries</v>
          </cell>
          <cell r="C180" t="str">
            <v>AGO</v>
          </cell>
          <cell r="D180">
            <v>920</v>
          </cell>
          <cell r="E180">
            <v>6927320</v>
          </cell>
          <cell r="F180">
            <v>1679084</v>
          </cell>
          <cell r="G180">
            <v>498052</v>
          </cell>
          <cell r="H180">
            <v>511827</v>
          </cell>
          <cell r="I180">
            <v>349691</v>
          </cell>
          <cell r="J180">
            <v>518673</v>
          </cell>
          <cell r="K180">
            <v>503059</v>
          </cell>
          <cell r="L180">
            <v>693528</v>
          </cell>
          <cell r="M180">
            <v>468962</v>
          </cell>
          <cell r="N180">
            <v>472389</v>
          </cell>
          <cell r="O180">
            <v>303007</v>
          </cell>
          <cell r="P180">
            <v>464545</v>
          </cell>
          <cell r="Q180">
            <v>464503</v>
          </cell>
        </row>
        <row r="181">
          <cell r="A181">
            <v>920100</v>
          </cell>
          <cell r="B181" t="str">
            <v>Salaries &amp; Wages-Proj Supt-NCRC Rec</v>
          </cell>
          <cell r="C181" t="str">
            <v>AGO</v>
          </cell>
          <cell r="D181">
            <v>920</v>
          </cell>
          <cell r="E181">
            <v>9713</v>
          </cell>
          <cell r="F181">
            <v>2219</v>
          </cell>
          <cell r="G181">
            <v>194</v>
          </cell>
          <cell r="H181">
            <v>14</v>
          </cell>
          <cell r="I181">
            <v>321</v>
          </cell>
          <cell r="J181">
            <v>2129</v>
          </cell>
          <cell r="K181">
            <v>4836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920300</v>
          </cell>
          <cell r="B182" t="str">
            <v>Project Development Labor</v>
          </cell>
          <cell r="C182" t="str">
            <v>AGO</v>
          </cell>
          <cell r="D182">
            <v>920</v>
          </cell>
          <cell r="E182">
            <v>1409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976</v>
          </cell>
          <cell r="M182">
            <v>68</v>
          </cell>
          <cell r="N182">
            <v>94</v>
          </cell>
          <cell r="O182">
            <v>100</v>
          </cell>
          <cell r="P182">
            <v>78</v>
          </cell>
          <cell r="Q182">
            <v>93</v>
          </cell>
        </row>
        <row r="183">
          <cell r="A183">
            <v>921100</v>
          </cell>
          <cell r="B183" t="str">
            <v>Employee Expenses</v>
          </cell>
          <cell r="C183" t="str">
            <v>AGO</v>
          </cell>
          <cell r="D183">
            <v>921</v>
          </cell>
          <cell r="E183">
            <v>244096</v>
          </cell>
          <cell r="F183">
            <v>-15645</v>
          </cell>
          <cell r="G183">
            <v>18127</v>
          </cell>
          <cell r="H183">
            <v>33735</v>
          </cell>
          <cell r="I183">
            <v>22958</v>
          </cell>
          <cell r="J183">
            <v>5637</v>
          </cell>
          <cell r="K183">
            <v>23735</v>
          </cell>
          <cell r="L183">
            <v>26392</v>
          </cell>
          <cell r="M183">
            <v>25115</v>
          </cell>
          <cell r="N183">
            <v>25007</v>
          </cell>
          <cell r="O183">
            <v>27556</v>
          </cell>
          <cell r="P183">
            <v>25590</v>
          </cell>
          <cell r="Q183">
            <v>25889</v>
          </cell>
        </row>
        <row r="184">
          <cell r="A184">
            <v>921101</v>
          </cell>
          <cell r="B184" t="str">
            <v>Employee Exp - NC</v>
          </cell>
          <cell r="C184" t="str">
            <v>AGO</v>
          </cell>
          <cell r="D184">
            <v>921</v>
          </cell>
          <cell r="E184">
            <v>1</v>
          </cell>
          <cell r="F184">
            <v>1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921110</v>
          </cell>
          <cell r="B185" t="str">
            <v>Relocation Expenses</v>
          </cell>
          <cell r="C185" t="str">
            <v>AGO</v>
          </cell>
          <cell r="D185">
            <v>921</v>
          </cell>
          <cell r="E185">
            <v>2</v>
          </cell>
          <cell r="F185">
            <v>1</v>
          </cell>
          <cell r="G185">
            <v>0</v>
          </cell>
          <cell r="H185">
            <v>1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921200</v>
          </cell>
          <cell r="B186" t="str">
            <v>Office Expenses</v>
          </cell>
          <cell r="C186" t="str">
            <v>AGO</v>
          </cell>
          <cell r="D186">
            <v>921</v>
          </cell>
          <cell r="E186">
            <v>690806</v>
          </cell>
          <cell r="F186">
            <v>66206</v>
          </cell>
          <cell r="G186">
            <v>59479</v>
          </cell>
          <cell r="H186">
            <v>31947</v>
          </cell>
          <cell r="I186">
            <v>81307</v>
          </cell>
          <cell r="J186">
            <v>17656</v>
          </cell>
          <cell r="K186">
            <v>26866</v>
          </cell>
          <cell r="L186">
            <v>82522</v>
          </cell>
          <cell r="M186">
            <v>60707</v>
          </cell>
          <cell r="N186">
            <v>59836</v>
          </cell>
          <cell r="O186">
            <v>81106</v>
          </cell>
          <cell r="P186">
            <v>61713</v>
          </cell>
          <cell r="Q186">
            <v>61461</v>
          </cell>
        </row>
        <row r="187">
          <cell r="A187">
            <v>921300</v>
          </cell>
          <cell r="B187" t="str">
            <v>Telephone And Telegraph Exp</v>
          </cell>
          <cell r="C187" t="str">
            <v>AGO</v>
          </cell>
          <cell r="D187">
            <v>921</v>
          </cell>
          <cell r="E187">
            <v>111</v>
          </cell>
          <cell r="F187">
            <v>51</v>
          </cell>
          <cell r="G187">
            <v>50</v>
          </cell>
          <cell r="H187">
            <v>1</v>
          </cell>
          <cell r="I187">
            <v>1</v>
          </cell>
          <cell r="J187">
            <v>7</v>
          </cell>
          <cell r="K187">
            <v>1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921400</v>
          </cell>
          <cell r="B188" t="str">
            <v>Computer Services Expenses</v>
          </cell>
          <cell r="C188" t="str">
            <v>AGO</v>
          </cell>
          <cell r="D188">
            <v>921</v>
          </cell>
          <cell r="E188">
            <v>107018</v>
          </cell>
          <cell r="F188">
            <v>-12643</v>
          </cell>
          <cell r="G188">
            <v>34574</v>
          </cell>
          <cell r="H188">
            <v>9634</v>
          </cell>
          <cell r="I188">
            <v>3999</v>
          </cell>
          <cell r="J188">
            <v>9987</v>
          </cell>
          <cell r="K188">
            <v>5363</v>
          </cell>
          <cell r="L188">
            <v>25817</v>
          </cell>
          <cell r="M188">
            <v>4935</v>
          </cell>
          <cell r="N188">
            <v>6069</v>
          </cell>
          <cell r="O188">
            <v>4888</v>
          </cell>
          <cell r="P188">
            <v>9060</v>
          </cell>
          <cell r="Q188">
            <v>5335</v>
          </cell>
        </row>
        <row r="189">
          <cell r="A189">
            <v>921540</v>
          </cell>
          <cell r="B189" t="str">
            <v>Computer Rent (Go Only)</v>
          </cell>
          <cell r="C189" t="str">
            <v>AGO</v>
          </cell>
          <cell r="D189">
            <v>921</v>
          </cell>
          <cell r="E189">
            <v>66296</v>
          </cell>
          <cell r="F189">
            <v>5085</v>
          </cell>
          <cell r="G189">
            <v>38675</v>
          </cell>
          <cell r="H189">
            <v>-17472</v>
          </cell>
          <cell r="I189">
            <v>10865</v>
          </cell>
          <cell r="J189">
            <v>12816</v>
          </cell>
          <cell r="K189">
            <v>12756</v>
          </cell>
          <cell r="L189">
            <v>2088</v>
          </cell>
          <cell r="M189">
            <v>296</v>
          </cell>
          <cell r="N189">
            <v>297</v>
          </cell>
          <cell r="O189">
            <v>298</v>
          </cell>
          <cell r="P189">
            <v>296</v>
          </cell>
          <cell r="Q189">
            <v>296</v>
          </cell>
        </row>
        <row r="190">
          <cell r="A190">
            <v>921600</v>
          </cell>
          <cell r="B190" t="str">
            <v>Other</v>
          </cell>
          <cell r="C190" t="str">
            <v>AGO</v>
          </cell>
          <cell r="D190">
            <v>921</v>
          </cell>
          <cell r="E190">
            <v>656</v>
          </cell>
          <cell r="F190">
            <v>59</v>
          </cell>
          <cell r="G190">
            <v>20</v>
          </cell>
          <cell r="H190">
            <v>33</v>
          </cell>
          <cell r="I190">
            <v>99</v>
          </cell>
          <cell r="J190">
            <v>56</v>
          </cell>
          <cell r="K190">
            <v>35</v>
          </cell>
          <cell r="L190">
            <v>59</v>
          </cell>
          <cell r="M190">
            <v>59</v>
          </cell>
          <cell r="N190">
            <v>59</v>
          </cell>
          <cell r="O190">
            <v>59</v>
          </cell>
          <cell r="P190">
            <v>59</v>
          </cell>
          <cell r="Q190">
            <v>59</v>
          </cell>
        </row>
        <row r="191">
          <cell r="A191">
            <v>921980</v>
          </cell>
          <cell r="B191" t="str">
            <v>Office Supplies &amp; Expenses</v>
          </cell>
          <cell r="C191" t="str">
            <v>AGO</v>
          </cell>
          <cell r="D191">
            <v>921</v>
          </cell>
          <cell r="E191">
            <v>1489078</v>
          </cell>
          <cell r="F191">
            <v>156713</v>
          </cell>
          <cell r="G191">
            <v>150135</v>
          </cell>
          <cell r="H191">
            <v>110764</v>
          </cell>
          <cell r="I191">
            <v>124927</v>
          </cell>
          <cell r="J191">
            <v>118727</v>
          </cell>
          <cell r="K191">
            <v>110926</v>
          </cell>
          <cell r="L191">
            <v>119548</v>
          </cell>
          <cell r="M191">
            <v>119660</v>
          </cell>
          <cell r="N191">
            <v>119122</v>
          </cell>
          <cell r="O191">
            <v>119565</v>
          </cell>
          <cell r="P191">
            <v>119459</v>
          </cell>
          <cell r="Q191">
            <v>119532</v>
          </cell>
        </row>
        <row r="192">
          <cell r="A192">
            <v>922000</v>
          </cell>
          <cell r="B192" t="str">
            <v>Admin Expense Transfer</v>
          </cell>
          <cell r="C192" t="str">
            <v>AGO</v>
          </cell>
          <cell r="D192">
            <v>922</v>
          </cell>
          <cell r="E192">
            <v>6</v>
          </cell>
          <cell r="F192">
            <v>1</v>
          </cell>
          <cell r="G192">
            <v>1</v>
          </cell>
          <cell r="H192">
            <v>1</v>
          </cell>
          <cell r="I192">
            <v>1</v>
          </cell>
          <cell r="J192">
            <v>1</v>
          </cell>
          <cell r="K192">
            <v>1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923000</v>
          </cell>
          <cell r="B193" t="str">
            <v>Outside Services Employed</v>
          </cell>
          <cell r="C193" t="str">
            <v>AGO</v>
          </cell>
          <cell r="D193">
            <v>923</v>
          </cell>
          <cell r="E193">
            <v>1137976</v>
          </cell>
          <cell r="F193">
            <v>230479</v>
          </cell>
          <cell r="G193">
            <v>29904</v>
          </cell>
          <cell r="H193">
            <v>109275</v>
          </cell>
          <cell r="I193">
            <v>84695</v>
          </cell>
          <cell r="J193">
            <v>87825</v>
          </cell>
          <cell r="K193">
            <v>123435</v>
          </cell>
          <cell r="L193">
            <v>91789</v>
          </cell>
          <cell r="M193">
            <v>71592</v>
          </cell>
          <cell r="N193">
            <v>65326</v>
          </cell>
          <cell r="O193">
            <v>103151</v>
          </cell>
          <cell r="P193">
            <v>72875</v>
          </cell>
          <cell r="Q193">
            <v>67630</v>
          </cell>
        </row>
        <row r="194">
          <cell r="A194">
            <v>923980</v>
          </cell>
          <cell r="B194" t="str">
            <v>Outside Services Employee &amp;</v>
          </cell>
          <cell r="C194" t="str">
            <v>AGO</v>
          </cell>
          <cell r="D194">
            <v>923</v>
          </cell>
          <cell r="E194">
            <v>-47130</v>
          </cell>
          <cell r="F194">
            <v>-17765</v>
          </cell>
          <cell r="G194">
            <v>-3706</v>
          </cell>
          <cell r="H194">
            <v>-11187</v>
          </cell>
          <cell r="I194">
            <v>205</v>
          </cell>
          <cell r="J194">
            <v>-8726</v>
          </cell>
          <cell r="K194">
            <v>-6426</v>
          </cell>
          <cell r="L194">
            <v>73</v>
          </cell>
          <cell r="M194">
            <v>110</v>
          </cell>
          <cell r="N194">
            <v>73</v>
          </cell>
          <cell r="O194">
            <v>73</v>
          </cell>
          <cell r="P194">
            <v>73</v>
          </cell>
          <cell r="Q194">
            <v>73</v>
          </cell>
        </row>
        <row r="195">
          <cell r="A195">
            <v>924000</v>
          </cell>
          <cell r="B195" t="str">
            <v>Property Insurance</v>
          </cell>
          <cell r="C195" t="str">
            <v>AGO</v>
          </cell>
          <cell r="D195">
            <v>924</v>
          </cell>
          <cell r="E195">
            <v>2256</v>
          </cell>
          <cell r="F195">
            <v>-405</v>
          </cell>
          <cell r="G195">
            <v>268</v>
          </cell>
          <cell r="H195">
            <v>268</v>
          </cell>
          <cell r="I195">
            <v>-445</v>
          </cell>
          <cell r="J195">
            <v>268</v>
          </cell>
          <cell r="K195">
            <v>268</v>
          </cell>
          <cell r="L195">
            <v>20</v>
          </cell>
          <cell r="M195">
            <v>1934</v>
          </cell>
          <cell r="N195">
            <v>20</v>
          </cell>
          <cell r="O195">
            <v>20</v>
          </cell>
          <cell r="P195">
            <v>20</v>
          </cell>
          <cell r="Q195">
            <v>20</v>
          </cell>
        </row>
        <row r="196">
          <cell r="A196">
            <v>924050</v>
          </cell>
          <cell r="B196" t="str">
            <v>Inter-Co Prop Ins Exp</v>
          </cell>
          <cell r="C196" t="str">
            <v>AGO</v>
          </cell>
          <cell r="D196">
            <v>924</v>
          </cell>
          <cell r="E196">
            <v>226799</v>
          </cell>
          <cell r="F196">
            <v>19792</v>
          </cell>
          <cell r="G196">
            <v>18101</v>
          </cell>
          <cell r="H196">
            <v>18101</v>
          </cell>
          <cell r="I196">
            <v>18101</v>
          </cell>
          <cell r="J196">
            <v>18101</v>
          </cell>
          <cell r="K196">
            <v>18101</v>
          </cell>
          <cell r="L196">
            <v>19417</v>
          </cell>
          <cell r="M196">
            <v>19417</v>
          </cell>
          <cell r="N196">
            <v>19417</v>
          </cell>
          <cell r="O196">
            <v>19417</v>
          </cell>
          <cell r="P196">
            <v>19417</v>
          </cell>
          <cell r="Q196">
            <v>19417</v>
          </cell>
        </row>
        <row r="197">
          <cell r="A197">
            <v>924980</v>
          </cell>
          <cell r="B197" t="str">
            <v>Property Insurance For Corp.</v>
          </cell>
          <cell r="C197" t="str">
            <v>AGO</v>
          </cell>
          <cell r="D197">
            <v>924</v>
          </cell>
          <cell r="E197">
            <v>151473</v>
          </cell>
          <cell r="F197">
            <v>12793</v>
          </cell>
          <cell r="G197">
            <v>12370</v>
          </cell>
          <cell r="H197">
            <v>12370</v>
          </cell>
          <cell r="I197">
            <v>12370</v>
          </cell>
          <cell r="J197">
            <v>12370</v>
          </cell>
          <cell r="K197">
            <v>12370</v>
          </cell>
          <cell r="L197">
            <v>12805</v>
          </cell>
          <cell r="M197">
            <v>12805</v>
          </cell>
          <cell r="N197">
            <v>12805</v>
          </cell>
          <cell r="O197">
            <v>12805</v>
          </cell>
          <cell r="P197">
            <v>12805</v>
          </cell>
          <cell r="Q197">
            <v>12805</v>
          </cell>
        </row>
        <row r="198">
          <cell r="A198">
            <v>925000</v>
          </cell>
          <cell r="B198" t="str">
            <v>Injuries &amp; Damages</v>
          </cell>
          <cell r="C198" t="str">
            <v>AGO</v>
          </cell>
          <cell r="D198">
            <v>925</v>
          </cell>
          <cell r="E198">
            <v>500172</v>
          </cell>
          <cell r="F198">
            <v>77148</v>
          </cell>
          <cell r="G198">
            <v>34714</v>
          </cell>
          <cell r="H198">
            <v>37577</v>
          </cell>
          <cell r="I198">
            <v>40350</v>
          </cell>
          <cell r="J198">
            <v>37069</v>
          </cell>
          <cell r="K198">
            <v>29294</v>
          </cell>
          <cell r="L198">
            <v>40670</v>
          </cell>
          <cell r="M198">
            <v>40670</v>
          </cell>
          <cell r="N198">
            <v>40670</v>
          </cell>
          <cell r="O198">
            <v>40670</v>
          </cell>
          <cell r="P198">
            <v>40670</v>
          </cell>
          <cell r="Q198">
            <v>40670</v>
          </cell>
        </row>
        <row r="199">
          <cell r="A199">
            <v>925050</v>
          </cell>
          <cell r="B199" t="str">
            <v>Intercompany Non-Prop Ins Exp</v>
          </cell>
          <cell r="C199" t="str">
            <v>AGO</v>
          </cell>
          <cell r="D199">
            <v>925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925051</v>
          </cell>
          <cell r="B200" t="str">
            <v>INTER-CO GEN LIAB EXP</v>
          </cell>
          <cell r="C200" t="str">
            <v>AGO</v>
          </cell>
          <cell r="D200">
            <v>925</v>
          </cell>
          <cell r="E200">
            <v>234370</v>
          </cell>
          <cell r="F200">
            <v>21125</v>
          </cell>
          <cell r="G200">
            <v>19249</v>
          </cell>
          <cell r="H200">
            <v>19249</v>
          </cell>
          <cell r="I200">
            <v>19249</v>
          </cell>
          <cell r="J200">
            <v>19249</v>
          </cell>
          <cell r="K200">
            <v>19249</v>
          </cell>
          <cell r="L200">
            <v>19500</v>
          </cell>
          <cell r="M200">
            <v>19500</v>
          </cell>
          <cell r="N200">
            <v>19500</v>
          </cell>
          <cell r="O200">
            <v>19500</v>
          </cell>
          <cell r="P200">
            <v>19500</v>
          </cell>
          <cell r="Q200">
            <v>19500</v>
          </cell>
        </row>
        <row r="201">
          <cell r="A201">
            <v>925100</v>
          </cell>
          <cell r="B201" t="str">
            <v>Accrued Inj and Damages</v>
          </cell>
          <cell r="C201" t="str">
            <v>AGO</v>
          </cell>
          <cell r="D201">
            <v>925</v>
          </cell>
          <cell r="E201">
            <v>3594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599</v>
          </cell>
          <cell r="M201">
            <v>599</v>
          </cell>
          <cell r="N201">
            <v>599</v>
          </cell>
          <cell r="O201">
            <v>599</v>
          </cell>
          <cell r="P201">
            <v>599</v>
          </cell>
          <cell r="Q201">
            <v>599</v>
          </cell>
        </row>
        <row r="202">
          <cell r="A202">
            <v>925200</v>
          </cell>
          <cell r="B202" t="str">
            <v>Injuries And Damages-Other</v>
          </cell>
          <cell r="C202" t="str">
            <v>AGO</v>
          </cell>
          <cell r="D202">
            <v>925</v>
          </cell>
          <cell r="E202">
            <v>7574</v>
          </cell>
          <cell r="F202">
            <v>601</v>
          </cell>
          <cell r="G202">
            <v>646</v>
          </cell>
          <cell r="H202">
            <v>685</v>
          </cell>
          <cell r="I202">
            <v>522</v>
          </cell>
          <cell r="J202">
            <v>499</v>
          </cell>
          <cell r="K202">
            <v>421</v>
          </cell>
          <cell r="L202">
            <v>700</v>
          </cell>
          <cell r="M202">
            <v>700</v>
          </cell>
          <cell r="N202">
            <v>700</v>
          </cell>
          <cell r="O202">
            <v>700</v>
          </cell>
          <cell r="P202">
            <v>700</v>
          </cell>
          <cell r="Q202">
            <v>700</v>
          </cell>
        </row>
        <row r="203">
          <cell r="A203">
            <v>925980</v>
          </cell>
          <cell r="B203" t="str">
            <v>Injuries And Damages For Corp.</v>
          </cell>
          <cell r="C203" t="str">
            <v>AGO</v>
          </cell>
          <cell r="D203">
            <v>925</v>
          </cell>
          <cell r="E203">
            <v>12175</v>
          </cell>
          <cell r="F203">
            <v>1057</v>
          </cell>
          <cell r="G203">
            <v>1284</v>
          </cell>
          <cell r="H203">
            <v>1284</v>
          </cell>
          <cell r="I203">
            <v>1284</v>
          </cell>
          <cell r="J203">
            <v>1284</v>
          </cell>
          <cell r="K203">
            <v>1284</v>
          </cell>
          <cell r="L203">
            <v>783</v>
          </cell>
          <cell r="M203">
            <v>783</v>
          </cell>
          <cell r="N203">
            <v>783</v>
          </cell>
          <cell r="O203">
            <v>783</v>
          </cell>
          <cell r="P203">
            <v>783</v>
          </cell>
          <cell r="Q203">
            <v>783</v>
          </cell>
        </row>
        <row r="204">
          <cell r="A204">
            <v>926000</v>
          </cell>
          <cell r="B204" t="str">
            <v>EMPL PENSIONS AND BENEFITS</v>
          </cell>
          <cell r="C204" t="str">
            <v>AGO</v>
          </cell>
          <cell r="D204">
            <v>926</v>
          </cell>
          <cell r="E204">
            <v>4091202</v>
          </cell>
          <cell r="F204">
            <v>474788</v>
          </cell>
          <cell r="G204">
            <v>374291</v>
          </cell>
          <cell r="H204">
            <v>355204</v>
          </cell>
          <cell r="I204">
            <v>225473</v>
          </cell>
          <cell r="J204">
            <v>289801</v>
          </cell>
          <cell r="K204">
            <v>293709</v>
          </cell>
          <cell r="L204">
            <v>426445</v>
          </cell>
          <cell r="M204">
            <v>344036</v>
          </cell>
          <cell r="N204">
            <v>343915</v>
          </cell>
          <cell r="O204">
            <v>278112</v>
          </cell>
          <cell r="P204">
            <v>342132</v>
          </cell>
          <cell r="Q204">
            <v>343296</v>
          </cell>
        </row>
        <row r="205">
          <cell r="A205">
            <v>926430</v>
          </cell>
          <cell r="B205" t="str">
            <v>Employees'Recreation Expense</v>
          </cell>
          <cell r="C205" t="str">
            <v>AGO</v>
          </cell>
          <cell r="D205">
            <v>926</v>
          </cell>
          <cell r="E205">
            <v>861</v>
          </cell>
          <cell r="F205">
            <v>8</v>
          </cell>
          <cell r="G205">
            <v>1</v>
          </cell>
          <cell r="H205">
            <v>2</v>
          </cell>
          <cell r="I205">
            <v>0</v>
          </cell>
          <cell r="J205">
            <v>1</v>
          </cell>
          <cell r="K205">
            <v>3</v>
          </cell>
          <cell r="L205">
            <v>141</v>
          </cell>
          <cell r="M205">
            <v>141</v>
          </cell>
          <cell r="N205">
            <v>141</v>
          </cell>
          <cell r="O205">
            <v>141</v>
          </cell>
          <cell r="P205">
            <v>141</v>
          </cell>
          <cell r="Q205">
            <v>141</v>
          </cell>
        </row>
        <row r="206">
          <cell r="A206">
            <v>926600</v>
          </cell>
          <cell r="B206" t="str">
            <v>Employee Benefits-Transferred</v>
          </cell>
          <cell r="C206" t="str">
            <v>AGO</v>
          </cell>
          <cell r="D206">
            <v>926</v>
          </cell>
          <cell r="E206">
            <v>2216916</v>
          </cell>
          <cell r="F206">
            <v>-123881</v>
          </cell>
          <cell r="G206">
            <v>254395</v>
          </cell>
          <cell r="H206">
            <v>233644</v>
          </cell>
          <cell r="I206">
            <v>11093</v>
          </cell>
          <cell r="J206">
            <v>219553</v>
          </cell>
          <cell r="K206">
            <v>232683</v>
          </cell>
          <cell r="L206">
            <v>238582</v>
          </cell>
          <cell r="M206">
            <v>224764</v>
          </cell>
          <cell r="N206">
            <v>282027</v>
          </cell>
          <cell r="O206">
            <v>212409</v>
          </cell>
          <cell r="P206">
            <v>214049</v>
          </cell>
          <cell r="Q206">
            <v>217598</v>
          </cell>
        </row>
        <row r="207">
          <cell r="A207">
            <v>926999</v>
          </cell>
          <cell r="B207" t="str">
            <v>Non Serv Pension (ASU 2017-07)</v>
          </cell>
          <cell r="C207" t="str">
            <v>AGO</v>
          </cell>
          <cell r="D207">
            <v>926</v>
          </cell>
          <cell r="E207">
            <v>-1016750</v>
          </cell>
          <cell r="F207">
            <v>-68081</v>
          </cell>
          <cell r="G207">
            <v>-63226</v>
          </cell>
          <cell r="H207">
            <v>-118964</v>
          </cell>
          <cell r="I207">
            <v>-91095</v>
          </cell>
          <cell r="J207">
            <v>-91095</v>
          </cell>
          <cell r="K207">
            <v>-91095</v>
          </cell>
          <cell r="L207">
            <v>-82199</v>
          </cell>
          <cell r="M207">
            <v>-82199</v>
          </cell>
          <cell r="N207">
            <v>-82199</v>
          </cell>
          <cell r="O207">
            <v>-82199</v>
          </cell>
          <cell r="P207">
            <v>-82199</v>
          </cell>
          <cell r="Q207">
            <v>-82199</v>
          </cell>
        </row>
        <row r="208">
          <cell r="A208">
            <v>928006</v>
          </cell>
          <cell r="B208" t="str">
            <v>State Reg Comm Proceeding</v>
          </cell>
          <cell r="C208" t="str">
            <v>AGO</v>
          </cell>
          <cell r="D208">
            <v>928</v>
          </cell>
          <cell r="E208">
            <v>813468</v>
          </cell>
          <cell r="F208">
            <v>66775</v>
          </cell>
          <cell r="G208">
            <v>66775</v>
          </cell>
          <cell r="H208">
            <v>66775</v>
          </cell>
          <cell r="I208">
            <v>66775</v>
          </cell>
          <cell r="J208">
            <v>66775</v>
          </cell>
          <cell r="K208">
            <v>66775</v>
          </cell>
          <cell r="L208">
            <v>68803</v>
          </cell>
          <cell r="M208">
            <v>68803</v>
          </cell>
          <cell r="N208">
            <v>68803</v>
          </cell>
          <cell r="O208">
            <v>68803</v>
          </cell>
          <cell r="P208">
            <v>68803</v>
          </cell>
          <cell r="Q208">
            <v>68803</v>
          </cell>
        </row>
        <row r="209">
          <cell r="A209">
            <v>928053</v>
          </cell>
          <cell r="B209" t="str">
            <v>Travel Expense</v>
          </cell>
          <cell r="C209" t="str">
            <v>AGO</v>
          </cell>
          <cell r="D209">
            <v>928</v>
          </cell>
          <cell r="E209">
            <v>-74</v>
          </cell>
          <cell r="F209">
            <v>-76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2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929000</v>
          </cell>
          <cell r="B210" t="str">
            <v>Duplicate Chrgs-Enrgy To Exp</v>
          </cell>
          <cell r="C210" t="str">
            <v>AGO</v>
          </cell>
          <cell r="D210">
            <v>929</v>
          </cell>
          <cell r="E210">
            <v>-28517</v>
          </cell>
          <cell r="F210">
            <v>-4836</v>
          </cell>
          <cell r="G210">
            <v>-3730</v>
          </cell>
          <cell r="H210">
            <v>-5517</v>
          </cell>
          <cell r="I210">
            <v>-5424</v>
          </cell>
          <cell r="J210">
            <v>-5320</v>
          </cell>
          <cell r="K210">
            <v>-3690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929500</v>
          </cell>
          <cell r="B211" t="str">
            <v>Admin Exp Transf</v>
          </cell>
          <cell r="C211" t="str">
            <v>AGO</v>
          </cell>
          <cell r="D211">
            <v>929</v>
          </cell>
          <cell r="E211">
            <v>-870496</v>
          </cell>
          <cell r="F211">
            <v>-79117</v>
          </cell>
          <cell r="G211">
            <v>-52074</v>
          </cell>
          <cell r="H211">
            <v>-54249</v>
          </cell>
          <cell r="I211">
            <v>-66369</v>
          </cell>
          <cell r="J211">
            <v>-38966</v>
          </cell>
          <cell r="K211">
            <v>-35181</v>
          </cell>
          <cell r="L211">
            <v>-91177</v>
          </cell>
          <cell r="M211">
            <v>-97703</v>
          </cell>
          <cell r="N211">
            <v>-97415</v>
          </cell>
          <cell r="O211">
            <v>-87109</v>
          </cell>
          <cell r="P211">
            <v>-99786</v>
          </cell>
          <cell r="Q211">
            <v>-71350</v>
          </cell>
        </row>
        <row r="212">
          <cell r="A212">
            <v>930150</v>
          </cell>
          <cell r="B212" t="str">
            <v>Miscellaneous Advertising Exp</v>
          </cell>
          <cell r="C212" t="str">
            <v>AGO</v>
          </cell>
          <cell r="D212">
            <v>930</v>
          </cell>
          <cell r="E212">
            <v>31938</v>
          </cell>
          <cell r="F212">
            <v>15188</v>
          </cell>
          <cell r="G212">
            <v>-3225</v>
          </cell>
          <cell r="H212">
            <v>607</v>
          </cell>
          <cell r="I212">
            <v>13088</v>
          </cell>
          <cell r="J212">
            <v>2989</v>
          </cell>
          <cell r="K212">
            <v>4061</v>
          </cell>
          <cell r="L212">
            <v>133</v>
          </cell>
          <cell r="M212">
            <v>-259</v>
          </cell>
          <cell r="N212">
            <v>-259</v>
          </cell>
          <cell r="O212">
            <v>133</v>
          </cell>
          <cell r="P212">
            <v>-259</v>
          </cell>
          <cell r="Q212">
            <v>-259</v>
          </cell>
        </row>
        <row r="213">
          <cell r="A213">
            <v>930200</v>
          </cell>
          <cell r="B213" t="str">
            <v>Misc General Expenses</v>
          </cell>
          <cell r="C213" t="str">
            <v>AGO</v>
          </cell>
          <cell r="D213">
            <v>930</v>
          </cell>
          <cell r="E213">
            <v>816326</v>
          </cell>
          <cell r="F213">
            <v>41340</v>
          </cell>
          <cell r="G213">
            <v>54696</v>
          </cell>
          <cell r="H213">
            <v>78368</v>
          </cell>
          <cell r="I213">
            <v>67757</v>
          </cell>
          <cell r="J213">
            <v>62936</v>
          </cell>
          <cell r="K213">
            <v>66890</v>
          </cell>
          <cell r="L213">
            <v>73560</v>
          </cell>
          <cell r="M213">
            <v>72737</v>
          </cell>
          <cell r="N213">
            <v>76695</v>
          </cell>
          <cell r="O213">
            <v>73433</v>
          </cell>
          <cell r="P213">
            <v>74227</v>
          </cell>
          <cell r="Q213">
            <v>73687</v>
          </cell>
        </row>
        <row r="214">
          <cell r="A214">
            <v>930210</v>
          </cell>
          <cell r="B214" t="str">
            <v>Industry Association Dues</v>
          </cell>
          <cell r="C214" t="str">
            <v>AGO</v>
          </cell>
          <cell r="D214">
            <v>930</v>
          </cell>
          <cell r="E214">
            <v>36489</v>
          </cell>
          <cell r="F214">
            <v>0</v>
          </cell>
          <cell r="G214">
            <v>36489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>
            <v>930220</v>
          </cell>
          <cell r="B215" t="str">
            <v>Exp of Servicing Securities</v>
          </cell>
          <cell r="C215" t="str">
            <v>AGO</v>
          </cell>
          <cell r="D215">
            <v>930</v>
          </cell>
          <cell r="E215">
            <v>23169</v>
          </cell>
          <cell r="F215">
            <v>0</v>
          </cell>
          <cell r="G215">
            <v>-108</v>
          </cell>
          <cell r="H215">
            <v>-51</v>
          </cell>
          <cell r="I215">
            <v>11943</v>
          </cell>
          <cell r="J215">
            <v>0</v>
          </cell>
          <cell r="K215">
            <v>11385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>
            <v>930230</v>
          </cell>
          <cell r="B216" t="str">
            <v>Dues To Various Organizations</v>
          </cell>
          <cell r="C216" t="str">
            <v>AGO</v>
          </cell>
          <cell r="D216">
            <v>930</v>
          </cell>
          <cell r="E216">
            <v>25487</v>
          </cell>
          <cell r="F216">
            <v>78</v>
          </cell>
          <cell r="G216">
            <v>2784</v>
          </cell>
          <cell r="H216">
            <v>285</v>
          </cell>
          <cell r="I216">
            <v>8200</v>
          </cell>
          <cell r="J216">
            <v>2220</v>
          </cell>
          <cell r="K216">
            <v>168</v>
          </cell>
          <cell r="L216">
            <v>714</v>
          </cell>
          <cell r="M216">
            <v>1341</v>
          </cell>
          <cell r="N216">
            <v>2108</v>
          </cell>
          <cell r="O216">
            <v>825</v>
          </cell>
          <cell r="P216">
            <v>5472</v>
          </cell>
          <cell r="Q216">
            <v>1292</v>
          </cell>
        </row>
        <row r="217">
          <cell r="A217">
            <v>930240</v>
          </cell>
          <cell r="B217" t="str">
            <v>Director'S Expenses</v>
          </cell>
          <cell r="C217" t="str">
            <v>AGO</v>
          </cell>
          <cell r="D217">
            <v>930</v>
          </cell>
          <cell r="E217">
            <v>57359</v>
          </cell>
          <cell r="F217">
            <v>7073</v>
          </cell>
          <cell r="G217">
            <v>6371</v>
          </cell>
          <cell r="H217">
            <v>-1113</v>
          </cell>
          <cell r="I217">
            <v>392</v>
          </cell>
          <cell r="J217">
            <v>6026</v>
          </cell>
          <cell r="K217">
            <v>23622</v>
          </cell>
          <cell r="L217">
            <v>2498</v>
          </cell>
          <cell r="M217">
            <v>2498</v>
          </cell>
          <cell r="N217">
            <v>2498</v>
          </cell>
          <cell r="O217">
            <v>2498</v>
          </cell>
          <cell r="P217">
            <v>2498</v>
          </cell>
          <cell r="Q217">
            <v>2498</v>
          </cell>
        </row>
        <row r="218">
          <cell r="A218">
            <v>930250</v>
          </cell>
          <cell r="B218" t="str">
            <v>Buy\Sell Transf Employee Homes</v>
          </cell>
          <cell r="C218" t="str">
            <v>AGO</v>
          </cell>
          <cell r="D218">
            <v>930</v>
          </cell>
          <cell r="E218">
            <v>5181</v>
          </cell>
          <cell r="F218">
            <v>1253</v>
          </cell>
          <cell r="G218">
            <v>-412</v>
          </cell>
          <cell r="H218">
            <v>439</v>
          </cell>
          <cell r="I218">
            <v>376</v>
          </cell>
          <cell r="J218">
            <v>628</v>
          </cell>
          <cell r="K218">
            <v>2039</v>
          </cell>
          <cell r="L218">
            <v>143</v>
          </cell>
          <cell r="M218">
            <v>143</v>
          </cell>
          <cell r="N218">
            <v>143</v>
          </cell>
          <cell r="O218">
            <v>143</v>
          </cell>
          <cell r="P218">
            <v>143</v>
          </cell>
          <cell r="Q218">
            <v>143</v>
          </cell>
        </row>
        <row r="219">
          <cell r="A219">
            <v>930700</v>
          </cell>
          <cell r="B219" t="str">
            <v>Research &amp; Development</v>
          </cell>
          <cell r="C219" t="str">
            <v>AGO</v>
          </cell>
          <cell r="D219">
            <v>930</v>
          </cell>
          <cell r="E219">
            <v>3031</v>
          </cell>
          <cell r="F219">
            <v>389</v>
          </cell>
          <cell r="G219">
            <v>1249</v>
          </cell>
          <cell r="H219">
            <v>143</v>
          </cell>
          <cell r="I219">
            <v>309</v>
          </cell>
          <cell r="J219">
            <v>407</v>
          </cell>
          <cell r="K219">
            <v>28</v>
          </cell>
          <cell r="L219">
            <v>0</v>
          </cell>
          <cell r="M219">
            <v>253</v>
          </cell>
          <cell r="N219">
            <v>0</v>
          </cell>
          <cell r="O219">
            <v>0</v>
          </cell>
          <cell r="P219">
            <v>253</v>
          </cell>
          <cell r="Q219">
            <v>0</v>
          </cell>
        </row>
        <row r="220">
          <cell r="A220">
            <v>930940</v>
          </cell>
          <cell r="B220" t="str">
            <v>General Expenses</v>
          </cell>
          <cell r="C220" t="str">
            <v>AGO</v>
          </cell>
          <cell r="D220">
            <v>930</v>
          </cell>
          <cell r="E220">
            <v>694</v>
          </cell>
          <cell r="F220">
            <v>223</v>
          </cell>
          <cell r="G220">
            <v>86</v>
          </cell>
          <cell r="H220">
            <v>134</v>
          </cell>
          <cell r="I220">
            <v>119</v>
          </cell>
          <cell r="J220">
            <v>101</v>
          </cell>
          <cell r="K220">
            <v>31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931001</v>
          </cell>
          <cell r="B221" t="str">
            <v>Rents-A&amp;G</v>
          </cell>
          <cell r="C221" t="str">
            <v>AGO</v>
          </cell>
          <cell r="D221">
            <v>931</v>
          </cell>
          <cell r="E221">
            <v>85045</v>
          </cell>
          <cell r="F221">
            <v>8621</v>
          </cell>
          <cell r="G221">
            <v>7724</v>
          </cell>
          <cell r="H221">
            <v>9783</v>
          </cell>
          <cell r="I221">
            <v>8216</v>
          </cell>
          <cell r="J221">
            <v>9513</v>
          </cell>
          <cell r="K221">
            <v>5469</v>
          </cell>
          <cell r="L221">
            <v>5999</v>
          </cell>
          <cell r="M221">
            <v>5971</v>
          </cell>
          <cell r="N221">
            <v>5936</v>
          </cell>
          <cell r="O221">
            <v>5937</v>
          </cell>
          <cell r="P221">
            <v>5938</v>
          </cell>
          <cell r="Q221">
            <v>5938</v>
          </cell>
        </row>
        <row r="222">
          <cell r="A222">
            <v>931003</v>
          </cell>
          <cell r="B222" t="str">
            <v>Lease Amortization Expense</v>
          </cell>
          <cell r="C222" t="str">
            <v>AGO</v>
          </cell>
          <cell r="D222">
            <v>931</v>
          </cell>
          <cell r="E222">
            <v>9471</v>
          </cell>
          <cell r="F222">
            <v>0</v>
          </cell>
          <cell r="G222">
            <v>9429</v>
          </cell>
          <cell r="H222">
            <v>9429</v>
          </cell>
          <cell r="I222">
            <v>-9387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931008</v>
          </cell>
          <cell r="B223" t="str">
            <v>A&amp;G Rents-IC</v>
          </cell>
          <cell r="C223" t="str">
            <v>AGO</v>
          </cell>
          <cell r="D223">
            <v>931</v>
          </cell>
          <cell r="E223">
            <v>956963</v>
          </cell>
          <cell r="F223">
            <v>80020</v>
          </cell>
          <cell r="G223">
            <v>84181</v>
          </cell>
          <cell r="H223">
            <v>85130</v>
          </cell>
          <cell r="I223">
            <v>85276</v>
          </cell>
          <cell r="J223">
            <v>87352</v>
          </cell>
          <cell r="K223">
            <v>87242</v>
          </cell>
          <cell r="L223">
            <v>74627</v>
          </cell>
          <cell r="M223">
            <v>74627</v>
          </cell>
          <cell r="N223">
            <v>74627</v>
          </cell>
          <cell r="O223">
            <v>74627</v>
          </cell>
          <cell r="P223">
            <v>74627</v>
          </cell>
          <cell r="Q223">
            <v>74627</v>
          </cell>
        </row>
        <row r="224">
          <cell r="A224">
            <v>935100</v>
          </cell>
          <cell r="B224" t="str">
            <v>Maint General Plant-Elec</v>
          </cell>
          <cell r="C224" t="str">
            <v>AGM</v>
          </cell>
          <cell r="D224">
            <v>935</v>
          </cell>
          <cell r="E224">
            <v>1489</v>
          </cell>
          <cell r="F224">
            <v>1302</v>
          </cell>
          <cell r="G224">
            <v>6</v>
          </cell>
          <cell r="H224">
            <v>12</v>
          </cell>
          <cell r="I224">
            <v>6</v>
          </cell>
          <cell r="J224">
            <v>7</v>
          </cell>
          <cell r="K224">
            <v>18</v>
          </cell>
          <cell r="L224">
            <v>30</v>
          </cell>
          <cell r="M224">
            <v>29</v>
          </cell>
          <cell r="N224">
            <v>30</v>
          </cell>
          <cell r="O224">
            <v>16</v>
          </cell>
          <cell r="P224">
            <v>16</v>
          </cell>
          <cell r="Q224">
            <v>17</v>
          </cell>
        </row>
        <row r="225">
          <cell r="A225">
            <v>935200</v>
          </cell>
          <cell r="B225" t="str">
            <v>Cust Infor &amp; Computer Control</v>
          </cell>
          <cell r="C225" t="str">
            <v>AGM</v>
          </cell>
          <cell r="D225">
            <v>935</v>
          </cell>
          <cell r="E225">
            <v>2032</v>
          </cell>
          <cell r="F225">
            <v>2023</v>
          </cell>
          <cell r="G225">
            <v>1</v>
          </cell>
          <cell r="H225">
            <v>9</v>
          </cell>
          <cell r="I225">
            <v>0</v>
          </cell>
          <cell r="J225">
            <v>0</v>
          </cell>
          <cell r="K225">
            <v>-1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</sheetData>
      <sheetData sheetId="5">
        <row r="12">
          <cell r="A12">
            <v>440000</v>
          </cell>
          <cell r="D12" t="str">
            <v>BBEREV</v>
          </cell>
          <cell r="G12">
            <v>7949645</v>
          </cell>
          <cell r="H12">
            <v>8517255</v>
          </cell>
          <cell r="I12">
            <v>8460122</v>
          </cell>
          <cell r="J12">
            <v>7472704</v>
          </cell>
          <cell r="K12">
            <v>6069221</v>
          </cell>
          <cell r="L12">
            <v>5603965</v>
          </cell>
          <cell r="M12">
            <v>6617461</v>
          </cell>
          <cell r="N12">
            <v>8095718</v>
          </cell>
          <cell r="O12">
            <v>8278806</v>
          </cell>
          <cell r="P12">
            <v>7668330</v>
          </cell>
          <cell r="Q12">
            <v>5977090</v>
          </cell>
          <cell r="R12">
            <v>5746250</v>
          </cell>
        </row>
        <row r="13">
          <cell r="A13">
            <v>440000</v>
          </cell>
          <cell r="D13" t="str">
            <v>BEFREV</v>
          </cell>
          <cell r="G13">
            <v>3256513</v>
          </cell>
          <cell r="H13">
            <v>3539081</v>
          </cell>
          <cell r="I13">
            <v>3508198</v>
          </cell>
          <cell r="J13">
            <v>3016541</v>
          </cell>
          <cell r="K13">
            <v>2317679</v>
          </cell>
          <cell r="L13">
            <v>2084257</v>
          </cell>
          <cell r="M13">
            <v>2602653</v>
          </cell>
          <cell r="N13">
            <v>3338286</v>
          </cell>
          <cell r="O13">
            <v>3429181</v>
          </cell>
          <cell r="P13">
            <v>3123737</v>
          </cell>
          <cell r="Q13">
            <v>2279405</v>
          </cell>
          <cell r="R13">
            <v>2163790</v>
          </cell>
        </row>
        <row r="14">
          <cell r="A14">
            <v>440000</v>
          </cell>
          <cell r="D14" t="str">
            <v>REDSM</v>
          </cell>
          <cell r="G14">
            <v>414458</v>
          </cell>
          <cell r="H14">
            <v>450468</v>
          </cell>
          <cell r="I14">
            <v>446432</v>
          </cell>
          <cell r="J14">
            <v>383816</v>
          </cell>
          <cell r="K14">
            <v>294798</v>
          </cell>
          <cell r="L14">
            <v>267342</v>
          </cell>
          <cell r="M14">
            <v>327776</v>
          </cell>
          <cell r="N14">
            <v>420421</v>
          </cell>
          <cell r="O14">
            <v>431869</v>
          </cell>
          <cell r="P14">
            <v>393401</v>
          </cell>
          <cell r="Q14">
            <v>287067</v>
          </cell>
          <cell r="R14">
            <v>272506</v>
          </cell>
        </row>
        <row r="15">
          <cell r="A15">
            <v>440000</v>
          </cell>
          <cell r="D15" t="str">
            <v>REFC</v>
          </cell>
          <cell r="G15">
            <v>116898</v>
          </cell>
          <cell r="H15">
            <v>642716</v>
          </cell>
          <cell r="I15">
            <v>366722</v>
          </cell>
          <cell r="J15">
            <v>-23454</v>
          </cell>
          <cell r="K15">
            <v>132323</v>
          </cell>
          <cell r="L15">
            <v>39642</v>
          </cell>
          <cell r="M15">
            <v>-76467</v>
          </cell>
          <cell r="N15">
            <v>236790</v>
          </cell>
          <cell r="O15">
            <v>-840</v>
          </cell>
          <cell r="P15">
            <v>120117</v>
          </cell>
          <cell r="Q15">
            <v>-69922</v>
          </cell>
          <cell r="R15">
            <v>-43656</v>
          </cell>
        </row>
        <row r="16">
          <cell r="A16">
            <v>440000</v>
          </cell>
          <cell r="D16" t="str">
            <v>RKEPSM</v>
          </cell>
          <cell r="G16">
            <v>-14414</v>
          </cell>
          <cell r="H16">
            <v>-15566</v>
          </cell>
          <cell r="I16">
            <v>-15327</v>
          </cell>
          <cell r="J16">
            <v>-151059</v>
          </cell>
          <cell r="K16">
            <v>-116139</v>
          </cell>
          <cell r="L16">
            <v>-104645</v>
          </cell>
          <cell r="M16">
            <v>-19948</v>
          </cell>
          <cell r="N16">
            <v>-49862</v>
          </cell>
          <cell r="O16">
            <v>-11261</v>
          </cell>
          <cell r="P16">
            <v>-37328</v>
          </cell>
          <cell r="Q16">
            <v>-68965</v>
          </cell>
          <cell r="R16">
            <v>-62658</v>
          </cell>
        </row>
        <row r="17">
          <cell r="A17">
            <v>440000</v>
          </cell>
          <cell r="D17" t="str">
            <v>ROEESM</v>
          </cell>
          <cell r="G17">
            <v>886457</v>
          </cell>
          <cell r="H17">
            <v>1111248</v>
          </cell>
          <cell r="I17">
            <v>1131936</v>
          </cell>
          <cell r="J17">
            <v>773284</v>
          </cell>
          <cell r="K17">
            <v>700129</v>
          </cell>
          <cell r="L17">
            <v>737098</v>
          </cell>
          <cell r="M17">
            <v>720137</v>
          </cell>
          <cell r="N17">
            <v>821101</v>
          </cell>
          <cell r="O17">
            <v>849691</v>
          </cell>
          <cell r="P17">
            <v>802879</v>
          </cell>
          <cell r="Q17">
            <v>702484</v>
          </cell>
          <cell r="R17">
            <v>715314</v>
          </cell>
        </row>
        <row r="18">
          <cell r="A18">
            <v>440990</v>
          </cell>
          <cell r="D18" t="str">
            <v>UNBILL</v>
          </cell>
          <cell r="G18">
            <v>298567</v>
          </cell>
          <cell r="H18">
            <v>-64742</v>
          </cell>
          <cell r="I18">
            <v>-1847821</v>
          </cell>
          <cell r="J18">
            <v>-580276</v>
          </cell>
          <cell r="K18">
            <v>-643502</v>
          </cell>
          <cell r="L18">
            <v>1602033</v>
          </cell>
          <cell r="M18">
            <v>1456077</v>
          </cell>
          <cell r="N18">
            <v>1192015</v>
          </cell>
          <cell r="O18">
            <v>-278944</v>
          </cell>
          <cell r="P18">
            <v>-1610894</v>
          </cell>
          <cell r="Q18">
            <v>-745888</v>
          </cell>
          <cell r="R18">
            <v>1544912</v>
          </cell>
        </row>
        <row r="19">
          <cell r="A19">
            <v>442100</v>
          </cell>
          <cell r="D19" t="str">
            <v>BBEREV</v>
          </cell>
          <cell r="G19">
            <v>6011962</v>
          </cell>
          <cell r="H19">
            <v>6058953</v>
          </cell>
          <cell r="I19">
            <v>6086615</v>
          </cell>
          <cell r="J19">
            <v>5821054</v>
          </cell>
          <cell r="K19">
            <v>5701874</v>
          </cell>
          <cell r="L19">
            <v>5819623</v>
          </cell>
          <cell r="M19">
            <v>6493488</v>
          </cell>
          <cell r="N19">
            <v>6916001</v>
          </cell>
          <cell r="O19">
            <v>6846811</v>
          </cell>
          <cell r="P19">
            <v>6730513</v>
          </cell>
          <cell r="Q19">
            <v>6121323</v>
          </cell>
          <cell r="R19">
            <v>5760898</v>
          </cell>
        </row>
        <row r="20">
          <cell r="A20">
            <v>442100</v>
          </cell>
          <cell r="D20" t="str">
            <v>BEFREV</v>
          </cell>
          <cell r="G20">
            <v>2889738</v>
          </cell>
          <cell r="H20">
            <v>2899548</v>
          </cell>
          <cell r="I20">
            <v>2798669</v>
          </cell>
          <cell r="J20">
            <v>2641548</v>
          </cell>
          <cell r="K20">
            <v>2597134</v>
          </cell>
          <cell r="L20">
            <v>2695085</v>
          </cell>
          <cell r="M20">
            <v>3022181</v>
          </cell>
          <cell r="N20">
            <v>3280591</v>
          </cell>
          <cell r="O20">
            <v>3225515</v>
          </cell>
          <cell r="P20">
            <v>3180417</v>
          </cell>
          <cell r="Q20">
            <v>2805777</v>
          </cell>
          <cell r="R20">
            <v>2612434</v>
          </cell>
        </row>
        <row r="21">
          <cell r="A21">
            <v>442100</v>
          </cell>
          <cell r="D21" t="str">
            <v>REDSM</v>
          </cell>
          <cell r="G21">
            <v>606758</v>
          </cell>
          <cell r="H21">
            <v>610721</v>
          </cell>
          <cell r="I21">
            <v>588925</v>
          </cell>
          <cell r="J21">
            <v>554049</v>
          </cell>
          <cell r="K21">
            <v>544111</v>
          </cell>
          <cell r="L21">
            <v>569348</v>
          </cell>
          <cell r="M21">
            <v>199053</v>
          </cell>
          <cell r="N21">
            <v>216073</v>
          </cell>
          <cell r="O21">
            <v>212445</v>
          </cell>
          <cell r="P21">
            <v>209475</v>
          </cell>
          <cell r="Q21">
            <v>184800</v>
          </cell>
          <cell r="R21">
            <v>172065</v>
          </cell>
        </row>
        <row r="22">
          <cell r="A22">
            <v>442100</v>
          </cell>
          <cell r="D22" t="str">
            <v>REFC</v>
          </cell>
          <cell r="G22">
            <v>104190</v>
          </cell>
          <cell r="H22">
            <v>528982</v>
          </cell>
          <cell r="I22">
            <v>293381</v>
          </cell>
          <cell r="J22">
            <v>-20641</v>
          </cell>
          <cell r="K22">
            <v>148303</v>
          </cell>
          <cell r="L22">
            <v>49811</v>
          </cell>
          <cell r="M22">
            <v>-88793</v>
          </cell>
          <cell r="N22">
            <v>232697</v>
          </cell>
          <cell r="O22">
            <v>-790</v>
          </cell>
          <cell r="P22">
            <v>122297</v>
          </cell>
          <cell r="Q22">
            <v>-86068</v>
          </cell>
          <cell r="R22">
            <v>-52707</v>
          </cell>
        </row>
        <row r="23">
          <cell r="A23">
            <v>442100</v>
          </cell>
          <cell r="D23" t="str">
            <v>RKEPSM</v>
          </cell>
          <cell r="G23">
            <v>-13286</v>
          </cell>
          <cell r="H23">
            <v>-12544</v>
          </cell>
          <cell r="I23">
            <v>-12246</v>
          </cell>
          <cell r="J23">
            <v>-132811</v>
          </cell>
          <cell r="K23">
            <v>-130604</v>
          </cell>
          <cell r="L23">
            <v>-135588</v>
          </cell>
          <cell r="M23">
            <v>-23164</v>
          </cell>
          <cell r="N23">
            <v>-49000</v>
          </cell>
          <cell r="O23">
            <v>-10593</v>
          </cell>
          <cell r="P23">
            <v>-38005</v>
          </cell>
          <cell r="Q23">
            <v>-84890</v>
          </cell>
          <cell r="R23">
            <v>-75650</v>
          </cell>
        </row>
        <row r="24">
          <cell r="A24">
            <v>442100</v>
          </cell>
          <cell r="D24" t="str">
            <v>ROEESM</v>
          </cell>
          <cell r="G24">
            <v>791419</v>
          </cell>
          <cell r="H24">
            <v>894884</v>
          </cell>
          <cell r="I24">
            <v>937278</v>
          </cell>
          <cell r="J24">
            <v>714894</v>
          </cell>
          <cell r="K24">
            <v>780981</v>
          </cell>
          <cell r="L24">
            <v>928363</v>
          </cell>
          <cell r="M24">
            <v>836218</v>
          </cell>
          <cell r="N24">
            <v>806910</v>
          </cell>
          <cell r="O24">
            <v>799226</v>
          </cell>
          <cell r="P24">
            <v>817447</v>
          </cell>
          <cell r="Q24">
            <v>864705</v>
          </cell>
          <cell r="R24">
            <v>863629</v>
          </cell>
        </row>
        <row r="25">
          <cell r="A25">
            <v>442190</v>
          </cell>
          <cell r="D25" t="str">
            <v>UNBILL</v>
          </cell>
          <cell r="G25">
            <v>-346841</v>
          </cell>
          <cell r="H25">
            <v>-393472</v>
          </cell>
          <cell r="I25">
            <v>-562375</v>
          </cell>
          <cell r="J25">
            <v>196793</v>
          </cell>
          <cell r="K25">
            <v>-86477</v>
          </cell>
          <cell r="L25">
            <v>997660</v>
          </cell>
          <cell r="M25">
            <v>687669</v>
          </cell>
          <cell r="N25">
            <v>194585</v>
          </cell>
          <cell r="O25">
            <v>296868</v>
          </cell>
          <cell r="P25">
            <v>-316134</v>
          </cell>
          <cell r="Q25">
            <v>-164831</v>
          </cell>
          <cell r="R25">
            <v>168482</v>
          </cell>
        </row>
        <row r="26">
          <cell r="A26">
            <v>442200</v>
          </cell>
          <cell r="D26" t="str">
            <v>BBEREV</v>
          </cell>
          <cell r="G26">
            <v>2613165</v>
          </cell>
          <cell r="H26">
            <v>2641327</v>
          </cell>
          <cell r="I26">
            <v>2631787</v>
          </cell>
          <cell r="J26">
            <v>2609057</v>
          </cell>
          <cell r="K26">
            <v>2651810</v>
          </cell>
          <cell r="L26">
            <v>2842298</v>
          </cell>
          <cell r="M26">
            <v>3092474</v>
          </cell>
          <cell r="N26">
            <v>3110111</v>
          </cell>
          <cell r="O26">
            <v>3040211</v>
          </cell>
          <cell r="P26">
            <v>3111504</v>
          </cell>
          <cell r="Q26">
            <v>2739284</v>
          </cell>
          <cell r="R26">
            <v>2596258</v>
          </cell>
        </row>
        <row r="27">
          <cell r="A27">
            <v>442200</v>
          </cell>
          <cell r="D27" t="str">
            <v>BEFREV</v>
          </cell>
          <cell r="G27">
            <v>1616590</v>
          </cell>
          <cell r="H27">
            <v>1613629</v>
          </cell>
          <cell r="I27">
            <v>1542547</v>
          </cell>
          <cell r="J27">
            <v>1536174</v>
          </cell>
          <cell r="K27">
            <v>1551534</v>
          </cell>
          <cell r="L27">
            <v>1451995</v>
          </cell>
          <cell r="M27">
            <v>1689220</v>
          </cell>
          <cell r="N27">
            <v>1711425</v>
          </cell>
          <cell r="O27">
            <v>1683187</v>
          </cell>
          <cell r="P27">
            <v>1739330</v>
          </cell>
          <cell r="Q27">
            <v>1593857</v>
          </cell>
          <cell r="R27">
            <v>1493777</v>
          </cell>
        </row>
        <row r="28">
          <cell r="A28">
            <v>442200</v>
          </cell>
          <cell r="D28" t="str">
            <v>REDSM</v>
          </cell>
          <cell r="G28">
            <v>270742</v>
          </cell>
          <cell r="H28">
            <v>269837</v>
          </cell>
          <cell r="I28">
            <v>255575</v>
          </cell>
          <cell r="J28">
            <v>255611</v>
          </cell>
          <cell r="K28">
            <v>262673</v>
          </cell>
          <cell r="L28">
            <v>272187</v>
          </cell>
          <cell r="M28">
            <v>111259</v>
          </cell>
          <cell r="N28">
            <v>112721</v>
          </cell>
          <cell r="O28">
            <v>110861</v>
          </cell>
          <cell r="P28">
            <v>114559</v>
          </cell>
          <cell r="Q28">
            <v>104978</v>
          </cell>
          <cell r="R28">
            <v>98386</v>
          </cell>
        </row>
        <row r="29">
          <cell r="A29">
            <v>442200</v>
          </cell>
          <cell r="D29" t="str">
            <v>REFC</v>
          </cell>
          <cell r="G29">
            <v>56629</v>
          </cell>
          <cell r="H29">
            <v>287949</v>
          </cell>
          <cell r="I29">
            <v>158317</v>
          </cell>
          <cell r="J29">
            <v>-11144</v>
          </cell>
          <cell r="K29">
            <v>87214</v>
          </cell>
          <cell r="L29">
            <v>33225</v>
          </cell>
          <cell r="M29">
            <v>-49630</v>
          </cell>
          <cell r="N29">
            <v>121394</v>
          </cell>
          <cell r="O29">
            <v>-412</v>
          </cell>
          <cell r="P29">
            <v>66883</v>
          </cell>
          <cell r="Q29">
            <v>-48892</v>
          </cell>
          <cell r="R29">
            <v>-30138</v>
          </cell>
        </row>
        <row r="30">
          <cell r="A30">
            <v>442200</v>
          </cell>
          <cell r="D30" t="str">
            <v>RKEPSM</v>
          </cell>
          <cell r="G30">
            <v>-7045</v>
          </cell>
          <cell r="H30">
            <v>-7031</v>
          </cell>
          <cell r="I30">
            <v>-6708</v>
          </cell>
          <cell r="J30">
            <v>-76646</v>
          </cell>
          <cell r="K30">
            <v>-77939</v>
          </cell>
          <cell r="L30">
            <v>-80261</v>
          </cell>
          <cell r="M30">
            <v>-12947</v>
          </cell>
          <cell r="N30">
            <v>-25563</v>
          </cell>
          <cell r="O30">
            <v>-5528</v>
          </cell>
          <cell r="P30">
            <v>-20785</v>
          </cell>
          <cell r="Q30">
            <v>-48223</v>
          </cell>
          <cell r="R30">
            <v>-43256</v>
          </cell>
        </row>
        <row r="31">
          <cell r="A31">
            <v>442200</v>
          </cell>
          <cell r="D31" t="str">
            <v>ROEESM</v>
          </cell>
          <cell r="G31">
            <v>342166</v>
          </cell>
          <cell r="H31">
            <v>388738</v>
          </cell>
          <cell r="I31">
            <v>403503</v>
          </cell>
          <cell r="J31">
            <v>318891</v>
          </cell>
          <cell r="K31">
            <v>360676</v>
          </cell>
          <cell r="L31">
            <v>425090</v>
          </cell>
          <cell r="M31">
            <v>467396</v>
          </cell>
          <cell r="N31">
            <v>420950</v>
          </cell>
          <cell r="O31">
            <v>417064</v>
          </cell>
          <cell r="P31">
            <v>447051</v>
          </cell>
          <cell r="Q31">
            <v>491206</v>
          </cell>
          <cell r="R31">
            <v>493819</v>
          </cell>
        </row>
        <row r="32">
          <cell r="A32">
            <v>442290</v>
          </cell>
          <cell r="D32" t="str">
            <v>UNBILL</v>
          </cell>
          <cell r="G32">
            <v>-92428</v>
          </cell>
          <cell r="H32">
            <v>-253110</v>
          </cell>
          <cell r="I32">
            <v>-279620</v>
          </cell>
          <cell r="J32">
            <v>188835</v>
          </cell>
          <cell r="K32">
            <v>-45338</v>
          </cell>
          <cell r="L32">
            <v>439047</v>
          </cell>
          <cell r="M32">
            <v>74355</v>
          </cell>
          <cell r="N32">
            <v>22632</v>
          </cell>
          <cell r="O32">
            <v>274053</v>
          </cell>
          <cell r="P32">
            <v>-203372</v>
          </cell>
          <cell r="Q32">
            <v>-74381</v>
          </cell>
          <cell r="R32">
            <v>91332</v>
          </cell>
        </row>
        <row r="33">
          <cell r="A33">
            <v>444000</v>
          </cell>
          <cell r="D33" t="str">
            <v>BBEREV</v>
          </cell>
          <cell r="G33">
            <v>101179</v>
          </cell>
          <cell r="H33">
            <v>101161</v>
          </cell>
          <cell r="I33">
            <v>100417</v>
          </cell>
          <cell r="J33">
            <v>100050</v>
          </cell>
          <cell r="K33">
            <v>99781</v>
          </cell>
          <cell r="L33">
            <v>41002</v>
          </cell>
          <cell r="M33">
            <v>107879</v>
          </cell>
          <cell r="N33">
            <v>110485</v>
          </cell>
          <cell r="O33">
            <v>109982</v>
          </cell>
          <cell r="P33">
            <v>109439</v>
          </cell>
          <cell r="Q33">
            <v>109238</v>
          </cell>
          <cell r="R33">
            <v>112312</v>
          </cell>
        </row>
        <row r="34">
          <cell r="A34">
            <v>444000</v>
          </cell>
          <cell r="D34" t="str">
            <v>BEFREV</v>
          </cell>
          <cell r="G34">
            <v>29366</v>
          </cell>
          <cell r="H34">
            <v>29338</v>
          </cell>
          <cell r="I34">
            <v>28823</v>
          </cell>
          <cell r="J34">
            <v>28522</v>
          </cell>
          <cell r="K34">
            <v>28363</v>
          </cell>
          <cell r="L34">
            <v>9612</v>
          </cell>
          <cell r="M34">
            <v>30114</v>
          </cell>
          <cell r="N34">
            <v>30166</v>
          </cell>
          <cell r="O34">
            <v>30180</v>
          </cell>
          <cell r="P34">
            <v>30225</v>
          </cell>
          <cell r="Q34">
            <v>30276</v>
          </cell>
          <cell r="R34">
            <v>31634</v>
          </cell>
        </row>
        <row r="35">
          <cell r="A35">
            <v>444000</v>
          </cell>
          <cell r="D35" t="str">
            <v>REDSM</v>
          </cell>
          <cell r="G35">
            <v>776</v>
          </cell>
          <cell r="H35">
            <v>796</v>
          </cell>
          <cell r="I35">
            <v>663</v>
          </cell>
          <cell r="J35">
            <v>600</v>
          </cell>
          <cell r="K35">
            <v>562</v>
          </cell>
          <cell r="L35">
            <v>539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1063</v>
          </cell>
          <cell r="H36">
            <v>5348</v>
          </cell>
          <cell r="I36">
            <v>3001</v>
          </cell>
          <cell r="J36">
            <v>-216</v>
          </cell>
          <cell r="K36">
            <v>1623</v>
          </cell>
          <cell r="L36">
            <v>-1542</v>
          </cell>
          <cell r="M36">
            <v>-885</v>
          </cell>
          <cell r="N36">
            <v>2140</v>
          </cell>
          <cell r="O36">
            <v>-7</v>
          </cell>
          <cell r="P36">
            <v>1162</v>
          </cell>
          <cell r="Q36">
            <v>-929</v>
          </cell>
          <cell r="R36">
            <v>-638</v>
          </cell>
        </row>
        <row r="37">
          <cell r="A37">
            <v>444000</v>
          </cell>
          <cell r="D37" t="str">
            <v>RKEPSM</v>
          </cell>
          <cell r="G37">
            <v>-121</v>
          </cell>
          <cell r="H37">
            <v>-118</v>
          </cell>
          <cell r="I37">
            <v>-119</v>
          </cell>
          <cell r="J37">
            <v>-1428</v>
          </cell>
          <cell r="K37">
            <v>-1420</v>
          </cell>
          <cell r="L37">
            <v>-597</v>
          </cell>
          <cell r="M37">
            <v>-231</v>
          </cell>
          <cell r="N37">
            <v>-451</v>
          </cell>
          <cell r="O37">
            <v>-99</v>
          </cell>
          <cell r="P37">
            <v>-361</v>
          </cell>
          <cell r="Q37">
            <v>-916</v>
          </cell>
          <cell r="R37">
            <v>-916</v>
          </cell>
        </row>
        <row r="38">
          <cell r="A38">
            <v>444000</v>
          </cell>
          <cell r="D38" t="str">
            <v>ROEESM</v>
          </cell>
          <cell r="G38">
            <v>12216</v>
          </cell>
          <cell r="H38">
            <v>13727</v>
          </cell>
          <cell r="I38">
            <v>14241</v>
          </cell>
          <cell r="J38">
            <v>11399</v>
          </cell>
          <cell r="K38">
            <v>12636</v>
          </cell>
          <cell r="L38">
            <v>7924</v>
          </cell>
          <cell r="M38">
            <v>8332</v>
          </cell>
          <cell r="N38">
            <v>7420</v>
          </cell>
          <cell r="O38">
            <v>7478</v>
          </cell>
          <cell r="P38">
            <v>7769</v>
          </cell>
          <cell r="Q38">
            <v>9331</v>
          </cell>
          <cell r="R38">
            <v>10458</v>
          </cell>
        </row>
        <row r="39">
          <cell r="A39">
            <v>445000</v>
          </cell>
          <cell r="D39" t="str">
            <v>BBEREV</v>
          </cell>
          <cell r="G39">
            <v>1080634</v>
          </cell>
          <cell r="H39">
            <v>1057257</v>
          </cell>
          <cell r="I39">
            <v>1068850</v>
          </cell>
          <cell r="J39">
            <v>1046968</v>
          </cell>
          <cell r="K39">
            <v>1026081</v>
          </cell>
          <cell r="L39">
            <v>1047083</v>
          </cell>
          <cell r="M39">
            <v>1160017</v>
          </cell>
          <cell r="N39">
            <v>1215901</v>
          </cell>
          <cell r="O39">
            <v>1176339</v>
          </cell>
          <cell r="P39">
            <v>1212902</v>
          </cell>
          <cell r="Q39">
            <v>1187377</v>
          </cell>
          <cell r="R39">
            <v>1141360</v>
          </cell>
        </row>
        <row r="40">
          <cell r="A40">
            <v>445000</v>
          </cell>
          <cell r="D40" t="str">
            <v>BEFREV</v>
          </cell>
          <cell r="G40">
            <v>557279</v>
          </cell>
          <cell r="H40">
            <v>554491</v>
          </cell>
          <cell r="I40">
            <v>537414</v>
          </cell>
          <cell r="J40">
            <v>515688</v>
          </cell>
          <cell r="K40">
            <v>501842</v>
          </cell>
          <cell r="L40">
            <v>511304</v>
          </cell>
          <cell r="M40">
            <v>552710</v>
          </cell>
          <cell r="N40">
            <v>587380</v>
          </cell>
          <cell r="O40">
            <v>574465</v>
          </cell>
          <cell r="P40">
            <v>609859</v>
          </cell>
          <cell r="Q40">
            <v>581045</v>
          </cell>
          <cell r="R40">
            <v>542260</v>
          </cell>
        </row>
        <row r="41">
          <cell r="A41">
            <v>445000</v>
          </cell>
          <cell r="D41" t="str">
            <v>REDSM</v>
          </cell>
          <cell r="G41">
            <v>99707</v>
          </cell>
          <cell r="H41">
            <v>100049</v>
          </cell>
          <cell r="I41">
            <v>96097</v>
          </cell>
          <cell r="J41">
            <v>92999</v>
          </cell>
          <cell r="K41">
            <v>90568</v>
          </cell>
          <cell r="L41">
            <v>93816</v>
          </cell>
          <cell r="M41">
            <v>36404</v>
          </cell>
          <cell r="N41">
            <v>38687</v>
          </cell>
          <cell r="O41">
            <v>37837</v>
          </cell>
          <cell r="P41">
            <v>40168</v>
          </cell>
          <cell r="Q41">
            <v>38270</v>
          </cell>
          <cell r="R41">
            <v>35715</v>
          </cell>
        </row>
        <row r="42">
          <cell r="A42">
            <v>445000</v>
          </cell>
          <cell r="D42" t="str">
            <v>REFC</v>
          </cell>
          <cell r="G42">
            <v>19794</v>
          </cell>
          <cell r="H42">
            <v>100328</v>
          </cell>
          <cell r="I42">
            <v>55739</v>
          </cell>
          <cell r="J42">
            <v>-4038</v>
          </cell>
          <cell r="K42">
            <v>28475</v>
          </cell>
          <cell r="L42">
            <v>9358</v>
          </cell>
          <cell r="M42">
            <v>-16239</v>
          </cell>
          <cell r="N42">
            <v>41664</v>
          </cell>
          <cell r="O42">
            <v>-141</v>
          </cell>
          <cell r="P42">
            <v>23451</v>
          </cell>
          <cell r="Q42">
            <v>-17824</v>
          </cell>
          <cell r="R42">
            <v>-10940</v>
          </cell>
        </row>
        <row r="43">
          <cell r="A43">
            <v>445000</v>
          </cell>
          <cell r="D43" t="str">
            <v>RKEPSM</v>
          </cell>
          <cell r="G43">
            <v>-2420</v>
          </cell>
          <cell r="H43">
            <v>-2392</v>
          </cell>
          <cell r="I43">
            <v>-2328</v>
          </cell>
          <cell r="J43">
            <v>-25648</v>
          </cell>
          <cell r="K43">
            <v>-25071</v>
          </cell>
          <cell r="L43">
            <v>-25541</v>
          </cell>
          <cell r="M43">
            <v>-4236</v>
          </cell>
          <cell r="N43">
            <v>-8773</v>
          </cell>
          <cell r="O43">
            <v>-1887</v>
          </cell>
          <cell r="P43">
            <v>-7288</v>
          </cell>
          <cell r="Q43">
            <v>-17580</v>
          </cell>
          <cell r="R43">
            <v>-15703</v>
          </cell>
        </row>
        <row r="44">
          <cell r="A44">
            <v>445000</v>
          </cell>
          <cell r="D44" t="str">
            <v>ROEESM</v>
          </cell>
          <cell r="G44">
            <v>141837</v>
          </cell>
          <cell r="H44">
            <v>155900</v>
          </cell>
          <cell r="I44">
            <v>164005</v>
          </cell>
          <cell r="J44">
            <v>128065</v>
          </cell>
          <cell r="K44">
            <v>140163</v>
          </cell>
          <cell r="L44">
            <v>166595</v>
          </cell>
          <cell r="M44">
            <v>152931</v>
          </cell>
          <cell r="N44">
            <v>144475</v>
          </cell>
          <cell r="O44">
            <v>142342</v>
          </cell>
          <cell r="P44">
            <v>156749</v>
          </cell>
          <cell r="Q44">
            <v>179071</v>
          </cell>
          <cell r="R44">
            <v>179262</v>
          </cell>
        </row>
        <row r="45">
          <cell r="A45">
            <v>445090</v>
          </cell>
          <cell r="D45" t="str">
            <v>UNBILL</v>
          </cell>
          <cell r="G45">
            <v>-101209</v>
          </cell>
          <cell r="H45">
            <v>-89454</v>
          </cell>
          <cell r="I45">
            <v>-144372</v>
          </cell>
          <cell r="J45">
            <v>63847</v>
          </cell>
          <cell r="K45">
            <v>-12782</v>
          </cell>
          <cell r="L45">
            <v>221475</v>
          </cell>
          <cell r="M45">
            <v>119917</v>
          </cell>
          <cell r="N45">
            <v>255</v>
          </cell>
          <cell r="O45">
            <v>98687</v>
          </cell>
          <cell r="P45">
            <v>-4785</v>
          </cell>
          <cell r="Q45">
            <v>-517</v>
          </cell>
          <cell r="R45">
            <v>-35531</v>
          </cell>
        </row>
        <row r="46">
          <cell r="A46">
            <v>447150</v>
          </cell>
          <cell r="M46">
            <v>232933</v>
          </cell>
          <cell r="N46">
            <v>443098</v>
          </cell>
          <cell r="O46">
            <v>127774</v>
          </cell>
          <cell r="P46">
            <v>364214</v>
          </cell>
          <cell r="Q46">
            <v>944542</v>
          </cell>
          <cell r="R46">
            <v>612610</v>
          </cell>
        </row>
        <row r="47">
          <cell r="A47">
            <v>447150</v>
          </cell>
          <cell r="D47" t="str">
            <v>FACASM</v>
          </cell>
          <cell r="G47">
            <v>-28731</v>
          </cell>
          <cell r="H47">
            <v>-25391</v>
          </cell>
          <cell r="I47">
            <v>23866</v>
          </cell>
          <cell r="J47">
            <v>19770</v>
          </cell>
          <cell r="K47">
            <v>20453</v>
          </cell>
          <cell r="L47">
            <v>14260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2286911</v>
          </cell>
          <cell r="H48">
            <v>0</v>
          </cell>
          <cell r="I48">
            <v>0</v>
          </cell>
          <cell r="J48">
            <v>1151187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1737750</v>
          </cell>
          <cell r="H49">
            <v>875343</v>
          </cell>
          <cell r="I49">
            <v>174644</v>
          </cell>
          <cell r="J49">
            <v>1056634</v>
          </cell>
          <cell r="K49">
            <v>-193281</v>
          </cell>
          <cell r="L49">
            <v>743156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448000</v>
          </cell>
          <cell r="D50" t="str">
            <v xml:space="preserve"> </v>
          </cell>
          <cell r="G50">
            <v>3121</v>
          </cell>
          <cell r="H50">
            <v>3717</v>
          </cell>
          <cell r="I50">
            <v>7775</v>
          </cell>
          <cell r="J50">
            <v>19847</v>
          </cell>
          <cell r="K50">
            <v>5598</v>
          </cell>
          <cell r="L50">
            <v>6760</v>
          </cell>
          <cell r="M50">
            <v>3562</v>
          </cell>
          <cell r="N50">
            <v>5096</v>
          </cell>
          <cell r="O50">
            <v>4596</v>
          </cell>
          <cell r="P50">
            <v>2127</v>
          </cell>
          <cell r="Q50">
            <v>1961</v>
          </cell>
          <cell r="R50">
            <v>4289</v>
          </cell>
        </row>
        <row r="51">
          <cell r="A51">
            <v>449100</v>
          </cell>
          <cell r="D51" t="str">
            <v xml:space="preserve"> </v>
          </cell>
          <cell r="G51">
            <v>-321821</v>
          </cell>
          <cell r="H51">
            <v>111711</v>
          </cell>
          <cell r="I51">
            <v>306914</v>
          </cell>
          <cell r="J51">
            <v>365977</v>
          </cell>
          <cell r="K51">
            <v>429883</v>
          </cell>
          <cell r="L51">
            <v>963925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449111</v>
          </cell>
          <cell r="D52" t="str">
            <v xml:space="preserve"> </v>
          </cell>
          <cell r="G52">
            <v>9230</v>
          </cell>
          <cell r="H52">
            <v>9230</v>
          </cell>
          <cell r="I52">
            <v>9230</v>
          </cell>
          <cell r="J52">
            <v>9230</v>
          </cell>
          <cell r="K52">
            <v>9230</v>
          </cell>
          <cell r="L52">
            <v>9230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451100</v>
          </cell>
          <cell r="D53" t="str">
            <v>MRJC</v>
          </cell>
          <cell r="G53">
            <v>-15368</v>
          </cell>
          <cell r="H53">
            <v>0</v>
          </cell>
          <cell r="I53">
            <v>0</v>
          </cell>
          <cell r="J53">
            <v>-2255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451100</v>
          </cell>
          <cell r="D54" t="str">
            <v>MROTH</v>
          </cell>
          <cell r="G54">
            <v>17201</v>
          </cell>
          <cell r="H54">
            <v>17688</v>
          </cell>
          <cell r="I54">
            <v>18515</v>
          </cell>
          <cell r="J54">
            <v>16954</v>
          </cell>
          <cell r="K54">
            <v>17563</v>
          </cell>
          <cell r="L54">
            <v>18508</v>
          </cell>
          <cell r="M54">
            <v>24792</v>
          </cell>
          <cell r="N54">
            <v>24792</v>
          </cell>
          <cell r="O54">
            <v>24792</v>
          </cell>
          <cell r="P54">
            <v>24792</v>
          </cell>
          <cell r="Q54">
            <v>24792</v>
          </cell>
          <cell r="R54">
            <v>24792</v>
          </cell>
        </row>
        <row r="55">
          <cell r="A55">
            <v>451100</v>
          </cell>
          <cell r="D55" t="str">
            <v>PDREV</v>
          </cell>
          <cell r="G55">
            <v>3062</v>
          </cell>
          <cell r="H55">
            <v>1815</v>
          </cell>
          <cell r="I55">
            <v>2878</v>
          </cell>
          <cell r="J55">
            <v>2460</v>
          </cell>
          <cell r="K55">
            <v>2887</v>
          </cell>
          <cell r="L55">
            <v>2984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454004</v>
          </cell>
          <cell r="D56" t="str">
            <v>OARG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700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454200</v>
          </cell>
          <cell r="D57" t="str">
            <v xml:space="preserve"> </v>
          </cell>
          <cell r="G57">
            <v>0</v>
          </cell>
          <cell r="H57">
            <v>44396</v>
          </cell>
          <cell r="I57">
            <v>162319</v>
          </cell>
          <cell r="J57">
            <v>0</v>
          </cell>
          <cell r="K57">
            <v>0</v>
          </cell>
          <cell r="L57">
            <v>52633</v>
          </cell>
          <cell r="M57">
            <v>17700</v>
          </cell>
          <cell r="N57">
            <v>17700</v>
          </cell>
          <cell r="O57">
            <v>17700</v>
          </cell>
          <cell r="P57">
            <v>17700</v>
          </cell>
          <cell r="Q57">
            <v>17700</v>
          </cell>
          <cell r="R57">
            <v>17700</v>
          </cell>
        </row>
        <row r="58">
          <cell r="A58">
            <v>454200</v>
          </cell>
          <cell r="D58" t="str">
            <v>PDREV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107134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454300</v>
          </cell>
          <cell r="D59" t="str">
            <v>WRLATT</v>
          </cell>
          <cell r="G59">
            <v>250</v>
          </cell>
          <cell r="H59">
            <v>250</v>
          </cell>
          <cell r="I59">
            <v>250</v>
          </cell>
          <cell r="J59">
            <v>250</v>
          </cell>
          <cell r="K59">
            <v>250</v>
          </cell>
          <cell r="L59">
            <v>250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454400</v>
          </cell>
          <cell r="D60" t="str">
            <v xml:space="preserve"> </v>
          </cell>
          <cell r="G60">
            <v>79471</v>
          </cell>
          <cell r="H60">
            <v>76972</v>
          </cell>
          <cell r="I60">
            <v>76963</v>
          </cell>
          <cell r="J60">
            <v>80674</v>
          </cell>
          <cell r="K60">
            <v>80674</v>
          </cell>
          <cell r="L60">
            <v>80665</v>
          </cell>
          <cell r="M60">
            <v>46500</v>
          </cell>
          <cell r="N60">
            <v>46500</v>
          </cell>
          <cell r="O60">
            <v>46500</v>
          </cell>
          <cell r="P60">
            <v>46500</v>
          </cell>
          <cell r="Q60">
            <v>46500</v>
          </cell>
          <cell r="R60">
            <v>46500</v>
          </cell>
        </row>
        <row r="61">
          <cell r="A61">
            <v>454400</v>
          </cell>
          <cell r="D61" t="str">
            <v>BDPCHG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41667</v>
          </cell>
          <cell r="N61">
            <v>41667</v>
          </cell>
          <cell r="O61">
            <v>41667</v>
          </cell>
          <cell r="P61">
            <v>41667</v>
          </cell>
          <cell r="Q61">
            <v>41667</v>
          </cell>
          <cell r="R61">
            <v>41667</v>
          </cell>
        </row>
        <row r="62">
          <cell r="A62">
            <v>456025</v>
          </cell>
          <cell r="D62" t="str">
            <v xml:space="preserve"> </v>
          </cell>
          <cell r="G62">
            <v>29566</v>
          </cell>
          <cell r="H62">
            <v>9950</v>
          </cell>
          <cell r="I62">
            <v>103459</v>
          </cell>
          <cell r="J62">
            <v>23071</v>
          </cell>
          <cell r="K62">
            <v>56948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456040</v>
          </cell>
          <cell r="D63" t="str">
            <v xml:space="preserve"> </v>
          </cell>
          <cell r="G63">
            <v>50</v>
          </cell>
          <cell r="H63">
            <v>50</v>
          </cell>
          <cell r="I63">
            <v>50</v>
          </cell>
          <cell r="J63">
            <v>50</v>
          </cell>
          <cell r="K63">
            <v>50</v>
          </cell>
          <cell r="L63">
            <v>50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456075</v>
          </cell>
          <cell r="D64" t="str">
            <v xml:space="preserve"> </v>
          </cell>
          <cell r="G64">
            <v>80</v>
          </cell>
          <cell r="H64">
            <v>80</v>
          </cell>
          <cell r="I64">
            <v>80</v>
          </cell>
          <cell r="J64">
            <v>80</v>
          </cell>
          <cell r="K64">
            <v>80</v>
          </cell>
          <cell r="L64">
            <v>80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456100</v>
          </cell>
          <cell r="D65" t="str">
            <v xml:space="preserve"> </v>
          </cell>
          <cell r="G65">
            <v>-1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456110</v>
          </cell>
          <cell r="D66" t="str">
            <v xml:space="preserve"> </v>
          </cell>
          <cell r="G66">
            <v>5751</v>
          </cell>
          <cell r="H66">
            <v>5618</v>
          </cell>
          <cell r="I66">
            <v>9027</v>
          </cell>
          <cell r="J66">
            <v>1851</v>
          </cell>
          <cell r="K66">
            <v>2932</v>
          </cell>
          <cell r="L66">
            <v>3541</v>
          </cell>
          <cell r="M66">
            <v>12083</v>
          </cell>
          <cell r="N66">
            <v>12083</v>
          </cell>
          <cell r="O66">
            <v>12083</v>
          </cell>
          <cell r="P66">
            <v>12083</v>
          </cell>
          <cell r="Q66">
            <v>12083</v>
          </cell>
          <cell r="R66">
            <v>12083</v>
          </cell>
        </row>
        <row r="67">
          <cell r="A67">
            <v>456111</v>
          </cell>
          <cell r="D67" t="str">
            <v>FACFTR</v>
          </cell>
          <cell r="G67">
            <v>381360</v>
          </cell>
          <cell r="H67">
            <v>796494</v>
          </cell>
          <cell r="I67">
            <v>154996</v>
          </cell>
          <cell r="J67">
            <v>7296</v>
          </cell>
          <cell r="K67">
            <v>68941</v>
          </cell>
          <cell r="L67">
            <v>52282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456970</v>
          </cell>
          <cell r="D68" t="str">
            <v xml:space="preserve"> </v>
          </cell>
          <cell r="G68">
            <v>5030</v>
          </cell>
          <cell r="H68">
            <v>5301</v>
          </cell>
          <cell r="I68">
            <v>6692</v>
          </cell>
          <cell r="J68">
            <v>5511</v>
          </cell>
          <cell r="K68">
            <v>5712</v>
          </cell>
          <cell r="L68">
            <v>4343</v>
          </cell>
          <cell r="M68">
            <v>2042</v>
          </cell>
          <cell r="N68">
            <v>2042</v>
          </cell>
          <cell r="O68">
            <v>2042</v>
          </cell>
          <cell r="P68">
            <v>2042</v>
          </cell>
          <cell r="Q68">
            <v>2042</v>
          </cell>
          <cell r="R68">
            <v>2042</v>
          </cell>
        </row>
        <row r="69">
          <cell r="A69">
            <v>457105</v>
          </cell>
          <cell r="D69" t="str">
            <v xml:space="preserve"> </v>
          </cell>
          <cell r="G69">
            <v>13456</v>
          </cell>
          <cell r="H69">
            <v>17568</v>
          </cell>
          <cell r="I69">
            <v>18262</v>
          </cell>
          <cell r="J69">
            <v>12745</v>
          </cell>
          <cell r="K69">
            <v>15229</v>
          </cell>
          <cell r="L69">
            <v>10972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</sheetData>
      <sheetData sheetId="6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51770420</v>
          </cell>
          <cell r="F11">
            <v>4184000</v>
          </cell>
          <cell r="G11">
            <v>4187746</v>
          </cell>
          <cell r="H11">
            <v>4233147</v>
          </cell>
          <cell r="I11">
            <v>4293302</v>
          </cell>
          <cell r="J11">
            <v>4297943</v>
          </cell>
          <cell r="K11">
            <v>4298413</v>
          </cell>
          <cell r="L11">
            <v>4321495</v>
          </cell>
          <cell r="M11">
            <v>4321844</v>
          </cell>
          <cell r="N11">
            <v>4322807</v>
          </cell>
          <cell r="O11">
            <v>4434899</v>
          </cell>
          <cell r="P11">
            <v>4436575</v>
          </cell>
          <cell r="Q11">
            <v>4438249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1839281</v>
          </cell>
          <cell r="F12">
            <v>155580</v>
          </cell>
          <cell r="G12">
            <v>153959</v>
          </cell>
          <cell r="H12">
            <v>153959</v>
          </cell>
          <cell r="I12">
            <v>156657</v>
          </cell>
          <cell r="J12">
            <v>155903</v>
          </cell>
          <cell r="K12">
            <v>155903</v>
          </cell>
          <cell r="L12">
            <v>158002</v>
          </cell>
          <cell r="M12">
            <v>158002</v>
          </cell>
          <cell r="N12">
            <v>156088</v>
          </cell>
          <cell r="O12">
            <v>146726</v>
          </cell>
          <cell r="P12">
            <v>144251</v>
          </cell>
          <cell r="Q12">
            <v>144251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5725140</v>
          </cell>
          <cell r="F14">
            <v>477095</v>
          </cell>
          <cell r="G14">
            <v>477095</v>
          </cell>
          <cell r="H14">
            <v>477095</v>
          </cell>
          <cell r="I14">
            <v>477095</v>
          </cell>
          <cell r="J14">
            <v>477095</v>
          </cell>
          <cell r="K14">
            <v>477095</v>
          </cell>
          <cell r="L14">
            <v>477095</v>
          </cell>
          <cell r="M14">
            <v>477095</v>
          </cell>
          <cell r="N14">
            <v>477095</v>
          </cell>
          <cell r="O14">
            <v>477095</v>
          </cell>
          <cell r="P14">
            <v>477095</v>
          </cell>
          <cell r="Q14">
            <v>477095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9302212</v>
          </cell>
          <cell r="F15">
            <v>640721</v>
          </cell>
          <cell r="G15">
            <v>640721</v>
          </cell>
          <cell r="H15">
            <v>640721</v>
          </cell>
          <cell r="I15">
            <v>640721</v>
          </cell>
          <cell r="J15">
            <v>640721</v>
          </cell>
          <cell r="K15">
            <v>640721</v>
          </cell>
          <cell r="L15">
            <v>640721</v>
          </cell>
          <cell r="M15">
            <v>640721</v>
          </cell>
          <cell r="N15">
            <v>640721</v>
          </cell>
          <cell r="O15">
            <v>1191624</v>
          </cell>
          <cell r="P15">
            <v>1191624</v>
          </cell>
          <cell r="Q15">
            <v>1152475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95733</v>
          </cell>
          <cell r="F18">
            <v>7958</v>
          </cell>
          <cell r="G18">
            <v>7958</v>
          </cell>
          <cell r="H18">
            <v>7958</v>
          </cell>
          <cell r="I18">
            <v>7958</v>
          </cell>
          <cell r="J18">
            <v>7958</v>
          </cell>
          <cell r="K18">
            <v>7958</v>
          </cell>
          <cell r="L18">
            <v>7958</v>
          </cell>
          <cell r="M18">
            <v>7958</v>
          </cell>
          <cell r="N18">
            <v>7958</v>
          </cell>
          <cell r="O18">
            <v>8037</v>
          </cell>
          <cell r="P18">
            <v>8037</v>
          </cell>
          <cell r="Q18">
            <v>8037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13549359</v>
          </cell>
          <cell r="F20">
            <v>1098986</v>
          </cell>
          <cell r="G20">
            <v>1098986</v>
          </cell>
          <cell r="H20">
            <v>1098986</v>
          </cell>
          <cell r="I20">
            <v>1098986</v>
          </cell>
          <cell r="J20">
            <v>1098986</v>
          </cell>
          <cell r="K20">
            <v>1098986</v>
          </cell>
          <cell r="L20">
            <v>1098986</v>
          </cell>
          <cell r="M20">
            <v>1098986</v>
          </cell>
          <cell r="N20">
            <v>1098986</v>
          </cell>
          <cell r="O20">
            <v>1219495</v>
          </cell>
          <cell r="P20">
            <v>1219495</v>
          </cell>
          <cell r="Q20">
            <v>1219495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1882313</v>
          </cell>
          <cell r="F29">
            <v>156126</v>
          </cell>
          <cell r="G29">
            <v>150521</v>
          </cell>
          <cell r="H29">
            <v>154564</v>
          </cell>
          <cell r="I29">
            <v>170780</v>
          </cell>
          <cell r="J29">
            <v>155816</v>
          </cell>
          <cell r="K29">
            <v>151062</v>
          </cell>
          <cell r="L29">
            <v>149076</v>
          </cell>
          <cell r="M29">
            <v>149458</v>
          </cell>
          <cell r="N29">
            <v>172434</v>
          </cell>
          <cell r="O29">
            <v>170322</v>
          </cell>
          <cell r="P29">
            <v>144486</v>
          </cell>
          <cell r="Q29">
            <v>157668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-3214585</v>
          </cell>
          <cell r="F30">
            <v>-267882</v>
          </cell>
          <cell r="G30">
            <v>-267882</v>
          </cell>
          <cell r="H30">
            <v>-267882</v>
          </cell>
          <cell r="I30">
            <v>-267882</v>
          </cell>
          <cell r="J30">
            <v>-267882</v>
          </cell>
          <cell r="K30">
            <v>-267882</v>
          </cell>
          <cell r="L30">
            <v>-267882</v>
          </cell>
          <cell r="M30">
            <v>-267882</v>
          </cell>
          <cell r="N30">
            <v>-267882</v>
          </cell>
          <cell r="O30">
            <v>-267882</v>
          </cell>
          <cell r="P30">
            <v>-267882</v>
          </cell>
          <cell r="Q30">
            <v>-267883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-11115075</v>
          </cell>
          <cell r="F32">
            <v>-926256</v>
          </cell>
          <cell r="G32">
            <v>-926256</v>
          </cell>
          <cell r="H32">
            <v>-926256</v>
          </cell>
          <cell r="I32">
            <v>-926256</v>
          </cell>
          <cell r="J32">
            <v>-926256</v>
          </cell>
          <cell r="K32">
            <v>-926256</v>
          </cell>
          <cell r="L32">
            <v>-926256</v>
          </cell>
          <cell r="M32">
            <v>-926256</v>
          </cell>
          <cell r="N32">
            <v>-926256</v>
          </cell>
          <cell r="O32">
            <v>-926256</v>
          </cell>
          <cell r="P32">
            <v>-926256</v>
          </cell>
          <cell r="Q32">
            <v>-926259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11078956</v>
          </cell>
          <cell r="F37">
            <v>923246</v>
          </cell>
          <cell r="G37">
            <v>923246</v>
          </cell>
          <cell r="H37">
            <v>923246</v>
          </cell>
          <cell r="I37">
            <v>923246</v>
          </cell>
          <cell r="J37">
            <v>923246</v>
          </cell>
          <cell r="K37">
            <v>923246</v>
          </cell>
          <cell r="L37">
            <v>923246</v>
          </cell>
          <cell r="M37">
            <v>923246</v>
          </cell>
          <cell r="N37">
            <v>923246</v>
          </cell>
          <cell r="O37">
            <v>923246</v>
          </cell>
          <cell r="P37">
            <v>923246</v>
          </cell>
          <cell r="Q37">
            <v>923250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3893519</v>
          </cell>
          <cell r="F38">
            <v>324460</v>
          </cell>
          <cell r="G38">
            <v>324460</v>
          </cell>
          <cell r="H38">
            <v>324460</v>
          </cell>
          <cell r="I38">
            <v>324460</v>
          </cell>
          <cell r="J38">
            <v>324460</v>
          </cell>
          <cell r="K38">
            <v>324460</v>
          </cell>
          <cell r="L38">
            <v>324460</v>
          </cell>
          <cell r="M38">
            <v>324460</v>
          </cell>
          <cell r="N38">
            <v>324460</v>
          </cell>
          <cell r="O38">
            <v>324460</v>
          </cell>
          <cell r="P38">
            <v>324460</v>
          </cell>
          <cell r="Q38">
            <v>324459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-428</v>
          </cell>
          <cell r="F47">
            <v>-36</v>
          </cell>
          <cell r="G47">
            <v>-36</v>
          </cell>
          <cell r="H47">
            <v>-36</v>
          </cell>
          <cell r="I47">
            <v>-36</v>
          </cell>
          <cell r="J47">
            <v>-36</v>
          </cell>
          <cell r="K47">
            <v>-36</v>
          </cell>
          <cell r="L47">
            <v>-36</v>
          </cell>
          <cell r="M47">
            <v>-36</v>
          </cell>
          <cell r="N47">
            <v>-36</v>
          </cell>
          <cell r="O47">
            <v>-36</v>
          </cell>
          <cell r="P47">
            <v>-36</v>
          </cell>
          <cell r="Q47">
            <v>-32</v>
          </cell>
        </row>
        <row r="48">
          <cell r="A48">
            <v>426891</v>
          </cell>
          <cell r="B48" t="str">
            <v>IC Sale of AR Fees VIE</v>
          </cell>
          <cell r="C48" t="str">
            <v>CO</v>
          </cell>
          <cell r="D48">
            <v>426</v>
          </cell>
          <cell r="E48">
            <v>433029</v>
          </cell>
          <cell r="F48">
            <v>35669</v>
          </cell>
          <cell r="G48">
            <v>35669</v>
          </cell>
          <cell r="H48">
            <v>35669</v>
          </cell>
          <cell r="I48">
            <v>35669</v>
          </cell>
          <cell r="J48">
            <v>35669</v>
          </cell>
          <cell r="K48">
            <v>35669</v>
          </cell>
          <cell r="L48">
            <v>35669</v>
          </cell>
          <cell r="M48">
            <v>35669</v>
          </cell>
          <cell r="N48">
            <v>35669</v>
          </cell>
          <cell r="O48">
            <v>37336</v>
          </cell>
          <cell r="P48">
            <v>37336</v>
          </cell>
          <cell r="Q48">
            <v>37336</v>
          </cell>
        </row>
        <row r="49">
          <cell r="A49">
            <v>440000</v>
          </cell>
          <cell r="B49" t="str">
            <v>Residential</v>
          </cell>
          <cell r="C49" t="str">
            <v>REV</v>
          </cell>
          <cell r="D49">
            <v>440</v>
          </cell>
          <cell r="E49">
            <v>136266269</v>
          </cell>
          <cell r="F49">
            <v>9916228</v>
          </cell>
          <cell r="G49">
            <v>8643507</v>
          </cell>
          <cell r="H49">
            <v>11281889</v>
          </cell>
          <cell r="I49">
            <v>13205687</v>
          </cell>
          <cell r="J49">
            <v>13132464</v>
          </cell>
          <cell r="K49">
            <v>12211796</v>
          </cell>
          <cell r="L49">
            <v>9733456</v>
          </cell>
          <cell r="M49">
            <v>9039214</v>
          </cell>
          <cell r="N49">
            <v>11220706</v>
          </cell>
          <cell r="O49">
            <v>13405636</v>
          </cell>
          <cell r="P49">
            <v>12910649</v>
          </cell>
          <cell r="Q49">
            <v>11565037</v>
          </cell>
        </row>
        <row r="50">
          <cell r="A50">
            <v>440990</v>
          </cell>
          <cell r="B50" t="str">
            <v>Residential Unbilled Rev</v>
          </cell>
          <cell r="C50" t="str">
            <v>REV</v>
          </cell>
          <cell r="D50">
            <v>440</v>
          </cell>
          <cell r="E50">
            <v>-57869</v>
          </cell>
          <cell r="F50">
            <v>-732622</v>
          </cell>
          <cell r="G50">
            <v>919876</v>
          </cell>
          <cell r="H50">
            <v>1704437</v>
          </cell>
          <cell r="I50">
            <v>763411</v>
          </cell>
          <cell r="J50">
            <v>-62688</v>
          </cell>
          <cell r="K50">
            <v>-1578864</v>
          </cell>
          <cell r="L50">
            <v>-895975</v>
          </cell>
          <cell r="M50">
            <v>1547038</v>
          </cell>
          <cell r="N50">
            <v>1304290</v>
          </cell>
          <cell r="O50">
            <v>-657251</v>
          </cell>
          <cell r="P50">
            <v>-314484</v>
          </cell>
          <cell r="Q50">
            <v>-2055037</v>
          </cell>
        </row>
        <row r="51">
          <cell r="A51">
            <v>442100</v>
          </cell>
          <cell r="B51" t="str">
            <v>General Service</v>
          </cell>
          <cell r="C51" t="str">
            <v>REV</v>
          </cell>
          <cell r="D51">
            <v>442</v>
          </cell>
          <cell r="E51">
            <v>125411431</v>
          </cell>
          <cell r="F51">
            <v>9645055</v>
          </cell>
          <cell r="G51">
            <v>9671187</v>
          </cell>
          <cell r="H51">
            <v>11609722</v>
          </cell>
          <cell r="I51">
            <v>11632132</v>
          </cell>
          <cell r="J51">
            <v>11242864</v>
          </cell>
          <cell r="K51">
            <v>11065574</v>
          </cell>
          <cell r="L51">
            <v>10237784</v>
          </cell>
          <cell r="M51">
            <v>9509301</v>
          </cell>
          <cell r="N51">
            <v>9895674</v>
          </cell>
          <cell r="O51">
            <v>10450046</v>
          </cell>
          <cell r="P51">
            <v>10303905</v>
          </cell>
          <cell r="Q51">
            <v>10148187</v>
          </cell>
        </row>
        <row r="52">
          <cell r="A52">
            <v>442190</v>
          </cell>
          <cell r="B52" t="str">
            <v>General Service Unbilled Rev</v>
          </cell>
          <cell r="C52" t="str">
            <v>REV</v>
          </cell>
          <cell r="D52">
            <v>442</v>
          </cell>
          <cell r="E52">
            <v>-24208</v>
          </cell>
          <cell r="F52">
            <v>-222370</v>
          </cell>
          <cell r="G52">
            <v>474898</v>
          </cell>
          <cell r="H52">
            <v>972716</v>
          </cell>
          <cell r="I52">
            <v>-165729</v>
          </cell>
          <cell r="J52">
            <v>384427</v>
          </cell>
          <cell r="K52">
            <v>-342431</v>
          </cell>
          <cell r="L52">
            <v>-104445</v>
          </cell>
          <cell r="M52">
            <v>53266</v>
          </cell>
          <cell r="N52">
            <v>-420929</v>
          </cell>
          <cell r="O52">
            <v>-445652</v>
          </cell>
          <cell r="P52">
            <v>-212209</v>
          </cell>
          <cell r="Q52">
            <v>4250</v>
          </cell>
        </row>
        <row r="53">
          <cell r="A53">
            <v>442200</v>
          </cell>
          <cell r="B53" t="str">
            <v>Industrial Service</v>
          </cell>
          <cell r="C53" t="str">
            <v>REV</v>
          </cell>
          <cell r="D53">
            <v>442</v>
          </cell>
          <cell r="E53">
            <v>61075811</v>
          </cell>
          <cell r="F53">
            <v>4787891</v>
          </cell>
          <cell r="G53">
            <v>4964200</v>
          </cell>
          <cell r="H53">
            <v>5915320</v>
          </cell>
          <cell r="I53">
            <v>5540742</v>
          </cell>
          <cell r="J53">
            <v>5305436</v>
          </cell>
          <cell r="K53">
            <v>5455041</v>
          </cell>
          <cell r="L53">
            <v>5019132</v>
          </cell>
          <cell r="M53">
            <v>4709196</v>
          </cell>
          <cell r="N53">
            <v>4760825</v>
          </cell>
          <cell r="O53">
            <v>4923481</v>
          </cell>
          <cell r="P53">
            <v>4813849</v>
          </cell>
          <cell r="Q53">
            <v>4880698</v>
          </cell>
        </row>
        <row r="54">
          <cell r="A54">
            <v>442290</v>
          </cell>
          <cell r="B54" t="str">
            <v>Industrial Svc Unbilled Rev</v>
          </cell>
          <cell r="C54" t="str">
            <v>REV</v>
          </cell>
          <cell r="D54">
            <v>442</v>
          </cell>
          <cell r="E54">
            <v>-7340</v>
          </cell>
          <cell r="F54">
            <v>-53122</v>
          </cell>
          <cell r="G54">
            <v>385041</v>
          </cell>
          <cell r="H54">
            <v>304834</v>
          </cell>
          <cell r="I54">
            <v>-186384</v>
          </cell>
          <cell r="J54">
            <v>310215</v>
          </cell>
          <cell r="K54">
            <v>-240467</v>
          </cell>
          <cell r="L54">
            <v>-113991</v>
          </cell>
          <cell r="M54">
            <v>28227</v>
          </cell>
          <cell r="N54">
            <v>-198294</v>
          </cell>
          <cell r="O54">
            <v>-363021</v>
          </cell>
          <cell r="P54">
            <v>-134828</v>
          </cell>
          <cell r="Q54">
            <v>254450</v>
          </cell>
        </row>
        <row r="55">
          <cell r="A55">
            <v>444000</v>
          </cell>
          <cell r="B55" t="str">
            <v>Public St &amp; Highway Lighting</v>
          </cell>
          <cell r="C55" t="str">
            <v>REV</v>
          </cell>
          <cell r="D55">
            <v>444</v>
          </cell>
          <cell r="E55">
            <v>1811174</v>
          </cell>
          <cell r="F55">
            <v>148183</v>
          </cell>
          <cell r="G55">
            <v>152916</v>
          </cell>
          <cell r="H55">
            <v>156257</v>
          </cell>
          <cell r="I55">
            <v>152175</v>
          </cell>
          <cell r="J55">
            <v>149576</v>
          </cell>
          <cell r="K55">
            <v>149066</v>
          </cell>
          <cell r="L55">
            <v>150185</v>
          </cell>
          <cell r="M55">
            <v>154467</v>
          </cell>
          <cell r="N55">
            <v>146271</v>
          </cell>
          <cell r="O55">
            <v>144976</v>
          </cell>
          <cell r="P55">
            <v>156735</v>
          </cell>
          <cell r="Q55">
            <v>150367</v>
          </cell>
        </row>
        <row r="56">
          <cell r="A56">
            <v>445000</v>
          </cell>
          <cell r="B56" t="str">
            <v>Other Sales to Public Auth</v>
          </cell>
          <cell r="C56" t="str">
            <v>REV</v>
          </cell>
          <cell r="D56">
            <v>445</v>
          </cell>
          <cell r="E56">
            <v>22796896</v>
          </cell>
          <cell r="F56">
            <v>1729098</v>
          </cell>
          <cell r="G56">
            <v>1769644</v>
          </cell>
          <cell r="H56">
            <v>2073426</v>
          </cell>
          <cell r="I56">
            <v>2039869</v>
          </cell>
          <cell r="J56">
            <v>1939959</v>
          </cell>
          <cell r="K56">
            <v>2023327</v>
          </cell>
          <cell r="L56">
            <v>2016628</v>
          </cell>
          <cell r="M56">
            <v>1907249</v>
          </cell>
          <cell r="N56">
            <v>1843565</v>
          </cell>
          <cell r="O56">
            <v>1815149</v>
          </cell>
          <cell r="P56">
            <v>1793237</v>
          </cell>
          <cell r="Q56">
            <v>1845745</v>
          </cell>
        </row>
        <row r="57">
          <cell r="A57">
            <v>445090</v>
          </cell>
          <cell r="B57" t="str">
            <v>OPA Unbilled</v>
          </cell>
          <cell r="C57" t="str">
            <v>REV</v>
          </cell>
          <cell r="D57">
            <v>445</v>
          </cell>
          <cell r="E57">
            <v>4559</v>
          </cell>
          <cell r="F57">
            <v>1423</v>
          </cell>
          <cell r="G57">
            <v>83224</v>
          </cell>
          <cell r="H57">
            <v>224832</v>
          </cell>
          <cell r="I57">
            <v>-109219</v>
          </cell>
          <cell r="J57">
            <v>104397</v>
          </cell>
          <cell r="K57">
            <v>-31655</v>
          </cell>
          <cell r="L57">
            <v>36427</v>
          </cell>
          <cell r="M57">
            <v>-51242</v>
          </cell>
          <cell r="N57">
            <v>-218209</v>
          </cell>
          <cell r="O57">
            <v>-72191</v>
          </cell>
          <cell r="P57">
            <v>-10266</v>
          </cell>
          <cell r="Q57">
            <v>47038</v>
          </cell>
        </row>
        <row r="58">
          <cell r="A58">
            <v>447150</v>
          </cell>
          <cell r="B58" t="str">
            <v>Sales For Resale - Outside</v>
          </cell>
          <cell r="C58" t="str">
            <v>REV</v>
          </cell>
          <cell r="D58">
            <v>447</v>
          </cell>
          <cell r="E58">
            <v>6360730</v>
          </cell>
          <cell r="F58">
            <v>0</v>
          </cell>
          <cell r="G58">
            <v>68858</v>
          </cell>
          <cell r="H58">
            <v>74100</v>
          </cell>
          <cell r="I58">
            <v>538534</v>
          </cell>
          <cell r="J58">
            <v>42018</v>
          </cell>
          <cell r="K58">
            <v>519069</v>
          </cell>
          <cell r="L58">
            <v>487096</v>
          </cell>
          <cell r="M58">
            <v>285396</v>
          </cell>
          <cell r="N58">
            <v>406715</v>
          </cell>
          <cell r="O58">
            <v>1707519</v>
          </cell>
          <cell r="P58">
            <v>1131354</v>
          </cell>
          <cell r="Q58">
            <v>1100071</v>
          </cell>
        </row>
        <row r="59">
          <cell r="A59">
            <v>448000</v>
          </cell>
          <cell r="B59" t="str">
            <v>Interdepartmental Sales-Elec</v>
          </cell>
          <cell r="C59" t="str">
            <v>REV</v>
          </cell>
          <cell r="D59">
            <v>448</v>
          </cell>
          <cell r="E59">
            <v>58828</v>
          </cell>
          <cell r="F59">
            <v>2138</v>
          </cell>
          <cell r="G59">
            <v>1755</v>
          </cell>
          <cell r="H59">
            <v>3938</v>
          </cell>
          <cell r="I59">
            <v>5203</v>
          </cell>
          <cell r="J59">
            <v>4676</v>
          </cell>
          <cell r="K59">
            <v>2140</v>
          </cell>
          <cell r="L59">
            <v>2017</v>
          </cell>
          <cell r="M59">
            <v>4344</v>
          </cell>
          <cell r="N59">
            <v>7122</v>
          </cell>
          <cell r="O59">
            <v>11997</v>
          </cell>
          <cell r="P59">
            <v>8471</v>
          </cell>
          <cell r="Q59">
            <v>5027</v>
          </cell>
        </row>
        <row r="60">
          <cell r="A60">
            <v>449100</v>
          </cell>
          <cell r="B60" t="str">
            <v>Provisions For Rate Refunds</v>
          </cell>
          <cell r="C60" t="str">
            <v>REV</v>
          </cell>
          <cell r="D60">
            <v>449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449111</v>
          </cell>
          <cell r="B61" t="str">
            <v>Tax Reform - Residential</v>
          </cell>
          <cell r="C61" t="str">
            <v>REV</v>
          </cell>
          <cell r="D61">
            <v>449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450100</v>
          </cell>
          <cell r="B62" t="str">
            <v>Late Payment Fees</v>
          </cell>
          <cell r="C62" t="str">
            <v>REV</v>
          </cell>
          <cell r="D62">
            <v>450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451100</v>
          </cell>
          <cell r="B63" t="str">
            <v>Misc Service Revenue</v>
          </cell>
          <cell r="C63" t="str">
            <v>REV</v>
          </cell>
          <cell r="D63">
            <v>451</v>
          </cell>
          <cell r="E63">
            <v>297504</v>
          </cell>
          <cell r="F63">
            <v>24792</v>
          </cell>
          <cell r="G63">
            <v>24792</v>
          </cell>
          <cell r="H63">
            <v>24792</v>
          </cell>
          <cell r="I63">
            <v>24792</v>
          </cell>
          <cell r="J63">
            <v>24792</v>
          </cell>
          <cell r="K63">
            <v>24792</v>
          </cell>
          <cell r="L63">
            <v>24792</v>
          </cell>
          <cell r="M63">
            <v>24792</v>
          </cell>
          <cell r="N63">
            <v>24792</v>
          </cell>
          <cell r="O63">
            <v>24792</v>
          </cell>
          <cell r="P63">
            <v>24792</v>
          </cell>
          <cell r="Q63">
            <v>24792</v>
          </cell>
        </row>
        <row r="64">
          <cell r="A64">
            <v>454004</v>
          </cell>
          <cell r="B64" t="str">
            <v>Rent - Joint Use</v>
          </cell>
          <cell r="C64" t="str">
            <v>REV</v>
          </cell>
          <cell r="D64">
            <v>454</v>
          </cell>
          <cell r="E64">
            <v>0</v>
          </cell>
        </row>
        <row r="65">
          <cell r="A65">
            <v>454200</v>
          </cell>
          <cell r="B65" t="str">
            <v>Pole &amp; Line Attachments</v>
          </cell>
          <cell r="C65" t="str">
            <v>REV</v>
          </cell>
          <cell r="D65">
            <v>454</v>
          </cell>
          <cell r="E65">
            <v>215037</v>
          </cell>
          <cell r="F65">
            <v>17876</v>
          </cell>
          <cell r="G65">
            <v>17876</v>
          </cell>
          <cell r="H65">
            <v>17876</v>
          </cell>
          <cell r="I65">
            <v>17876</v>
          </cell>
          <cell r="J65">
            <v>17876</v>
          </cell>
          <cell r="K65">
            <v>17876</v>
          </cell>
          <cell r="L65">
            <v>17876</v>
          </cell>
          <cell r="M65">
            <v>17876</v>
          </cell>
          <cell r="N65">
            <v>17876</v>
          </cell>
          <cell r="O65">
            <v>18051</v>
          </cell>
          <cell r="P65">
            <v>18051</v>
          </cell>
          <cell r="Q65">
            <v>18051</v>
          </cell>
        </row>
        <row r="66">
          <cell r="A66">
            <v>454300</v>
          </cell>
          <cell r="B66" t="str">
            <v>Tower Lease Revenues</v>
          </cell>
          <cell r="C66" t="str">
            <v>REV</v>
          </cell>
          <cell r="D66">
            <v>454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454400</v>
          </cell>
          <cell r="B67" t="str">
            <v>Other Electric Rents</v>
          </cell>
          <cell r="C67" t="str">
            <v>REV</v>
          </cell>
          <cell r="D67">
            <v>454</v>
          </cell>
          <cell r="E67">
            <v>1058004</v>
          </cell>
          <cell r="F67">
            <v>88167</v>
          </cell>
          <cell r="G67">
            <v>88167</v>
          </cell>
          <cell r="H67">
            <v>88167</v>
          </cell>
          <cell r="I67">
            <v>88167</v>
          </cell>
          <cell r="J67">
            <v>88167</v>
          </cell>
          <cell r="K67">
            <v>88167</v>
          </cell>
          <cell r="L67">
            <v>88167</v>
          </cell>
          <cell r="M67">
            <v>88167</v>
          </cell>
          <cell r="N67">
            <v>88167</v>
          </cell>
          <cell r="O67">
            <v>88167</v>
          </cell>
          <cell r="P67">
            <v>88167</v>
          </cell>
          <cell r="Q67">
            <v>88167</v>
          </cell>
        </row>
        <row r="68">
          <cell r="A68">
            <v>456025</v>
          </cell>
          <cell r="B68" t="str">
            <v>RSG Rev - MISO Make Whole</v>
          </cell>
          <cell r="C68" t="str">
            <v>REV</v>
          </cell>
          <cell r="D68">
            <v>456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456040</v>
          </cell>
          <cell r="B69" t="str">
            <v>Sales Use Tax Coll Fee</v>
          </cell>
          <cell r="C69" t="str">
            <v>REV</v>
          </cell>
          <cell r="D69">
            <v>456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456075</v>
          </cell>
          <cell r="B70" t="str">
            <v>Data Processing Service</v>
          </cell>
          <cell r="C70" t="str">
            <v>REV</v>
          </cell>
          <cell r="D70">
            <v>456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456110</v>
          </cell>
          <cell r="B71" t="str">
            <v>Transmission Charge PTP</v>
          </cell>
          <cell r="C71" t="str">
            <v>REV</v>
          </cell>
          <cell r="D71">
            <v>456</v>
          </cell>
          <cell r="E71">
            <v>144996</v>
          </cell>
          <cell r="F71">
            <v>12083</v>
          </cell>
          <cell r="G71">
            <v>12083</v>
          </cell>
          <cell r="H71">
            <v>12083</v>
          </cell>
          <cell r="I71">
            <v>12083</v>
          </cell>
          <cell r="J71">
            <v>12083</v>
          </cell>
          <cell r="K71">
            <v>12083</v>
          </cell>
          <cell r="L71">
            <v>12083</v>
          </cell>
          <cell r="M71">
            <v>12083</v>
          </cell>
          <cell r="N71">
            <v>12083</v>
          </cell>
          <cell r="O71">
            <v>12083</v>
          </cell>
          <cell r="P71">
            <v>12083</v>
          </cell>
          <cell r="Q71">
            <v>12083</v>
          </cell>
        </row>
        <row r="72">
          <cell r="A72">
            <v>456111</v>
          </cell>
          <cell r="B72" t="str">
            <v>Other Transmission Revenues</v>
          </cell>
          <cell r="C72" t="str">
            <v>REV</v>
          </cell>
          <cell r="D72">
            <v>456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456610</v>
          </cell>
          <cell r="B73" t="str">
            <v>Other Electric Revenues</v>
          </cell>
          <cell r="C73" t="str">
            <v>REV</v>
          </cell>
          <cell r="D73">
            <v>456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456970</v>
          </cell>
          <cell r="B74" t="str">
            <v>Wheel Transmission Rev - ED</v>
          </cell>
          <cell r="C74" t="str">
            <v>REV</v>
          </cell>
          <cell r="D74">
            <v>456</v>
          </cell>
          <cell r="E74">
            <v>24504</v>
          </cell>
          <cell r="F74">
            <v>2042</v>
          </cell>
          <cell r="G74">
            <v>2042</v>
          </cell>
          <cell r="H74">
            <v>2042</v>
          </cell>
          <cell r="I74">
            <v>2042</v>
          </cell>
          <cell r="J74">
            <v>2042</v>
          </cell>
          <cell r="K74">
            <v>2042</v>
          </cell>
          <cell r="L74">
            <v>2042</v>
          </cell>
          <cell r="M74">
            <v>2042</v>
          </cell>
          <cell r="N74">
            <v>2042</v>
          </cell>
          <cell r="O74">
            <v>2042</v>
          </cell>
          <cell r="P74">
            <v>2042</v>
          </cell>
          <cell r="Q74">
            <v>2042</v>
          </cell>
        </row>
        <row r="75">
          <cell r="A75">
            <v>457100</v>
          </cell>
          <cell r="B75" t="str">
            <v>Regional Transmission Service</v>
          </cell>
          <cell r="C75" t="str">
            <v>REV</v>
          </cell>
          <cell r="D75">
            <v>457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457105</v>
          </cell>
          <cell r="B76" t="str">
            <v>Scheduling &amp; Dispatch Revenues</v>
          </cell>
          <cell r="C76" t="str">
            <v>REV</v>
          </cell>
          <cell r="D76">
            <v>457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457204</v>
          </cell>
          <cell r="B77" t="str">
            <v>PJM Reactive Rev</v>
          </cell>
          <cell r="C77" t="str">
            <v>REV</v>
          </cell>
          <cell r="D77">
            <v>457</v>
          </cell>
          <cell r="E77">
            <v>1881000</v>
          </cell>
          <cell r="F77">
            <v>156750</v>
          </cell>
          <cell r="G77">
            <v>156750</v>
          </cell>
          <cell r="H77">
            <v>156750</v>
          </cell>
          <cell r="I77">
            <v>156750</v>
          </cell>
          <cell r="J77">
            <v>156750</v>
          </cell>
          <cell r="K77">
            <v>156750</v>
          </cell>
          <cell r="L77">
            <v>156750</v>
          </cell>
          <cell r="M77">
            <v>156750</v>
          </cell>
          <cell r="N77">
            <v>156750</v>
          </cell>
          <cell r="O77">
            <v>156750</v>
          </cell>
          <cell r="P77">
            <v>156750</v>
          </cell>
          <cell r="Q77">
            <v>156750</v>
          </cell>
        </row>
        <row r="78">
          <cell r="A78">
            <v>500000</v>
          </cell>
          <cell r="B78" t="str">
            <v>Suprvsn and Engrg - Steam Oper</v>
          </cell>
          <cell r="C78" t="str">
            <v>PO</v>
          </cell>
          <cell r="D78">
            <v>500</v>
          </cell>
          <cell r="E78">
            <v>3752831</v>
          </cell>
          <cell r="F78">
            <v>310951</v>
          </cell>
          <cell r="G78">
            <v>310451</v>
          </cell>
          <cell r="H78">
            <v>309731</v>
          </cell>
          <cell r="I78">
            <v>315061</v>
          </cell>
          <cell r="J78">
            <v>310461</v>
          </cell>
          <cell r="K78">
            <v>313054</v>
          </cell>
          <cell r="L78">
            <v>314916</v>
          </cell>
          <cell r="M78">
            <v>314060</v>
          </cell>
          <cell r="N78">
            <v>317821</v>
          </cell>
          <cell r="O78">
            <v>318539</v>
          </cell>
          <cell r="P78">
            <v>305424</v>
          </cell>
          <cell r="Q78">
            <v>312362</v>
          </cell>
        </row>
        <row r="79">
          <cell r="A79">
            <v>501110</v>
          </cell>
          <cell r="B79" t="str">
            <v>Coal Consumed-Fossil Steam</v>
          </cell>
          <cell r="C79" t="str">
            <v>Fuel</v>
          </cell>
          <cell r="D79">
            <v>501</v>
          </cell>
          <cell r="E79">
            <v>69699272</v>
          </cell>
          <cell r="F79">
            <v>0</v>
          </cell>
          <cell r="G79">
            <v>2787525</v>
          </cell>
          <cell r="H79">
            <v>6090746</v>
          </cell>
          <cell r="I79">
            <v>7467684</v>
          </cell>
          <cell r="J79">
            <v>6786736</v>
          </cell>
          <cell r="K79">
            <v>6673071</v>
          </cell>
          <cell r="L79">
            <v>6317631</v>
          </cell>
          <cell r="M79">
            <v>5730243</v>
          </cell>
          <cell r="N79">
            <v>6497328</v>
          </cell>
          <cell r="O79">
            <v>7625541</v>
          </cell>
          <cell r="P79">
            <v>6963186</v>
          </cell>
          <cell r="Q79">
            <v>6759581</v>
          </cell>
        </row>
        <row r="80">
          <cell r="A80">
            <v>501150</v>
          </cell>
          <cell r="B80" t="str">
            <v>Coal &amp; Other Fuel Handling</v>
          </cell>
          <cell r="C80" t="str">
            <v>PO</v>
          </cell>
          <cell r="D80">
            <v>501</v>
          </cell>
          <cell r="E80">
            <v>1684345</v>
          </cell>
          <cell r="F80">
            <v>135187</v>
          </cell>
          <cell r="G80">
            <v>135365</v>
          </cell>
          <cell r="H80">
            <v>135418</v>
          </cell>
          <cell r="I80">
            <v>153634</v>
          </cell>
          <cell r="J80">
            <v>135348</v>
          </cell>
          <cell r="K80">
            <v>136315</v>
          </cell>
          <cell r="L80">
            <v>136348</v>
          </cell>
          <cell r="M80">
            <v>136336</v>
          </cell>
          <cell r="N80">
            <v>155350</v>
          </cell>
          <cell r="O80">
            <v>154708</v>
          </cell>
          <cell r="P80">
            <v>134718</v>
          </cell>
          <cell r="Q80">
            <v>135618</v>
          </cell>
        </row>
        <row r="81">
          <cell r="A81">
            <v>501160</v>
          </cell>
          <cell r="B81" t="str">
            <v>Coal Sampling &amp; Testing</v>
          </cell>
          <cell r="C81" t="str">
            <v>PO</v>
          </cell>
          <cell r="D81">
            <v>501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501180</v>
          </cell>
          <cell r="B82" t="str">
            <v>Sale of Fly Ash-Revenues</v>
          </cell>
          <cell r="C82" t="str">
            <v>PO</v>
          </cell>
          <cell r="D82">
            <v>501</v>
          </cell>
          <cell r="E82">
            <v>555</v>
          </cell>
          <cell r="F82">
            <v>656</v>
          </cell>
          <cell r="G82">
            <v>656</v>
          </cell>
          <cell r="H82">
            <v>656</v>
          </cell>
          <cell r="I82">
            <v>656</v>
          </cell>
          <cell r="J82">
            <v>656</v>
          </cell>
          <cell r="K82">
            <v>656</v>
          </cell>
          <cell r="L82">
            <v>656</v>
          </cell>
          <cell r="M82">
            <v>656</v>
          </cell>
          <cell r="N82">
            <v>656</v>
          </cell>
          <cell r="O82">
            <v>-1597</v>
          </cell>
          <cell r="P82">
            <v>-1597</v>
          </cell>
          <cell r="Q82">
            <v>-2155</v>
          </cell>
        </row>
        <row r="83">
          <cell r="A83">
            <v>501190</v>
          </cell>
          <cell r="B83" t="str">
            <v>Sale of Fly Ash-Expenses</v>
          </cell>
          <cell r="C83" t="str">
            <v>PO</v>
          </cell>
          <cell r="D83">
            <v>501</v>
          </cell>
          <cell r="E83">
            <v>11672</v>
          </cell>
          <cell r="F83">
            <v>840</v>
          </cell>
          <cell r="G83">
            <v>840</v>
          </cell>
          <cell r="H83">
            <v>840</v>
          </cell>
          <cell r="I83">
            <v>840</v>
          </cell>
          <cell r="J83">
            <v>840</v>
          </cell>
          <cell r="K83">
            <v>840</v>
          </cell>
          <cell r="L83">
            <v>840</v>
          </cell>
          <cell r="M83">
            <v>840</v>
          </cell>
          <cell r="N83">
            <v>840</v>
          </cell>
          <cell r="O83">
            <v>1593</v>
          </cell>
          <cell r="P83">
            <v>1670</v>
          </cell>
          <cell r="Q83">
            <v>849</v>
          </cell>
        </row>
        <row r="84">
          <cell r="A84">
            <v>501310</v>
          </cell>
          <cell r="B84" t="str">
            <v>Oil Consumed-Fossil Steam</v>
          </cell>
          <cell r="C84" t="str">
            <v>Fuel</v>
          </cell>
          <cell r="D84">
            <v>501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501350</v>
          </cell>
          <cell r="B85" t="str">
            <v>Oil Handling Expense</v>
          </cell>
          <cell r="C85" t="str">
            <v>PO</v>
          </cell>
          <cell r="D85">
            <v>501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501996</v>
          </cell>
          <cell r="B86" t="str">
            <v>Fuel Expense</v>
          </cell>
          <cell r="C86" t="str">
            <v>Fuel</v>
          </cell>
          <cell r="D86">
            <v>501</v>
          </cell>
          <cell r="E86">
            <v>4758126</v>
          </cell>
          <cell r="F86">
            <v>0</v>
          </cell>
          <cell r="G86">
            <v>51831</v>
          </cell>
          <cell r="H86">
            <v>50751</v>
          </cell>
          <cell r="I86">
            <v>344308</v>
          </cell>
          <cell r="J86">
            <v>29355</v>
          </cell>
          <cell r="K86">
            <v>365731</v>
          </cell>
          <cell r="L86">
            <v>412908</v>
          </cell>
          <cell r="M86">
            <v>184190</v>
          </cell>
          <cell r="N86">
            <v>270509</v>
          </cell>
          <cell r="O86">
            <v>1357466</v>
          </cell>
          <cell r="P86">
            <v>867831</v>
          </cell>
          <cell r="Q86">
            <v>823246</v>
          </cell>
        </row>
        <row r="87">
          <cell r="A87">
            <v>502020</v>
          </cell>
          <cell r="B87" t="str">
            <v>Ammonia - Qualifying</v>
          </cell>
          <cell r="C87" t="str">
            <v>PO</v>
          </cell>
          <cell r="D87">
            <v>502</v>
          </cell>
          <cell r="E87">
            <v>663436</v>
          </cell>
          <cell r="F87">
            <v>31170</v>
          </cell>
          <cell r="G87">
            <v>24505</v>
          </cell>
          <cell r="H87">
            <v>56201</v>
          </cell>
          <cell r="I87">
            <v>62106</v>
          </cell>
          <cell r="J87">
            <v>60231</v>
          </cell>
          <cell r="K87">
            <v>58386</v>
          </cell>
          <cell r="L87">
            <v>54203</v>
          </cell>
          <cell r="M87">
            <v>54900</v>
          </cell>
          <cell r="N87">
            <v>63576</v>
          </cell>
          <cell r="O87">
            <v>62294</v>
          </cell>
          <cell r="P87">
            <v>64189</v>
          </cell>
          <cell r="Q87">
            <v>71675</v>
          </cell>
        </row>
        <row r="88">
          <cell r="A88">
            <v>502040</v>
          </cell>
          <cell r="B88" t="str">
            <v>COST OF LIME</v>
          </cell>
          <cell r="C88" t="str">
            <v>PO</v>
          </cell>
          <cell r="D88">
            <v>502</v>
          </cell>
          <cell r="E88">
            <v>10785100</v>
          </cell>
          <cell r="F88">
            <v>496542</v>
          </cell>
          <cell r="G88">
            <v>390366</v>
          </cell>
          <cell r="H88">
            <v>895289</v>
          </cell>
          <cell r="I88">
            <v>989359</v>
          </cell>
          <cell r="J88">
            <v>959487</v>
          </cell>
          <cell r="K88">
            <v>930102</v>
          </cell>
          <cell r="L88">
            <v>863468</v>
          </cell>
          <cell r="M88">
            <v>874561</v>
          </cell>
          <cell r="N88">
            <v>1012784</v>
          </cell>
          <cell r="O88">
            <v>1060396</v>
          </cell>
          <cell r="P88">
            <v>1092659</v>
          </cell>
          <cell r="Q88">
            <v>1220087</v>
          </cell>
        </row>
        <row r="89">
          <cell r="A89">
            <v>502070</v>
          </cell>
          <cell r="B89" t="str">
            <v>Gypsum - Qualifying</v>
          </cell>
          <cell r="C89" t="str">
            <v>PO</v>
          </cell>
          <cell r="D89">
            <v>502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502100</v>
          </cell>
          <cell r="B90" t="str">
            <v>Fossil Steam Exp-Other</v>
          </cell>
          <cell r="C90" t="str">
            <v>PO</v>
          </cell>
          <cell r="D90">
            <v>502</v>
          </cell>
          <cell r="E90">
            <v>4510636</v>
          </cell>
          <cell r="F90">
            <v>345079</v>
          </cell>
          <cell r="G90">
            <v>327647</v>
          </cell>
          <cell r="H90">
            <v>346910</v>
          </cell>
          <cell r="I90">
            <v>459568</v>
          </cell>
          <cell r="J90">
            <v>349316</v>
          </cell>
          <cell r="K90">
            <v>352449</v>
          </cell>
          <cell r="L90">
            <v>355132</v>
          </cell>
          <cell r="M90">
            <v>353203</v>
          </cell>
          <cell r="N90">
            <v>470288</v>
          </cell>
          <cell r="O90">
            <v>467058</v>
          </cell>
          <cell r="P90">
            <v>338540</v>
          </cell>
          <cell r="Q90">
            <v>345446</v>
          </cell>
        </row>
        <row r="91">
          <cell r="A91">
            <v>502410</v>
          </cell>
          <cell r="B91" t="str">
            <v>Steam Oper-Bottom Ash/Fly Ash</v>
          </cell>
          <cell r="C91" t="str">
            <v>PO</v>
          </cell>
          <cell r="D91">
            <v>502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505000</v>
          </cell>
          <cell r="B92" t="str">
            <v>Electric Expenses-Steam Oper</v>
          </cell>
          <cell r="C92" t="str">
            <v>PO</v>
          </cell>
          <cell r="D92">
            <v>505</v>
          </cell>
          <cell r="E92">
            <v>587863</v>
          </cell>
          <cell r="F92">
            <v>43585</v>
          </cell>
          <cell r="G92">
            <v>43800</v>
          </cell>
          <cell r="H92">
            <v>43883</v>
          </cell>
          <cell r="I92">
            <v>63115</v>
          </cell>
          <cell r="J92">
            <v>43808</v>
          </cell>
          <cell r="K92">
            <v>44830</v>
          </cell>
          <cell r="L92">
            <v>44863</v>
          </cell>
          <cell r="M92">
            <v>44852</v>
          </cell>
          <cell r="N92">
            <v>64925</v>
          </cell>
          <cell r="O92">
            <v>64123</v>
          </cell>
          <cell r="P92">
            <v>43033</v>
          </cell>
          <cell r="Q92">
            <v>43046</v>
          </cell>
        </row>
        <row r="93">
          <cell r="A93">
            <v>506000</v>
          </cell>
          <cell r="B93" t="str">
            <v>Misc Fossil Power Expenses</v>
          </cell>
          <cell r="C93" t="str">
            <v>PO</v>
          </cell>
          <cell r="D93">
            <v>506</v>
          </cell>
          <cell r="E93">
            <v>2104373</v>
          </cell>
          <cell r="F93">
            <v>132085</v>
          </cell>
          <cell r="G93">
            <v>109307</v>
          </cell>
          <cell r="H93">
            <v>129489</v>
          </cell>
          <cell r="I93">
            <v>135612</v>
          </cell>
          <cell r="J93">
            <v>107486</v>
          </cell>
          <cell r="K93">
            <v>114487</v>
          </cell>
          <cell r="L93">
            <v>139921</v>
          </cell>
          <cell r="M93">
            <v>104312</v>
          </cell>
          <cell r="N93">
            <v>741469</v>
          </cell>
          <cell r="O93">
            <v>127618</v>
          </cell>
          <cell r="P93">
            <v>134226</v>
          </cell>
          <cell r="Q93">
            <v>128361</v>
          </cell>
        </row>
        <row r="94">
          <cell r="A94">
            <v>507000</v>
          </cell>
          <cell r="B94" t="str">
            <v>Steam Power Gen Op Rents</v>
          </cell>
          <cell r="C94" t="str">
            <v>PO</v>
          </cell>
          <cell r="D94">
            <v>507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509030</v>
          </cell>
          <cell r="B95" t="str">
            <v>SO2 Emission Expense</v>
          </cell>
          <cell r="C95" t="str">
            <v>EA</v>
          </cell>
          <cell r="D95">
            <v>509</v>
          </cell>
          <cell r="E95">
            <v>721</v>
          </cell>
          <cell r="F95">
            <v>0</v>
          </cell>
          <cell r="G95">
            <v>30</v>
          </cell>
          <cell r="H95">
            <v>64</v>
          </cell>
          <cell r="I95">
            <v>76</v>
          </cell>
          <cell r="J95">
            <v>73</v>
          </cell>
          <cell r="K95">
            <v>72</v>
          </cell>
          <cell r="L95">
            <v>68</v>
          </cell>
          <cell r="M95">
            <v>66</v>
          </cell>
          <cell r="N95">
            <v>74</v>
          </cell>
          <cell r="O95">
            <v>69</v>
          </cell>
          <cell r="P95">
            <v>65</v>
          </cell>
          <cell r="Q95">
            <v>64</v>
          </cell>
        </row>
        <row r="96">
          <cell r="A96">
            <v>509212</v>
          </cell>
          <cell r="B96" t="str">
            <v>Annual NOx Emission Expense</v>
          </cell>
          <cell r="C96" t="str">
            <v>EA</v>
          </cell>
          <cell r="D96">
            <v>509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510000</v>
          </cell>
          <cell r="B97" t="str">
            <v>Suprvsn and Engrng-Steam Maint</v>
          </cell>
          <cell r="C97" t="str">
            <v>PM</v>
          </cell>
          <cell r="D97">
            <v>510</v>
          </cell>
          <cell r="E97">
            <v>2730627</v>
          </cell>
          <cell r="F97">
            <v>225751</v>
          </cell>
          <cell r="G97">
            <v>226785</v>
          </cell>
          <cell r="H97">
            <v>226148</v>
          </cell>
          <cell r="I97">
            <v>225923</v>
          </cell>
          <cell r="J97">
            <v>227197</v>
          </cell>
          <cell r="K97">
            <v>230576</v>
          </cell>
          <cell r="L97">
            <v>231987</v>
          </cell>
          <cell r="M97">
            <v>232080</v>
          </cell>
          <cell r="N97">
            <v>230655</v>
          </cell>
          <cell r="O97">
            <v>225576</v>
          </cell>
          <cell r="P97">
            <v>220463</v>
          </cell>
          <cell r="Q97">
            <v>227486</v>
          </cell>
        </row>
        <row r="98">
          <cell r="A98">
            <v>510100</v>
          </cell>
          <cell r="B98" t="str">
            <v>Suprvsn &amp; Engrng-Steam Maint R</v>
          </cell>
          <cell r="C98" t="str">
            <v>PM</v>
          </cell>
          <cell r="D98">
            <v>510</v>
          </cell>
          <cell r="E98">
            <v>-9200</v>
          </cell>
          <cell r="F98">
            <v>-769</v>
          </cell>
          <cell r="G98">
            <v>-769</v>
          </cell>
          <cell r="H98">
            <v>-769</v>
          </cell>
          <cell r="I98">
            <v>-769</v>
          </cell>
          <cell r="J98">
            <v>-769</v>
          </cell>
          <cell r="K98">
            <v>-769</v>
          </cell>
          <cell r="L98">
            <v>-769</v>
          </cell>
          <cell r="M98">
            <v>-769</v>
          </cell>
          <cell r="N98">
            <v>-769</v>
          </cell>
          <cell r="O98">
            <v>-751</v>
          </cell>
          <cell r="P98">
            <v>-751</v>
          </cell>
          <cell r="Q98">
            <v>-777</v>
          </cell>
        </row>
        <row r="99">
          <cell r="A99">
            <v>511000</v>
          </cell>
          <cell r="B99" t="str">
            <v>Maint of Structures-Steam</v>
          </cell>
          <cell r="C99" t="str">
            <v>PM</v>
          </cell>
          <cell r="D99">
            <v>511</v>
          </cell>
          <cell r="E99">
            <v>8636182</v>
          </cell>
          <cell r="F99">
            <v>779990</v>
          </cell>
          <cell r="G99">
            <v>856317</v>
          </cell>
          <cell r="H99">
            <v>653710</v>
          </cell>
          <cell r="I99">
            <v>973710</v>
          </cell>
          <cell r="J99">
            <v>648074</v>
          </cell>
          <cell r="K99">
            <v>648690</v>
          </cell>
          <cell r="L99">
            <v>649146</v>
          </cell>
          <cell r="M99">
            <v>647120</v>
          </cell>
          <cell r="N99">
            <v>681905</v>
          </cell>
          <cell r="O99">
            <v>680831</v>
          </cell>
          <cell r="P99">
            <v>653848</v>
          </cell>
          <cell r="Q99">
            <v>762841</v>
          </cell>
        </row>
        <row r="100">
          <cell r="A100">
            <v>512100</v>
          </cell>
          <cell r="B100" t="str">
            <v>Maint of Boiler Plant-Other</v>
          </cell>
          <cell r="C100" t="str">
            <v>PM</v>
          </cell>
          <cell r="D100">
            <v>512</v>
          </cell>
          <cell r="E100">
            <v>11138158.75</v>
          </cell>
          <cell r="F100">
            <v>2182959</v>
          </cell>
          <cell r="G100">
            <v>4198153</v>
          </cell>
          <cell r="H100">
            <v>1202406</v>
          </cell>
          <cell r="I100">
            <v>554349</v>
          </cell>
          <cell r="J100">
            <v>558453</v>
          </cell>
          <cell r="K100">
            <v>497722</v>
          </cell>
          <cell r="L100">
            <v>497778</v>
          </cell>
          <cell r="M100">
            <v>560259</v>
          </cell>
          <cell r="N100">
            <v>-1892655</v>
          </cell>
          <cell r="O100">
            <v>1070236.25</v>
          </cell>
          <cell r="P100">
            <v>934926.25</v>
          </cell>
          <cell r="Q100">
            <v>773572.25</v>
          </cell>
        </row>
        <row r="101">
          <cell r="A101">
            <v>513100</v>
          </cell>
          <cell r="B101" t="str">
            <v>Maint of Electric Plant-Other</v>
          </cell>
          <cell r="C101" t="str">
            <v>PM</v>
          </cell>
          <cell r="D101">
            <v>513</v>
          </cell>
          <cell r="E101">
            <v>2350008</v>
          </cell>
          <cell r="F101">
            <v>438142</v>
          </cell>
          <cell r="G101">
            <v>347784</v>
          </cell>
          <cell r="H101">
            <v>252689</v>
          </cell>
          <cell r="I101">
            <v>120980</v>
          </cell>
          <cell r="J101">
            <v>95980</v>
          </cell>
          <cell r="K101">
            <v>95980</v>
          </cell>
          <cell r="L101">
            <v>95980</v>
          </cell>
          <cell r="M101">
            <v>95980</v>
          </cell>
          <cell r="N101">
            <v>95980</v>
          </cell>
          <cell r="O101">
            <v>147440</v>
          </cell>
          <cell r="P101">
            <v>253618</v>
          </cell>
          <cell r="Q101">
            <v>309455</v>
          </cell>
        </row>
        <row r="102">
          <cell r="A102">
            <v>514000</v>
          </cell>
          <cell r="B102" t="str">
            <v>Maintenance - Misc Steam Plant</v>
          </cell>
          <cell r="C102" t="str">
            <v>PM</v>
          </cell>
          <cell r="D102">
            <v>514</v>
          </cell>
          <cell r="E102">
            <v>527627</v>
          </cell>
          <cell r="F102">
            <v>40855</v>
          </cell>
          <cell r="G102">
            <v>41424</v>
          </cell>
          <cell r="H102">
            <v>41693</v>
          </cell>
          <cell r="I102">
            <v>53204</v>
          </cell>
          <cell r="J102">
            <v>41428</v>
          </cell>
          <cell r="K102">
            <v>40610</v>
          </cell>
          <cell r="L102">
            <v>41289</v>
          </cell>
          <cell r="M102">
            <v>41063</v>
          </cell>
          <cell r="N102">
            <v>52968</v>
          </cell>
          <cell r="O102">
            <v>52629</v>
          </cell>
          <cell r="P102">
            <v>40117</v>
          </cell>
          <cell r="Q102">
            <v>40347</v>
          </cell>
        </row>
        <row r="103">
          <cell r="A103">
            <v>514300</v>
          </cell>
          <cell r="B103" t="str">
            <v>Maintenance - Misc Steam Plant</v>
          </cell>
          <cell r="C103" t="str">
            <v>PM</v>
          </cell>
          <cell r="D103">
            <v>514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546000</v>
          </cell>
          <cell r="B104" t="str">
            <v>Suprvsn and Enginring-CT Oper</v>
          </cell>
          <cell r="C104" t="str">
            <v>PO</v>
          </cell>
          <cell r="D104">
            <v>546</v>
          </cell>
          <cell r="E104">
            <v>359674</v>
          </cell>
          <cell r="F104">
            <v>29533</v>
          </cell>
          <cell r="G104">
            <v>29637</v>
          </cell>
          <cell r="H104">
            <v>29665</v>
          </cell>
          <cell r="I104">
            <v>30570</v>
          </cell>
          <cell r="J104">
            <v>29645</v>
          </cell>
          <cell r="K104">
            <v>30080</v>
          </cell>
          <cell r="L104">
            <v>30105</v>
          </cell>
          <cell r="M104">
            <v>30092</v>
          </cell>
          <cell r="N104">
            <v>31132</v>
          </cell>
          <cell r="O104">
            <v>30555</v>
          </cell>
          <cell r="P104">
            <v>28879</v>
          </cell>
          <cell r="Q104">
            <v>29781</v>
          </cell>
        </row>
        <row r="105">
          <cell r="A105">
            <v>547100</v>
          </cell>
          <cell r="B105" t="str">
            <v>Natural Gas</v>
          </cell>
          <cell r="C105" t="str">
            <v>Fuel</v>
          </cell>
          <cell r="D105">
            <v>547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547150</v>
          </cell>
          <cell r="B106" t="str">
            <v>Natural Gas Handling-CT</v>
          </cell>
          <cell r="C106" t="str">
            <v>PO</v>
          </cell>
          <cell r="D106">
            <v>547</v>
          </cell>
          <cell r="E106">
            <v>11205</v>
          </cell>
          <cell r="F106">
            <v>936</v>
          </cell>
          <cell r="G106">
            <v>936</v>
          </cell>
          <cell r="H106">
            <v>936</v>
          </cell>
          <cell r="I106">
            <v>936</v>
          </cell>
          <cell r="J106">
            <v>936</v>
          </cell>
          <cell r="K106">
            <v>936</v>
          </cell>
          <cell r="L106">
            <v>936</v>
          </cell>
          <cell r="M106">
            <v>936</v>
          </cell>
          <cell r="N106">
            <v>936</v>
          </cell>
          <cell r="O106">
            <v>918</v>
          </cell>
          <cell r="P106">
            <v>918</v>
          </cell>
          <cell r="Q106">
            <v>945</v>
          </cell>
        </row>
        <row r="107">
          <cell r="A107">
            <v>547200</v>
          </cell>
          <cell r="B107" t="str">
            <v>Oil</v>
          </cell>
          <cell r="C107" t="str">
            <v>PO</v>
          </cell>
          <cell r="D107">
            <v>547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548100</v>
          </cell>
          <cell r="B108" t="str">
            <v>Generation Expenses-Other CT</v>
          </cell>
          <cell r="C108" t="str">
            <v>PO</v>
          </cell>
          <cell r="D108">
            <v>548</v>
          </cell>
          <cell r="E108">
            <v>6165</v>
          </cell>
          <cell r="F108">
            <v>478</v>
          </cell>
          <cell r="G108">
            <v>479</v>
          </cell>
          <cell r="H108">
            <v>585</v>
          </cell>
          <cell r="I108">
            <v>478</v>
          </cell>
          <cell r="J108">
            <v>480</v>
          </cell>
          <cell r="K108">
            <v>580</v>
          </cell>
          <cell r="L108">
            <v>481</v>
          </cell>
          <cell r="M108">
            <v>479</v>
          </cell>
          <cell r="N108">
            <v>579</v>
          </cell>
          <cell r="O108">
            <v>472</v>
          </cell>
          <cell r="P108">
            <v>482</v>
          </cell>
          <cell r="Q108">
            <v>592</v>
          </cell>
        </row>
        <row r="109">
          <cell r="A109">
            <v>548200</v>
          </cell>
          <cell r="B109" t="str">
            <v>Prime Movers - Generators- CT</v>
          </cell>
          <cell r="C109" t="str">
            <v>PO</v>
          </cell>
          <cell r="D109">
            <v>548</v>
          </cell>
          <cell r="E109">
            <v>446126</v>
          </cell>
          <cell r="F109">
            <v>33939</v>
          </cell>
          <cell r="G109">
            <v>33193</v>
          </cell>
          <cell r="H109">
            <v>33263</v>
          </cell>
          <cell r="I109">
            <v>49313</v>
          </cell>
          <cell r="J109">
            <v>33199</v>
          </cell>
          <cell r="K109">
            <v>34061</v>
          </cell>
          <cell r="L109">
            <v>34088</v>
          </cell>
          <cell r="M109">
            <v>34079</v>
          </cell>
          <cell r="N109">
            <v>50833</v>
          </cell>
          <cell r="O109">
            <v>44859</v>
          </cell>
          <cell r="P109">
            <v>32644</v>
          </cell>
          <cell r="Q109">
            <v>32655</v>
          </cell>
        </row>
        <row r="110">
          <cell r="A110">
            <v>549000</v>
          </cell>
          <cell r="B110" t="str">
            <v>Misc-Power Generation Expenses</v>
          </cell>
          <cell r="C110" t="str">
            <v>PO</v>
          </cell>
          <cell r="D110">
            <v>549</v>
          </cell>
          <cell r="E110">
            <v>428544</v>
          </cell>
          <cell r="F110">
            <v>31393</v>
          </cell>
          <cell r="G110">
            <v>52987</v>
          </cell>
          <cell r="H110">
            <v>46261</v>
          </cell>
          <cell r="I110">
            <v>35344</v>
          </cell>
          <cell r="J110">
            <v>31507</v>
          </cell>
          <cell r="K110">
            <v>34916</v>
          </cell>
          <cell r="L110">
            <v>30263</v>
          </cell>
          <cell r="M110">
            <v>32322</v>
          </cell>
          <cell r="N110">
            <v>35302</v>
          </cell>
          <cell r="O110">
            <v>33410</v>
          </cell>
          <cell r="P110">
            <v>30358</v>
          </cell>
          <cell r="Q110">
            <v>34481</v>
          </cell>
        </row>
        <row r="111">
          <cell r="A111">
            <v>551000</v>
          </cell>
          <cell r="B111" t="str">
            <v>Suprvsn and Enginring-CT Maint</v>
          </cell>
          <cell r="C111" t="str">
            <v>PM</v>
          </cell>
          <cell r="D111">
            <v>551</v>
          </cell>
          <cell r="E111">
            <v>293050</v>
          </cell>
          <cell r="F111">
            <v>23905</v>
          </cell>
          <cell r="G111">
            <v>24071</v>
          </cell>
          <cell r="H111">
            <v>24177</v>
          </cell>
          <cell r="I111">
            <v>24088</v>
          </cell>
          <cell r="J111">
            <v>24285</v>
          </cell>
          <cell r="K111">
            <v>24838</v>
          </cell>
          <cell r="L111">
            <v>24931</v>
          </cell>
          <cell r="M111">
            <v>25006</v>
          </cell>
          <cell r="N111">
            <v>25040</v>
          </cell>
          <cell r="O111">
            <v>24347</v>
          </cell>
          <cell r="P111">
            <v>23790</v>
          </cell>
          <cell r="Q111">
            <v>24572</v>
          </cell>
        </row>
        <row r="112">
          <cell r="A112">
            <v>552000</v>
          </cell>
          <cell r="B112" t="str">
            <v>Maintenance of Structures-CT</v>
          </cell>
          <cell r="C112" t="str">
            <v>PM</v>
          </cell>
          <cell r="D112">
            <v>552</v>
          </cell>
          <cell r="E112">
            <v>325847</v>
          </cell>
          <cell r="F112">
            <v>22975</v>
          </cell>
          <cell r="G112">
            <v>58004</v>
          </cell>
          <cell r="H112">
            <v>28015</v>
          </cell>
          <cell r="I112">
            <v>25570</v>
          </cell>
          <cell r="J112">
            <v>23005</v>
          </cell>
          <cell r="K112">
            <v>43141</v>
          </cell>
          <cell r="L112">
            <v>23145</v>
          </cell>
          <cell r="M112">
            <v>19360</v>
          </cell>
          <cell r="N112">
            <v>22065</v>
          </cell>
          <cell r="O112">
            <v>22059</v>
          </cell>
          <cell r="P112">
            <v>19253</v>
          </cell>
          <cell r="Q112">
            <v>19255</v>
          </cell>
        </row>
        <row r="113">
          <cell r="A113">
            <v>552220</v>
          </cell>
          <cell r="B113" t="str">
            <v>Solar: Maint of Structures</v>
          </cell>
          <cell r="C113" t="str">
            <v>PM</v>
          </cell>
          <cell r="D113">
            <v>552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553000</v>
          </cell>
          <cell r="B114" t="str">
            <v>Maint-Gentg and Elect Equip-CT</v>
          </cell>
          <cell r="C114" t="str">
            <v>PM</v>
          </cell>
          <cell r="D114">
            <v>553</v>
          </cell>
          <cell r="E114">
            <v>445537</v>
          </cell>
          <cell r="F114">
            <v>28488</v>
          </cell>
          <cell r="G114">
            <v>59116</v>
          </cell>
          <cell r="H114">
            <v>13088</v>
          </cell>
          <cell r="I114">
            <v>29058</v>
          </cell>
          <cell r="J114">
            <v>4001</v>
          </cell>
          <cell r="K114">
            <v>20640</v>
          </cell>
          <cell r="L114">
            <v>214284</v>
          </cell>
          <cell r="M114">
            <v>4058</v>
          </cell>
          <cell r="N114">
            <v>9140</v>
          </cell>
          <cell r="O114">
            <v>52096</v>
          </cell>
          <cell r="P114">
            <v>3974</v>
          </cell>
          <cell r="Q114">
            <v>7594</v>
          </cell>
        </row>
        <row r="115">
          <cell r="A115">
            <v>554000</v>
          </cell>
          <cell r="B115" t="str">
            <v>Misc Power Generation Plant-CT</v>
          </cell>
          <cell r="C115" t="str">
            <v>PM</v>
          </cell>
          <cell r="D115">
            <v>554</v>
          </cell>
          <cell r="E115">
            <v>151775</v>
          </cell>
          <cell r="F115">
            <v>10671</v>
          </cell>
          <cell r="G115">
            <v>19693</v>
          </cell>
          <cell r="H115">
            <v>14916</v>
          </cell>
          <cell r="I115">
            <v>12670</v>
          </cell>
          <cell r="J115">
            <v>10694</v>
          </cell>
          <cell r="K115">
            <v>11173</v>
          </cell>
          <cell r="L115">
            <v>11642</v>
          </cell>
          <cell r="M115">
            <v>10801</v>
          </cell>
          <cell r="N115">
            <v>13246</v>
          </cell>
          <cell r="O115">
            <v>12839</v>
          </cell>
          <cell r="P115">
            <v>11525</v>
          </cell>
          <cell r="Q115">
            <v>11905</v>
          </cell>
        </row>
        <row r="116">
          <cell r="A116">
            <v>555028</v>
          </cell>
          <cell r="B116" t="str">
            <v>Purch Pwr - Non-native - net</v>
          </cell>
          <cell r="C116" t="str">
            <v>PP</v>
          </cell>
          <cell r="D116">
            <v>555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555190</v>
          </cell>
          <cell r="B117" t="str">
            <v>Capacity Purchase Expense</v>
          </cell>
          <cell r="C117" t="str">
            <v>PP</v>
          </cell>
          <cell r="D117">
            <v>555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555202</v>
          </cell>
          <cell r="B118" t="str">
            <v>Purch Power-Fuel Clause</v>
          </cell>
          <cell r="C118" t="str">
            <v>PP</v>
          </cell>
          <cell r="D118">
            <v>555</v>
          </cell>
          <cell r="E118">
            <v>30511471</v>
          </cell>
          <cell r="F118">
            <v>9136366</v>
          </cell>
          <cell r="G118">
            <v>5527752</v>
          </cell>
          <cell r="H118">
            <v>2849482</v>
          </cell>
          <cell r="I118">
            <v>2303316</v>
          </cell>
          <cell r="J118">
            <v>2767613</v>
          </cell>
          <cell r="K118">
            <v>1414924</v>
          </cell>
          <cell r="L118">
            <v>667880</v>
          </cell>
          <cell r="M118">
            <v>1249283</v>
          </cell>
          <cell r="N118">
            <v>1585423</v>
          </cell>
          <cell r="O118">
            <v>1215297</v>
          </cell>
          <cell r="P118">
            <v>1382905</v>
          </cell>
          <cell r="Q118">
            <v>411230</v>
          </cell>
        </row>
        <row r="119">
          <cell r="A119">
            <v>556000</v>
          </cell>
          <cell r="B119" t="str">
            <v>System Cnts &amp; Load Dispatching</v>
          </cell>
          <cell r="C119" t="str">
            <v>OPS</v>
          </cell>
          <cell r="D119">
            <v>556</v>
          </cell>
          <cell r="E119">
            <v>116303</v>
          </cell>
          <cell r="F119">
            <v>9686</v>
          </cell>
          <cell r="G119">
            <v>9363</v>
          </cell>
          <cell r="H119">
            <v>9787</v>
          </cell>
          <cell r="I119">
            <v>9521</v>
          </cell>
          <cell r="J119">
            <v>9438</v>
          </cell>
          <cell r="K119">
            <v>9606</v>
          </cell>
          <cell r="L119">
            <v>10123</v>
          </cell>
          <cell r="M119">
            <v>9309</v>
          </cell>
          <cell r="N119">
            <v>10711</v>
          </cell>
          <cell r="O119">
            <v>9675</v>
          </cell>
          <cell r="P119">
            <v>8980</v>
          </cell>
          <cell r="Q119">
            <v>10104</v>
          </cell>
        </row>
        <row r="120">
          <cell r="A120">
            <v>557000</v>
          </cell>
          <cell r="B120" t="str">
            <v>Other Expenses-Oper</v>
          </cell>
          <cell r="C120" t="str">
            <v>OPS</v>
          </cell>
          <cell r="D120">
            <v>557</v>
          </cell>
          <cell r="E120">
            <v>6944071.25</v>
          </cell>
          <cell r="F120">
            <v>639028</v>
          </cell>
          <cell r="G120">
            <v>639027</v>
          </cell>
          <cell r="H120">
            <v>834523</v>
          </cell>
          <cell r="I120">
            <v>522844</v>
          </cell>
          <cell r="J120">
            <v>522986</v>
          </cell>
          <cell r="K120">
            <v>522841</v>
          </cell>
          <cell r="L120">
            <v>522845</v>
          </cell>
          <cell r="M120">
            <v>522842</v>
          </cell>
          <cell r="N120">
            <v>522846</v>
          </cell>
          <cell r="O120">
            <v>564967.75</v>
          </cell>
          <cell r="P120">
            <v>564953.75</v>
          </cell>
          <cell r="Q120">
            <v>564367.75</v>
          </cell>
        </row>
        <row r="121">
          <cell r="A121">
            <v>557450</v>
          </cell>
          <cell r="B121" t="str">
            <v>Commissions/Brokerage Expense</v>
          </cell>
          <cell r="C121" t="str">
            <v>OPS</v>
          </cell>
          <cell r="D121">
            <v>557</v>
          </cell>
          <cell r="E121">
            <v>81060</v>
          </cell>
          <cell r="F121">
            <v>6738</v>
          </cell>
          <cell r="G121">
            <v>6738</v>
          </cell>
          <cell r="H121">
            <v>6738</v>
          </cell>
          <cell r="I121">
            <v>6738</v>
          </cell>
          <cell r="J121">
            <v>6738</v>
          </cell>
          <cell r="K121">
            <v>6738</v>
          </cell>
          <cell r="L121">
            <v>6738</v>
          </cell>
          <cell r="M121">
            <v>6738</v>
          </cell>
          <cell r="N121">
            <v>6738</v>
          </cell>
          <cell r="O121">
            <v>6806</v>
          </cell>
          <cell r="P121">
            <v>6806</v>
          </cell>
          <cell r="Q121">
            <v>6806</v>
          </cell>
        </row>
        <row r="122">
          <cell r="A122">
            <v>557451</v>
          </cell>
          <cell r="B122" t="str">
            <v>EA &amp; Coal Broker Fees</v>
          </cell>
          <cell r="C122" t="str">
            <v>OPS</v>
          </cell>
          <cell r="D122">
            <v>557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557980</v>
          </cell>
          <cell r="B123" t="str">
            <v>Retail Deferred Fuel Expenses</v>
          </cell>
          <cell r="C123" t="str">
            <v>Fuel</v>
          </cell>
          <cell r="D123">
            <v>557</v>
          </cell>
          <cell r="E123">
            <v>72527</v>
          </cell>
          <cell r="F123">
            <v>-2275876</v>
          </cell>
          <cell r="G123">
            <v>-1057156</v>
          </cell>
          <cell r="H123">
            <v>3288007</v>
          </cell>
          <cell r="I123">
            <v>89380</v>
          </cell>
          <cell r="J123">
            <v>-350423</v>
          </cell>
          <cell r="K123">
            <v>447267</v>
          </cell>
          <cell r="L123">
            <v>352106</v>
          </cell>
          <cell r="M123">
            <v>191250</v>
          </cell>
          <cell r="N123">
            <v>-53031</v>
          </cell>
          <cell r="O123">
            <v>-810463</v>
          </cell>
          <cell r="P123">
            <v>-271111</v>
          </cell>
          <cell r="Q123">
            <v>522577</v>
          </cell>
        </row>
        <row r="124">
          <cell r="A124">
            <v>560000</v>
          </cell>
          <cell r="B124" t="str">
            <v>Supervsn and Engrng-Trans Oper</v>
          </cell>
          <cell r="C124" t="str">
            <v>TO</v>
          </cell>
          <cell r="D124">
            <v>560</v>
          </cell>
          <cell r="E124">
            <v>162924</v>
          </cell>
          <cell r="F124">
            <v>13543</v>
          </cell>
          <cell r="G124">
            <v>13543</v>
          </cell>
          <cell r="H124">
            <v>13543</v>
          </cell>
          <cell r="I124">
            <v>13543</v>
          </cell>
          <cell r="J124">
            <v>13543</v>
          </cell>
          <cell r="K124">
            <v>13543</v>
          </cell>
          <cell r="L124">
            <v>13543</v>
          </cell>
          <cell r="M124">
            <v>13543</v>
          </cell>
          <cell r="N124">
            <v>13543</v>
          </cell>
          <cell r="O124">
            <v>13679</v>
          </cell>
          <cell r="P124">
            <v>13679</v>
          </cell>
          <cell r="Q124">
            <v>13679</v>
          </cell>
        </row>
        <row r="125">
          <cell r="A125">
            <v>561100</v>
          </cell>
          <cell r="B125" t="str">
            <v>Load Dispatch-Reliability</v>
          </cell>
          <cell r="C125" t="str">
            <v>TO</v>
          </cell>
          <cell r="D125">
            <v>561</v>
          </cell>
          <cell r="E125">
            <v>104169</v>
          </cell>
          <cell r="F125">
            <v>8680</v>
          </cell>
          <cell r="G125">
            <v>8513</v>
          </cell>
          <cell r="H125">
            <v>8720</v>
          </cell>
          <cell r="I125">
            <v>8588</v>
          </cell>
          <cell r="J125">
            <v>8547</v>
          </cell>
          <cell r="K125">
            <v>8630</v>
          </cell>
          <cell r="L125">
            <v>8889</v>
          </cell>
          <cell r="M125">
            <v>8482</v>
          </cell>
          <cell r="N125">
            <v>9183</v>
          </cell>
          <cell r="O125">
            <v>8681</v>
          </cell>
          <cell r="P125">
            <v>8328</v>
          </cell>
          <cell r="Q125">
            <v>8928</v>
          </cell>
        </row>
        <row r="126">
          <cell r="A126">
            <v>561200</v>
          </cell>
          <cell r="B126" t="str">
            <v>Load Dispatch-Mnitor&amp;OprTrnSys</v>
          </cell>
          <cell r="C126" t="str">
            <v>TO</v>
          </cell>
          <cell r="D126">
            <v>561</v>
          </cell>
          <cell r="E126">
            <v>241195</v>
          </cell>
          <cell r="F126">
            <v>20092</v>
          </cell>
          <cell r="G126">
            <v>19915</v>
          </cell>
          <cell r="H126">
            <v>20275</v>
          </cell>
          <cell r="I126">
            <v>20005</v>
          </cell>
          <cell r="J126">
            <v>19964</v>
          </cell>
          <cell r="K126">
            <v>20046</v>
          </cell>
          <cell r="L126">
            <v>20307</v>
          </cell>
          <cell r="M126">
            <v>19898</v>
          </cell>
          <cell r="N126">
            <v>20602</v>
          </cell>
          <cell r="O126">
            <v>18819</v>
          </cell>
          <cell r="P126">
            <v>21815</v>
          </cell>
          <cell r="Q126">
            <v>19457</v>
          </cell>
        </row>
        <row r="127">
          <cell r="A127">
            <v>561300</v>
          </cell>
          <cell r="B127" t="str">
            <v>Load Dispatch - TransSvc&amp;Sch</v>
          </cell>
          <cell r="C127" t="str">
            <v>TO</v>
          </cell>
          <cell r="D127">
            <v>561</v>
          </cell>
          <cell r="E127">
            <v>111629</v>
          </cell>
          <cell r="F127">
            <v>9298</v>
          </cell>
          <cell r="G127">
            <v>9134</v>
          </cell>
          <cell r="H127">
            <v>9346</v>
          </cell>
          <cell r="I127">
            <v>9214</v>
          </cell>
          <cell r="J127">
            <v>9173</v>
          </cell>
          <cell r="K127">
            <v>9256</v>
          </cell>
          <cell r="L127">
            <v>9515</v>
          </cell>
          <cell r="M127">
            <v>9108</v>
          </cell>
          <cell r="N127">
            <v>9809</v>
          </cell>
          <cell r="O127">
            <v>9287</v>
          </cell>
          <cell r="P127">
            <v>8937</v>
          </cell>
          <cell r="Q127">
            <v>9552</v>
          </cell>
        </row>
        <row r="128">
          <cell r="A128">
            <v>561400</v>
          </cell>
          <cell r="B128" t="str">
            <v>Scheduling-Sys Cntrl&amp;Disp Svs</v>
          </cell>
          <cell r="C128" t="str">
            <v>TO</v>
          </cell>
          <cell r="D128">
            <v>561</v>
          </cell>
          <cell r="E128">
            <v>1203000</v>
          </cell>
          <cell r="F128">
            <v>100000</v>
          </cell>
          <cell r="G128">
            <v>100000</v>
          </cell>
          <cell r="H128">
            <v>100000</v>
          </cell>
          <cell r="I128">
            <v>100000</v>
          </cell>
          <cell r="J128">
            <v>100000</v>
          </cell>
          <cell r="K128">
            <v>100000</v>
          </cell>
          <cell r="L128">
            <v>100000</v>
          </cell>
          <cell r="M128">
            <v>100000</v>
          </cell>
          <cell r="N128">
            <v>100000</v>
          </cell>
          <cell r="O128">
            <v>101000</v>
          </cell>
          <cell r="P128">
            <v>101000</v>
          </cell>
          <cell r="Q128">
            <v>101000</v>
          </cell>
        </row>
        <row r="129">
          <cell r="A129">
            <v>561800</v>
          </cell>
          <cell r="B129" t="str">
            <v>ReliabilityPlanning&amp;StdsDev</v>
          </cell>
          <cell r="C129" t="str">
            <v>TO</v>
          </cell>
          <cell r="D129">
            <v>561</v>
          </cell>
          <cell r="E129">
            <v>2012211</v>
          </cell>
          <cell r="F129">
            <v>166797</v>
          </cell>
          <cell r="G129">
            <v>166797</v>
          </cell>
          <cell r="H129">
            <v>166797</v>
          </cell>
          <cell r="I129">
            <v>166797</v>
          </cell>
          <cell r="J129">
            <v>166797</v>
          </cell>
          <cell r="K129">
            <v>166797</v>
          </cell>
          <cell r="L129">
            <v>166797</v>
          </cell>
          <cell r="M129">
            <v>166797</v>
          </cell>
          <cell r="N129">
            <v>166797</v>
          </cell>
          <cell r="O129">
            <v>170346</v>
          </cell>
          <cell r="P129">
            <v>170346</v>
          </cell>
          <cell r="Q129">
            <v>170346</v>
          </cell>
        </row>
        <row r="130">
          <cell r="A130">
            <v>562000</v>
          </cell>
          <cell r="B130" t="str">
            <v>Station Expenses</v>
          </cell>
          <cell r="C130" t="str">
            <v>TO</v>
          </cell>
          <cell r="D130">
            <v>562</v>
          </cell>
          <cell r="E130">
            <v>103342</v>
          </cell>
          <cell r="F130">
            <v>8045</v>
          </cell>
          <cell r="G130">
            <v>7531</v>
          </cell>
          <cell r="H130">
            <v>7446</v>
          </cell>
          <cell r="I130">
            <v>7554</v>
          </cell>
          <cell r="J130">
            <v>9734</v>
          </cell>
          <cell r="K130">
            <v>7526</v>
          </cell>
          <cell r="L130">
            <v>7611</v>
          </cell>
          <cell r="M130">
            <v>7875</v>
          </cell>
          <cell r="N130">
            <v>8312</v>
          </cell>
          <cell r="O130">
            <v>10075</v>
          </cell>
          <cell r="P130">
            <v>10316</v>
          </cell>
          <cell r="Q130">
            <v>11317</v>
          </cell>
        </row>
        <row r="131">
          <cell r="A131">
            <v>563000</v>
          </cell>
          <cell r="B131" t="str">
            <v>Overhead Line Expenses-Trans</v>
          </cell>
          <cell r="C131" t="str">
            <v>TO</v>
          </cell>
          <cell r="D131">
            <v>563</v>
          </cell>
          <cell r="E131">
            <v>96892</v>
          </cell>
          <cell r="F131">
            <v>14742</v>
          </cell>
          <cell r="G131">
            <v>13518</v>
          </cell>
          <cell r="H131">
            <v>13336</v>
          </cell>
          <cell r="I131">
            <v>13568</v>
          </cell>
          <cell r="J131">
            <v>14397</v>
          </cell>
          <cell r="K131">
            <v>13508</v>
          </cell>
          <cell r="L131">
            <v>1882</v>
          </cell>
          <cell r="M131">
            <v>1938</v>
          </cell>
          <cell r="N131">
            <v>2030</v>
          </cell>
          <cell r="O131">
            <v>2552</v>
          </cell>
          <cell r="P131">
            <v>2429</v>
          </cell>
          <cell r="Q131">
            <v>2992</v>
          </cell>
        </row>
        <row r="132">
          <cell r="A132">
            <v>565000</v>
          </cell>
          <cell r="B132" t="str">
            <v>Transm of Elec By Others</v>
          </cell>
          <cell r="C132" t="str">
            <v>TO</v>
          </cell>
          <cell r="D132">
            <v>565</v>
          </cell>
          <cell r="E132">
            <v>19031837</v>
          </cell>
          <cell r="F132">
            <v>1333007</v>
          </cell>
          <cell r="G132">
            <v>1333007</v>
          </cell>
          <cell r="H132">
            <v>1633783</v>
          </cell>
          <cell r="I132">
            <v>1633783</v>
          </cell>
          <cell r="J132">
            <v>1633783</v>
          </cell>
          <cell r="K132">
            <v>1633783</v>
          </cell>
          <cell r="L132">
            <v>1633783</v>
          </cell>
          <cell r="M132">
            <v>1633783</v>
          </cell>
          <cell r="N132">
            <v>1633783</v>
          </cell>
          <cell r="O132">
            <v>1643114</v>
          </cell>
          <cell r="P132">
            <v>1643114</v>
          </cell>
          <cell r="Q132">
            <v>1643114</v>
          </cell>
        </row>
        <row r="133">
          <cell r="A133">
            <v>566000</v>
          </cell>
          <cell r="B133" t="str">
            <v>Misc Trans Exp-Other</v>
          </cell>
          <cell r="C133" t="str">
            <v>TO</v>
          </cell>
          <cell r="D133">
            <v>566</v>
          </cell>
          <cell r="E133">
            <v>338310</v>
          </cell>
          <cell r="F133">
            <v>48986</v>
          </cell>
          <cell r="G133">
            <v>17416</v>
          </cell>
          <cell r="H133">
            <v>17703</v>
          </cell>
          <cell r="I133">
            <v>49062</v>
          </cell>
          <cell r="J133">
            <v>17594</v>
          </cell>
          <cell r="K133">
            <v>17410</v>
          </cell>
          <cell r="L133">
            <v>50395</v>
          </cell>
          <cell r="M133">
            <v>17411</v>
          </cell>
          <cell r="N133">
            <v>17393</v>
          </cell>
          <cell r="O133">
            <v>17555</v>
          </cell>
          <cell r="P133">
            <v>49467</v>
          </cell>
          <cell r="Q133">
            <v>17918</v>
          </cell>
        </row>
        <row r="134">
          <cell r="A134">
            <v>566100</v>
          </cell>
          <cell r="B134" t="str">
            <v>Misc Trans-Trans Lines Related</v>
          </cell>
          <cell r="C134" t="str">
            <v>TO</v>
          </cell>
          <cell r="D134">
            <v>566</v>
          </cell>
          <cell r="E134">
            <v>5655</v>
          </cell>
          <cell r="F134">
            <v>470</v>
          </cell>
          <cell r="G134">
            <v>470</v>
          </cell>
          <cell r="H134">
            <v>470</v>
          </cell>
          <cell r="I134">
            <v>470</v>
          </cell>
          <cell r="J134">
            <v>470</v>
          </cell>
          <cell r="K134">
            <v>470</v>
          </cell>
          <cell r="L134">
            <v>470</v>
          </cell>
          <cell r="M134">
            <v>470</v>
          </cell>
          <cell r="N134">
            <v>470</v>
          </cell>
          <cell r="O134">
            <v>475</v>
          </cell>
          <cell r="P134">
            <v>475</v>
          </cell>
          <cell r="Q134">
            <v>475</v>
          </cell>
        </row>
        <row r="135">
          <cell r="A135">
            <v>569000</v>
          </cell>
          <cell r="B135" t="str">
            <v>Maint of Structures-Trans</v>
          </cell>
          <cell r="C135" t="str">
            <v>TM</v>
          </cell>
          <cell r="D135">
            <v>569</v>
          </cell>
          <cell r="E135">
            <v>38477</v>
          </cell>
          <cell r="F135">
            <v>2929</v>
          </cell>
          <cell r="G135">
            <v>2806</v>
          </cell>
          <cell r="H135">
            <v>2783</v>
          </cell>
          <cell r="I135">
            <v>2812</v>
          </cell>
          <cell r="J135">
            <v>3934</v>
          </cell>
          <cell r="K135">
            <v>2804</v>
          </cell>
          <cell r="L135">
            <v>2827</v>
          </cell>
          <cell r="M135">
            <v>2899</v>
          </cell>
          <cell r="N135">
            <v>3018</v>
          </cell>
          <cell r="O135">
            <v>3751</v>
          </cell>
          <cell r="P135">
            <v>3527</v>
          </cell>
          <cell r="Q135">
            <v>4387</v>
          </cell>
        </row>
        <row r="136">
          <cell r="A136">
            <v>569200</v>
          </cell>
          <cell r="B136" t="str">
            <v>Maint of Computer Software</v>
          </cell>
          <cell r="C136" t="str">
            <v>TM</v>
          </cell>
          <cell r="D136">
            <v>569</v>
          </cell>
          <cell r="E136">
            <v>118529</v>
          </cell>
          <cell r="F136">
            <v>9904</v>
          </cell>
          <cell r="G136">
            <v>9912</v>
          </cell>
          <cell r="H136">
            <v>9904</v>
          </cell>
          <cell r="I136">
            <v>9916</v>
          </cell>
          <cell r="J136">
            <v>9904</v>
          </cell>
          <cell r="K136">
            <v>9904</v>
          </cell>
          <cell r="L136">
            <v>9904</v>
          </cell>
          <cell r="M136">
            <v>9904</v>
          </cell>
          <cell r="N136">
            <v>9906</v>
          </cell>
          <cell r="O136">
            <v>9673</v>
          </cell>
          <cell r="P136">
            <v>9680</v>
          </cell>
          <cell r="Q136">
            <v>10018</v>
          </cell>
        </row>
        <row r="137">
          <cell r="A137">
            <v>570100</v>
          </cell>
          <cell r="B137" t="str">
            <v>Maint  Stat Equip-Other- Trans</v>
          </cell>
          <cell r="C137" t="str">
            <v>TM</v>
          </cell>
          <cell r="D137">
            <v>570</v>
          </cell>
          <cell r="E137">
            <v>188847</v>
          </cell>
          <cell r="F137">
            <v>14294</v>
          </cell>
          <cell r="G137">
            <v>13647</v>
          </cell>
          <cell r="H137">
            <v>13531</v>
          </cell>
          <cell r="I137">
            <v>14283</v>
          </cell>
          <cell r="J137">
            <v>18775</v>
          </cell>
          <cell r="K137">
            <v>13672</v>
          </cell>
          <cell r="L137">
            <v>13791</v>
          </cell>
          <cell r="M137">
            <v>14160</v>
          </cell>
          <cell r="N137">
            <v>15400</v>
          </cell>
          <cell r="O137">
            <v>18838</v>
          </cell>
          <cell r="P137">
            <v>17352</v>
          </cell>
          <cell r="Q137">
            <v>21104</v>
          </cell>
        </row>
        <row r="138">
          <cell r="A138">
            <v>570200</v>
          </cell>
          <cell r="B138" t="str">
            <v>Main-Cir BrkrsTrnsf Mtrs-Trans</v>
          </cell>
          <cell r="C138" t="str">
            <v>TM</v>
          </cell>
          <cell r="D138">
            <v>570</v>
          </cell>
          <cell r="E138">
            <v>0</v>
          </cell>
        </row>
        <row r="139">
          <cell r="A139">
            <v>571000</v>
          </cell>
          <cell r="B139" t="str">
            <v>Maint of Overhead Lines-Trans</v>
          </cell>
          <cell r="C139" t="str">
            <v>TM</v>
          </cell>
          <cell r="D139">
            <v>571</v>
          </cell>
          <cell r="E139">
            <v>597908</v>
          </cell>
          <cell r="F139">
            <v>59211</v>
          </cell>
          <cell r="G139">
            <v>60379</v>
          </cell>
          <cell r="H139">
            <v>54852</v>
          </cell>
          <cell r="I139">
            <v>54878</v>
          </cell>
          <cell r="J139">
            <v>56163</v>
          </cell>
          <cell r="K139">
            <v>54600</v>
          </cell>
          <cell r="L139">
            <v>54775</v>
          </cell>
          <cell r="M139">
            <v>69607</v>
          </cell>
          <cell r="N139">
            <v>30013</v>
          </cell>
          <cell r="O139">
            <v>40755</v>
          </cell>
          <cell r="P139">
            <v>31336</v>
          </cell>
          <cell r="Q139">
            <v>31339</v>
          </cell>
        </row>
        <row r="140">
          <cell r="A140">
            <v>575700</v>
          </cell>
          <cell r="B140" t="str">
            <v>Market Faciliation-Mntr&amp;Comp</v>
          </cell>
          <cell r="C140" t="str">
            <v>RMO</v>
          </cell>
          <cell r="D140">
            <v>575</v>
          </cell>
          <cell r="E140">
            <v>1826852</v>
          </cell>
          <cell r="F140">
            <v>148188</v>
          </cell>
          <cell r="G140">
            <v>148188</v>
          </cell>
          <cell r="H140">
            <v>148188</v>
          </cell>
          <cell r="I140">
            <v>148188</v>
          </cell>
          <cell r="J140">
            <v>148188</v>
          </cell>
          <cell r="K140">
            <v>148188</v>
          </cell>
          <cell r="L140">
            <v>148188</v>
          </cell>
          <cell r="M140">
            <v>148188</v>
          </cell>
          <cell r="N140">
            <v>192338</v>
          </cell>
          <cell r="O140">
            <v>149670</v>
          </cell>
          <cell r="P140">
            <v>149670</v>
          </cell>
          <cell r="Q140">
            <v>149670</v>
          </cell>
        </row>
        <row r="141">
          <cell r="A141">
            <v>580000</v>
          </cell>
          <cell r="B141" t="str">
            <v>Supervsn and Engring-Dist Oper</v>
          </cell>
          <cell r="C141" t="str">
            <v>DO</v>
          </cell>
          <cell r="D141">
            <v>580</v>
          </cell>
          <cell r="E141">
            <v>588522</v>
          </cell>
          <cell r="F141">
            <v>48921</v>
          </cell>
          <cell r="G141">
            <v>48921</v>
          </cell>
          <cell r="H141">
            <v>48921</v>
          </cell>
          <cell r="I141">
            <v>48921</v>
          </cell>
          <cell r="J141">
            <v>48921</v>
          </cell>
          <cell r="K141">
            <v>48921</v>
          </cell>
          <cell r="L141">
            <v>48921</v>
          </cell>
          <cell r="M141">
            <v>48921</v>
          </cell>
          <cell r="N141">
            <v>48921</v>
          </cell>
          <cell r="O141">
            <v>49411</v>
          </cell>
          <cell r="P141">
            <v>49411</v>
          </cell>
          <cell r="Q141">
            <v>49411</v>
          </cell>
        </row>
        <row r="142">
          <cell r="A142">
            <v>581004</v>
          </cell>
          <cell r="B142" t="str">
            <v>Load Dispatch-Dist of Elec</v>
          </cell>
          <cell r="C142" t="str">
            <v>DO</v>
          </cell>
          <cell r="D142">
            <v>581</v>
          </cell>
          <cell r="E142">
            <v>578857</v>
          </cell>
          <cell r="F142">
            <v>52011</v>
          </cell>
          <cell r="G142">
            <v>47381</v>
          </cell>
          <cell r="H142">
            <v>46904</v>
          </cell>
          <cell r="I142">
            <v>52035</v>
          </cell>
          <cell r="J142">
            <v>45681</v>
          </cell>
          <cell r="K142">
            <v>46404</v>
          </cell>
          <cell r="L142">
            <v>51720</v>
          </cell>
          <cell r="M142">
            <v>46859</v>
          </cell>
          <cell r="N142">
            <v>46050</v>
          </cell>
          <cell r="O142">
            <v>51387</v>
          </cell>
          <cell r="P142">
            <v>45327</v>
          </cell>
          <cell r="Q142">
            <v>47098</v>
          </cell>
        </row>
        <row r="143">
          <cell r="A143">
            <v>582100</v>
          </cell>
          <cell r="B143" t="str">
            <v>Station Expenses-Other-Dist</v>
          </cell>
          <cell r="C143" t="str">
            <v>DO</v>
          </cell>
          <cell r="D143">
            <v>582</v>
          </cell>
          <cell r="E143">
            <v>85400</v>
          </cell>
          <cell r="F143">
            <v>6418</v>
          </cell>
          <cell r="G143">
            <v>6469</v>
          </cell>
          <cell r="H143">
            <v>6417</v>
          </cell>
          <cell r="I143">
            <v>6078</v>
          </cell>
          <cell r="J143">
            <v>8569</v>
          </cell>
          <cell r="K143">
            <v>6057</v>
          </cell>
          <cell r="L143">
            <v>6120</v>
          </cell>
          <cell r="M143">
            <v>6318</v>
          </cell>
          <cell r="N143">
            <v>6646</v>
          </cell>
          <cell r="O143">
            <v>8396</v>
          </cell>
          <cell r="P143">
            <v>8071</v>
          </cell>
          <cell r="Q143">
            <v>9841</v>
          </cell>
        </row>
        <row r="144">
          <cell r="A144">
            <v>583100</v>
          </cell>
          <cell r="B144" t="str">
            <v>Overhead Line Exps-Other-Dist</v>
          </cell>
          <cell r="C144" t="str">
            <v>DO</v>
          </cell>
          <cell r="D144">
            <v>583</v>
          </cell>
          <cell r="E144">
            <v>207091</v>
          </cell>
          <cell r="F144">
            <v>81574</v>
          </cell>
          <cell r="G144">
            <v>9963</v>
          </cell>
          <cell r="H144">
            <v>10247</v>
          </cell>
          <cell r="I144">
            <v>9795</v>
          </cell>
          <cell r="J144">
            <v>10245</v>
          </cell>
          <cell r="K144">
            <v>8786</v>
          </cell>
          <cell r="L144">
            <v>634</v>
          </cell>
          <cell r="M144">
            <v>617</v>
          </cell>
          <cell r="N144">
            <v>0</v>
          </cell>
          <cell r="O144">
            <v>0</v>
          </cell>
          <cell r="P144">
            <v>0</v>
          </cell>
          <cell r="Q144">
            <v>75230</v>
          </cell>
        </row>
        <row r="145">
          <cell r="A145">
            <v>583200</v>
          </cell>
          <cell r="B145" t="str">
            <v>Transf Set Rem Reset Test-Dist</v>
          </cell>
          <cell r="C145" t="str">
            <v>DO</v>
          </cell>
          <cell r="D145">
            <v>583</v>
          </cell>
          <cell r="E145">
            <v>103592</v>
          </cell>
          <cell r="F145">
            <v>8615</v>
          </cell>
          <cell r="G145">
            <v>8615</v>
          </cell>
          <cell r="H145">
            <v>8615</v>
          </cell>
          <cell r="I145">
            <v>8615</v>
          </cell>
          <cell r="J145">
            <v>8615</v>
          </cell>
          <cell r="K145">
            <v>8615</v>
          </cell>
          <cell r="L145">
            <v>8615</v>
          </cell>
          <cell r="M145">
            <v>8615</v>
          </cell>
          <cell r="N145">
            <v>8615</v>
          </cell>
          <cell r="O145">
            <v>8678</v>
          </cell>
          <cell r="P145">
            <v>8678</v>
          </cell>
          <cell r="Q145">
            <v>8701</v>
          </cell>
        </row>
        <row r="146">
          <cell r="A146">
            <v>584000</v>
          </cell>
          <cell r="B146" t="str">
            <v>Underground Line Expenses-Dist</v>
          </cell>
          <cell r="C146" t="str">
            <v>DO</v>
          </cell>
          <cell r="D146">
            <v>584</v>
          </cell>
          <cell r="E146">
            <v>977347</v>
          </cell>
          <cell r="F146">
            <v>85685</v>
          </cell>
          <cell r="G146">
            <v>78683</v>
          </cell>
          <cell r="H146">
            <v>80663</v>
          </cell>
          <cell r="I146">
            <v>75337</v>
          </cell>
          <cell r="J146">
            <v>79912</v>
          </cell>
          <cell r="K146">
            <v>70870</v>
          </cell>
          <cell r="L146">
            <v>72094</v>
          </cell>
          <cell r="M146">
            <v>115567</v>
          </cell>
          <cell r="N146">
            <v>94555</v>
          </cell>
          <cell r="O146">
            <v>72550</v>
          </cell>
          <cell r="P146">
            <v>73151</v>
          </cell>
          <cell r="Q146">
            <v>78280</v>
          </cell>
        </row>
        <row r="147">
          <cell r="A147">
            <v>586000</v>
          </cell>
          <cell r="B147" t="str">
            <v>Meter Expenses-Dist</v>
          </cell>
          <cell r="C147" t="str">
            <v>DO</v>
          </cell>
          <cell r="D147">
            <v>586</v>
          </cell>
          <cell r="E147">
            <v>1076097</v>
          </cell>
          <cell r="F147">
            <v>89451</v>
          </cell>
          <cell r="G147">
            <v>89451</v>
          </cell>
          <cell r="H147">
            <v>89451</v>
          </cell>
          <cell r="I147">
            <v>89451</v>
          </cell>
          <cell r="J147">
            <v>89451</v>
          </cell>
          <cell r="K147">
            <v>89451</v>
          </cell>
          <cell r="L147">
            <v>89451</v>
          </cell>
          <cell r="M147">
            <v>89451</v>
          </cell>
          <cell r="N147">
            <v>89451</v>
          </cell>
          <cell r="O147">
            <v>90346</v>
          </cell>
          <cell r="P147">
            <v>90346</v>
          </cell>
          <cell r="Q147">
            <v>90346</v>
          </cell>
        </row>
        <row r="148">
          <cell r="A148">
            <v>587000</v>
          </cell>
          <cell r="B148" t="str">
            <v>Cust Install Exp-Other Dist</v>
          </cell>
          <cell r="C148" t="str">
            <v>DO</v>
          </cell>
          <cell r="D148">
            <v>587</v>
          </cell>
          <cell r="E148">
            <v>1892935</v>
          </cell>
          <cell r="F148">
            <v>148756</v>
          </cell>
          <cell r="G148">
            <v>148123</v>
          </cell>
          <cell r="H148">
            <v>176621</v>
          </cell>
          <cell r="I148">
            <v>163782</v>
          </cell>
          <cell r="J148">
            <v>188972</v>
          </cell>
          <cell r="K148">
            <v>147176</v>
          </cell>
          <cell r="L148">
            <v>148579</v>
          </cell>
          <cell r="M148">
            <v>151888</v>
          </cell>
          <cell r="N148">
            <v>151421</v>
          </cell>
          <cell r="O148">
            <v>145096</v>
          </cell>
          <cell r="P148">
            <v>152225</v>
          </cell>
          <cell r="Q148">
            <v>170296</v>
          </cell>
        </row>
        <row r="149">
          <cell r="A149">
            <v>588100</v>
          </cell>
          <cell r="B149" t="str">
            <v>Misc Distribution Exp-Other</v>
          </cell>
          <cell r="C149" t="str">
            <v>DO</v>
          </cell>
          <cell r="D149">
            <v>588</v>
          </cell>
          <cell r="E149">
            <v>2160541</v>
          </cell>
          <cell r="F149">
            <v>268019</v>
          </cell>
          <cell r="G149">
            <v>128731</v>
          </cell>
          <cell r="H149">
            <v>124506</v>
          </cell>
          <cell r="I149">
            <v>92371</v>
          </cell>
          <cell r="J149">
            <v>128766</v>
          </cell>
          <cell r="K149">
            <v>68040</v>
          </cell>
          <cell r="L149">
            <v>62876</v>
          </cell>
          <cell r="M149">
            <v>99524</v>
          </cell>
          <cell r="N149">
            <v>111369</v>
          </cell>
          <cell r="O149">
            <v>559950</v>
          </cell>
          <cell r="P149">
            <v>296091</v>
          </cell>
          <cell r="Q149">
            <v>220298</v>
          </cell>
        </row>
        <row r="150">
          <cell r="A150">
            <v>588300</v>
          </cell>
          <cell r="B150" t="str">
            <v>Load Mang-Gen and Control-Dist</v>
          </cell>
          <cell r="C150" t="str">
            <v>DO</v>
          </cell>
          <cell r="D150">
            <v>588</v>
          </cell>
          <cell r="E150">
            <v>67185</v>
          </cell>
          <cell r="F150">
            <v>0</v>
          </cell>
          <cell r="G150">
            <v>0</v>
          </cell>
          <cell r="H150">
            <v>17076</v>
          </cell>
          <cell r="I150">
            <v>0</v>
          </cell>
          <cell r="J150">
            <v>0</v>
          </cell>
          <cell r="K150">
            <v>16637</v>
          </cell>
          <cell r="L150">
            <v>0</v>
          </cell>
          <cell r="M150">
            <v>0</v>
          </cell>
          <cell r="N150">
            <v>16281</v>
          </cell>
          <cell r="O150">
            <v>0</v>
          </cell>
          <cell r="P150">
            <v>0</v>
          </cell>
          <cell r="Q150">
            <v>17191</v>
          </cell>
        </row>
        <row r="151">
          <cell r="A151">
            <v>589000</v>
          </cell>
          <cell r="B151" t="str">
            <v>Rents-Dist Oper</v>
          </cell>
          <cell r="C151" t="str">
            <v>DO</v>
          </cell>
          <cell r="D151">
            <v>589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590000</v>
          </cell>
          <cell r="B152" t="str">
            <v>Supervsn and Engrng-Dist Maint</v>
          </cell>
          <cell r="C152" t="str">
            <v>DM</v>
          </cell>
          <cell r="D152">
            <v>590</v>
          </cell>
          <cell r="E152">
            <v>134321</v>
          </cell>
          <cell r="F152">
            <v>11081</v>
          </cell>
          <cell r="G152">
            <v>10966</v>
          </cell>
          <cell r="H152">
            <v>11253</v>
          </cell>
          <cell r="I152">
            <v>10797</v>
          </cell>
          <cell r="J152">
            <v>11878</v>
          </cell>
          <cell r="K152">
            <v>10978</v>
          </cell>
          <cell r="L152">
            <v>11219</v>
          </cell>
          <cell r="M152">
            <v>10946</v>
          </cell>
          <cell r="N152">
            <v>10755</v>
          </cell>
          <cell r="O152">
            <v>11579</v>
          </cell>
          <cell r="P152">
            <v>10945</v>
          </cell>
          <cell r="Q152">
            <v>11924</v>
          </cell>
        </row>
        <row r="153">
          <cell r="A153">
            <v>591000</v>
          </cell>
          <cell r="B153" t="str">
            <v>Maintenance of Structures-Dist</v>
          </cell>
          <cell r="C153" t="str">
            <v>DM</v>
          </cell>
          <cell r="D153">
            <v>591</v>
          </cell>
          <cell r="E153">
            <v>11471</v>
          </cell>
          <cell r="F153">
            <v>871</v>
          </cell>
          <cell r="G153">
            <v>823</v>
          </cell>
          <cell r="H153">
            <v>815</v>
          </cell>
          <cell r="I153">
            <v>826</v>
          </cell>
          <cell r="J153">
            <v>1164</v>
          </cell>
          <cell r="K153">
            <v>823</v>
          </cell>
          <cell r="L153">
            <v>831</v>
          </cell>
          <cell r="M153">
            <v>858</v>
          </cell>
          <cell r="N153">
            <v>901</v>
          </cell>
          <cell r="O153">
            <v>1137</v>
          </cell>
          <cell r="P153">
            <v>1090</v>
          </cell>
          <cell r="Q153">
            <v>1332</v>
          </cell>
        </row>
        <row r="154">
          <cell r="A154">
            <v>592100</v>
          </cell>
          <cell r="B154" t="str">
            <v>Maint Station Equip-Other-Dist</v>
          </cell>
          <cell r="C154" t="str">
            <v>DM</v>
          </cell>
          <cell r="D154">
            <v>592</v>
          </cell>
          <cell r="E154">
            <v>524253</v>
          </cell>
          <cell r="F154">
            <v>39707</v>
          </cell>
          <cell r="G154">
            <v>37772</v>
          </cell>
          <cell r="H154">
            <v>37419</v>
          </cell>
          <cell r="I154">
            <v>38421</v>
          </cell>
          <cell r="J154">
            <v>54233</v>
          </cell>
          <cell r="K154">
            <v>37751</v>
          </cell>
          <cell r="L154">
            <v>38102</v>
          </cell>
          <cell r="M154">
            <v>39202</v>
          </cell>
          <cell r="N154">
            <v>40966</v>
          </cell>
          <cell r="O154">
            <v>51476</v>
          </cell>
          <cell r="P154">
            <v>48852</v>
          </cell>
          <cell r="Q154">
            <v>60352</v>
          </cell>
        </row>
        <row r="155">
          <cell r="A155">
            <v>592200</v>
          </cell>
          <cell r="B155" t="str">
            <v>Cir BrkrsTrnsf Mters Rely-Dist</v>
          </cell>
          <cell r="C155" t="str">
            <v>DM</v>
          </cell>
          <cell r="D155">
            <v>592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593000</v>
          </cell>
          <cell r="B156" t="str">
            <v>Maint Overhd Lines-Other-Dist</v>
          </cell>
          <cell r="C156" t="str">
            <v>DM</v>
          </cell>
          <cell r="D156">
            <v>593</v>
          </cell>
          <cell r="E156">
            <v>3993084</v>
          </cell>
          <cell r="F156">
            <v>321019</v>
          </cell>
          <cell r="G156">
            <v>335331</v>
          </cell>
          <cell r="H156">
            <v>472860</v>
          </cell>
          <cell r="I156">
            <v>480091</v>
          </cell>
          <cell r="J156">
            <v>469313</v>
          </cell>
          <cell r="K156">
            <v>367675</v>
          </cell>
          <cell r="L156">
            <v>362636</v>
          </cell>
          <cell r="M156">
            <v>222947</v>
          </cell>
          <cell r="N156">
            <v>158271</v>
          </cell>
          <cell r="O156">
            <v>334336</v>
          </cell>
          <cell r="P156">
            <v>317823</v>
          </cell>
          <cell r="Q156">
            <v>150782</v>
          </cell>
        </row>
        <row r="157">
          <cell r="A157">
            <v>593100</v>
          </cell>
          <cell r="B157" t="str">
            <v>Right-of-Way Maintenance-Dist</v>
          </cell>
          <cell r="C157" t="str">
            <v>DM</v>
          </cell>
          <cell r="D157">
            <v>593</v>
          </cell>
          <cell r="E157">
            <v>4570400</v>
          </cell>
          <cell r="F157">
            <v>402194</v>
          </cell>
          <cell r="G157">
            <v>404847</v>
          </cell>
          <cell r="H157">
            <v>526173</v>
          </cell>
          <cell r="I157">
            <v>412911</v>
          </cell>
          <cell r="J157">
            <v>412911</v>
          </cell>
          <cell r="K157">
            <v>542911</v>
          </cell>
          <cell r="L157">
            <v>269293</v>
          </cell>
          <cell r="M157">
            <v>267967</v>
          </cell>
          <cell r="N157">
            <v>387964</v>
          </cell>
          <cell r="O157">
            <v>270643</v>
          </cell>
          <cell r="P157">
            <v>270643</v>
          </cell>
          <cell r="Q157">
            <v>401943</v>
          </cell>
        </row>
        <row r="158">
          <cell r="A158">
            <v>594000</v>
          </cell>
          <cell r="B158" t="str">
            <v>Maint-Underground Lines-Dist</v>
          </cell>
          <cell r="C158" t="str">
            <v>DM</v>
          </cell>
          <cell r="D158">
            <v>594</v>
          </cell>
          <cell r="E158">
            <v>86942</v>
          </cell>
          <cell r="F158">
            <v>9484</v>
          </cell>
          <cell r="G158">
            <v>9515</v>
          </cell>
          <cell r="H158">
            <v>10566</v>
          </cell>
          <cell r="I158">
            <v>2269</v>
          </cell>
          <cell r="J158">
            <v>4374</v>
          </cell>
          <cell r="K158">
            <v>4614</v>
          </cell>
          <cell r="L158">
            <v>2960</v>
          </cell>
          <cell r="M158">
            <v>2262</v>
          </cell>
          <cell r="N158">
            <v>22179</v>
          </cell>
          <cell r="O158">
            <v>4090</v>
          </cell>
          <cell r="P158">
            <v>3963</v>
          </cell>
          <cell r="Q158">
            <v>10666</v>
          </cell>
        </row>
        <row r="159">
          <cell r="A159">
            <v>595100</v>
          </cell>
          <cell r="B159" t="str">
            <v>Maint Line Transfrs-Other-Dist</v>
          </cell>
          <cell r="C159" t="str">
            <v>DM</v>
          </cell>
          <cell r="D159">
            <v>595</v>
          </cell>
          <cell r="E159">
            <v>359568</v>
          </cell>
          <cell r="F159">
            <v>29829</v>
          </cell>
          <cell r="G159">
            <v>29437</v>
          </cell>
          <cell r="H159">
            <v>30412</v>
          </cell>
          <cell r="I159">
            <v>28861</v>
          </cell>
          <cell r="J159">
            <v>30406</v>
          </cell>
          <cell r="K159">
            <v>29476</v>
          </cell>
          <cell r="L159">
            <v>30299</v>
          </cell>
          <cell r="M159">
            <v>29368</v>
          </cell>
          <cell r="N159">
            <v>28718</v>
          </cell>
          <cell r="O159">
            <v>31639</v>
          </cell>
          <cell r="P159">
            <v>30525</v>
          </cell>
          <cell r="Q159">
            <v>30598</v>
          </cell>
        </row>
        <row r="160">
          <cell r="A160">
            <v>596000</v>
          </cell>
          <cell r="B160" t="str">
            <v>Maint-StreetLightng/Signl-Dist</v>
          </cell>
          <cell r="C160" t="str">
            <v>DM</v>
          </cell>
          <cell r="D160">
            <v>596</v>
          </cell>
          <cell r="E160">
            <v>430143</v>
          </cell>
          <cell r="F160">
            <v>36634</v>
          </cell>
          <cell r="G160">
            <v>39470</v>
          </cell>
          <cell r="H160">
            <v>36338</v>
          </cell>
          <cell r="I160">
            <v>38741</v>
          </cell>
          <cell r="J160">
            <v>30803</v>
          </cell>
          <cell r="K160">
            <v>32503</v>
          </cell>
          <cell r="L160">
            <v>37113</v>
          </cell>
          <cell r="M160">
            <v>39387</v>
          </cell>
          <cell r="N160">
            <v>32607</v>
          </cell>
          <cell r="O160">
            <v>36430</v>
          </cell>
          <cell r="P160">
            <v>35424</v>
          </cell>
          <cell r="Q160">
            <v>34693</v>
          </cell>
        </row>
        <row r="161">
          <cell r="A161">
            <v>597000</v>
          </cell>
          <cell r="B161" t="str">
            <v>Maintenance of Meters-Dist</v>
          </cell>
          <cell r="C161" t="str">
            <v>DM</v>
          </cell>
          <cell r="D161">
            <v>597</v>
          </cell>
          <cell r="E161">
            <v>0</v>
          </cell>
        </row>
        <row r="162">
          <cell r="A162">
            <v>901000</v>
          </cell>
          <cell r="B162" t="str">
            <v>Supervision-Cust Accts</v>
          </cell>
          <cell r="C162" t="str">
            <v>CO</v>
          </cell>
          <cell r="D162">
            <v>901</v>
          </cell>
          <cell r="E162">
            <v>0</v>
          </cell>
        </row>
        <row r="163">
          <cell r="A163">
            <v>902000</v>
          </cell>
          <cell r="B163" t="str">
            <v>Meter Reading Expense</v>
          </cell>
          <cell r="C163" t="str">
            <v>CO</v>
          </cell>
          <cell r="D163">
            <v>902</v>
          </cell>
          <cell r="E163">
            <v>0</v>
          </cell>
        </row>
        <row r="164">
          <cell r="A164">
            <v>903000</v>
          </cell>
          <cell r="B164" t="str">
            <v>Cust Records &amp; Collection Exp</v>
          </cell>
          <cell r="C164" t="str">
            <v>CO</v>
          </cell>
          <cell r="D164">
            <v>903</v>
          </cell>
          <cell r="E164">
            <v>1629177</v>
          </cell>
          <cell r="F164">
            <v>116421</v>
          </cell>
          <cell r="G164">
            <v>144361</v>
          </cell>
          <cell r="H164">
            <v>148356</v>
          </cell>
          <cell r="I164">
            <v>115901</v>
          </cell>
          <cell r="J164">
            <v>105229</v>
          </cell>
          <cell r="K164">
            <v>118407</v>
          </cell>
          <cell r="L164">
            <v>120056</v>
          </cell>
          <cell r="M164">
            <v>170926</v>
          </cell>
          <cell r="N164">
            <v>117933</v>
          </cell>
          <cell r="O164">
            <v>226796</v>
          </cell>
          <cell r="P164">
            <v>124880</v>
          </cell>
          <cell r="Q164">
            <v>119911</v>
          </cell>
        </row>
        <row r="165">
          <cell r="A165">
            <v>903100</v>
          </cell>
          <cell r="B165" t="str">
            <v>Cust Contracts &amp; Orders-Local</v>
          </cell>
          <cell r="C165" t="str">
            <v>CO</v>
          </cell>
          <cell r="D165">
            <v>903</v>
          </cell>
          <cell r="E165">
            <v>2413918</v>
          </cell>
          <cell r="F165">
            <v>194845</v>
          </cell>
          <cell r="G165">
            <v>195494</v>
          </cell>
          <cell r="H165">
            <v>195590</v>
          </cell>
          <cell r="I165">
            <v>195886</v>
          </cell>
          <cell r="J165">
            <v>195660</v>
          </cell>
          <cell r="K165">
            <v>195148</v>
          </cell>
          <cell r="L165">
            <v>195220</v>
          </cell>
          <cell r="M165">
            <v>194602</v>
          </cell>
          <cell r="N165">
            <v>196041</v>
          </cell>
          <cell r="O165">
            <v>260757</v>
          </cell>
          <cell r="P165">
            <v>196881</v>
          </cell>
          <cell r="Q165">
            <v>197794</v>
          </cell>
        </row>
        <row r="166">
          <cell r="A166">
            <v>903200</v>
          </cell>
          <cell r="B166" t="str">
            <v>Cust Billing &amp; Acct</v>
          </cell>
          <cell r="C166" t="str">
            <v>CO</v>
          </cell>
          <cell r="D166">
            <v>903</v>
          </cell>
          <cell r="E166">
            <v>649608</v>
          </cell>
          <cell r="F166">
            <v>46871</v>
          </cell>
          <cell r="G166">
            <v>47775</v>
          </cell>
          <cell r="H166">
            <v>47873</v>
          </cell>
          <cell r="I166">
            <v>54255</v>
          </cell>
          <cell r="J166">
            <v>47967</v>
          </cell>
          <cell r="K166">
            <v>47167</v>
          </cell>
          <cell r="L166">
            <v>48114</v>
          </cell>
          <cell r="M166">
            <v>46754</v>
          </cell>
          <cell r="N166">
            <v>54495</v>
          </cell>
          <cell r="O166">
            <v>114370</v>
          </cell>
          <cell r="P166">
            <v>46567</v>
          </cell>
          <cell r="Q166">
            <v>47400</v>
          </cell>
        </row>
        <row r="167">
          <cell r="A167">
            <v>903300</v>
          </cell>
          <cell r="B167" t="str">
            <v>Cust Collecting-Local</v>
          </cell>
          <cell r="C167" t="str">
            <v>CO</v>
          </cell>
          <cell r="D167">
            <v>903</v>
          </cell>
          <cell r="E167">
            <v>359091</v>
          </cell>
          <cell r="F167">
            <v>25833</v>
          </cell>
          <cell r="G167">
            <v>26563</v>
          </cell>
          <cell r="H167">
            <v>25459</v>
          </cell>
          <cell r="I167">
            <v>27914</v>
          </cell>
          <cell r="J167">
            <v>25577</v>
          </cell>
          <cell r="K167">
            <v>25269</v>
          </cell>
          <cell r="L167">
            <v>26036</v>
          </cell>
          <cell r="M167">
            <v>24860</v>
          </cell>
          <cell r="N167">
            <v>27181</v>
          </cell>
          <cell r="O167">
            <v>74457</v>
          </cell>
          <cell r="P167">
            <v>24509</v>
          </cell>
          <cell r="Q167">
            <v>25433</v>
          </cell>
        </row>
        <row r="168">
          <cell r="A168">
            <v>903400</v>
          </cell>
          <cell r="B168" t="str">
            <v>Cust Receiv &amp; Collect Exp-Edp</v>
          </cell>
          <cell r="C168" t="str">
            <v>CO</v>
          </cell>
          <cell r="D168">
            <v>903</v>
          </cell>
          <cell r="E168">
            <v>70553</v>
          </cell>
          <cell r="F168">
            <v>5752</v>
          </cell>
          <cell r="G168">
            <v>5537</v>
          </cell>
          <cell r="H168">
            <v>6373</v>
          </cell>
          <cell r="I168">
            <v>5587</v>
          </cell>
          <cell r="J168">
            <v>5613</v>
          </cell>
          <cell r="K168">
            <v>6449</v>
          </cell>
          <cell r="L168">
            <v>5663</v>
          </cell>
          <cell r="M168">
            <v>5689</v>
          </cell>
          <cell r="N168">
            <v>6525</v>
          </cell>
          <cell r="O168">
            <v>5490</v>
          </cell>
          <cell r="P168">
            <v>5515</v>
          </cell>
          <cell r="Q168">
            <v>6360</v>
          </cell>
        </row>
        <row r="169">
          <cell r="A169">
            <v>903891</v>
          </cell>
          <cell r="B169" t="str">
            <v>IC Collection Agent Revenue</v>
          </cell>
          <cell r="C169" t="str">
            <v>CO</v>
          </cell>
          <cell r="D169">
            <v>903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904001</v>
          </cell>
          <cell r="B170" t="str">
            <v>BAD DEBT EXPENSE</v>
          </cell>
          <cell r="C170" t="str">
            <v>CO</v>
          </cell>
          <cell r="D170">
            <v>904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904003</v>
          </cell>
          <cell r="B171" t="str">
            <v>Cust Acctg-Loss On Sale-A/R</v>
          </cell>
          <cell r="C171" t="str">
            <v>CO</v>
          </cell>
          <cell r="D171">
            <v>904</v>
          </cell>
          <cell r="E171">
            <v>1554931</v>
          </cell>
          <cell r="F171">
            <v>83263</v>
          </cell>
          <cell r="G171">
            <v>90521</v>
          </cell>
          <cell r="H171">
            <v>136607</v>
          </cell>
          <cell r="I171">
            <v>186831</v>
          </cell>
          <cell r="J171">
            <v>191778</v>
          </cell>
          <cell r="K171">
            <v>143653</v>
          </cell>
          <cell r="L171">
            <v>160682</v>
          </cell>
          <cell r="M171">
            <v>173745</v>
          </cell>
          <cell r="N171">
            <v>150735</v>
          </cell>
          <cell r="O171">
            <v>121073</v>
          </cell>
          <cell r="P171">
            <v>57614</v>
          </cell>
          <cell r="Q171">
            <v>58429</v>
          </cell>
        </row>
        <row r="172">
          <cell r="A172">
            <v>905000</v>
          </cell>
          <cell r="B172" t="str">
            <v>Misc Customer Accts Expenses</v>
          </cell>
          <cell r="C172" t="str">
            <v>CO</v>
          </cell>
          <cell r="D172">
            <v>905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908000</v>
          </cell>
          <cell r="B173" t="str">
            <v>Cust Asst Exp-Conservation Pro</v>
          </cell>
          <cell r="C173" t="str">
            <v>CSI</v>
          </cell>
          <cell r="D173">
            <v>908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909650</v>
          </cell>
          <cell r="B174" t="str">
            <v>Misc Advertising Expenses</v>
          </cell>
          <cell r="C174" t="str">
            <v>CSI</v>
          </cell>
          <cell r="D174">
            <v>909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>
            <v>910000</v>
          </cell>
          <cell r="B175" t="str">
            <v>Misc Cust Serv/Inform Exp</v>
          </cell>
          <cell r="C175" t="str">
            <v>CSI</v>
          </cell>
          <cell r="D175">
            <v>910</v>
          </cell>
          <cell r="E175">
            <v>350695</v>
          </cell>
          <cell r="F175">
            <v>24283</v>
          </cell>
          <cell r="G175">
            <v>27299</v>
          </cell>
          <cell r="H175">
            <v>26234</v>
          </cell>
          <cell r="I175">
            <v>25778</v>
          </cell>
          <cell r="J175">
            <v>24586</v>
          </cell>
          <cell r="K175">
            <v>26594</v>
          </cell>
          <cell r="L175">
            <v>24641</v>
          </cell>
          <cell r="M175">
            <v>23644</v>
          </cell>
          <cell r="N175">
            <v>36566</v>
          </cell>
          <cell r="O175">
            <v>59713</v>
          </cell>
          <cell r="P175">
            <v>25229</v>
          </cell>
          <cell r="Q175">
            <v>26128</v>
          </cell>
        </row>
        <row r="176">
          <cell r="A176">
            <v>910100</v>
          </cell>
          <cell r="B176" t="str">
            <v>Exp-Rs Reg Prod/Svces-CstAccts</v>
          </cell>
          <cell r="C176" t="str">
            <v>CSI</v>
          </cell>
          <cell r="D176">
            <v>910</v>
          </cell>
          <cell r="E176">
            <v>255608</v>
          </cell>
          <cell r="F176">
            <v>25975</v>
          </cell>
          <cell r="G176">
            <v>16535</v>
          </cell>
          <cell r="H176">
            <v>16534</v>
          </cell>
          <cell r="I176">
            <v>25976</v>
          </cell>
          <cell r="J176">
            <v>16540</v>
          </cell>
          <cell r="K176">
            <v>16535</v>
          </cell>
          <cell r="L176">
            <v>25977</v>
          </cell>
          <cell r="M176">
            <v>16535</v>
          </cell>
          <cell r="N176">
            <v>16536</v>
          </cell>
          <cell r="O176">
            <v>22046</v>
          </cell>
          <cell r="P176">
            <v>33823</v>
          </cell>
          <cell r="Q176">
            <v>22596</v>
          </cell>
        </row>
        <row r="177">
          <cell r="A177">
            <v>911000</v>
          </cell>
          <cell r="B177" t="str">
            <v>Supervision</v>
          </cell>
          <cell r="C177" t="str">
            <v>CSI</v>
          </cell>
          <cell r="D177">
            <v>911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912000</v>
          </cell>
          <cell r="B178" t="str">
            <v>Demonstrating &amp; Selling Exp</v>
          </cell>
          <cell r="C178" t="str">
            <v>SE</v>
          </cell>
          <cell r="D178">
            <v>912</v>
          </cell>
          <cell r="E178">
            <v>1524433</v>
          </cell>
          <cell r="F178">
            <v>126706</v>
          </cell>
          <cell r="G178">
            <v>126732</v>
          </cell>
          <cell r="H178">
            <v>128945</v>
          </cell>
          <cell r="I178">
            <v>126926</v>
          </cell>
          <cell r="J178">
            <v>128170</v>
          </cell>
          <cell r="K178">
            <v>127560</v>
          </cell>
          <cell r="L178">
            <v>127575</v>
          </cell>
          <cell r="M178">
            <v>128861</v>
          </cell>
          <cell r="N178">
            <v>128876</v>
          </cell>
          <cell r="O178">
            <v>124767</v>
          </cell>
          <cell r="P178">
            <v>122099</v>
          </cell>
          <cell r="Q178">
            <v>127216</v>
          </cell>
        </row>
        <row r="179">
          <cell r="A179">
            <v>913001</v>
          </cell>
          <cell r="B179" t="str">
            <v>Advertising Expense</v>
          </cell>
          <cell r="C179" t="str">
            <v>SE</v>
          </cell>
          <cell r="D179">
            <v>913</v>
          </cell>
          <cell r="E179">
            <v>23712</v>
          </cell>
          <cell r="F179">
            <v>1973</v>
          </cell>
          <cell r="G179">
            <v>1973</v>
          </cell>
          <cell r="H179">
            <v>1973</v>
          </cell>
          <cell r="I179">
            <v>1973</v>
          </cell>
          <cell r="J179">
            <v>1973</v>
          </cell>
          <cell r="K179">
            <v>1973</v>
          </cell>
          <cell r="L179">
            <v>1973</v>
          </cell>
          <cell r="M179">
            <v>1973</v>
          </cell>
          <cell r="N179">
            <v>1973</v>
          </cell>
          <cell r="O179">
            <v>1981</v>
          </cell>
          <cell r="P179">
            <v>1981</v>
          </cell>
          <cell r="Q179">
            <v>1993</v>
          </cell>
        </row>
        <row r="180">
          <cell r="A180">
            <v>920000</v>
          </cell>
          <cell r="B180" t="str">
            <v>A &amp; G Salaries</v>
          </cell>
          <cell r="C180" t="str">
            <v>AGO</v>
          </cell>
          <cell r="D180">
            <v>920</v>
          </cell>
          <cell r="E180">
            <v>4957559</v>
          </cell>
          <cell r="F180">
            <v>472956</v>
          </cell>
          <cell r="G180">
            <v>464600</v>
          </cell>
          <cell r="H180">
            <v>669446</v>
          </cell>
          <cell r="I180">
            <v>481410</v>
          </cell>
          <cell r="J180">
            <v>506502</v>
          </cell>
          <cell r="K180">
            <v>287600</v>
          </cell>
          <cell r="L180">
            <v>464451</v>
          </cell>
          <cell r="M180">
            <v>435663</v>
          </cell>
          <cell r="N180">
            <v>301188</v>
          </cell>
          <cell r="O180">
            <v>288039</v>
          </cell>
          <cell r="P180">
            <v>401867</v>
          </cell>
          <cell r="Q180">
            <v>183837</v>
          </cell>
        </row>
        <row r="181">
          <cell r="A181">
            <v>920100</v>
          </cell>
          <cell r="B181" t="str">
            <v>Salaries &amp; Wages-Proj Supt-NCRC Rec</v>
          </cell>
          <cell r="C181" t="str">
            <v>AGO</v>
          </cell>
          <cell r="D181">
            <v>920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920300</v>
          </cell>
          <cell r="B182" t="str">
            <v>Project Development Labor</v>
          </cell>
          <cell r="C182" t="str">
            <v>AGO</v>
          </cell>
          <cell r="D182">
            <v>920</v>
          </cell>
          <cell r="E182">
            <v>3501</v>
          </cell>
          <cell r="F182">
            <v>291</v>
          </cell>
          <cell r="G182">
            <v>291</v>
          </cell>
          <cell r="H182">
            <v>291</v>
          </cell>
          <cell r="I182">
            <v>291</v>
          </cell>
          <cell r="J182">
            <v>291</v>
          </cell>
          <cell r="K182">
            <v>291</v>
          </cell>
          <cell r="L182">
            <v>291</v>
          </cell>
          <cell r="M182">
            <v>291</v>
          </cell>
          <cell r="N182">
            <v>291</v>
          </cell>
          <cell r="O182">
            <v>294</v>
          </cell>
          <cell r="P182">
            <v>294</v>
          </cell>
          <cell r="Q182">
            <v>294</v>
          </cell>
        </row>
        <row r="183">
          <cell r="A183">
            <v>921100</v>
          </cell>
          <cell r="B183" t="str">
            <v>Employee Expenses</v>
          </cell>
          <cell r="C183" t="str">
            <v>AGO</v>
          </cell>
          <cell r="D183">
            <v>921</v>
          </cell>
          <cell r="E183">
            <v>257314</v>
          </cell>
          <cell r="F183">
            <v>21056</v>
          </cell>
          <cell r="G183">
            <v>20690</v>
          </cell>
          <cell r="H183">
            <v>21920</v>
          </cell>
          <cell r="I183">
            <v>21152</v>
          </cell>
          <cell r="J183">
            <v>21001</v>
          </cell>
          <cell r="K183">
            <v>22724</v>
          </cell>
          <cell r="L183">
            <v>21547</v>
          </cell>
          <cell r="M183">
            <v>21717</v>
          </cell>
          <cell r="N183">
            <v>22684</v>
          </cell>
          <cell r="O183">
            <v>20437</v>
          </cell>
          <cell r="P183">
            <v>20891</v>
          </cell>
          <cell r="Q183">
            <v>21495</v>
          </cell>
        </row>
        <row r="184">
          <cell r="A184">
            <v>921101</v>
          </cell>
          <cell r="B184" t="str">
            <v>Employee Exp - NC</v>
          </cell>
          <cell r="C184" t="str">
            <v>AGO</v>
          </cell>
          <cell r="D184">
            <v>921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921110</v>
          </cell>
          <cell r="B185" t="str">
            <v>Relocation Expenses</v>
          </cell>
          <cell r="C185" t="str">
            <v>AGO</v>
          </cell>
          <cell r="D185">
            <v>921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921200</v>
          </cell>
          <cell r="B186" t="str">
            <v>Office Expenses</v>
          </cell>
          <cell r="C186" t="str">
            <v>AGO</v>
          </cell>
          <cell r="D186">
            <v>921</v>
          </cell>
          <cell r="E186">
            <v>807739</v>
          </cell>
          <cell r="F186">
            <v>62705</v>
          </cell>
          <cell r="G186">
            <v>60107</v>
          </cell>
          <cell r="H186">
            <v>81539</v>
          </cell>
          <cell r="I186">
            <v>59745</v>
          </cell>
          <cell r="J186">
            <v>58887</v>
          </cell>
          <cell r="K186">
            <v>80121</v>
          </cell>
          <cell r="L186">
            <v>60777</v>
          </cell>
          <cell r="M186">
            <v>60507</v>
          </cell>
          <cell r="N186">
            <v>83900</v>
          </cell>
          <cell r="O186">
            <v>57689</v>
          </cell>
          <cell r="P186">
            <v>49152</v>
          </cell>
          <cell r="Q186">
            <v>92610</v>
          </cell>
        </row>
        <row r="187">
          <cell r="A187">
            <v>921300</v>
          </cell>
          <cell r="B187" t="str">
            <v>Telephone And Telegraph Exp</v>
          </cell>
          <cell r="C187" t="str">
            <v>AGO</v>
          </cell>
          <cell r="D187">
            <v>921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921400</v>
          </cell>
          <cell r="B188" t="str">
            <v>Computer Services Expenses</v>
          </cell>
          <cell r="C188" t="str">
            <v>AGO</v>
          </cell>
          <cell r="D188">
            <v>921</v>
          </cell>
          <cell r="E188">
            <v>102239</v>
          </cell>
          <cell r="F188">
            <v>6745</v>
          </cell>
          <cell r="G188">
            <v>6403</v>
          </cell>
          <cell r="H188">
            <v>9426</v>
          </cell>
          <cell r="I188">
            <v>6202</v>
          </cell>
          <cell r="J188">
            <v>7336</v>
          </cell>
          <cell r="K188">
            <v>6155</v>
          </cell>
          <cell r="L188">
            <v>10328</v>
          </cell>
          <cell r="M188">
            <v>6603</v>
          </cell>
          <cell r="N188">
            <v>14257</v>
          </cell>
          <cell r="O188">
            <v>10545</v>
          </cell>
          <cell r="P188">
            <v>7641</v>
          </cell>
          <cell r="Q188">
            <v>10598</v>
          </cell>
        </row>
        <row r="189">
          <cell r="A189">
            <v>921540</v>
          </cell>
          <cell r="B189" t="str">
            <v>Computer Rent (Go Only)</v>
          </cell>
          <cell r="C189" t="str">
            <v>AGO</v>
          </cell>
          <cell r="D189">
            <v>921</v>
          </cell>
          <cell r="E189">
            <v>5361</v>
          </cell>
          <cell r="F189">
            <v>296</v>
          </cell>
          <cell r="G189">
            <v>296</v>
          </cell>
          <cell r="H189">
            <v>2088</v>
          </cell>
          <cell r="I189">
            <v>296</v>
          </cell>
          <cell r="J189">
            <v>297</v>
          </cell>
          <cell r="K189">
            <v>298</v>
          </cell>
          <cell r="L189">
            <v>296</v>
          </cell>
          <cell r="M189">
            <v>296</v>
          </cell>
          <cell r="N189">
            <v>301</v>
          </cell>
          <cell r="O189">
            <v>299</v>
          </cell>
          <cell r="P189">
            <v>299</v>
          </cell>
          <cell r="Q189">
            <v>299</v>
          </cell>
        </row>
        <row r="190">
          <cell r="A190">
            <v>921600</v>
          </cell>
          <cell r="B190" t="str">
            <v>Other</v>
          </cell>
          <cell r="C190" t="str">
            <v>AGO</v>
          </cell>
          <cell r="D190">
            <v>921</v>
          </cell>
          <cell r="E190">
            <v>711</v>
          </cell>
          <cell r="F190">
            <v>59</v>
          </cell>
          <cell r="G190">
            <v>59</v>
          </cell>
          <cell r="H190">
            <v>59</v>
          </cell>
          <cell r="I190">
            <v>59</v>
          </cell>
          <cell r="J190">
            <v>59</v>
          </cell>
          <cell r="K190">
            <v>59</v>
          </cell>
          <cell r="L190">
            <v>59</v>
          </cell>
          <cell r="M190">
            <v>59</v>
          </cell>
          <cell r="N190">
            <v>59</v>
          </cell>
          <cell r="O190">
            <v>60</v>
          </cell>
          <cell r="P190">
            <v>60</v>
          </cell>
          <cell r="Q190">
            <v>60</v>
          </cell>
        </row>
        <row r="191">
          <cell r="A191">
            <v>921980</v>
          </cell>
          <cell r="B191" t="str">
            <v>Office Supplies &amp; Expenses</v>
          </cell>
          <cell r="C191" t="str">
            <v>AGO</v>
          </cell>
          <cell r="D191">
            <v>921</v>
          </cell>
          <cell r="E191">
            <v>1422951</v>
          </cell>
          <cell r="F191">
            <v>120969</v>
          </cell>
          <cell r="G191">
            <v>121133</v>
          </cell>
          <cell r="H191">
            <v>121089</v>
          </cell>
          <cell r="I191">
            <v>120989</v>
          </cell>
          <cell r="J191">
            <v>120788</v>
          </cell>
          <cell r="K191">
            <v>120928</v>
          </cell>
          <cell r="L191">
            <v>120788</v>
          </cell>
          <cell r="M191">
            <v>120857</v>
          </cell>
          <cell r="N191">
            <v>120604</v>
          </cell>
          <cell r="O191">
            <v>109474</v>
          </cell>
          <cell r="P191">
            <v>112955</v>
          </cell>
          <cell r="Q191">
            <v>112377</v>
          </cell>
        </row>
        <row r="192">
          <cell r="A192">
            <v>922000</v>
          </cell>
          <cell r="B192" t="str">
            <v>Admin Expense Transfer</v>
          </cell>
          <cell r="C192" t="str">
            <v>AGO</v>
          </cell>
          <cell r="D192">
            <v>922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923000</v>
          </cell>
          <cell r="B193" t="str">
            <v>Outside Services Employed</v>
          </cell>
          <cell r="C193" t="str">
            <v>AGO</v>
          </cell>
          <cell r="D193">
            <v>923</v>
          </cell>
          <cell r="E193">
            <v>714332</v>
          </cell>
          <cell r="F193">
            <v>53670</v>
          </cell>
          <cell r="G193">
            <v>56203</v>
          </cell>
          <cell r="H193">
            <v>69918</v>
          </cell>
          <cell r="I193">
            <v>51129</v>
          </cell>
          <cell r="J193">
            <v>43008</v>
          </cell>
          <cell r="K193">
            <v>80270</v>
          </cell>
          <cell r="L193">
            <v>50825</v>
          </cell>
          <cell r="M193">
            <v>43571</v>
          </cell>
          <cell r="N193">
            <v>94419</v>
          </cell>
          <cell r="O193">
            <v>44316</v>
          </cell>
          <cell r="P193">
            <v>59595</v>
          </cell>
          <cell r="Q193">
            <v>67408</v>
          </cell>
        </row>
        <row r="194">
          <cell r="A194">
            <v>923980</v>
          </cell>
          <cell r="B194" t="str">
            <v>Outside Services Employee &amp;</v>
          </cell>
          <cell r="C194" t="str">
            <v>AGO</v>
          </cell>
          <cell r="D194">
            <v>923</v>
          </cell>
          <cell r="E194">
            <v>953</v>
          </cell>
          <cell r="F194">
            <v>73</v>
          </cell>
          <cell r="G194">
            <v>73</v>
          </cell>
          <cell r="H194">
            <v>73</v>
          </cell>
          <cell r="I194">
            <v>110</v>
          </cell>
          <cell r="J194">
            <v>73</v>
          </cell>
          <cell r="K194">
            <v>73</v>
          </cell>
          <cell r="L194">
            <v>73</v>
          </cell>
          <cell r="M194">
            <v>73</v>
          </cell>
          <cell r="N194">
            <v>110</v>
          </cell>
          <cell r="O194">
            <v>74</v>
          </cell>
          <cell r="P194">
            <v>74</v>
          </cell>
          <cell r="Q194">
            <v>74</v>
          </cell>
        </row>
        <row r="195">
          <cell r="A195">
            <v>924000</v>
          </cell>
          <cell r="B195" t="str">
            <v>Property Insurance</v>
          </cell>
          <cell r="C195" t="str">
            <v>AGO</v>
          </cell>
          <cell r="D195">
            <v>924</v>
          </cell>
          <cell r="E195">
            <v>2157</v>
          </cell>
          <cell r="F195">
            <v>20</v>
          </cell>
          <cell r="G195">
            <v>20</v>
          </cell>
          <cell r="H195">
            <v>20</v>
          </cell>
          <cell r="I195">
            <v>1934</v>
          </cell>
          <cell r="J195">
            <v>20</v>
          </cell>
          <cell r="K195">
            <v>20</v>
          </cell>
          <cell r="L195">
            <v>20</v>
          </cell>
          <cell r="M195">
            <v>20</v>
          </cell>
          <cell r="N195">
            <v>20</v>
          </cell>
          <cell r="O195">
            <v>21</v>
          </cell>
          <cell r="P195">
            <v>21</v>
          </cell>
          <cell r="Q195">
            <v>21</v>
          </cell>
        </row>
        <row r="196">
          <cell r="A196">
            <v>924050</v>
          </cell>
          <cell r="B196" t="str">
            <v>Inter-Co Prop Ins Exp</v>
          </cell>
          <cell r="C196" t="str">
            <v>AGO</v>
          </cell>
          <cell r="D196">
            <v>924</v>
          </cell>
          <cell r="E196">
            <v>235398</v>
          </cell>
          <cell r="F196">
            <v>19417</v>
          </cell>
          <cell r="G196">
            <v>19417</v>
          </cell>
          <cell r="H196">
            <v>19417</v>
          </cell>
          <cell r="I196">
            <v>19417</v>
          </cell>
          <cell r="J196">
            <v>19417</v>
          </cell>
          <cell r="K196">
            <v>19417</v>
          </cell>
          <cell r="L196">
            <v>19417</v>
          </cell>
          <cell r="M196">
            <v>19417</v>
          </cell>
          <cell r="N196">
            <v>19417</v>
          </cell>
          <cell r="O196">
            <v>20215</v>
          </cell>
          <cell r="P196">
            <v>20215</v>
          </cell>
          <cell r="Q196">
            <v>20215</v>
          </cell>
        </row>
        <row r="197">
          <cell r="A197">
            <v>924980</v>
          </cell>
          <cell r="B197" t="str">
            <v>Property Insurance For Corp.</v>
          </cell>
          <cell r="C197" t="str">
            <v>AGO</v>
          </cell>
          <cell r="D197">
            <v>924</v>
          </cell>
          <cell r="E197">
            <v>154044</v>
          </cell>
          <cell r="F197">
            <v>12805</v>
          </cell>
          <cell r="G197">
            <v>12805</v>
          </cell>
          <cell r="H197">
            <v>12805</v>
          </cell>
          <cell r="I197">
            <v>12805</v>
          </cell>
          <cell r="J197">
            <v>12805</v>
          </cell>
          <cell r="K197">
            <v>12805</v>
          </cell>
          <cell r="L197">
            <v>12805</v>
          </cell>
          <cell r="M197">
            <v>12805</v>
          </cell>
          <cell r="N197">
            <v>12805</v>
          </cell>
          <cell r="O197">
            <v>12933</v>
          </cell>
          <cell r="P197">
            <v>12933</v>
          </cell>
          <cell r="Q197">
            <v>12933</v>
          </cell>
        </row>
        <row r="198">
          <cell r="A198">
            <v>925000</v>
          </cell>
          <cell r="B198" t="str">
            <v>Injuries &amp; Damages</v>
          </cell>
          <cell r="C198" t="str">
            <v>AGO</v>
          </cell>
          <cell r="D198">
            <v>925</v>
          </cell>
          <cell r="E198">
            <v>513462</v>
          </cell>
          <cell r="F198">
            <v>42537</v>
          </cell>
          <cell r="G198">
            <v>42537</v>
          </cell>
          <cell r="H198">
            <v>42537</v>
          </cell>
          <cell r="I198">
            <v>42537</v>
          </cell>
          <cell r="J198">
            <v>42537</v>
          </cell>
          <cell r="K198">
            <v>42537</v>
          </cell>
          <cell r="L198">
            <v>42537</v>
          </cell>
          <cell r="M198">
            <v>42537</v>
          </cell>
          <cell r="N198">
            <v>42537</v>
          </cell>
          <cell r="O198">
            <v>43543</v>
          </cell>
          <cell r="P198">
            <v>43543</v>
          </cell>
          <cell r="Q198">
            <v>43543</v>
          </cell>
        </row>
        <row r="199">
          <cell r="A199">
            <v>925050</v>
          </cell>
          <cell r="B199" t="str">
            <v>Intercompany Non-Prop Ins Exp</v>
          </cell>
          <cell r="C199" t="str">
            <v>AGO</v>
          </cell>
          <cell r="D199">
            <v>925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925051</v>
          </cell>
          <cell r="B200" t="str">
            <v>INTER-CO GEN LIAB EXP</v>
          </cell>
          <cell r="C200" t="str">
            <v>AGO</v>
          </cell>
          <cell r="D200">
            <v>925</v>
          </cell>
          <cell r="E200">
            <v>250623</v>
          </cell>
          <cell r="F200">
            <v>20833</v>
          </cell>
          <cell r="G200">
            <v>20833</v>
          </cell>
          <cell r="H200">
            <v>20833</v>
          </cell>
          <cell r="I200">
            <v>20833</v>
          </cell>
          <cell r="J200">
            <v>20833</v>
          </cell>
          <cell r="K200">
            <v>20833</v>
          </cell>
          <cell r="L200">
            <v>20833</v>
          </cell>
          <cell r="M200">
            <v>20833</v>
          </cell>
          <cell r="N200">
            <v>20833</v>
          </cell>
          <cell r="O200">
            <v>21042</v>
          </cell>
          <cell r="P200">
            <v>21042</v>
          </cell>
          <cell r="Q200">
            <v>21042</v>
          </cell>
        </row>
        <row r="201">
          <cell r="A201">
            <v>925100</v>
          </cell>
          <cell r="B201" t="str">
            <v>Accrued Inj and Damages</v>
          </cell>
          <cell r="C201" t="str">
            <v>AGO</v>
          </cell>
          <cell r="D201">
            <v>925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925200</v>
          </cell>
          <cell r="B202" t="str">
            <v>Injuries And Damages-Other</v>
          </cell>
          <cell r="C202" t="str">
            <v>AGO</v>
          </cell>
          <cell r="D202">
            <v>925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925980</v>
          </cell>
          <cell r="B203" t="str">
            <v>Injuries And Damages For Corp.</v>
          </cell>
          <cell r="C203" t="str">
            <v>AGO</v>
          </cell>
          <cell r="D203">
            <v>925</v>
          </cell>
          <cell r="E203">
            <v>17070</v>
          </cell>
          <cell r="F203">
            <v>1419</v>
          </cell>
          <cell r="G203">
            <v>1419</v>
          </cell>
          <cell r="H203">
            <v>1419</v>
          </cell>
          <cell r="I203">
            <v>1419</v>
          </cell>
          <cell r="J203">
            <v>1419</v>
          </cell>
          <cell r="K203">
            <v>1419</v>
          </cell>
          <cell r="L203">
            <v>1419</v>
          </cell>
          <cell r="M203">
            <v>1419</v>
          </cell>
          <cell r="N203">
            <v>1419</v>
          </cell>
          <cell r="O203">
            <v>1433</v>
          </cell>
          <cell r="P203">
            <v>1433</v>
          </cell>
          <cell r="Q203">
            <v>1433</v>
          </cell>
        </row>
        <row r="204">
          <cell r="A204">
            <v>926000</v>
          </cell>
          <cell r="B204" t="str">
            <v>EMPL PENSIONS AND BENEFITS</v>
          </cell>
          <cell r="C204" t="str">
            <v>AGO</v>
          </cell>
          <cell r="D204">
            <v>926</v>
          </cell>
          <cell r="E204">
            <v>4698813</v>
          </cell>
          <cell r="F204">
            <v>359126</v>
          </cell>
          <cell r="G204">
            <v>356551</v>
          </cell>
          <cell r="H204">
            <v>440260</v>
          </cell>
          <cell r="I204">
            <v>354944</v>
          </cell>
          <cell r="J204">
            <v>354814</v>
          </cell>
          <cell r="K204">
            <v>287320</v>
          </cell>
          <cell r="L204">
            <v>352931</v>
          </cell>
          <cell r="M204">
            <v>354151</v>
          </cell>
          <cell r="N204">
            <v>372309</v>
          </cell>
          <cell r="O204">
            <v>488933</v>
          </cell>
          <cell r="P204">
            <v>550292</v>
          </cell>
          <cell r="Q204">
            <v>427182</v>
          </cell>
        </row>
        <row r="205">
          <cell r="A205">
            <v>926430</v>
          </cell>
          <cell r="B205" t="str">
            <v>Employees'Recreation Expense</v>
          </cell>
          <cell r="C205" t="str">
            <v>AGO</v>
          </cell>
          <cell r="D205">
            <v>926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926600</v>
          </cell>
          <cell r="B206" t="str">
            <v>Employee Benefits-Transferred</v>
          </cell>
          <cell r="C206" t="str">
            <v>AGO</v>
          </cell>
          <cell r="D206">
            <v>926</v>
          </cell>
          <cell r="E206">
            <v>1217364</v>
          </cell>
          <cell r="F206">
            <v>88989</v>
          </cell>
          <cell r="G206">
            <v>132651</v>
          </cell>
          <cell r="H206">
            <v>137072</v>
          </cell>
          <cell r="I206">
            <v>59148</v>
          </cell>
          <cell r="J206">
            <v>168257</v>
          </cell>
          <cell r="K206">
            <v>192416</v>
          </cell>
          <cell r="L206">
            <v>143060</v>
          </cell>
          <cell r="M206">
            <v>108939</v>
          </cell>
          <cell r="N206">
            <v>173111</v>
          </cell>
          <cell r="O206">
            <v>62442</v>
          </cell>
          <cell r="P206">
            <v>-21160</v>
          </cell>
          <cell r="Q206">
            <v>-27561</v>
          </cell>
        </row>
        <row r="207">
          <cell r="A207">
            <v>926999</v>
          </cell>
          <cell r="B207" t="str">
            <v>Non Serv Pension (ASU 2017-07)</v>
          </cell>
          <cell r="C207" t="str">
            <v>AGO</v>
          </cell>
          <cell r="D207">
            <v>926</v>
          </cell>
          <cell r="E207">
            <v>-906516</v>
          </cell>
          <cell r="F207">
            <v>-75711</v>
          </cell>
          <cell r="G207">
            <v>-75711</v>
          </cell>
          <cell r="H207">
            <v>-75711</v>
          </cell>
          <cell r="I207">
            <v>-75711</v>
          </cell>
          <cell r="J207">
            <v>-75711</v>
          </cell>
          <cell r="K207">
            <v>-75711</v>
          </cell>
          <cell r="L207">
            <v>-75711</v>
          </cell>
          <cell r="M207">
            <v>-75711</v>
          </cell>
          <cell r="N207">
            <v>-75714</v>
          </cell>
          <cell r="O207">
            <v>-75038</v>
          </cell>
          <cell r="P207">
            <v>-75038</v>
          </cell>
          <cell r="Q207">
            <v>-75038</v>
          </cell>
        </row>
        <row r="208">
          <cell r="A208">
            <v>928006</v>
          </cell>
          <cell r="B208" t="str">
            <v>State Reg Comm Proceeding</v>
          </cell>
          <cell r="C208" t="str">
            <v>AGO</v>
          </cell>
          <cell r="D208">
            <v>928</v>
          </cell>
          <cell r="E208">
            <v>827700</v>
          </cell>
          <cell r="F208">
            <v>68803</v>
          </cell>
          <cell r="G208">
            <v>68803</v>
          </cell>
          <cell r="H208">
            <v>68803</v>
          </cell>
          <cell r="I208">
            <v>68803</v>
          </cell>
          <cell r="J208">
            <v>68803</v>
          </cell>
          <cell r="K208">
            <v>68803</v>
          </cell>
          <cell r="L208">
            <v>68803</v>
          </cell>
          <cell r="M208">
            <v>68803</v>
          </cell>
          <cell r="N208">
            <v>68803</v>
          </cell>
          <cell r="O208">
            <v>69491</v>
          </cell>
          <cell r="P208">
            <v>69491</v>
          </cell>
          <cell r="Q208">
            <v>69491</v>
          </cell>
        </row>
        <row r="209">
          <cell r="A209">
            <v>928053</v>
          </cell>
          <cell r="B209" t="str">
            <v>Travel Expense</v>
          </cell>
          <cell r="C209" t="str">
            <v>AGO</v>
          </cell>
          <cell r="D209">
            <v>928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929000</v>
          </cell>
          <cell r="B210" t="str">
            <v>Duplicate Chrgs-Enrgy To Exp</v>
          </cell>
          <cell r="C210" t="str">
            <v>AGO</v>
          </cell>
          <cell r="D210">
            <v>929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929500</v>
          </cell>
          <cell r="B211" t="str">
            <v>Admin Exp Transf</v>
          </cell>
          <cell r="C211" t="str">
            <v>AGO</v>
          </cell>
          <cell r="D211">
            <v>929</v>
          </cell>
          <cell r="E211">
            <v>-463298</v>
          </cell>
          <cell r="F211">
            <v>-35817</v>
          </cell>
          <cell r="G211">
            <v>-34732</v>
          </cell>
          <cell r="H211">
            <v>-32999</v>
          </cell>
          <cell r="I211">
            <v>-51701</v>
          </cell>
          <cell r="J211">
            <v>-38077</v>
          </cell>
          <cell r="K211">
            <v>-35638</v>
          </cell>
          <cell r="L211">
            <v>-34971</v>
          </cell>
          <cell r="M211">
            <v>-34114</v>
          </cell>
          <cell r="N211">
            <v>-48467</v>
          </cell>
          <cell r="O211">
            <v>-44696</v>
          </cell>
          <cell r="P211">
            <v>-34387</v>
          </cell>
          <cell r="Q211">
            <v>-37699</v>
          </cell>
        </row>
        <row r="212">
          <cell r="A212">
            <v>930150</v>
          </cell>
          <cell r="B212" t="str">
            <v>Miscellaneous Advertising Exp</v>
          </cell>
          <cell r="C212" t="str">
            <v>AGO</v>
          </cell>
          <cell r="D212">
            <v>930</v>
          </cell>
          <cell r="E212">
            <v>54223</v>
          </cell>
          <cell r="F212">
            <v>4380</v>
          </cell>
          <cell r="G212">
            <v>4380</v>
          </cell>
          <cell r="H212">
            <v>4771</v>
          </cell>
          <cell r="I212">
            <v>4380</v>
          </cell>
          <cell r="J212">
            <v>4380</v>
          </cell>
          <cell r="K212">
            <v>4771</v>
          </cell>
          <cell r="L212">
            <v>4380</v>
          </cell>
          <cell r="M212">
            <v>4380</v>
          </cell>
          <cell r="N212">
            <v>4771</v>
          </cell>
          <cell r="O212">
            <v>4406</v>
          </cell>
          <cell r="P212">
            <v>4405</v>
          </cell>
          <cell r="Q212">
            <v>4819</v>
          </cell>
        </row>
        <row r="213">
          <cell r="A213">
            <v>930200</v>
          </cell>
          <cell r="B213" t="str">
            <v>Misc General Expenses</v>
          </cell>
          <cell r="C213" t="str">
            <v>AGO</v>
          </cell>
          <cell r="D213">
            <v>930</v>
          </cell>
          <cell r="E213">
            <v>953334</v>
          </cell>
          <cell r="F213">
            <v>76726</v>
          </cell>
          <cell r="G213">
            <v>75518</v>
          </cell>
          <cell r="H213">
            <v>75830</v>
          </cell>
          <cell r="I213">
            <v>76571</v>
          </cell>
          <cell r="J213">
            <v>78048</v>
          </cell>
          <cell r="K213">
            <v>77019</v>
          </cell>
          <cell r="L213">
            <v>78061</v>
          </cell>
          <cell r="M213">
            <v>77553</v>
          </cell>
          <cell r="N213">
            <v>79409</v>
          </cell>
          <cell r="O213">
            <v>104153</v>
          </cell>
          <cell r="P213">
            <v>75098</v>
          </cell>
          <cell r="Q213">
            <v>79348</v>
          </cell>
        </row>
        <row r="214">
          <cell r="A214">
            <v>930210</v>
          </cell>
          <cell r="B214" t="str">
            <v>Industry Association Dues</v>
          </cell>
          <cell r="C214" t="str">
            <v>AGO</v>
          </cell>
          <cell r="D214">
            <v>930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>
            <v>930220</v>
          </cell>
          <cell r="B215" t="str">
            <v>Exp of Servicing Securities</v>
          </cell>
          <cell r="C215" t="str">
            <v>AGO</v>
          </cell>
          <cell r="D215">
            <v>930</v>
          </cell>
          <cell r="E215">
            <v>59500</v>
          </cell>
          <cell r="F215">
            <v>59500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>
            <v>930230</v>
          </cell>
          <cell r="B216" t="str">
            <v>Dues To Various Organizations</v>
          </cell>
          <cell r="C216" t="str">
            <v>AGO</v>
          </cell>
          <cell r="D216">
            <v>930</v>
          </cell>
          <cell r="E216">
            <v>24590</v>
          </cell>
          <cell r="F216">
            <v>1435</v>
          </cell>
          <cell r="G216">
            <v>2042</v>
          </cell>
          <cell r="H216">
            <v>714</v>
          </cell>
          <cell r="I216">
            <v>1341</v>
          </cell>
          <cell r="J216">
            <v>2108</v>
          </cell>
          <cell r="K216">
            <v>825</v>
          </cell>
          <cell r="L216">
            <v>5472</v>
          </cell>
          <cell r="M216">
            <v>1292</v>
          </cell>
          <cell r="N216">
            <v>6397</v>
          </cell>
          <cell r="O216">
            <v>1152</v>
          </cell>
          <cell r="P216">
            <v>1203</v>
          </cell>
          <cell r="Q216">
            <v>609</v>
          </cell>
        </row>
        <row r="217">
          <cell r="A217">
            <v>930240</v>
          </cell>
          <cell r="B217" t="str">
            <v>Director'S Expenses</v>
          </cell>
          <cell r="C217" t="str">
            <v>AGO</v>
          </cell>
          <cell r="D217">
            <v>930</v>
          </cell>
          <cell r="E217">
            <v>56688</v>
          </cell>
          <cell r="F217">
            <v>2498</v>
          </cell>
          <cell r="G217">
            <v>29138</v>
          </cell>
          <cell r="H217">
            <v>2498</v>
          </cell>
          <cell r="I217">
            <v>2498</v>
          </cell>
          <cell r="J217">
            <v>2498</v>
          </cell>
          <cell r="K217">
            <v>2498</v>
          </cell>
          <cell r="L217">
            <v>2498</v>
          </cell>
          <cell r="M217">
            <v>2498</v>
          </cell>
          <cell r="N217">
            <v>2498</v>
          </cell>
          <cell r="O217">
            <v>2522</v>
          </cell>
          <cell r="P217">
            <v>2522</v>
          </cell>
          <cell r="Q217">
            <v>2522</v>
          </cell>
        </row>
        <row r="218">
          <cell r="A218">
            <v>930250</v>
          </cell>
          <cell r="B218" t="str">
            <v>Buy\Sell Transf Employee Homes</v>
          </cell>
          <cell r="C218" t="str">
            <v>AGO</v>
          </cell>
          <cell r="D218">
            <v>930</v>
          </cell>
          <cell r="E218">
            <v>1725</v>
          </cell>
          <cell r="F218">
            <v>143</v>
          </cell>
          <cell r="G218">
            <v>143</v>
          </cell>
          <cell r="H218">
            <v>143</v>
          </cell>
          <cell r="I218">
            <v>143</v>
          </cell>
          <cell r="J218">
            <v>143</v>
          </cell>
          <cell r="K218">
            <v>143</v>
          </cell>
          <cell r="L218">
            <v>143</v>
          </cell>
          <cell r="M218">
            <v>143</v>
          </cell>
          <cell r="N218">
            <v>143</v>
          </cell>
          <cell r="O218">
            <v>146</v>
          </cell>
          <cell r="P218">
            <v>146</v>
          </cell>
          <cell r="Q218">
            <v>146</v>
          </cell>
        </row>
        <row r="219">
          <cell r="A219">
            <v>930700</v>
          </cell>
          <cell r="B219" t="str">
            <v>Research &amp; Development</v>
          </cell>
          <cell r="C219" t="str">
            <v>AGO</v>
          </cell>
          <cell r="D219">
            <v>930</v>
          </cell>
          <cell r="E219">
            <v>1043</v>
          </cell>
          <cell r="F219">
            <v>260</v>
          </cell>
          <cell r="G219">
            <v>0</v>
          </cell>
          <cell r="H219">
            <v>0</v>
          </cell>
          <cell r="I219">
            <v>260</v>
          </cell>
          <cell r="J219">
            <v>0</v>
          </cell>
          <cell r="K219">
            <v>0</v>
          </cell>
          <cell r="L219">
            <v>260</v>
          </cell>
          <cell r="M219">
            <v>0</v>
          </cell>
          <cell r="N219">
            <v>0</v>
          </cell>
          <cell r="O219">
            <v>0</v>
          </cell>
          <cell r="P219">
            <v>263</v>
          </cell>
          <cell r="Q219">
            <v>0</v>
          </cell>
        </row>
        <row r="220">
          <cell r="A220">
            <v>930940</v>
          </cell>
          <cell r="B220" t="str">
            <v>General Expenses</v>
          </cell>
          <cell r="C220" t="str">
            <v>AGO</v>
          </cell>
          <cell r="D220">
            <v>930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931001</v>
          </cell>
          <cell r="B221" t="str">
            <v>Rents-A&amp;G</v>
          </cell>
          <cell r="C221" t="str">
            <v>AGO</v>
          </cell>
          <cell r="D221">
            <v>931</v>
          </cell>
          <cell r="E221">
            <v>71033</v>
          </cell>
          <cell r="F221">
            <v>5913</v>
          </cell>
          <cell r="G221">
            <v>5951</v>
          </cell>
          <cell r="H221">
            <v>5951</v>
          </cell>
          <cell r="I221">
            <v>5923</v>
          </cell>
          <cell r="J221">
            <v>5888</v>
          </cell>
          <cell r="K221">
            <v>5888</v>
          </cell>
          <cell r="L221">
            <v>5888</v>
          </cell>
          <cell r="M221">
            <v>5888</v>
          </cell>
          <cell r="N221">
            <v>5888</v>
          </cell>
          <cell r="O221">
            <v>5961</v>
          </cell>
          <cell r="P221">
            <v>5947</v>
          </cell>
          <cell r="Q221">
            <v>5947</v>
          </cell>
        </row>
        <row r="222">
          <cell r="A222">
            <v>931003</v>
          </cell>
          <cell r="B222" t="str">
            <v>Lease Amortization Expense</v>
          </cell>
          <cell r="C222" t="str">
            <v>AGO</v>
          </cell>
          <cell r="D222">
            <v>931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931008</v>
          </cell>
          <cell r="B223" t="str">
            <v>A&amp;G Rents-IC</v>
          </cell>
          <cell r="C223" t="str">
            <v>AGO</v>
          </cell>
          <cell r="D223">
            <v>931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935100</v>
          </cell>
          <cell r="B224" t="str">
            <v>Maint General Plant-Elec</v>
          </cell>
          <cell r="C224" t="str">
            <v>AGM</v>
          </cell>
          <cell r="D224">
            <v>935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A225">
            <v>935200</v>
          </cell>
          <cell r="B225" t="str">
            <v>Cust Infor &amp; Computer Control</v>
          </cell>
          <cell r="C225" t="str">
            <v>AGM</v>
          </cell>
          <cell r="D225">
            <v>935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</sheetData>
      <sheetData sheetId="7">
        <row r="12">
          <cell r="A12">
            <v>440000</v>
          </cell>
          <cell r="D12" t="str">
            <v>BBEREV</v>
          </cell>
          <cell r="G12">
            <v>2568791</v>
          </cell>
          <cell r="H12">
            <v>2250684</v>
          </cell>
          <cell r="I12">
            <v>2704473</v>
          </cell>
          <cell r="J12">
            <v>3282495</v>
          </cell>
          <cell r="K12">
            <v>3320118</v>
          </cell>
          <cell r="L12">
            <v>3104750</v>
          </cell>
          <cell r="M12">
            <v>2500529</v>
          </cell>
          <cell r="N12">
            <v>2349569</v>
          </cell>
          <cell r="O12">
            <v>2901433</v>
          </cell>
          <cell r="P12">
            <v>3503095</v>
          </cell>
          <cell r="Q12">
            <v>3334271</v>
          </cell>
          <cell r="R12">
            <v>2959653</v>
          </cell>
        </row>
        <row r="13">
          <cell r="A13">
            <v>440000</v>
          </cell>
          <cell r="D13" t="str">
            <v>BEFREV</v>
          </cell>
          <cell r="G13">
            <v>2460928</v>
          </cell>
          <cell r="H13">
            <v>2069638</v>
          </cell>
          <cell r="I13">
            <v>2628917</v>
          </cell>
          <cell r="J13">
            <v>3339147</v>
          </cell>
          <cell r="K13">
            <v>3385130</v>
          </cell>
          <cell r="L13">
            <v>3118982</v>
          </cell>
          <cell r="M13">
            <v>2374072</v>
          </cell>
          <cell r="N13">
            <v>2187747</v>
          </cell>
          <cell r="O13">
            <v>2864480</v>
          </cell>
          <cell r="P13">
            <v>3606672</v>
          </cell>
          <cell r="Q13">
            <v>3399225</v>
          </cell>
          <cell r="R13">
            <v>2936001</v>
          </cell>
        </row>
        <row r="14">
          <cell r="A14">
            <v>440000</v>
          </cell>
          <cell r="D14" t="str">
            <v>BBEREV</v>
          </cell>
          <cell r="G14">
            <v>3502268</v>
          </cell>
          <cell r="H14">
            <v>3068564</v>
          </cell>
          <cell r="I14">
            <v>3687255</v>
          </cell>
          <cell r="J14">
            <v>4475326</v>
          </cell>
          <cell r="K14">
            <v>4526620</v>
          </cell>
          <cell r="L14">
            <v>4232989</v>
          </cell>
          <cell r="M14">
            <v>3409200</v>
          </cell>
          <cell r="N14">
            <v>3203382</v>
          </cell>
          <cell r="O14">
            <v>3955790</v>
          </cell>
          <cell r="P14">
            <v>4776089</v>
          </cell>
          <cell r="Q14">
            <v>4545917</v>
          </cell>
          <cell r="R14">
            <v>4035166</v>
          </cell>
        </row>
        <row r="15">
          <cell r="A15">
            <v>440000</v>
          </cell>
          <cell r="D15" t="str">
            <v>BBEREV</v>
          </cell>
          <cell r="G15">
            <v>271745</v>
          </cell>
          <cell r="H15">
            <v>238093</v>
          </cell>
          <cell r="I15">
            <v>286098</v>
          </cell>
          <cell r="J15">
            <v>347245</v>
          </cell>
          <cell r="K15">
            <v>351225</v>
          </cell>
          <cell r="L15">
            <v>328442</v>
          </cell>
          <cell r="M15">
            <v>264524</v>
          </cell>
          <cell r="N15">
            <v>248554</v>
          </cell>
          <cell r="O15">
            <v>306934</v>
          </cell>
          <cell r="P15">
            <v>370582</v>
          </cell>
          <cell r="Q15">
            <v>352723</v>
          </cell>
          <cell r="R15">
            <v>313093</v>
          </cell>
        </row>
        <row r="16">
          <cell r="A16">
            <v>440000</v>
          </cell>
          <cell r="D16" t="str">
            <v>REDSM</v>
          </cell>
          <cell r="G16">
            <v>379923</v>
          </cell>
          <cell r="H16">
            <v>319515</v>
          </cell>
          <cell r="I16">
            <v>405857</v>
          </cell>
          <cell r="J16">
            <v>515504</v>
          </cell>
          <cell r="K16">
            <v>522603</v>
          </cell>
          <cell r="L16">
            <v>481514</v>
          </cell>
          <cell r="M16">
            <v>366514</v>
          </cell>
          <cell r="N16">
            <v>337748</v>
          </cell>
          <cell r="O16">
            <v>442224</v>
          </cell>
          <cell r="P16">
            <v>332872</v>
          </cell>
          <cell r="Q16">
            <v>313726</v>
          </cell>
          <cell r="R16">
            <v>270974</v>
          </cell>
        </row>
        <row r="17">
          <cell r="A17">
            <v>440000</v>
          </cell>
          <cell r="D17" t="str">
            <v>REFC</v>
          </cell>
          <cell r="G17">
            <v>-51327</v>
          </cell>
          <cell r="H17">
            <v>-52121</v>
          </cell>
          <cell r="I17">
            <v>763160</v>
          </cell>
          <cell r="J17">
            <v>392507</v>
          </cell>
          <cell r="K17">
            <v>94478</v>
          </cell>
          <cell r="L17">
            <v>110685</v>
          </cell>
          <cell r="M17">
            <v>58042</v>
          </cell>
          <cell r="N17">
            <v>-34097</v>
          </cell>
          <cell r="O17">
            <v>-90365</v>
          </cell>
          <cell r="P17">
            <v>-222152</v>
          </cell>
          <cell r="Q17">
            <v>-111539</v>
          </cell>
          <cell r="R17">
            <v>53581</v>
          </cell>
        </row>
        <row r="18">
          <cell r="A18">
            <v>440000</v>
          </cell>
          <cell r="D18" t="str">
            <v>RKEPSM</v>
          </cell>
          <cell r="G18">
            <v>0</v>
          </cell>
          <cell r="H18">
            <v>-4608</v>
          </cell>
          <cell r="I18">
            <v>-6940</v>
          </cell>
          <cell r="J18">
            <v>-65257</v>
          </cell>
          <cell r="K18">
            <v>-4341</v>
          </cell>
          <cell r="L18">
            <v>-49665</v>
          </cell>
          <cell r="M18">
            <v>-21268</v>
          </cell>
          <cell r="N18">
            <v>-28777</v>
          </cell>
          <cell r="O18">
            <v>-44231</v>
          </cell>
          <cell r="P18">
            <v>-127684</v>
          </cell>
          <cell r="Q18">
            <v>-95941</v>
          </cell>
          <cell r="R18">
            <v>-93936</v>
          </cell>
        </row>
        <row r="19">
          <cell r="A19">
            <v>440000</v>
          </cell>
          <cell r="D19" t="str">
            <v>ROEESM</v>
          </cell>
          <cell r="G19">
            <v>783900</v>
          </cell>
          <cell r="H19">
            <v>753742</v>
          </cell>
          <cell r="I19">
            <v>813069</v>
          </cell>
          <cell r="J19">
            <v>918720</v>
          </cell>
          <cell r="K19">
            <v>936631</v>
          </cell>
          <cell r="L19">
            <v>884099</v>
          </cell>
          <cell r="M19">
            <v>781843</v>
          </cell>
          <cell r="N19">
            <v>775088</v>
          </cell>
          <cell r="O19">
            <v>884441</v>
          </cell>
          <cell r="P19">
            <v>1166162</v>
          </cell>
          <cell r="Q19">
            <v>1172267</v>
          </cell>
          <cell r="R19">
            <v>1090505</v>
          </cell>
        </row>
        <row r="20">
          <cell r="A20">
            <v>440990</v>
          </cell>
          <cell r="D20" t="str">
            <v>UNBILL</v>
          </cell>
          <cell r="G20">
            <v>-732622</v>
          </cell>
          <cell r="H20">
            <v>919876</v>
          </cell>
          <cell r="I20">
            <v>1704437</v>
          </cell>
          <cell r="J20">
            <v>763411</v>
          </cell>
          <cell r="K20">
            <v>-62688</v>
          </cell>
          <cell r="L20">
            <v>-1578864</v>
          </cell>
          <cell r="M20">
            <v>-895975</v>
          </cell>
          <cell r="N20">
            <v>1547038</v>
          </cell>
          <cell r="O20">
            <v>1304290</v>
          </cell>
          <cell r="P20">
            <v>-657251</v>
          </cell>
          <cell r="Q20">
            <v>-314484</v>
          </cell>
          <cell r="R20">
            <v>-2055037</v>
          </cell>
        </row>
        <row r="21">
          <cell r="A21">
            <v>442100</v>
          </cell>
          <cell r="D21" t="str">
            <v>BBEREV</v>
          </cell>
          <cell r="G21">
            <v>1598983</v>
          </cell>
          <cell r="H21">
            <v>1590570</v>
          </cell>
          <cell r="I21">
            <v>1764937</v>
          </cell>
          <cell r="J21">
            <v>1864564</v>
          </cell>
          <cell r="K21">
            <v>1843385</v>
          </cell>
          <cell r="L21">
            <v>1812306</v>
          </cell>
          <cell r="M21">
            <v>1676882</v>
          </cell>
          <cell r="N21">
            <v>1572482</v>
          </cell>
          <cell r="O21">
            <v>1633880</v>
          </cell>
          <cell r="P21">
            <v>1733770</v>
          </cell>
          <cell r="Q21">
            <v>1711687</v>
          </cell>
          <cell r="R21">
            <v>1661637</v>
          </cell>
        </row>
        <row r="22">
          <cell r="A22">
            <v>442100</v>
          </cell>
          <cell r="D22" t="str">
            <v>BEFREV</v>
          </cell>
          <cell r="G22">
            <v>2731150</v>
          </cell>
          <cell r="H22">
            <v>2695753</v>
          </cell>
          <cell r="I22">
            <v>3051756</v>
          </cell>
          <cell r="J22">
            <v>3285886</v>
          </cell>
          <cell r="K22">
            <v>3226302</v>
          </cell>
          <cell r="L22">
            <v>3181601</v>
          </cell>
          <cell r="M22">
            <v>2855542</v>
          </cell>
          <cell r="N22">
            <v>2649226</v>
          </cell>
          <cell r="O22">
            <v>2897025</v>
          </cell>
          <cell r="P22">
            <v>3067450</v>
          </cell>
          <cell r="Q22">
            <v>2891222</v>
          </cell>
          <cell r="R22">
            <v>2763770</v>
          </cell>
        </row>
        <row r="23">
          <cell r="A23">
            <v>442100</v>
          </cell>
          <cell r="D23" t="str">
            <v>BBEREV</v>
          </cell>
          <cell r="G23">
            <v>3972973</v>
          </cell>
          <cell r="H23">
            <v>3952069</v>
          </cell>
          <cell r="I23">
            <v>4385317</v>
          </cell>
          <cell r="J23">
            <v>4632859</v>
          </cell>
          <cell r="K23">
            <v>4580237</v>
          </cell>
          <cell r="L23">
            <v>4503015</v>
          </cell>
          <cell r="M23">
            <v>4166529</v>
          </cell>
          <cell r="N23">
            <v>3907128</v>
          </cell>
          <cell r="O23">
            <v>4059682</v>
          </cell>
          <cell r="P23">
            <v>4307877</v>
          </cell>
          <cell r="Q23">
            <v>4253009</v>
          </cell>
          <cell r="R23">
            <v>4128649</v>
          </cell>
        </row>
        <row r="24">
          <cell r="A24">
            <v>442100</v>
          </cell>
          <cell r="D24" t="str">
            <v>BBEREV</v>
          </cell>
          <cell r="G24">
            <v>368530</v>
          </cell>
          <cell r="H24">
            <v>366591</v>
          </cell>
          <cell r="I24">
            <v>406779</v>
          </cell>
          <cell r="J24">
            <v>429740</v>
          </cell>
          <cell r="K24">
            <v>424859</v>
          </cell>
          <cell r="L24">
            <v>417696</v>
          </cell>
          <cell r="M24">
            <v>386484</v>
          </cell>
          <cell r="N24">
            <v>362422</v>
          </cell>
          <cell r="O24">
            <v>376573</v>
          </cell>
          <cell r="P24">
            <v>399595</v>
          </cell>
          <cell r="Q24">
            <v>394506</v>
          </cell>
          <cell r="R24">
            <v>382970</v>
          </cell>
        </row>
        <row r="25">
          <cell r="A25">
            <v>442100</v>
          </cell>
          <cell r="D25" t="str">
            <v>REDSM</v>
          </cell>
          <cell r="G25">
            <v>160406</v>
          </cell>
          <cell r="H25">
            <v>158328</v>
          </cell>
          <cell r="I25">
            <v>179236</v>
          </cell>
          <cell r="J25">
            <v>192987</v>
          </cell>
          <cell r="K25">
            <v>189488</v>
          </cell>
          <cell r="L25">
            <v>186862</v>
          </cell>
          <cell r="M25">
            <v>167712</v>
          </cell>
          <cell r="N25">
            <v>155595</v>
          </cell>
          <cell r="O25">
            <v>170149</v>
          </cell>
          <cell r="P25">
            <v>247074</v>
          </cell>
          <cell r="Q25">
            <v>232879</v>
          </cell>
          <cell r="R25">
            <v>222614</v>
          </cell>
        </row>
        <row r="26">
          <cell r="A26">
            <v>442100</v>
          </cell>
          <cell r="D26" t="str">
            <v>REFC</v>
          </cell>
          <cell r="G26">
            <v>-56963</v>
          </cell>
          <cell r="H26">
            <v>-67889</v>
          </cell>
          <cell r="I26">
            <v>885908</v>
          </cell>
          <cell r="J26">
            <v>386246</v>
          </cell>
          <cell r="K26">
            <v>90045</v>
          </cell>
          <cell r="L26">
            <v>112908</v>
          </cell>
          <cell r="M26">
            <v>69813</v>
          </cell>
          <cell r="N26">
            <v>-41289</v>
          </cell>
          <cell r="O26">
            <v>-91391</v>
          </cell>
          <cell r="P26">
            <v>-188939</v>
          </cell>
          <cell r="Q26">
            <v>-94870</v>
          </cell>
          <cell r="R26">
            <v>50438</v>
          </cell>
        </row>
        <row r="27">
          <cell r="A27">
            <v>442100</v>
          </cell>
          <cell r="D27" t="str">
            <v>RKEPSM</v>
          </cell>
          <cell r="G27">
            <v>0</v>
          </cell>
          <cell r="H27">
            <v>-6002</v>
          </cell>
          <cell r="I27">
            <v>-8056</v>
          </cell>
          <cell r="J27">
            <v>-64216</v>
          </cell>
          <cell r="K27">
            <v>-4137</v>
          </cell>
          <cell r="L27">
            <v>-50662</v>
          </cell>
          <cell r="M27">
            <v>-25582</v>
          </cell>
          <cell r="N27">
            <v>-34847</v>
          </cell>
          <cell r="O27">
            <v>-44734</v>
          </cell>
          <cell r="P27">
            <v>-108594</v>
          </cell>
          <cell r="Q27">
            <v>-81603</v>
          </cell>
          <cell r="R27">
            <v>-88426</v>
          </cell>
        </row>
        <row r="28">
          <cell r="A28">
            <v>442100</v>
          </cell>
          <cell r="D28" t="str">
            <v>ROEESM</v>
          </cell>
          <cell r="G28">
            <v>869976</v>
          </cell>
          <cell r="H28">
            <v>981767</v>
          </cell>
          <cell r="I28">
            <v>943845</v>
          </cell>
          <cell r="J28">
            <v>904066</v>
          </cell>
          <cell r="K28">
            <v>892685</v>
          </cell>
          <cell r="L28">
            <v>901848</v>
          </cell>
          <cell r="M28">
            <v>940404</v>
          </cell>
          <cell r="N28">
            <v>938584</v>
          </cell>
          <cell r="O28">
            <v>894490</v>
          </cell>
          <cell r="P28">
            <v>991813</v>
          </cell>
          <cell r="Q28">
            <v>997075</v>
          </cell>
          <cell r="R28">
            <v>1026535</v>
          </cell>
        </row>
        <row r="29">
          <cell r="A29">
            <v>442190</v>
          </cell>
          <cell r="D29" t="str">
            <v>UNBILL</v>
          </cell>
          <cell r="G29">
            <v>-222370</v>
          </cell>
          <cell r="H29">
            <v>474898</v>
          </cell>
          <cell r="I29">
            <v>972716</v>
          </cell>
          <cell r="J29">
            <v>-165729</v>
          </cell>
          <cell r="K29">
            <v>384427</v>
          </cell>
          <cell r="L29">
            <v>-342431</v>
          </cell>
          <cell r="M29">
            <v>-104445</v>
          </cell>
          <cell r="N29">
            <v>53266</v>
          </cell>
          <cell r="O29">
            <v>-420929</v>
          </cell>
          <cell r="P29">
            <v>-445652</v>
          </cell>
          <cell r="Q29">
            <v>-212209</v>
          </cell>
          <cell r="R29">
            <v>4250</v>
          </cell>
        </row>
        <row r="30">
          <cell r="A30">
            <v>442200</v>
          </cell>
          <cell r="D30" t="str">
            <v>BBEREV</v>
          </cell>
          <cell r="G30">
            <v>617941</v>
          </cell>
          <cell r="H30">
            <v>635975</v>
          </cell>
          <cell r="I30">
            <v>714535</v>
          </cell>
          <cell r="J30">
            <v>712882</v>
          </cell>
          <cell r="K30">
            <v>695776</v>
          </cell>
          <cell r="L30">
            <v>712499</v>
          </cell>
          <cell r="M30">
            <v>635558</v>
          </cell>
          <cell r="N30">
            <v>603017</v>
          </cell>
          <cell r="O30">
            <v>612722</v>
          </cell>
          <cell r="P30">
            <v>640160</v>
          </cell>
          <cell r="Q30">
            <v>622074</v>
          </cell>
          <cell r="R30">
            <v>615219</v>
          </cell>
        </row>
        <row r="31">
          <cell r="A31">
            <v>442200</v>
          </cell>
          <cell r="D31" t="str">
            <v>BEFREV</v>
          </cell>
          <cell r="G31">
            <v>1549405</v>
          </cell>
          <cell r="H31">
            <v>1576158</v>
          </cell>
          <cell r="I31">
            <v>1696695</v>
          </cell>
          <cell r="J31">
            <v>1705297</v>
          </cell>
          <cell r="K31">
            <v>1674552</v>
          </cell>
          <cell r="L31">
            <v>1731394</v>
          </cell>
          <cell r="M31">
            <v>1607563</v>
          </cell>
          <cell r="N31">
            <v>1508232</v>
          </cell>
          <cell r="O31">
            <v>1588222</v>
          </cell>
          <cell r="P31">
            <v>1637970</v>
          </cell>
          <cell r="Q31">
            <v>1546224</v>
          </cell>
          <cell r="R31">
            <v>1534023</v>
          </cell>
        </row>
        <row r="32">
          <cell r="A32">
            <v>442200</v>
          </cell>
          <cell r="D32" t="str">
            <v>BBEREV</v>
          </cell>
          <cell r="G32">
            <v>1900342</v>
          </cell>
          <cell r="H32">
            <v>1955800</v>
          </cell>
          <cell r="I32">
            <v>2197393</v>
          </cell>
          <cell r="J32">
            <v>2192310</v>
          </cell>
          <cell r="K32">
            <v>2139705</v>
          </cell>
          <cell r="L32">
            <v>2191132</v>
          </cell>
          <cell r="M32">
            <v>1954519</v>
          </cell>
          <cell r="N32">
            <v>1854446</v>
          </cell>
          <cell r="O32">
            <v>1884290</v>
          </cell>
          <cell r="P32">
            <v>1968669</v>
          </cell>
          <cell r="Q32">
            <v>1913052</v>
          </cell>
          <cell r="R32">
            <v>1891970</v>
          </cell>
        </row>
        <row r="33">
          <cell r="A33">
            <v>442200</v>
          </cell>
          <cell r="D33" t="str">
            <v>BBEREV</v>
          </cell>
          <cell r="G33">
            <v>167974</v>
          </cell>
          <cell r="H33">
            <v>172876</v>
          </cell>
          <cell r="I33">
            <v>194231</v>
          </cell>
          <cell r="J33">
            <v>193782</v>
          </cell>
          <cell r="K33">
            <v>189132</v>
          </cell>
          <cell r="L33">
            <v>193678</v>
          </cell>
          <cell r="M33">
            <v>172763</v>
          </cell>
          <cell r="N33">
            <v>163918</v>
          </cell>
          <cell r="O33">
            <v>166556</v>
          </cell>
          <cell r="P33">
            <v>174014</v>
          </cell>
          <cell r="Q33">
            <v>169098</v>
          </cell>
          <cell r="R33">
            <v>167234</v>
          </cell>
        </row>
        <row r="34">
          <cell r="A34">
            <v>442200</v>
          </cell>
          <cell r="D34" t="str">
            <v>REDSM</v>
          </cell>
          <cell r="G34">
            <v>91000</v>
          </cell>
          <cell r="H34">
            <v>92571</v>
          </cell>
          <cell r="I34">
            <v>99651</v>
          </cell>
          <cell r="J34">
            <v>100156</v>
          </cell>
          <cell r="K34">
            <v>98350</v>
          </cell>
          <cell r="L34">
            <v>101689</v>
          </cell>
          <cell r="M34">
            <v>94416</v>
          </cell>
          <cell r="N34">
            <v>88582</v>
          </cell>
          <cell r="O34">
            <v>93280</v>
          </cell>
          <cell r="P34">
            <v>131934</v>
          </cell>
          <cell r="Q34">
            <v>124544</v>
          </cell>
          <cell r="R34">
            <v>123561</v>
          </cell>
        </row>
        <row r="35">
          <cell r="A35">
            <v>442200</v>
          </cell>
          <cell r="D35" t="str">
            <v>REFC</v>
          </cell>
          <cell r="G35">
            <v>-32316</v>
          </cell>
          <cell r="H35">
            <v>-39693</v>
          </cell>
          <cell r="I35">
            <v>492541</v>
          </cell>
          <cell r="J35">
            <v>200453</v>
          </cell>
          <cell r="K35">
            <v>46736</v>
          </cell>
          <cell r="L35">
            <v>61443</v>
          </cell>
          <cell r="M35">
            <v>39302</v>
          </cell>
          <cell r="N35">
            <v>-23506</v>
          </cell>
          <cell r="O35">
            <v>-50103</v>
          </cell>
          <cell r="P35">
            <v>-100890</v>
          </cell>
          <cell r="Q35">
            <v>-50737</v>
          </cell>
          <cell r="R35">
            <v>27996</v>
          </cell>
        </row>
        <row r="36">
          <cell r="A36">
            <v>442200</v>
          </cell>
          <cell r="D36" t="str">
            <v>RKEPSM</v>
          </cell>
          <cell r="G36">
            <v>0</v>
          </cell>
          <cell r="H36">
            <v>-3509</v>
          </cell>
          <cell r="I36">
            <v>-4479</v>
          </cell>
          <cell r="J36">
            <v>-33327</v>
          </cell>
          <cell r="K36">
            <v>-2147</v>
          </cell>
          <cell r="L36">
            <v>-27570</v>
          </cell>
          <cell r="M36">
            <v>-14401</v>
          </cell>
          <cell r="N36">
            <v>-19839</v>
          </cell>
          <cell r="O36">
            <v>-24524</v>
          </cell>
          <cell r="P36">
            <v>-57988</v>
          </cell>
          <cell r="Q36">
            <v>-43641</v>
          </cell>
          <cell r="R36">
            <v>-49080</v>
          </cell>
        </row>
        <row r="37">
          <cell r="A37">
            <v>442200</v>
          </cell>
          <cell r="D37" t="str">
            <v>ROEESM</v>
          </cell>
          <cell r="G37">
            <v>493545</v>
          </cell>
          <cell r="H37">
            <v>574022</v>
          </cell>
          <cell r="I37">
            <v>524753</v>
          </cell>
          <cell r="J37">
            <v>469189</v>
          </cell>
          <cell r="K37">
            <v>463332</v>
          </cell>
          <cell r="L37">
            <v>490776</v>
          </cell>
          <cell r="M37">
            <v>529412</v>
          </cell>
          <cell r="N37">
            <v>534346</v>
          </cell>
          <cell r="O37">
            <v>490382</v>
          </cell>
          <cell r="P37">
            <v>529612</v>
          </cell>
          <cell r="Q37">
            <v>533235</v>
          </cell>
          <cell r="R37">
            <v>569775</v>
          </cell>
        </row>
        <row r="38">
          <cell r="A38">
            <v>442290</v>
          </cell>
          <cell r="D38" t="str">
            <v>UNBILL</v>
          </cell>
          <cell r="G38">
            <v>-53122</v>
          </cell>
          <cell r="H38">
            <v>385041</v>
          </cell>
          <cell r="I38">
            <v>304834</v>
          </cell>
          <cell r="J38">
            <v>-186384</v>
          </cell>
          <cell r="K38">
            <v>310215</v>
          </cell>
          <cell r="L38">
            <v>-240467</v>
          </cell>
          <cell r="M38">
            <v>-113991</v>
          </cell>
          <cell r="N38">
            <v>28227</v>
          </cell>
          <cell r="O38">
            <v>-198294</v>
          </cell>
          <cell r="P38">
            <v>-363021</v>
          </cell>
          <cell r="Q38">
            <v>-134828</v>
          </cell>
          <cell r="R38">
            <v>254450</v>
          </cell>
        </row>
        <row r="39">
          <cell r="A39">
            <v>444000</v>
          </cell>
          <cell r="D39" t="str">
            <v>BBEREV</v>
          </cell>
          <cell r="G39">
            <v>60123</v>
          </cell>
          <cell r="H39">
            <v>62090</v>
          </cell>
          <cell r="I39">
            <v>59625</v>
          </cell>
          <cell r="J39">
            <v>61061</v>
          </cell>
          <cell r="K39">
            <v>60781</v>
          </cell>
          <cell r="L39">
            <v>60474</v>
          </cell>
          <cell r="M39">
            <v>60358</v>
          </cell>
          <cell r="N39">
            <v>62050</v>
          </cell>
          <cell r="O39">
            <v>59502</v>
          </cell>
          <cell r="P39">
            <v>59248</v>
          </cell>
          <cell r="Q39">
            <v>63730</v>
          </cell>
          <cell r="R39">
            <v>60216</v>
          </cell>
        </row>
        <row r="40">
          <cell r="A40">
            <v>444000</v>
          </cell>
          <cell r="D40" t="str">
            <v>BEFREV</v>
          </cell>
          <cell r="G40">
            <v>30210</v>
          </cell>
          <cell r="H40">
            <v>30200</v>
          </cell>
          <cell r="I40">
            <v>30170</v>
          </cell>
          <cell r="J40">
            <v>30219</v>
          </cell>
          <cell r="K40">
            <v>30232</v>
          </cell>
          <cell r="L40">
            <v>30275</v>
          </cell>
          <cell r="M40">
            <v>30323</v>
          </cell>
          <cell r="N40">
            <v>31680</v>
          </cell>
          <cell r="O40">
            <v>30445</v>
          </cell>
          <cell r="P40">
            <v>30645</v>
          </cell>
          <cell r="Q40">
            <v>32104</v>
          </cell>
          <cell r="R40">
            <v>30359</v>
          </cell>
        </row>
        <row r="41">
          <cell r="A41">
            <v>444000</v>
          </cell>
          <cell r="D41" t="str">
            <v>BBEREV</v>
          </cell>
          <cell r="G41">
            <v>45095</v>
          </cell>
          <cell r="H41">
            <v>46571</v>
          </cell>
          <cell r="I41">
            <v>44722</v>
          </cell>
          <cell r="J41">
            <v>45799</v>
          </cell>
          <cell r="K41">
            <v>45589</v>
          </cell>
          <cell r="L41">
            <v>45359</v>
          </cell>
          <cell r="M41">
            <v>45272</v>
          </cell>
          <cell r="N41">
            <v>46541</v>
          </cell>
          <cell r="O41">
            <v>44630</v>
          </cell>
          <cell r="P41">
            <v>44439</v>
          </cell>
          <cell r="Q41">
            <v>47801</v>
          </cell>
          <cell r="R41">
            <v>45165</v>
          </cell>
        </row>
        <row r="42">
          <cell r="A42">
            <v>444000</v>
          </cell>
          <cell r="D42" t="str">
            <v>BBEREV</v>
          </cell>
          <cell r="G42">
            <v>3762</v>
          </cell>
          <cell r="H42">
            <v>3885</v>
          </cell>
          <cell r="I42">
            <v>3731</v>
          </cell>
          <cell r="J42">
            <v>3821</v>
          </cell>
          <cell r="K42">
            <v>3804</v>
          </cell>
          <cell r="L42">
            <v>3784</v>
          </cell>
          <cell r="M42">
            <v>3777</v>
          </cell>
          <cell r="N42">
            <v>3883</v>
          </cell>
          <cell r="O42">
            <v>3724</v>
          </cell>
          <cell r="P42">
            <v>3708</v>
          </cell>
          <cell r="Q42">
            <v>3988</v>
          </cell>
          <cell r="R42">
            <v>3768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-630</v>
          </cell>
          <cell r="H44">
            <v>-761</v>
          </cell>
          <cell r="I44">
            <v>8758</v>
          </cell>
          <cell r="J44">
            <v>3552</v>
          </cell>
          <cell r="K44">
            <v>844</v>
          </cell>
          <cell r="L44">
            <v>1074</v>
          </cell>
          <cell r="M44">
            <v>741</v>
          </cell>
          <cell r="N44">
            <v>-494</v>
          </cell>
          <cell r="O44">
            <v>-960</v>
          </cell>
          <cell r="P44">
            <v>-1888</v>
          </cell>
          <cell r="Q44">
            <v>-1053</v>
          </cell>
          <cell r="R44">
            <v>554</v>
          </cell>
        </row>
        <row r="45">
          <cell r="A45">
            <v>444000</v>
          </cell>
          <cell r="D45" t="str">
            <v>RKEPSM</v>
          </cell>
          <cell r="G45">
            <v>0</v>
          </cell>
          <cell r="H45">
            <v>-67</v>
          </cell>
          <cell r="I45">
            <v>-80</v>
          </cell>
          <cell r="J45">
            <v>-591</v>
          </cell>
          <cell r="K45">
            <v>-39</v>
          </cell>
          <cell r="L45">
            <v>-482</v>
          </cell>
          <cell r="M45">
            <v>-272</v>
          </cell>
          <cell r="N45">
            <v>-417</v>
          </cell>
          <cell r="O45">
            <v>-470</v>
          </cell>
          <cell r="P45">
            <v>-1085</v>
          </cell>
          <cell r="Q45">
            <v>-906</v>
          </cell>
          <cell r="R45">
            <v>-971</v>
          </cell>
        </row>
        <row r="46">
          <cell r="A46">
            <v>444000</v>
          </cell>
          <cell r="D46" t="str">
            <v>ROEESM</v>
          </cell>
          <cell r="G46">
            <v>9623</v>
          </cell>
          <cell r="H46">
            <v>10998</v>
          </cell>
          <cell r="I46">
            <v>9331</v>
          </cell>
          <cell r="J46">
            <v>8314</v>
          </cell>
          <cell r="K46">
            <v>8365</v>
          </cell>
          <cell r="L46">
            <v>8582</v>
          </cell>
          <cell r="M46">
            <v>9986</v>
          </cell>
          <cell r="N46">
            <v>11224</v>
          </cell>
          <cell r="O46">
            <v>9400</v>
          </cell>
          <cell r="P46">
            <v>9909</v>
          </cell>
          <cell r="Q46">
            <v>11071</v>
          </cell>
          <cell r="R46">
            <v>11276</v>
          </cell>
        </row>
        <row r="47">
          <cell r="A47">
            <v>445000</v>
          </cell>
          <cell r="D47" t="str">
            <v>BBEREV</v>
          </cell>
          <cell r="G47">
            <v>253292</v>
          </cell>
          <cell r="H47">
            <v>256683</v>
          </cell>
          <cell r="I47">
            <v>281590</v>
          </cell>
          <cell r="J47">
            <v>292944</v>
          </cell>
          <cell r="K47">
            <v>283038</v>
          </cell>
          <cell r="L47">
            <v>291777</v>
          </cell>
          <cell r="M47">
            <v>290444</v>
          </cell>
          <cell r="N47">
            <v>279523</v>
          </cell>
          <cell r="O47">
            <v>269366</v>
          </cell>
          <cell r="P47">
            <v>265473</v>
          </cell>
          <cell r="Q47">
            <v>259377</v>
          </cell>
          <cell r="R47">
            <v>266211</v>
          </cell>
        </row>
        <row r="48">
          <cell r="A48">
            <v>445000</v>
          </cell>
          <cell r="D48" t="str">
            <v>BEFREV</v>
          </cell>
          <cell r="G48">
            <v>506120</v>
          </cell>
          <cell r="H48">
            <v>510993</v>
          </cell>
          <cell r="I48">
            <v>552259</v>
          </cell>
          <cell r="J48">
            <v>582501</v>
          </cell>
          <cell r="K48">
            <v>568943</v>
          </cell>
          <cell r="L48">
            <v>603874</v>
          </cell>
          <cell r="M48">
            <v>585027</v>
          </cell>
          <cell r="N48">
            <v>546631</v>
          </cell>
          <cell r="O48">
            <v>556462</v>
          </cell>
          <cell r="P48">
            <v>552781</v>
          </cell>
          <cell r="Q48">
            <v>531819</v>
          </cell>
          <cell r="R48">
            <v>521461</v>
          </cell>
        </row>
        <row r="49">
          <cell r="A49">
            <v>445000</v>
          </cell>
          <cell r="D49" t="str">
            <v>BBEREV</v>
          </cell>
          <cell r="G49">
            <v>724254</v>
          </cell>
          <cell r="H49">
            <v>733949</v>
          </cell>
          <cell r="I49">
            <v>805169</v>
          </cell>
          <cell r="J49">
            <v>837632</v>
          </cell>
          <cell r="K49">
            <v>809310</v>
          </cell>
          <cell r="L49">
            <v>834295</v>
          </cell>
          <cell r="M49">
            <v>830486</v>
          </cell>
          <cell r="N49">
            <v>799256</v>
          </cell>
          <cell r="O49">
            <v>770216</v>
          </cell>
          <cell r="P49">
            <v>759083</v>
          </cell>
          <cell r="Q49">
            <v>741654</v>
          </cell>
          <cell r="R49">
            <v>761193</v>
          </cell>
        </row>
        <row r="50">
          <cell r="A50">
            <v>445000</v>
          </cell>
          <cell r="D50" t="str">
            <v>BBEREV</v>
          </cell>
          <cell r="G50">
            <v>65044</v>
          </cell>
          <cell r="H50">
            <v>65915</v>
          </cell>
          <cell r="I50">
            <v>72311</v>
          </cell>
          <cell r="J50">
            <v>75226</v>
          </cell>
          <cell r="K50">
            <v>72683</v>
          </cell>
          <cell r="L50">
            <v>74927</v>
          </cell>
          <cell r="M50">
            <v>74585</v>
          </cell>
          <cell r="N50">
            <v>71780</v>
          </cell>
          <cell r="O50">
            <v>69172</v>
          </cell>
          <cell r="P50">
            <v>68172</v>
          </cell>
          <cell r="Q50">
            <v>66607</v>
          </cell>
          <cell r="R50">
            <v>68361</v>
          </cell>
        </row>
        <row r="51">
          <cell r="A51">
            <v>445000</v>
          </cell>
          <cell r="D51" t="str">
            <v>REDSM</v>
          </cell>
          <cell r="G51">
            <v>29726</v>
          </cell>
          <cell r="H51">
            <v>30012</v>
          </cell>
          <cell r="I51">
            <v>32435</v>
          </cell>
          <cell r="J51">
            <v>34212</v>
          </cell>
          <cell r="K51">
            <v>33415</v>
          </cell>
          <cell r="L51">
            <v>35467</v>
          </cell>
          <cell r="M51">
            <v>34360</v>
          </cell>
          <cell r="N51">
            <v>32105</v>
          </cell>
          <cell r="O51">
            <v>32682</v>
          </cell>
          <cell r="P51">
            <v>44525</v>
          </cell>
          <cell r="Q51">
            <v>42836</v>
          </cell>
          <cell r="R51">
            <v>42002</v>
          </cell>
        </row>
        <row r="52">
          <cell r="A52">
            <v>445000</v>
          </cell>
          <cell r="D52" t="str">
            <v>REFC</v>
          </cell>
          <cell r="G52">
            <v>-10556</v>
          </cell>
          <cell r="H52">
            <v>-12869</v>
          </cell>
          <cell r="I52">
            <v>160318</v>
          </cell>
          <cell r="J52">
            <v>68471</v>
          </cell>
          <cell r="K52">
            <v>15879</v>
          </cell>
          <cell r="L52">
            <v>21430</v>
          </cell>
          <cell r="M52">
            <v>14303</v>
          </cell>
          <cell r="N52">
            <v>-8519</v>
          </cell>
          <cell r="O52">
            <v>-17554</v>
          </cell>
          <cell r="P52">
            <v>-34048</v>
          </cell>
          <cell r="Q52">
            <v>-17451</v>
          </cell>
          <cell r="R52">
            <v>9517</v>
          </cell>
        </row>
        <row r="53">
          <cell r="A53">
            <v>445000</v>
          </cell>
          <cell r="D53" t="str">
            <v>RKEPSM</v>
          </cell>
          <cell r="G53">
            <v>0</v>
          </cell>
          <cell r="H53">
            <v>-1138</v>
          </cell>
          <cell r="I53">
            <v>-1458</v>
          </cell>
          <cell r="J53">
            <v>-11384</v>
          </cell>
          <cell r="K53">
            <v>-730</v>
          </cell>
          <cell r="L53">
            <v>-9616</v>
          </cell>
          <cell r="M53">
            <v>-5241</v>
          </cell>
          <cell r="N53">
            <v>-7190</v>
          </cell>
          <cell r="O53">
            <v>-8593</v>
          </cell>
          <cell r="P53">
            <v>-19570</v>
          </cell>
          <cell r="Q53">
            <v>-15010</v>
          </cell>
          <cell r="R53">
            <v>-16684</v>
          </cell>
        </row>
        <row r="54">
          <cell r="A54">
            <v>445000</v>
          </cell>
          <cell r="D54" t="str">
            <v>ROEESM</v>
          </cell>
          <cell r="G54">
            <v>161218</v>
          </cell>
          <cell r="H54">
            <v>186099</v>
          </cell>
          <cell r="I54">
            <v>170802</v>
          </cell>
          <cell r="J54">
            <v>160267</v>
          </cell>
          <cell r="K54">
            <v>157421</v>
          </cell>
          <cell r="L54">
            <v>171173</v>
          </cell>
          <cell r="M54">
            <v>192664</v>
          </cell>
          <cell r="N54">
            <v>193663</v>
          </cell>
          <cell r="O54">
            <v>171814</v>
          </cell>
          <cell r="P54">
            <v>178733</v>
          </cell>
          <cell r="Q54">
            <v>183405</v>
          </cell>
          <cell r="R54">
            <v>193684</v>
          </cell>
        </row>
        <row r="55">
          <cell r="A55">
            <v>445090</v>
          </cell>
          <cell r="D55" t="str">
            <v>UNBILL</v>
          </cell>
          <cell r="G55">
            <v>1423</v>
          </cell>
          <cell r="H55">
            <v>83224</v>
          </cell>
          <cell r="I55">
            <v>224832</v>
          </cell>
          <cell r="J55">
            <v>-109219</v>
          </cell>
          <cell r="K55">
            <v>104397</v>
          </cell>
          <cell r="L55">
            <v>-31655</v>
          </cell>
          <cell r="M55">
            <v>36427</v>
          </cell>
          <cell r="N55">
            <v>-51242</v>
          </cell>
          <cell r="O55">
            <v>-218209</v>
          </cell>
          <cell r="P55">
            <v>-72191</v>
          </cell>
          <cell r="Q55">
            <v>-10266</v>
          </cell>
          <cell r="R55">
            <v>47038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  <cell r="G59">
            <v>0</v>
          </cell>
          <cell r="H59">
            <v>68858</v>
          </cell>
          <cell r="I59">
            <v>74100</v>
          </cell>
          <cell r="J59">
            <v>538534</v>
          </cell>
          <cell r="K59">
            <v>42018</v>
          </cell>
          <cell r="L59">
            <v>519069</v>
          </cell>
          <cell r="M59">
            <v>487096</v>
          </cell>
          <cell r="N59">
            <v>285396</v>
          </cell>
          <cell r="O59">
            <v>406715</v>
          </cell>
          <cell r="P59">
            <v>1707519</v>
          </cell>
          <cell r="Q59">
            <v>1131354</v>
          </cell>
          <cell r="R59">
            <v>1100071</v>
          </cell>
        </row>
        <row r="60">
          <cell r="A60">
            <v>448000</v>
          </cell>
          <cell r="D60" t="str">
            <v xml:space="preserve"> </v>
          </cell>
          <cell r="G60">
            <v>2138</v>
          </cell>
          <cell r="H60">
            <v>1755</v>
          </cell>
          <cell r="I60">
            <v>3938</v>
          </cell>
          <cell r="J60">
            <v>5203</v>
          </cell>
          <cell r="K60">
            <v>4676</v>
          </cell>
          <cell r="L60">
            <v>2140</v>
          </cell>
          <cell r="M60">
            <v>2017</v>
          </cell>
          <cell r="N60">
            <v>4344</v>
          </cell>
          <cell r="O60">
            <v>7122</v>
          </cell>
          <cell r="P60">
            <v>11997</v>
          </cell>
          <cell r="Q60">
            <v>8471</v>
          </cell>
          <cell r="R60">
            <v>5027</v>
          </cell>
        </row>
        <row r="61">
          <cell r="A61">
            <v>451100</v>
          </cell>
          <cell r="D61">
            <v>0</v>
          </cell>
          <cell r="G61">
            <v>24792</v>
          </cell>
          <cell r="H61">
            <v>24792</v>
          </cell>
          <cell r="I61">
            <v>24792</v>
          </cell>
          <cell r="J61">
            <v>24792</v>
          </cell>
          <cell r="K61">
            <v>24792</v>
          </cell>
          <cell r="L61">
            <v>24792</v>
          </cell>
          <cell r="M61">
            <v>24792</v>
          </cell>
          <cell r="N61">
            <v>24792</v>
          </cell>
          <cell r="O61">
            <v>24792</v>
          </cell>
          <cell r="P61">
            <v>24792</v>
          </cell>
          <cell r="Q61">
            <v>24792</v>
          </cell>
          <cell r="R61">
            <v>24792</v>
          </cell>
        </row>
        <row r="62">
          <cell r="A62">
            <v>453625</v>
          </cell>
        </row>
        <row r="63">
          <cell r="A63">
            <v>454200</v>
          </cell>
          <cell r="D63">
            <v>0</v>
          </cell>
          <cell r="G63">
            <v>17876</v>
          </cell>
          <cell r="H63">
            <v>17876</v>
          </cell>
          <cell r="I63">
            <v>17876</v>
          </cell>
          <cell r="J63">
            <v>17876</v>
          </cell>
          <cell r="K63">
            <v>17876</v>
          </cell>
          <cell r="L63">
            <v>17876</v>
          </cell>
          <cell r="M63">
            <v>17876</v>
          </cell>
          <cell r="N63">
            <v>17876</v>
          </cell>
          <cell r="O63">
            <v>17876</v>
          </cell>
          <cell r="P63">
            <v>18051</v>
          </cell>
          <cell r="Q63">
            <v>18051</v>
          </cell>
          <cell r="R63">
            <v>18051</v>
          </cell>
        </row>
        <row r="64">
          <cell r="A64">
            <v>454400</v>
          </cell>
          <cell r="D64">
            <v>0</v>
          </cell>
          <cell r="G64">
            <v>46500</v>
          </cell>
          <cell r="H64">
            <v>46500</v>
          </cell>
          <cell r="I64">
            <v>46500</v>
          </cell>
          <cell r="J64">
            <v>46500</v>
          </cell>
          <cell r="K64">
            <v>46500</v>
          </cell>
          <cell r="L64">
            <v>46500</v>
          </cell>
          <cell r="M64">
            <v>46500</v>
          </cell>
          <cell r="N64">
            <v>46500</v>
          </cell>
          <cell r="O64">
            <v>46500</v>
          </cell>
          <cell r="P64">
            <v>46500</v>
          </cell>
          <cell r="Q64">
            <v>46500</v>
          </cell>
          <cell r="R64">
            <v>46500</v>
          </cell>
        </row>
        <row r="65">
          <cell r="A65">
            <v>454400</v>
          </cell>
          <cell r="D65" t="str">
            <v>BDPCHG</v>
          </cell>
          <cell r="G65">
            <v>41667</v>
          </cell>
          <cell r="H65">
            <v>41667</v>
          </cell>
          <cell r="I65">
            <v>41667</v>
          </cell>
          <cell r="J65">
            <v>41667</v>
          </cell>
          <cell r="K65">
            <v>41667</v>
          </cell>
          <cell r="L65">
            <v>41667</v>
          </cell>
          <cell r="M65">
            <v>41667</v>
          </cell>
          <cell r="N65">
            <v>41667</v>
          </cell>
          <cell r="O65">
            <v>41667</v>
          </cell>
          <cell r="P65">
            <v>41667</v>
          </cell>
          <cell r="Q65">
            <v>41667</v>
          </cell>
          <cell r="R65">
            <v>41667</v>
          </cell>
        </row>
        <row r="66">
          <cell r="A66">
            <v>456110</v>
          </cell>
          <cell r="D66">
            <v>0</v>
          </cell>
          <cell r="G66">
            <v>12083</v>
          </cell>
          <cell r="H66">
            <v>12083</v>
          </cell>
          <cell r="I66">
            <v>12083</v>
          </cell>
          <cell r="J66">
            <v>12083</v>
          </cell>
          <cell r="K66">
            <v>12083</v>
          </cell>
          <cell r="L66">
            <v>12083</v>
          </cell>
          <cell r="M66">
            <v>12083</v>
          </cell>
          <cell r="N66">
            <v>12083</v>
          </cell>
          <cell r="O66">
            <v>12083</v>
          </cell>
          <cell r="P66">
            <v>12083</v>
          </cell>
          <cell r="Q66">
            <v>12083</v>
          </cell>
          <cell r="R66">
            <v>12083</v>
          </cell>
        </row>
        <row r="67">
          <cell r="A67">
            <v>456111</v>
          </cell>
          <cell r="D67">
            <v>0</v>
          </cell>
        </row>
        <row r="68">
          <cell r="A68">
            <v>456610</v>
          </cell>
          <cell r="D68" t="str">
            <v>OTHER</v>
          </cell>
        </row>
        <row r="69">
          <cell r="A69">
            <v>456970</v>
          </cell>
          <cell r="D69">
            <v>0</v>
          </cell>
          <cell r="G69">
            <v>2042</v>
          </cell>
          <cell r="H69">
            <v>2042</v>
          </cell>
          <cell r="I69">
            <v>2042</v>
          </cell>
          <cell r="J69">
            <v>2042</v>
          </cell>
          <cell r="K69">
            <v>2042</v>
          </cell>
          <cell r="L69">
            <v>2042</v>
          </cell>
          <cell r="M69">
            <v>2042</v>
          </cell>
          <cell r="N69">
            <v>2042</v>
          </cell>
          <cell r="O69">
            <v>2042</v>
          </cell>
          <cell r="P69">
            <v>2042</v>
          </cell>
          <cell r="Q69">
            <v>2042</v>
          </cell>
          <cell r="R69">
            <v>2042</v>
          </cell>
        </row>
        <row r="70">
          <cell r="A70">
            <v>457204</v>
          </cell>
          <cell r="D70" t="str">
            <v xml:space="preserve"> </v>
          </cell>
          <cell r="G70">
            <v>156750</v>
          </cell>
          <cell r="H70">
            <v>156750</v>
          </cell>
          <cell r="I70">
            <v>156750</v>
          </cell>
          <cell r="J70">
            <v>156750</v>
          </cell>
          <cell r="K70">
            <v>156750</v>
          </cell>
          <cell r="L70">
            <v>156750</v>
          </cell>
          <cell r="M70">
            <v>156750</v>
          </cell>
          <cell r="N70">
            <v>156750</v>
          </cell>
          <cell r="O70">
            <v>156750</v>
          </cell>
          <cell r="P70">
            <v>156750</v>
          </cell>
          <cell r="Q70">
            <v>156750</v>
          </cell>
          <cell r="R70">
            <v>156750</v>
          </cell>
        </row>
      </sheetData>
      <sheetData sheetId="8"/>
      <sheetData sheetId="9">
        <row r="18">
          <cell r="I18">
            <v>1949359830</v>
          </cell>
        </row>
      </sheetData>
      <sheetData sheetId="10"/>
      <sheetData sheetId="11">
        <row r="252">
          <cell r="C252">
            <v>0.73560000000000003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7">
          <cell r="G17">
            <v>45634448</v>
          </cell>
        </row>
        <row r="23">
          <cell r="G23">
            <v>89261</v>
          </cell>
        </row>
      </sheetData>
      <sheetData sheetId="29">
        <row r="38">
          <cell r="J38"/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94">
          <cell r="AC94">
            <v>-2006063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58">
          <cell r="T158">
            <v>1107</v>
          </cell>
          <cell r="U158" t="str">
            <v xml:space="preserve">Interest Charges  </v>
          </cell>
          <cell r="W158">
            <v>-18095758</v>
          </cell>
          <cell r="X158">
            <v>-20781237</v>
          </cell>
        </row>
        <row r="159">
          <cell r="U159" t="str">
            <v>Book Taxable Income</v>
          </cell>
          <cell r="W159">
            <v>33907005</v>
          </cell>
          <cell r="X159">
            <v>18446117</v>
          </cell>
        </row>
        <row r="161">
          <cell r="T161" t="str">
            <v>Perm</v>
          </cell>
          <cell r="U161" t="str">
            <v>Permanent Differences</v>
          </cell>
          <cell r="W161">
            <v>425850</v>
          </cell>
          <cell r="X161">
            <v>421236.99999999965</v>
          </cell>
        </row>
        <row r="163">
          <cell r="U163" t="str">
            <v>Temporary Differences:</v>
          </cell>
        </row>
        <row r="164">
          <cell r="T164" t="str">
            <v>T13A08</v>
          </cell>
          <cell r="U164" t="str">
            <v>Accounting Depreciation</v>
          </cell>
          <cell r="W164">
            <v>44058671</v>
          </cell>
          <cell r="X164">
            <v>53609701</v>
          </cell>
        </row>
        <row r="165">
          <cell r="T165" t="str">
            <v>T13A28</v>
          </cell>
          <cell r="U165" t="str">
            <v>Tax Depreciation</v>
          </cell>
          <cell r="W165">
            <v>-49501091</v>
          </cell>
          <cell r="X165">
            <v>-44394412</v>
          </cell>
        </row>
        <row r="166">
          <cell r="T166" t="str">
            <v>Temp</v>
          </cell>
          <cell r="U166" t="str">
            <v>Other Temporary Differences</v>
          </cell>
          <cell r="W166">
            <v>-102888138</v>
          </cell>
          <cell r="X166">
            <v>-84226157</v>
          </cell>
        </row>
        <row r="282">
          <cell r="AH282">
            <v>0.99370000000000003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tabColor theme="4" tint="0.39997558519241921"/>
  </sheetPr>
  <dimension ref="A1:BE260"/>
  <sheetViews>
    <sheetView tabSelected="1" view="pageBreakPreview" zoomScale="60" zoomScaleNormal="90" workbookViewId="0">
      <pane xSplit="4" ySplit="6" topLeftCell="AJ7" activePane="bottomRight" state="frozen"/>
      <selection pane="topRight" activeCell="E1" sqref="E1"/>
      <selection pane="bottomLeft" activeCell="A7" sqref="A7"/>
      <selection pane="bottomRight"/>
    </sheetView>
  </sheetViews>
  <sheetFormatPr defaultColWidth="11.44140625" defaultRowHeight="13.2" x14ac:dyDescent="0.25"/>
  <cols>
    <col min="1" max="1" width="7.5546875" style="6" customWidth="1"/>
    <col min="2" max="2" width="11.44140625" style="6" customWidth="1"/>
    <col min="3" max="3" width="12.5546875" style="6" customWidth="1"/>
    <col min="4" max="4" width="41.44140625" style="6" customWidth="1"/>
    <col min="5" max="5" width="16.44140625" style="6" customWidth="1"/>
    <col min="6" max="6" width="14.44140625" style="6" customWidth="1"/>
    <col min="7" max="8" width="13.44140625" style="6" customWidth="1"/>
    <col min="9" max="9" width="20.5546875" style="6" customWidth="1"/>
    <col min="10" max="10" width="13.5546875" style="6" customWidth="1"/>
    <col min="11" max="11" width="16.44140625" style="6" customWidth="1"/>
    <col min="12" max="12" width="15.109375" style="6" customWidth="1"/>
    <col min="13" max="13" width="14.88671875" style="6" customWidth="1"/>
    <col min="14" max="16" width="12.44140625" style="6" customWidth="1"/>
    <col min="17" max="17" width="15.44140625" style="6" customWidth="1"/>
    <col min="18" max="20" width="12.44140625" style="6" customWidth="1"/>
    <col min="21" max="21" width="15.44140625" style="6" customWidth="1"/>
    <col min="22" max="24" width="12.44140625" style="6" customWidth="1"/>
    <col min="25" max="25" width="15.5546875" style="6" customWidth="1"/>
    <col min="26" max="28" width="12.44140625" style="6" customWidth="1"/>
    <col min="29" max="29" width="15" style="6" customWidth="1"/>
    <col min="30" max="32" width="12.44140625" style="6" customWidth="1"/>
    <col min="33" max="33" width="15.5546875" style="6" customWidth="1"/>
    <col min="34" max="36" width="12.44140625" style="6" customWidth="1"/>
    <col min="37" max="37" width="15.44140625" style="6" customWidth="1"/>
    <col min="38" max="40" width="12.44140625" style="6" customWidth="1"/>
    <col min="41" max="41" width="15.44140625" style="6" customWidth="1"/>
    <col min="42" max="44" width="12.44140625" style="6" customWidth="1"/>
    <col min="45" max="45" width="15" style="6" customWidth="1"/>
    <col min="46" max="48" width="12.44140625" style="6" customWidth="1"/>
    <col min="49" max="49" width="15.109375" style="6" customWidth="1"/>
    <col min="50" max="52" width="12.44140625" style="6" customWidth="1"/>
    <col min="53" max="53" width="15.33203125" style="6" customWidth="1"/>
    <col min="54" max="55" width="12.44140625" style="6" customWidth="1"/>
    <col min="56" max="56" width="13.5546875" style="6" customWidth="1"/>
    <col min="57" max="16384" width="11.44140625" style="6"/>
  </cols>
  <sheetData>
    <row r="1" spans="1:18" x14ac:dyDescent="0.25">
      <c r="A1" s="11"/>
      <c r="B1" s="11"/>
      <c r="C1" s="11"/>
      <c r="D1" s="11"/>
      <c r="E1" s="23"/>
      <c r="F1" s="23"/>
      <c r="G1" s="23"/>
      <c r="H1" s="23"/>
      <c r="I1" s="24"/>
      <c r="J1" s="24"/>
      <c r="K1" s="23"/>
      <c r="L1" s="16"/>
      <c r="M1" s="4"/>
      <c r="N1" s="4"/>
      <c r="O1" s="4"/>
      <c r="P1" s="4"/>
      <c r="Q1" s="4"/>
      <c r="R1" s="4"/>
    </row>
    <row r="2" spans="1:18" x14ac:dyDescent="0.25">
      <c r="A2" s="8"/>
      <c r="B2" s="4"/>
      <c r="C2" s="4"/>
      <c r="D2" s="4"/>
      <c r="E2" s="22"/>
      <c r="F2" s="22"/>
      <c r="G2" s="22"/>
      <c r="H2" s="22"/>
      <c r="I2" s="16"/>
      <c r="J2" s="16"/>
      <c r="K2" s="22"/>
      <c r="L2" s="22"/>
      <c r="M2" s="4"/>
      <c r="N2" s="4"/>
      <c r="O2" s="4"/>
      <c r="P2" s="4"/>
      <c r="Q2" s="4"/>
      <c r="R2" s="4"/>
    </row>
    <row r="3" spans="1:18" x14ac:dyDescent="0.25">
      <c r="A3" s="1" t="s">
        <v>111</v>
      </c>
      <c r="B3" s="2"/>
      <c r="C3" s="2"/>
      <c r="D3" s="2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</row>
    <row r="4" spans="1:18" x14ac:dyDescent="0.25">
      <c r="A4" s="1" t="s">
        <v>112</v>
      </c>
      <c r="B4" s="2"/>
      <c r="C4" s="2"/>
      <c r="D4" s="2"/>
      <c r="E4" s="3"/>
      <c r="F4" s="2"/>
      <c r="G4" s="2"/>
      <c r="H4" s="2"/>
      <c r="I4" s="2"/>
      <c r="J4" s="2"/>
      <c r="K4" s="2"/>
      <c r="L4" s="4"/>
      <c r="M4" s="4"/>
      <c r="N4" s="4"/>
      <c r="O4" s="4"/>
      <c r="P4" s="4"/>
      <c r="Q4" s="4"/>
      <c r="R4" s="4"/>
    </row>
    <row r="5" spans="1:18" x14ac:dyDescent="0.25">
      <c r="A5" s="1" t="s">
        <v>0</v>
      </c>
      <c r="B5" s="2"/>
      <c r="C5" s="2"/>
      <c r="D5" s="2"/>
      <c r="E5" s="3"/>
      <c r="F5" s="2"/>
      <c r="G5" s="2"/>
      <c r="H5" s="2"/>
      <c r="I5" s="2"/>
      <c r="J5" s="2"/>
      <c r="K5" s="2"/>
      <c r="L5" s="4"/>
      <c r="M5" s="4"/>
      <c r="N5" s="4"/>
      <c r="O5" s="4"/>
      <c r="P5" s="4"/>
      <c r="Q5" s="4"/>
      <c r="R5" s="4"/>
    </row>
    <row r="6" spans="1:18" x14ac:dyDescent="0.25">
      <c r="A6" s="1" t="s">
        <v>115</v>
      </c>
      <c r="B6" s="2"/>
      <c r="C6" s="2"/>
      <c r="D6" s="2"/>
      <c r="E6" s="3"/>
      <c r="F6" s="2"/>
      <c r="G6" s="2"/>
      <c r="H6" s="2"/>
      <c r="I6" s="2"/>
      <c r="J6" s="2"/>
      <c r="K6" s="2"/>
      <c r="L6" s="4"/>
      <c r="M6" s="4"/>
      <c r="N6" s="4"/>
      <c r="O6" s="4"/>
      <c r="P6" s="4"/>
      <c r="Q6" s="4"/>
      <c r="R6" s="4"/>
    </row>
    <row r="7" spans="1:18" x14ac:dyDescent="0.25">
      <c r="A7" s="2"/>
      <c r="B7" s="2"/>
      <c r="C7" s="2"/>
      <c r="D7" s="2"/>
      <c r="E7" s="3"/>
      <c r="F7" s="2"/>
      <c r="G7" s="2"/>
      <c r="H7" s="2"/>
      <c r="I7" s="2"/>
      <c r="J7" s="2"/>
      <c r="K7" s="2"/>
      <c r="L7" s="4"/>
      <c r="M7" s="4"/>
      <c r="N7" s="4"/>
      <c r="O7" s="4"/>
      <c r="P7" s="4"/>
      <c r="Q7" s="4"/>
      <c r="R7" s="4"/>
    </row>
    <row r="8" spans="1:18" x14ac:dyDescent="0.25">
      <c r="A8" s="1" t="s">
        <v>1</v>
      </c>
      <c r="B8" s="2"/>
      <c r="C8" s="2"/>
      <c r="D8" s="2"/>
      <c r="E8" s="3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</row>
    <row r="9" spans="1:18" x14ac:dyDescent="0.25">
      <c r="A9" s="2"/>
      <c r="B9" s="2"/>
      <c r="C9" s="2"/>
      <c r="D9" s="2"/>
      <c r="E9" s="3"/>
      <c r="F9" s="2"/>
      <c r="G9" s="2"/>
      <c r="H9" s="2"/>
      <c r="I9" s="2"/>
      <c r="J9" s="2"/>
      <c r="K9" s="2"/>
      <c r="L9" s="4"/>
      <c r="M9" s="4"/>
      <c r="N9" s="4"/>
      <c r="O9" s="4"/>
      <c r="P9" s="4"/>
      <c r="Q9" s="4"/>
      <c r="R9" s="4"/>
    </row>
    <row r="10" spans="1:18" x14ac:dyDescent="0.25">
      <c r="A10" s="7" t="s">
        <v>2</v>
      </c>
      <c r="B10" s="2"/>
      <c r="C10" s="2"/>
      <c r="D10" s="2"/>
      <c r="E10" s="3"/>
      <c r="F10" s="2"/>
      <c r="G10" s="2"/>
      <c r="H10" s="2"/>
      <c r="I10" s="2"/>
      <c r="J10" s="2"/>
      <c r="K10" s="2"/>
      <c r="L10" s="4"/>
      <c r="M10" s="4"/>
      <c r="N10" s="4"/>
      <c r="O10" s="4"/>
      <c r="P10" s="4"/>
      <c r="Q10" s="4"/>
      <c r="R10" s="4"/>
    </row>
    <row r="11" spans="1:18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25">
      <c r="A12" s="8" t="s">
        <v>116</v>
      </c>
      <c r="B12" s="4"/>
      <c r="C12" s="4"/>
      <c r="D12" s="4"/>
      <c r="E12" s="4"/>
      <c r="F12" s="4"/>
      <c r="G12" s="4"/>
      <c r="H12" s="4"/>
      <c r="I12" s="4"/>
      <c r="K12" s="8" t="s">
        <v>3</v>
      </c>
      <c r="L12" s="4"/>
      <c r="M12" s="4"/>
      <c r="N12" s="4"/>
      <c r="O12" s="4"/>
      <c r="P12" s="4"/>
      <c r="Q12" s="4"/>
      <c r="R12" s="4"/>
    </row>
    <row r="13" spans="1:18" x14ac:dyDescent="0.25">
      <c r="A13" s="8" t="s">
        <v>113</v>
      </c>
      <c r="B13" s="4"/>
      <c r="C13" s="4"/>
      <c r="D13" s="4"/>
      <c r="E13" s="4"/>
      <c r="F13" s="4"/>
      <c r="G13" s="4"/>
      <c r="H13" s="4"/>
      <c r="I13" s="4"/>
      <c r="K13" s="8" t="s">
        <v>96</v>
      </c>
      <c r="L13" s="4"/>
      <c r="M13" s="4"/>
      <c r="N13" s="4"/>
      <c r="O13" s="4"/>
      <c r="P13" s="4"/>
      <c r="Q13" s="4"/>
      <c r="R13" s="4"/>
    </row>
    <row r="14" spans="1:18" x14ac:dyDescent="0.25">
      <c r="A14" s="8" t="s">
        <v>97</v>
      </c>
      <c r="B14" s="4"/>
      <c r="C14" s="4"/>
      <c r="D14" s="4"/>
      <c r="E14" s="4"/>
      <c r="F14" s="4"/>
      <c r="G14" s="4"/>
      <c r="H14" s="4"/>
      <c r="I14" s="4"/>
      <c r="K14" s="9" t="s">
        <v>5</v>
      </c>
      <c r="L14" s="4"/>
      <c r="M14" s="4"/>
      <c r="N14" s="4"/>
      <c r="O14" s="4"/>
      <c r="P14" s="4"/>
      <c r="Q14" s="4"/>
      <c r="R14" s="4"/>
    </row>
    <row r="15" spans="1:18" x14ac:dyDescent="0.25">
      <c r="A15" s="4"/>
      <c r="B15" s="4"/>
      <c r="C15" s="4"/>
      <c r="D15" s="4"/>
      <c r="E15" s="4"/>
      <c r="F15" s="4"/>
      <c r="G15" s="4"/>
      <c r="H15" s="4"/>
      <c r="I15" s="4"/>
      <c r="K15" s="9" t="s">
        <v>114</v>
      </c>
      <c r="L15" s="4"/>
      <c r="M15" s="4"/>
      <c r="N15" s="4"/>
      <c r="O15" s="4"/>
      <c r="P15" s="4"/>
      <c r="Q15" s="4"/>
      <c r="R15" s="4"/>
    </row>
    <row r="16" spans="1:18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5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53" ht="13.8" thickBot="1" x14ac:dyDescent="0.3">
      <c r="A18" s="11"/>
      <c r="B18" s="11"/>
      <c r="C18" s="12"/>
      <c r="D18" s="11"/>
      <c r="E18" s="4"/>
      <c r="F18" s="4"/>
      <c r="G18" s="4"/>
      <c r="H18" s="4"/>
      <c r="I18" s="4"/>
      <c r="J18" s="4"/>
    </row>
    <row r="19" spans="1:53" ht="13.8" thickBot="1" x14ac:dyDescent="0.3">
      <c r="A19" s="4"/>
      <c r="B19" s="13" t="s">
        <v>6</v>
      </c>
      <c r="C19" s="13" t="s">
        <v>7</v>
      </c>
      <c r="D19" s="4"/>
      <c r="E19" s="51" t="s">
        <v>117</v>
      </c>
      <c r="F19" s="52"/>
      <c r="G19" s="52"/>
      <c r="H19" s="52"/>
      <c r="I19" s="53"/>
      <c r="J19" s="52" t="s">
        <v>118</v>
      </c>
      <c r="K19" s="52"/>
      <c r="L19" s="52"/>
      <c r="M19" s="53"/>
      <c r="N19" s="51" t="s">
        <v>119</v>
      </c>
      <c r="O19" s="52"/>
      <c r="P19" s="52"/>
      <c r="Q19" s="53"/>
      <c r="R19" s="51" t="s">
        <v>120</v>
      </c>
      <c r="S19" s="52"/>
      <c r="T19" s="52"/>
      <c r="U19" s="53"/>
      <c r="V19" s="51" t="s">
        <v>121</v>
      </c>
      <c r="W19" s="52"/>
      <c r="X19" s="52"/>
      <c r="Y19" s="53"/>
      <c r="Z19" s="51" t="s">
        <v>122</v>
      </c>
      <c r="AA19" s="52"/>
      <c r="AB19" s="52"/>
      <c r="AC19" s="53"/>
      <c r="AD19" s="51" t="s">
        <v>123</v>
      </c>
      <c r="AE19" s="52"/>
      <c r="AF19" s="52"/>
      <c r="AG19" s="53"/>
      <c r="AH19" s="51" t="s">
        <v>124</v>
      </c>
      <c r="AI19" s="52"/>
      <c r="AJ19" s="52"/>
      <c r="AK19" s="53"/>
      <c r="AL19" s="51" t="s">
        <v>125</v>
      </c>
      <c r="AM19" s="52"/>
      <c r="AN19" s="52"/>
      <c r="AO19" s="53"/>
      <c r="AP19" s="51" t="s">
        <v>126</v>
      </c>
      <c r="AQ19" s="52"/>
      <c r="AR19" s="52"/>
      <c r="AS19" s="53"/>
      <c r="AT19" s="51" t="s">
        <v>127</v>
      </c>
      <c r="AU19" s="52"/>
      <c r="AV19" s="52"/>
      <c r="AW19" s="53"/>
      <c r="AX19" s="51" t="s">
        <v>128</v>
      </c>
      <c r="AY19" s="52"/>
      <c r="AZ19" s="52"/>
      <c r="BA19" s="53"/>
    </row>
    <row r="20" spans="1:53" x14ac:dyDescent="0.25">
      <c r="A20" s="13" t="s">
        <v>8</v>
      </c>
      <c r="B20" s="13" t="s">
        <v>9</v>
      </c>
      <c r="C20" s="13" t="s">
        <v>9</v>
      </c>
      <c r="D20" s="13" t="s">
        <v>10</v>
      </c>
      <c r="E20" s="13" t="s">
        <v>11</v>
      </c>
      <c r="F20" s="4"/>
      <c r="G20" s="4"/>
      <c r="H20" s="42"/>
      <c r="I20" s="43" t="s">
        <v>12</v>
      </c>
      <c r="J20" s="4"/>
      <c r="K20" s="4"/>
      <c r="L20" s="42"/>
      <c r="M20" s="43" t="s">
        <v>12</v>
      </c>
      <c r="N20" s="4"/>
      <c r="O20" s="4"/>
      <c r="P20" s="42"/>
      <c r="Q20" s="43" t="s">
        <v>12</v>
      </c>
      <c r="R20" s="4"/>
      <c r="S20" s="4"/>
      <c r="T20" s="42"/>
      <c r="U20" s="43" t="s">
        <v>12</v>
      </c>
      <c r="V20" s="4"/>
      <c r="W20" s="4"/>
      <c r="X20" s="42"/>
      <c r="Y20" s="43" t="s">
        <v>12</v>
      </c>
      <c r="Z20" s="4"/>
      <c r="AA20" s="4"/>
      <c r="AB20" s="42"/>
      <c r="AC20" s="43" t="s">
        <v>12</v>
      </c>
      <c r="AD20" s="4"/>
      <c r="AE20" s="4"/>
      <c r="AF20" s="42"/>
      <c r="AG20" s="43" t="s">
        <v>12</v>
      </c>
      <c r="AH20" s="4"/>
      <c r="AI20" s="4"/>
      <c r="AJ20" s="42"/>
      <c r="AK20" s="43" t="s">
        <v>12</v>
      </c>
      <c r="AL20" s="4"/>
      <c r="AM20" s="4"/>
      <c r="AN20" s="42"/>
      <c r="AO20" s="43" t="s">
        <v>12</v>
      </c>
      <c r="AP20" s="4"/>
      <c r="AQ20" s="4"/>
      <c r="AR20" s="42"/>
      <c r="AS20" s="43" t="s">
        <v>12</v>
      </c>
      <c r="AT20" s="4"/>
      <c r="AU20" s="4"/>
      <c r="AV20" s="42"/>
      <c r="AW20" s="43" t="s">
        <v>12</v>
      </c>
      <c r="AX20" s="4"/>
      <c r="AY20" s="4"/>
      <c r="AZ20" s="42"/>
      <c r="BA20" s="43" t="s">
        <v>12</v>
      </c>
    </row>
    <row r="21" spans="1:53" x14ac:dyDescent="0.25">
      <c r="A21" s="13" t="s">
        <v>13</v>
      </c>
      <c r="B21" s="13" t="s">
        <v>13</v>
      </c>
      <c r="C21" s="13" t="s">
        <v>13</v>
      </c>
      <c r="D21" s="13" t="s">
        <v>14</v>
      </c>
      <c r="E21" s="13" t="s">
        <v>15</v>
      </c>
      <c r="F21" s="13" t="s">
        <v>16</v>
      </c>
      <c r="G21" s="13" t="s">
        <v>17</v>
      </c>
      <c r="H21" s="13" t="s">
        <v>18</v>
      </c>
      <c r="I21" s="13" t="s">
        <v>15</v>
      </c>
      <c r="J21" s="13" t="s">
        <v>16</v>
      </c>
      <c r="K21" s="13" t="s">
        <v>17</v>
      </c>
      <c r="L21" s="13" t="s">
        <v>18</v>
      </c>
      <c r="M21" s="13" t="s">
        <v>15</v>
      </c>
      <c r="N21" s="13" t="s">
        <v>16</v>
      </c>
      <c r="O21" s="13" t="s">
        <v>17</v>
      </c>
      <c r="P21" s="13" t="s">
        <v>18</v>
      </c>
      <c r="Q21" s="13" t="s">
        <v>15</v>
      </c>
      <c r="R21" s="13" t="s">
        <v>16</v>
      </c>
      <c r="S21" s="13" t="s">
        <v>17</v>
      </c>
      <c r="T21" s="13" t="s">
        <v>18</v>
      </c>
      <c r="U21" s="13" t="s">
        <v>15</v>
      </c>
      <c r="V21" s="13" t="s">
        <v>16</v>
      </c>
      <c r="W21" s="13" t="s">
        <v>17</v>
      </c>
      <c r="X21" s="13" t="s">
        <v>18</v>
      </c>
      <c r="Y21" s="13" t="s">
        <v>15</v>
      </c>
      <c r="Z21" s="13" t="s">
        <v>16</v>
      </c>
      <c r="AA21" s="13" t="s">
        <v>17</v>
      </c>
      <c r="AB21" s="13" t="s">
        <v>18</v>
      </c>
      <c r="AC21" s="13" t="s">
        <v>15</v>
      </c>
      <c r="AD21" s="13" t="s">
        <v>16</v>
      </c>
      <c r="AE21" s="13" t="s">
        <v>17</v>
      </c>
      <c r="AF21" s="13" t="s">
        <v>18</v>
      </c>
      <c r="AG21" s="13" t="s">
        <v>15</v>
      </c>
      <c r="AH21" s="13" t="s">
        <v>16</v>
      </c>
      <c r="AI21" s="13" t="s">
        <v>17</v>
      </c>
      <c r="AJ21" s="13" t="s">
        <v>18</v>
      </c>
      <c r="AK21" s="13" t="s">
        <v>15</v>
      </c>
      <c r="AL21" s="13" t="s">
        <v>16</v>
      </c>
      <c r="AM21" s="13" t="s">
        <v>17</v>
      </c>
      <c r="AN21" s="13" t="s">
        <v>18</v>
      </c>
      <c r="AO21" s="13" t="s">
        <v>15</v>
      </c>
      <c r="AP21" s="13" t="s">
        <v>16</v>
      </c>
      <c r="AQ21" s="13" t="s">
        <v>17</v>
      </c>
      <c r="AR21" s="13" t="s">
        <v>18</v>
      </c>
      <c r="AS21" s="13" t="s">
        <v>15</v>
      </c>
      <c r="AT21" s="13" t="s">
        <v>16</v>
      </c>
      <c r="AU21" s="13" t="s">
        <v>17</v>
      </c>
      <c r="AV21" s="13" t="s">
        <v>18</v>
      </c>
      <c r="AW21" s="13" t="s">
        <v>15</v>
      </c>
      <c r="AX21" s="13" t="s">
        <v>16</v>
      </c>
      <c r="AY21" s="13" t="s">
        <v>17</v>
      </c>
      <c r="AZ21" s="13" t="s">
        <v>18</v>
      </c>
      <c r="BA21" s="13" t="s">
        <v>15</v>
      </c>
    </row>
    <row r="22" spans="1:5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x14ac:dyDescent="0.25">
      <c r="A23" s="11"/>
      <c r="B23" s="11"/>
      <c r="C23" s="11"/>
      <c r="D23" s="1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1"/>
      <c r="V23" s="11"/>
      <c r="W23" s="11"/>
      <c r="X23" s="11"/>
      <c r="Y23" s="15" t="s">
        <v>19</v>
      </c>
      <c r="Z23" s="11"/>
      <c r="AA23" s="11"/>
      <c r="AB23" s="11"/>
      <c r="AC23" s="15" t="s">
        <v>19</v>
      </c>
      <c r="AD23" s="11"/>
      <c r="AE23" s="11"/>
      <c r="AF23" s="11"/>
      <c r="AG23" s="15" t="s">
        <v>19</v>
      </c>
      <c r="AH23" s="11"/>
      <c r="AI23" s="11"/>
      <c r="AJ23" s="11"/>
      <c r="AK23" s="15" t="s">
        <v>19</v>
      </c>
      <c r="AL23" s="11"/>
      <c r="AM23" s="11"/>
      <c r="AN23" s="11"/>
      <c r="AO23" s="15" t="s">
        <v>19</v>
      </c>
      <c r="AP23" s="11"/>
      <c r="AQ23" s="11"/>
      <c r="AR23" s="11"/>
      <c r="AS23" s="15" t="s">
        <v>19</v>
      </c>
      <c r="AT23" s="11"/>
      <c r="AU23" s="11"/>
      <c r="AV23" s="11"/>
      <c r="AW23" s="15" t="s">
        <v>19</v>
      </c>
      <c r="AX23" s="11"/>
      <c r="AY23" s="11"/>
      <c r="AZ23" s="11"/>
      <c r="BA23" s="15" t="s">
        <v>19</v>
      </c>
    </row>
    <row r="24" spans="1:53" x14ac:dyDescent="0.25">
      <c r="A24" s="4"/>
      <c r="B24" s="4"/>
      <c r="C24" s="4"/>
      <c r="D24" s="1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x14ac:dyDescent="0.25">
      <c r="A25" s="13" t="s">
        <v>31</v>
      </c>
      <c r="B25" s="13">
        <v>310</v>
      </c>
      <c r="C25" s="13">
        <v>3100</v>
      </c>
      <c r="D25" s="8" t="s">
        <v>20</v>
      </c>
      <c r="E25" s="44">
        <v>7077698</v>
      </c>
      <c r="F25" s="44"/>
      <c r="G25" s="44"/>
      <c r="H25" s="44">
        <v>0</v>
      </c>
      <c r="I25" s="44">
        <f>E25+F25-G25+H25</f>
        <v>7077698</v>
      </c>
      <c r="J25" s="44"/>
      <c r="K25" s="44"/>
      <c r="L25" s="44">
        <v>0</v>
      </c>
      <c r="M25" s="44">
        <f>I25+J25-K25+L25</f>
        <v>7077698</v>
      </c>
      <c r="N25" s="44"/>
      <c r="O25" s="44"/>
      <c r="P25" s="44">
        <v>0</v>
      </c>
      <c r="Q25" s="44">
        <f>M25+N25-O25+P25</f>
        <v>7077698</v>
      </c>
      <c r="R25" s="44"/>
      <c r="S25" s="44"/>
      <c r="T25" s="44">
        <v>0</v>
      </c>
      <c r="U25" s="44">
        <f>Q25+R25-S25+T25</f>
        <v>7077698</v>
      </c>
      <c r="V25" s="44"/>
      <c r="W25" s="44"/>
      <c r="X25" s="44">
        <v>0</v>
      </c>
      <c r="Y25" s="44">
        <f>U25+V25-W25+X25</f>
        <v>7077698</v>
      </c>
      <c r="Z25" s="44"/>
      <c r="AA25" s="44"/>
      <c r="AB25" s="44"/>
      <c r="AC25" s="44">
        <f>Y25+Z25-AA25+AB25</f>
        <v>7077698</v>
      </c>
      <c r="AD25" s="44"/>
      <c r="AE25" s="44"/>
      <c r="AF25" s="44"/>
      <c r="AG25" s="44">
        <f>AC25+AD25-AE25+AF25</f>
        <v>7077698</v>
      </c>
      <c r="AH25" s="44"/>
      <c r="AI25" s="44"/>
      <c r="AJ25" s="44"/>
      <c r="AK25" s="44">
        <f>AG25+AH25-AI25+AJ25</f>
        <v>7077698</v>
      </c>
      <c r="AL25" s="44"/>
      <c r="AM25" s="44"/>
      <c r="AN25" s="44"/>
      <c r="AO25" s="44">
        <f>AK25+AL25-AM25+AN25</f>
        <v>7077698</v>
      </c>
      <c r="AP25" s="44"/>
      <c r="AQ25" s="44"/>
      <c r="AR25" s="44"/>
      <c r="AS25" s="44">
        <f>AO25+AP25-AQ25+AR25</f>
        <v>7077698</v>
      </c>
      <c r="AT25" s="44"/>
      <c r="AU25" s="44"/>
      <c r="AV25" s="44"/>
      <c r="AW25" s="44">
        <f>AS25+AT25-AU25+AV25</f>
        <v>7077698</v>
      </c>
      <c r="AX25" s="44"/>
      <c r="AY25" s="44"/>
      <c r="AZ25" s="44"/>
      <c r="BA25" s="44">
        <f>AW25+AX25-AY25+AZ25</f>
        <v>7077698</v>
      </c>
    </row>
    <row r="26" spans="1:53" x14ac:dyDescent="0.25">
      <c r="A26" s="13">
        <f>A25+1</f>
        <v>2</v>
      </c>
      <c r="B26" s="13">
        <v>311</v>
      </c>
      <c r="C26" s="13">
        <v>3110</v>
      </c>
      <c r="D26" s="8" t="s">
        <v>21</v>
      </c>
      <c r="E26" s="44">
        <v>148742055</v>
      </c>
      <c r="F26" s="44"/>
      <c r="G26" s="44">
        <v>41415.197871274162</v>
      </c>
      <c r="H26" s="44">
        <v>0</v>
      </c>
      <c r="I26" s="44">
        <f t="shared" ref="I26:I34" si="0">E26+F26-G26+H26</f>
        <v>148700639.80212873</v>
      </c>
      <c r="J26" s="44"/>
      <c r="K26" s="44">
        <v>41480.771934570344</v>
      </c>
      <c r="L26" s="44">
        <v>0</v>
      </c>
      <c r="M26" s="44">
        <f t="shared" ref="M26:M34" si="1">I26+J26-K26+L26</f>
        <v>148659159.03019416</v>
      </c>
      <c r="N26" s="44"/>
      <c r="O26" s="44">
        <v>41546.449823466748</v>
      </c>
      <c r="P26" s="44">
        <v>0</v>
      </c>
      <c r="Q26" s="44">
        <f t="shared" ref="Q26:Q34" si="2">M26+N26-O26+P26</f>
        <v>148617612.58037069</v>
      </c>
      <c r="R26" s="44"/>
      <c r="S26" s="44">
        <v>41612.231702353893</v>
      </c>
      <c r="T26" s="44">
        <v>0</v>
      </c>
      <c r="U26" s="44">
        <f t="shared" ref="U26:U34" si="3">Q26+R26-S26+T26</f>
        <v>148576000.34866834</v>
      </c>
      <c r="V26" s="44"/>
      <c r="W26" s="44">
        <v>41678.117735882624</v>
      </c>
      <c r="X26" s="44">
        <v>0</v>
      </c>
      <c r="Y26" s="44">
        <f t="shared" ref="Y26:Y34" si="4">U26+V26-W26+X26</f>
        <v>148534322.23093244</v>
      </c>
      <c r="Z26" s="44"/>
      <c r="AA26" s="44">
        <v>41744.108088964429</v>
      </c>
      <c r="AB26" s="44"/>
      <c r="AC26" s="44">
        <f t="shared" ref="AC26:AC34" si="5">Y26+Z26-AA26+AB26</f>
        <v>148492578.12284347</v>
      </c>
      <c r="AD26" s="44"/>
      <c r="AE26" s="44">
        <v>41810.202926771955</v>
      </c>
      <c r="AF26" s="44"/>
      <c r="AG26" s="44">
        <f t="shared" ref="AG26:AG34" si="6">AC26+AD26-AE26+AF26</f>
        <v>148450767.91991669</v>
      </c>
      <c r="AH26" s="44"/>
      <c r="AI26" s="44">
        <v>41876.402414739343</v>
      </c>
      <c r="AJ26" s="44"/>
      <c r="AK26" s="44">
        <f t="shared" ref="AK26:AK34" si="7">AG26+AH26-AI26+AJ26</f>
        <v>148408891.51750195</v>
      </c>
      <c r="AL26" s="44"/>
      <c r="AM26" s="44">
        <v>41942.70671856268</v>
      </c>
      <c r="AN26" s="44"/>
      <c r="AO26" s="44">
        <f t="shared" ref="AO26:AO34" si="8">AK26+AL26-AM26+AN26</f>
        <v>148366948.81078339</v>
      </c>
      <c r="AP26" s="44"/>
      <c r="AQ26" s="44">
        <v>41942.70671856268</v>
      </c>
      <c r="AR26" s="44"/>
      <c r="AS26" s="44">
        <f t="shared" ref="AS26:AS34" si="9">AO26+AP26-AQ26+AR26</f>
        <v>148325006.10406482</v>
      </c>
      <c r="AT26" s="44"/>
      <c r="AU26" s="44">
        <v>41942.70671856268</v>
      </c>
      <c r="AV26" s="44"/>
      <c r="AW26" s="44">
        <f t="shared" ref="AW26:AW34" si="10">AS26+AT26-AU26+AV26</f>
        <v>148283063.39734626</v>
      </c>
      <c r="AX26" s="44"/>
      <c r="AY26" s="44">
        <v>41942.70671856268</v>
      </c>
      <c r="AZ26" s="44"/>
      <c r="BA26" s="44">
        <f t="shared" ref="BA26:BA34" si="11">AW26+AX26-AY26+AZ26</f>
        <v>148241120.69062769</v>
      </c>
    </row>
    <row r="27" spans="1:53" x14ac:dyDescent="0.25">
      <c r="A27" s="13">
        <f t="shared" ref="A27:A34" si="12">A26+1</f>
        <v>3</v>
      </c>
      <c r="B27" s="13">
        <v>312</v>
      </c>
      <c r="C27" s="13">
        <v>3120</v>
      </c>
      <c r="D27" s="8" t="s">
        <v>22</v>
      </c>
      <c r="E27" s="44">
        <v>495426589</v>
      </c>
      <c r="F27" s="44"/>
      <c r="G27" s="44">
        <v>734581.30310460541</v>
      </c>
      <c r="H27" s="44">
        <v>0</v>
      </c>
      <c r="I27" s="44">
        <f t="shared" si="0"/>
        <v>494692007.69689542</v>
      </c>
      <c r="J27" s="44"/>
      <c r="K27" s="44">
        <v>735744.39016785426</v>
      </c>
      <c r="L27" s="44">
        <v>0</v>
      </c>
      <c r="M27" s="44">
        <f t="shared" si="1"/>
        <v>493956263.30672759</v>
      </c>
      <c r="N27" s="44"/>
      <c r="O27" s="44">
        <v>736909.31878561992</v>
      </c>
      <c r="P27" s="44">
        <v>0</v>
      </c>
      <c r="Q27" s="44">
        <f t="shared" si="2"/>
        <v>493219353.98794198</v>
      </c>
      <c r="R27" s="44"/>
      <c r="S27" s="44">
        <v>738076.09187369712</v>
      </c>
      <c r="T27" s="44">
        <v>0</v>
      </c>
      <c r="U27" s="44">
        <f t="shared" si="3"/>
        <v>492481277.89606827</v>
      </c>
      <c r="V27" s="44"/>
      <c r="W27" s="44">
        <v>739244.71235249715</v>
      </c>
      <c r="X27" s="44">
        <v>0</v>
      </c>
      <c r="Y27" s="44">
        <f t="shared" si="4"/>
        <v>491742033.18371576</v>
      </c>
      <c r="Z27" s="44"/>
      <c r="AA27" s="44">
        <v>740415.18314705521</v>
      </c>
      <c r="AB27" s="44"/>
      <c r="AC27" s="44">
        <f t="shared" si="5"/>
        <v>491001618.00056869</v>
      </c>
      <c r="AD27" s="44"/>
      <c r="AE27" s="44">
        <v>741587.50718703796</v>
      </c>
      <c r="AF27" s="44"/>
      <c r="AG27" s="44">
        <f t="shared" si="6"/>
        <v>490260030.49338168</v>
      </c>
      <c r="AH27" s="44"/>
      <c r="AI27" s="44">
        <v>742761.68740675075</v>
      </c>
      <c r="AJ27" s="44"/>
      <c r="AK27" s="44">
        <f t="shared" si="7"/>
        <v>489517268.8059749</v>
      </c>
      <c r="AL27" s="44"/>
      <c r="AM27" s="44">
        <v>743937.7267451447</v>
      </c>
      <c r="AN27" s="44"/>
      <c r="AO27" s="44">
        <f t="shared" si="8"/>
        <v>488773331.07922977</v>
      </c>
      <c r="AP27" s="44"/>
      <c r="AQ27" s="44">
        <v>743937.7267451447</v>
      </c>
      <c r="AR27" s="44"/>
      <c r="AS27" s="44">
        <f t="shared" si="9"/>
        <v>488029393.35248464</v>
      </c>
      <c r="AT27" s="44"/>
      <c r="AU27" s="44">
        <v>743937.7267451447</v>
      </c>
      <c r="AV27" s="44"/>
      <c r="AW27" s="44">
        <f t="shared" si="10"/>
        <v>487285455.62573951</v>
      </c>
      <c r="AX27" s="44"/>
      <c r="AY27" s="44">
        <v>743937.2267451447</v>
      </c>
      <c r="AZ27" s="44"/>
      <c r="BA27" s="44">
        <f t="shared" si="11"/>
        <v>486541518.39899439</v>
      </c>
    </row>
    <row r="28" spans="1:53" x14ac:dyDescent="0.25">
      <c r="A28" s="13">
        <f t="shared" si="12"/>
        <v>4</v>
      </c>
      <c r="B28" s="13">
        <v>312</v>
      </c>
      <c r="C28" s="13">
        <v>3123</v>
      </c>
      <c r="D28" s="8" t="s">
        <v>23</v>
      </c>
      <c r="E28" s="44">
        <v>7626250</v>
      </c>
      <c r="F28" s="44"/>
      <c r="G28" s="44">
        <v>7712.7857353140562</v>
      </c>
      <c r="H28" s="44">
        <v>0</v>
      </c>
      <c r="I28" s="44">
        <f t="shared" si="0"/>
        <v>7618537.2142646862</v>
      </c>
      <c r="J28" s="44"/>
      <c r="K28" s="44">
        <v>7724.9976460616363</v>
      </c>
      <c r="L28" s="44">
        <v>0</v>
      </c>
      <c r="M28" s="44">
        <f t="shared" si="1"/>
        <v>7610812.2166186245</v>
      </c>
      <c r="N28" s="44"/>
      <c r="O28" s="44">
        <v>7737.2288923345668</v>
      </c>
      <c r="P28" s="44">
        <v>0</v>
      </c>
      <c r="Q28" s="44">
        <f t="shared" si="2"/>
        <v>7603074.9877262898</v>
      </c>
      <c r="R28" s="44"/>
      <c r="S28" s="44">
        <v>7749.4795047474299</v>
      </c>
      <c r="T28" s="44">
        <v>0</v>
      </c>
      <c r="U28" s="44">
        <f t="shared" si="3"/>
        <v>7595325.5082215425</v>
      </c>
      <c r="V28" s="44"/>
      <c r="W28" s="44">
        <v>7761.7495139632792</v>
      </c>
      <c r="X28" s="44">
        <v>0</v>
      </c>
      <c r="Y28" s="44">
        <f t="shared" si="4"/>
        <v>7587563.7587075792</v>
      </c>
      <c r="Z28" s="44"/>
      <c r="AA28" s="44">
        <v>7774.0389506937199</v>
      </c>
      <c r="AB28" s="44"/>
      <c r="AC28" s="44">
        <f t="shared" si="5"/>
        <v>7579789.7197568854</v>
      </c>
      <c r="AD28" s="44"/>
      <c r="AE28" s="44">
        <v>7786.3478456989851</v>
      </c>
      <c r="AF28" s="44"/>
      <c r="AG28" s="44">
        <f t="shared" si="6"/>
        <v>7572003.3719111867</v>
      </c>
      <c r="AH28" s="44"/>
      <c r="AI28" s="44">
        <v>7798.6762297880077</v>
      </c>
      <c r="AJ28" s="44"/>
      <c r="AK28" s="44">
        <f t="shared" si="7"/>
        <v>7564204.6956813987</v>
      </c>
      <c r="AL28" s="44"/>
      <c r="AM28" s="44">
        <v>7811.0241338185042</v>
      </c>
      <c r="AN28" s="44"/>
      <c r="AO28" s="44">
        <f t="shared" si="8"/>
        <v>7556393.6715475805</v>
      </c>
      <c r="AP28" s="44"/>
      <c r="AQ28" s="44">
        <v>7811.0241338185042</v>
      </c>
      <c r="AR28" s="44"/>
      <c r="AS28" s="44">
        <f t="shared" si="9"/>
        <v>7548582.6474137623</v>
      </c>
      <c r="AT28" s="44"/>
      <c r="AU28" s="44">
        <v>7811.0241338185042</v>
      </c>
      <c r="AV28" s="44"/>
      <c r="AW28" s="44">
        <f t="shared" si="10"/>
        <v>7540771.6232799441</v>
      </c>
      <c r="AX28" s="44"/>
      <c r="AY28" s="44">
        <v>7811.0241338185042</v>
      </c>
      <c r="AZ28" s="44"/>
      <c r="BA28" s="44">
        <f t="shared" si="11"/>
        <v>7532960.5991461258</v>
      </c>
    </row>
    <row r="29" spans="1:53" x14ac:dyDescent="0.25">
      <c r="A29" s="13">
        <f t="shared" si="12"/>
        <v>5</v>
      </c>
      <c r="B29" s="13">
        <v>314</v>
      </c>
      <c r="C29" s="13">
        <v>3140</v>
      </c>
      <c r="D29" s="8" t="s">
        <v>24</v>
      </c>
      <c r="E29" s="44">
        <v>105860979</v>
      </c>
      <c r="F29" s="44"/>
      <c r="G29" s="44">
        <v>253209.11467211889</v>
      </c>
      <c r="H29" s="44">
        <v>0</v>
      </c>
      <c r="I29" s="44">
        <f t="shared" si="0"/>
        <v>105607769.88532788</v>
      </c>
      <c r="J29" s="44"/>
      <c r="K29" s="44">
        <v>253610.02910368305</v>
      </c>
      <c r="L29" s="44">
        <v>0</v>
      </c>
      <c r="M29" s="44">
        <f t="shared" si="1"/>
        <v>105354159.85622419</v>
      </c>
      <c r="N29" s="44"/>
      <c r="O29" s="44">
        <v>254011.57831643053</v>
      </c>
      <c r="P29" s="44">
        <v>0</v>
      </c>
      <c r="Q29" s="44">
        <f t="shared" si="2"/>
        <v>105100148.27790776</v>
      </c>
      <c r="R29" s="44"/>
      <c r="S29" s="44">
        <v>254413.76331543154</v>
      </c>
      <c r="T29" s="44">
        <v>0</v>
      </c>
      <c r="U29" s="44">
        <f t="shared" si="3"/>
        <v>104845734.51459233</v>
      </c>
      <c r="V29" s="44"/>
      <c r="W29" s="44">
        <v>254816.58510734764</v>
      </c>
      <c r="X29" s="44">
        <v>0</v>
      </c>
      <c r="Y29" s="44">
        <f t="shared" si="4"/>
        <v>104590917.92948499</v>
      </c>
      <c r="Z29" s="44"/>
      <c r="AA29" s="44">
        <v>255220.04470043426</v>
      </c>
      <c r="AB29" s="44"/>
      <c r="AC29" s="44">
        <f t="shared" si="5"/>
        <v>104335697.88478456</v>
      </c>
      <c r="AD29" s="44"/>
      <c r="AE29" s="44">
        <v>255624.14310454324</v>
      </c>
      <c r="AF29" s="44"/>
      <c r="AG29" s="44">
        <f t="shared" si="6"/>
        <v>104080073.74168003</v>
      </c>
      <c r="AH29" s="44"/>
      <c r="AI29" s="44">
        <v>256028.88133112542</v>
      </c>
      <c r="AJ29" s="44"/>
      <c r="AK29" s="44">
        <f t="shared" si="7"/>
        <v>103824044.8603489</v>
      </c>
      <c r="AL29" s="44"/>
      <c r="AM29" s="44">
        <v>256434.26039323304</v>
      </c>
      <c r="AN29" s="44"/>
      <c r="AO29" s="44">
        <f t="shared" si="8"/>
        <v>103567610.59995566</v>
      </c>
      <c r="AP29" s="44"/>
      <c r="AQ29" s="44">
        <v>256434.26039323304</v>
      </c>
      <c r="AR29" s="44"/>
      <c r="AS29" s="44">
        <f t="shared" si="9"/>
        <v>103311176.33956243</v>
      </c>
      <c r="AT29" s="44"/>
      <c r="AU29" s="44">
        <v>256434.26039323304</v>
      </c>
      <c r="AV29" s="44"/>
      <c r="AW29" s="44">
        <f t="shared" si="10"/>
        <v>103054742.0791692</v>
      </c>
      <c r="AX29" s="44"/>
      <c r="AY29" s="44">
        <v>256433.86039323304</v>
      </c>
      <c r="AZ29" s="44"/>
      <c r="BA29" s="44">
        <f t="shared" si="11"/>
        <v>102798308.21877597</v>
      </c>
    </row>
    <row r="30" spans="1:53" x14ac:dyDescent="0.25">
      <c r="A30" s="13">
        <f t="shared" si="12"/>
        <v>6</v>
      </c>
      <c r="B30" s="13">
        <v>315</v>
      </c>
      <c r="C30" s="13">
        <v>3150</v>
      </c>
      <c r="D30" s="8" t="s">
        <v>25</v>
      </c>
      <c r="E30" s="44">
        <v>49207914</v>
      </c>
      <c r="F30" s="44"/>
      <c r="G30" s="44">
        <v>3999.9819637931932</v>
      </c>
      <c r="H30" s="44">
        <v>0</v>
      </c>
      <c r="I30" s="44">
        <f t="shared" si="0"/>
        <v>49203914.018036209</v>
      </c>
      <c r="J30" s="44"/>
      <c r="K30" s="44">
        <v>4006.3152685691989</v>
      </c>
      <c r="L30" s="44">
        <v>0</v>
      </c>
      <c r="M30" s="44">
        <f t="shared" si="1"/>
        <v>49199907.70276764</v>
      </c>
      <c r="N30" s="44"/>
      <c r="O30" s="44">
        <v>4012.6586010777664</v>
      </c>
      <c r="P30" s="44">
        <v>0</v>
      </c>
      <c r="Q30" s="44">
        <f t="shared" si="2"/>
        <v>49195895.044166565</v>
      </c>
      <c r="R30" s="44"/>
      <c r="S30" s="44">
        <v>4019.011977196139</v>
      </c>
      <c r="T30" s="44">
        <v>0</v>
      </c>
      <c r="U30" s="44">
        <f t="shared" si="3"/>
        <v>49191876.032189369</v>
      </c>
      <c r="V30" s="44"/>
      <c r="W30" s="44">
        <v>4025.3754128266996</v>
      </c>
      <c r="X30" s="44">
        <v>0</v>
      </c>
      <c r="Y30" s="44">
        <f t="shared" si="4"/>
        <v>49187850.65677654</v>
      </c>
      <c r="Z30" s="44"/>
      <c r="AA30" s="44">
        <v>4031.7489238970079</v>
      </c>
      <c r="AB30" s="44"/>
      <c r="AC30" s="44">
        <f t="shared" si="5"/>
        <v>49183818.907852642</v>
      </c>
      <c r="AD30" s="44"/>
      <c r="AE30" s="44">
        <v>4038.1325263598446</v>
      </c>
      <c r="AF30" s="44"/>
      <c r="AG30" s="44">
        <f t="shared" si="6"/>
        <v>49179780.775326282</v>
      </c>
      <c r="AH30" s="44"/>
      <c r="AI30" s="44">
        <v>4044.5262361932473</v>
      </c>
      <c r="AJ30" s="44"/>
      <c r="AK30" s="44">
        <f t="shared" si="7"/>
        <v>49175736.24909009</v>
      </c>
      <c r="AL30" s="44"/>
      <c r="AM30" s="44">
        <v>4050.9300694005528</v>
      </c>
      <c r="AN30" s="44"/>
      <c r="AO30" s="44">
        <f t="shared" si="8"/>
        <v>49171685.319020689</v>
      </c>
      <c r="AP30" s="44"/>
      <c r="AQ30" s="44">
        <v>4050.9300694005528</v>
      </c>
      <c r="AR30" s="44"/>
      <c r="AS30" s="44">
        <f t="shared" si="9"/>
        <v>49167634.388951287</v>
      </c>
      <c r="AT30" s="44"/>
      <c r="AU30" s="44">
        <v>4050.9300694005528</v>
      </c>
      <c r="AV30" s="44"/>
      <c r="AW30" s="44">
        <f t="shared" si="10"/>
        <v>49163583.458881885</v>
      </c>
      <c r="AX30" s="44"/>
      <c r="AY30" s="44">
        <v>4050.9300694005528</v>
      </c>
      <c r="AZ30" s="44"/>
      <c r="BA30" s="44">
        <f t="shared" si="11"/>
        <v>49159532.528812483</v>
      </c>
    </row>
    <row r="31" spans="1:53" x14ac:dyDescent="0.25">
      <c r="A31" s="13">
        <f t="shared" si="12"/>
        <v>7</v>
      </c>
      <c r="B31" s="13">
        <v>316</v>
      </c>
      <c r="C31" s="13">
        <v>3160</v>
      </c>
      <c r="D31" s="8" t="s">
        <v>98</v>
      </c>
      <c r="E31" s="44">
        <v>21478313</v>
      </c>
      <c r="F31" s="44"/>
      <c r="G31" s="44">
        <v>9497.3930730064003</v>
      </c>
      <c r="H31" s="44">
        <v>0</v>
      </c>
      <c r="I31" s="44">
        <f t="shared" si="0"/>
        <v>21468815.606926993</v>
      </c>
      <c r="J31" s="44"/>
      <c r="K31" s="44">
        <v>9512.4306120386591</v>
      </c>
      <c r="L31" s="44">
        <v>0</v>
      </c>
      <c r="M31" s="44">
        <f t="shared" si="1"/>
        <v>21459303.176314954</v>
      </c>
      <c r="N31" s="44"/>
      <c r="O31" s="44">
        <v>9527.4919605077212</v>
      </c>
      <c r="P31" s="44">
        <v>0</v>
      </c>
      <c r="Q31" s="44">
        <f t="shared" si="2"/>
        <v>21449775.684354447</v>
      </c>
      <c r="R31" s="44"/>
      <c r="S31" s="44">
        <v>9542.5771561118581</v>
      </c>
      <c r="T31" s="44">
        <v>0</v>
      </c>
      <c r="U31" s="44">
        <f t="shared" si="3"/>
        <v>21440233.107198335</v>
      </c>
      <c r="V31" s="44"/>
      <c r="W31" s="44">
        <v>9557.6862366090336</v>
      </c>
      <c r="X31" s="44">
        <v>0</v>
      </c>
      <c r="Y31" s="44">
        <f t="shared" si="4"/>
        <v>21430675.420961726</v>
      </c>
      <c r="Z31" s="44"/>
      <c r="AA31" s="44">
        <v>9572.8192398169977</v>
      </c>
      <c r="AB31" s="44"/>
      <c r="AC31" s="44">
        <f t="shared" si="5"/>
        <v>21421102.601721909</v>
      </c>
      <c r="AD31" s="44"/>
      <c r="AE31" s="44">
        <v>9587.9762036133743</v>
      </c>
      <c r="AF31" s="44"/>
      <c r="AG31" s="44">
        <f t="shared" si="6"/>
        <v>21411514.625518296</v>
      </c>
      <c r="AH31" s="44"/>
      <c r="AI31" s="44">
        <v>9603.1571659357633</v>
      </c>
      <c r="AJ31" s="44"/>
      <c r="AK31" s="44">
        <f t="shared" si="7"/>
        <v>21401911.468352359</v>
      </c>
      <c r="AL31" s="44"/>
      <c r="AM31" s="44">
        <v>9618.3621647818272</v>
      </c>
      <c r="AN31" s="44"/>
      <c r="AO31" s="44">
        <f t="shared" si="8"/>
        <v>21392293.106187578</v>
      </c>
      <c r="AP31" s="44"/>
      <c r="AQ31" s="44">
        <v>9618.3621647818272</v>
      </c>
      <c r="AR31" s="44"/>
      <c r="AS31" s="44">
        <f t="shared" si="9"/>
        <v>21382674.744022798</v>
      </c>
      <c r="AT31" s="44"/>
      <c r="AU31" s="44">
        <v>9618.3621647818272</v>
      </c>
      <c r="AV31" s="44"/>
      <c r="AW31" s="44">
        <f t="shared" si="10"/>
        <v>21373056.381858017</v>
      </c>
      <c r="AX31" s="44"/>
      <c r="AY31" s="44">
        <v>9618.3621647818272</v>
      </c>
      <c r="AZ31" s="44"/>
      <c r="BA31" s="44">
        <f t="shared" si="11"/>
        <v>21363438.019693237</v>
      </c>
    </row>
    <row r="32" spans="1:53" x14ac:dyDescent="0.25">
      <c r="A32" s="13">
        <f t="shared" si="12"/>
        <v>8</v>
      </c>
      <c r="B32" s="13">
        <v>317</v>
      </c>
      <c r="C32" s="13" t="s">
        <v>99</v>
      </c>
      <c r="D32" s="8" t="s">
        <v>26</v>
      </c>
      <c r="E32" s="44">
        <v>62110190</v>
      </c>
      <c r="F32" s="44"/>
      <c r="G32" s="44"/>
      <c r="H32" s="44">
        <v>0</v>
      </c>
      <c r="I32" s="44">
        <f t="shared" si="0"/>
        <v>62110190</v>
      </c>
      <c r="J32" s="44"/>
      <c r="K32" s="44">
        <v>0</v>
      </c>
      <c r="L32" s="44">
        <v>0</v>
      </c>
      <c r="M32" s="44">
        <f t="shared" si="1"/>
        <v>62110190</v>
      </c>
      <c r="N32" s="44"/>
      <c r="O32" s="44"/>
      <c r="P32" s="44">
        <v>0</v>
      </c>
      <c r="Q32" s="44">
        <f t="shared" si="2"/>
        <v>62110190</v>
      </c>
      <c r="R32" s="44"/>
      <c r="S32" s="44"/>
      <c r="T32" s="44">
        <v>0</v>
      </c>
      <c r="U32" s="44">
        <f t="shared" si="3"/>
        <v>62110190</v>
      </c>
      <c r="V32" s="44"/>
      <c r="W32" s="44"/>
      <c r="X32" s="44">
        <v>0</v>
      </c>
      <c r="Y32" s="44">
        <f t="shared" si="4"/>
        <v>62110190</v>
      </c>
      <c r="Z32" s="44"/>
      <c r="AA32" s="44"/>
      <c r="AB32" s="44"/>
      <c r="AC32" s="44">
        <f t="shared" si="5"/>
        <v>62110190</v>
      </c>
      <c r="AD32" s="44"/>
      <c r="AE32" s="44">
        <v>0</v>
      </c>
      <c r="AF32" s="44"/>
      <c r="AG32" s="44">
        <f t="shared" si="6"/>
        <v>62110190</v>
      </c>
      <c r="AH32" s="44"/>
      <c r="AI32" s="44"/>
      <c r="AJ32" s="44"/>
      <c r="AK32" s="44">
        <f t="shared" si="7"/>
        <v>62110190</v>
      </c>
      <c r="AL32" s="44"/>
      <c r="AM32" s="44"/>
      <c r="AN32" s="44"/>
      <c r="AO32" s="44">
        <f t="shared" si="8"/>
        <v>62110190</v>
      </c>
      <c r="AP32" s="44"/>
      <c r="AQ32" s="44"/>
      <c r="AR32" s="44"/>
      <c r="AS32" s="44">
        <f t="shared" si="9"/>
        <v>62110190</v>
      </c>
      <c r="AT32" s="44"/>
      <c r="AU32" s="44"/>
      <c r="AV32" s="44"/>
      <c r="AW32" s="44">
        <f t="shared" si="10"/>
        <v>62110190</v>
      </c>
      <c r="AX32" s="44"/>
      <c r="AY32" s="44"/>
      <c r="AZ32" s="44"/>
      <c r="BA32" s="44">
        <f t="shared" si="11"/>
        <v>62110190</v>
      </c>
    </row>
    <row r="33" spans="1:57" x14ac:dyDescent="0.25">
      <c r="A33" s="13">
        <f t="shared" si="12"/>
        <v>9</v>
      </c>
      <c r="B33" s="13"/>
      <c r="C33" s="13"/>
      <c r="D33" s="8" t="s">
        <v>27</v>
      </c>
      <c r="E33" s="44">
        <v>0</v>
      </c>
      <c r="F33" s="44"/>
      <c r="G33" s="44"/>
      <c r="H33" s="44"/>
      <c r="I33" s="44">
        <f t="shared" si="0"/>
        <v>0</v>
      </c>
      <c r="J33" s="44"/>
      <c r="K33" s="44"/>
      <c r="L33" s="44"/>
      <c r="M33" s="44">
        <f t="shared" si="1"/>
        <v>0</v>
      </c>
      <c r="N33" s="44"/>
      <c r="O33" s="44"/>
      <c r="P33" s="44"/>
      <c r="Q33" s="44">
        <f t="shared" si="2"/>
        <v>0</v>
      </c>
      <c r="R33" s="44"/>
      <c r="S33" s="44"/>
      <c r="T33" s="44"/>
      <c r="U33" s="44">
        <f t="shared" si="3"/>
        <v>0</v>
      </c>
      <c r="V33" s="45"/>
      <c r="W33" s="45"/>
      <c r="X33" s="45"/>
      <c r="Y33" s="44">
        <f t="shared" si="4"/>
        <v>0</v>
      </c>
      <c r="Z33" s="45"/>
      <c r="AA33" s="45"/>
      <c r="AB33" s="45"/>
      <c r="AC33" s="44">
        <f t="shared" si="5"/>
        <v>0</v>
      </c>
      <c r="AD33" s="45"/>
      <c r="AE33" s="45"/>
      <c r="AF33" s="45"/>
      <c r="AG33" s="44">
        <f t="shared" si="6"/>
        <v>0</v>
      </c>
      <c r="AH33" s="45"/>
      <c r="AI33" s="45"/>
      <c r="AJ33" s="45"/>
      <c r="AK33" s="44">
        <f t="shared" si="7"/>
        <v>0</v>
      </c>
      <c r="AL33" s="45"/>
      <c r="AM33" s="44"/>
      <c r="AN33" s="45"/>
      <c r="AO33" s="44">
        <f t="shared" si="8"/>
        <v>0</v>
      </c>
      <c r="AP33" s="45"/>
      <c r="AQ33" s="44"/>
      <c r="AR33" s="45"/>
      <c r="AS33" s="44">
        <f t="shared" si="9"/>
        <v>0</v>
      </c>
      <c r="AT33" s="45"/>
      <c r="AU33" s="44"/>
      <c r="AV33" s="45"/>
      <c r="AW33" s="44">
        <f t="shared" si="10"/>
        <v>0</v>
      </c>
      <c r="AX33" s="45"/>
      <c r="AY33" s="44"/>
      <c r="AZ33" s="45"/>
      <c r="BA33" s="44">
        <f t="shared" si="11"/>
        <v>0</v>
      </c>
    </row>
    <row r="34" spans="1:57" x14ac:dyDescent="0.25">
      <c r="A34" s="13">
        <f t="shared" si="12"/>
        <v>10</v>
      </c>
      <c r="B34" s="8"/>
      <c r="C34" s="8"/>
      <c r="D34" s="8" t="s">
        <v>28</v>
      </c>
      <c r="E34" s="44">
        <v>33396898</v>
      </c>
      <c r="F34" s="44">
        <v>542842.76619999995</v>
      </c>
      <c r="G34" s="44"/>
      <c r="H34" s="44"/>
      <c r="I34" s="44">
        <f t="shared" si="0"/>
        <v>33939740.766199999</v>
      </c>
      <c r="J34" s="44">
        <v>20740481.9914</v>
      </c>
      <c r="K34" s="44"/>
      <c r="L34" s="44"/>
      <c r="M34" s="44">
        <f t="shared" si="1"/>
        <v>54680222.757599995</v>
      </c>
      <c r="N34" s="44">
        <v>15592081.591951193</v>
      </c>
      <c r="O34" s="44"/>
      <c r="P34" s="44"/>
      <c r="Q34" s="44">
        <f t="shared" si="2"/>
        <v>70272304.349551186</v>
      </c>
      <c r="R34" s="44">
        <v>1717562.01</v>
      </c>
      <c r="S34" s="44"/>
      <c r="T34" s="44"/>
      <c r="U34" s="44">
        <f t="shared" si="3"/>
        <v>71989866.359551191</v>
      </c>
      <c r="V34" s="45">
        <v>727.02961461342898</v>
      </c>
      <c r="W34" s="45"/>
      <c r="X34" s="45"/>
      <c r="Y34" s="44">
        <f t="shared" si="4"/>
        <v>71990593.389165804</v>
      </c>
      <c r="Z34" s="45">
        <v>-1249272.8896649051</v>
      </c>
      <c r="AA34" s="45"/>
      <c r="AB34" s="45"/>
      <c r="AC34" s="44">
        <f t="shared" si="5"/>
        <v>70741320.499500901</v>
      </c>
      <c r="AD34" s="45">
        <v>727.19106454062296</v>
      </c>
      <c r="AE34" s="45"/>
      <c r="AF34" s="45"/>
      <c r="AG34" s="44">
        <f t="shared" si="6"/>
        <v>70742047.690565437</v>
      </c>
      <c r="AH34" s="45">
        <v>727.27180294853895</v>
      </c>
      <c r="AI34" s="45"/>
      <c r="AJ34" s="45"/>
      <c r="AK34" s="44">
        <f t="shared" si="7"/>
        <v>70742774.962368384</v>
      </c>
      <c r="AL34" s="45">
        <v>3648038.9957038416</v>
      </c>
      <c r="AM34" s="44"/>
      <c r="AN34" s="45"/>
      <c r="AO34" s="44">
        <f t="shared" si="8"/>
        <v>74390813.95807223</v>
      </c>
      <c r="AP34" s="45">
        <v>82859.100112392771</v>
      </c>
      <c r="AQ34" s="44"/>
      <c r="AR34" s="45"/>
      <c r="AS34" s="44">
        <f t="shared" si="9"/>
        <v>74473673.058184624</v>
      </c>
      <c r="AT34" s="45">
        <v>82639.705545304882</v>
      </c>
      <c r="AU34" s="44"/>
      <c r="AV34" s="45"/>
      <c r="AW34" s="44">
        <f t="shared" si="10"/>
        <v>74556312.76372993</v>
      </c>
      <c r="AX34" s="45">
        <v>-1167350.7191518336</v>
      </c>
      <c r="AY34" s="44"/>
      <c r="AZ34" s="45"/>
      <c r="BA34" s="44">
        <f t="shared" si="11"/>
        <v>73388962.04457809</v>
      </c>
    </row>
    <row r="35" spans="1:5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20"/>
      <c r="Z35" s="4"/>
      <c r="AA35" s="4"/>
      <c r="AB35" s="4"/>
      <c r="AC35" s="20"/>
      <c r="AD35" s="4"/>
      <c r="AE35" s="4"/>
      <c r="AF35" s="4"/>
      <c r="AG35" s="20"/>
      <c r="AH35" s="4"/>
      <c r="AI35" s="4"/>
      <c r="AJ35" s="4"/>
      <c r="AK35" s="20"/>
      <c r="AL35" s="4"/>
      <c r="AM35" s="4"/>
      <c r="AN35" s="4"/>
      <c r="AO35" s="20"/>
      <c r="AP35" s="4"/>
      <c r="AQ35" s="4"/>
      <c r="AR35" s="4"/>
      <c r="AS35" s="20"/>
      <c r="AT35" s="4"/>
      <c r="AU35" s="4"/>
      <c r="AV35" s="4"/>
      <c r="AW35" s="20"/>
      <c r="AX35" s="4"/>
      <c r="AY35" s="4"/>
      <c r="AZ35" s="4"/>
      <c r="BA35" s="20"/>
    </row>
    <row r="36" spans="1:5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1"/>
      <c r="Z36" s="11"/>
      <c r="AA36" s="11"/>
      <c r="AB36" s="11"/>
      <c r="AC36" s="21"/>
      <c r="AD36" s="11"/>
      <c r="AE36" s="11"/>
      <c r="AF36" s="11"/>
      <c r="AG36" s="21"/>
      <c r="AH36" s="11"/>
      <c r="AI36" s="11"/>
      <c r="AJ36" s="11"/>
      <c r="AK36" s="21"/>
      <c r="AL36" s="11"/>
      <c r="AM36" s="11"/>
      <c r="AN36" s="11"/>
      <c r="AO36" s="21"/>
      <c r="AP36" s="11"/>
      <c r="AQ36" s="11"/>
      <c r="AR36" s="11"/>
      <c r="AS36" s="21"/>
      <c r="AT36" s="11"/>
      <c r="AU36" s="11"/>
      <c r="AV36" s="11"/>
      <c r="AW36" s="21"/>
      <c r="AX36" s="11"/>
      <c r="AY36" s="11"/>
      <c r="AZ36" s="11"/>
      <c r="BA36" s="21"/>
    </row>
    <row r="37" spans="1:57" x14ac:dyDescent="0.25">
      <c r="A37" s="13">
        <f>A34+1</f>
        <v>11</v>
      </c>
      <c r="B37" s="4"/>
      <c r="C37" s="4"/>
      <c r="D37" s="8" t="s">
        <v>29</v>
      </c>
      <c r="E37" s="22">
        <f>SUM(E24:E35)</f>
        <v>930926886</v>
      </c>
      <c r="F37" s="22">
        <f t="shared" ref="F37:AW37" si="13">SUM(F24:F35)</f>
        <v>542842.76619999995</v>
      </c>
      <c r="G37" s="22">
        <f t="shared" si="13"/>
        <v>1050415.776420112</v>
      </c>
      <c r="H37" s="22">
        <f t="shared" si="13"/>
        <v>0</v>
      </c>
      <c r="I37" s="22">
        <f t="shared" si="13"/>
        <v>930419312.98977983</v>
      </c>
      <c r="J37" s="22">
        <f t="shared" si="13"/>
        <v>20740481.9914</v>
      </c>
      <c r="K37" s="22">
        <f t="shared" si="13"/>
        <v>1052078.9347327771</v>
      </c>
      <c r="L37" s="22">
        <f t="shared" si="13"/>
        <v>0</v>
      </c>
      <c r="M37" s="22">
        <f t="shared" si="13"/>
        <v>950107716.04644704</v>
      </c>
      <c r="N37" s="22">
        <f t="shared" si="13"/>
        <v>15592081.591951193</v>
      </c>
      <c r="O37" s="22">
        <f t="shared" si="13"/>
        <v>1053744.7263794374</v>
      </c>
      <c r="P37" s="22">
        <f t="shared" si="13"/>
        <v>0</v>
      </c>
      <c r="Q37" s="22">
        <f t="shared" si="13"/>
        <v>964646052.9120189</v>
      </c>
      <c r="R37" s="22">
        <f t="shared" si="13"/>
        <v>1717562.01</v>
      </c>
      <c r="S37" s="22">
        <f t="shared" si="13"/>
        <v>1055413.1555295379</v>
      </c>
      <c r="T37" s="22">
        <f t="shared" si="13"/>
        <v>0</v>
      </c>
      <c r="U37" s="22">
        <f t="shared" si="13"/>
        <v>965308201.76648939</v>
      </c>
      <c r="V37" s="22">
        <f t="shared" si="13"/>
        <v>727.02961461342898</v>
      </c>
      <c r="W37" s="22">
        <f t="shared" si="13"/>
        <v>1057084.2263591264</v>
      </c>
      <c r="X37" s="22">
        <f t="shared" si="13"/>
        <v>0</v>
      </c>
      <c r="Y37" s="22">
        <f t="shared" si="13"/>
        <v>964251844.56974471</v>
      </c>
      <c r="Z37" s="22">
        <f t="shared" si="13"/>
        <v>-1249272.8896649051</v>
      </c>
      <c r="AA37" s="22">
        <f t="shared" si="13"/>
        <v>1058757.9430508618</v>
      </c>
      <c r="AB37" s="22">
        <f t="shared" si="13"/>
        <v>0</v>
      </c>
      <c r="AC37" s="22">
        <f t="shared" si="13"/>
        <v>961943813.73702896</v>
      </c>
      <c r="AD37" s="22">
        <f t="shared" si="13"/>
        <v>727.19106454062296</v>
      </c>
      <c r="AE37" s="22">
        <f t="shared" si="13"/>
        <v>1060434.3097940253</v>
      </c>
      <c r="AF37" s="22">
        <f t="shared" si="13"/>
        <v>0</v>
      </c>
      <c r="AG37" s="22">
        <f t="shared" si="13"/>
        <v>960884106.6182996</v>
      </c>
      <c r="AH37" s="22">
        <f t="shared" si="13"/>
        <v>727.27180294853895</v>
      </c>
      <c r="AI37" s="22">
        <f t="shared" si="13"/>
        <v>1062113.3307845325</v>
      </c>
      <c r="AJ37" s="22">
        <f t="shared" si="13"/>
        <v>0</v>
      </c>
      <c r="AK37" s="22">
        <f t="shared" si="13"/>
        <v>959822720.55931795</v>
      </c>
      <c r="AL37" s="22">
        <f t="shared" si="13"/>
        <v>3648038.9957038416</v>
      </c>
      <c r="AM37" s="22">
        <f t="shared" si="13"/>
        <v>1063795.0102249412</v>
      </c>
      <c r="AN37" s="22">
        <f t="shared" si="13"/>
        <v>0</v>
      </c>
      <c r="AO37" s="22">
        <f t="shared" si="13"/>
        <v>962406964.54479694</v>
      </c>
      <c r="AP37" s="22">
        <f t="shared" si="13"/>
        <v>82859.100112392771</v>
      </c>
      <c r="AQ37" s="22">
        <f t="shared" si="13"/>
        <v>1063795.0102249412</v>
      </c>
      <c r="AR37" s="22">
        <f t="shared" si="13"/>
        <v>0</v>
      </c>
      <c r="AS37" s="22">
        <f t="shared" si="13"/>
        <v>961426028.63468432</v>
      </c>
      <c r="AT37" s="22">
        <f t="shared" si="13"/>
        <v>82639.705545304882</v>
      </c>
      <c r="AU37" s="22">
        <f t="shared" si="13"/>
        <v>1063795.0102249412</v>
      </c>
      <c r="AV37" s="22">
        <f t="shared" si="13"/>
        <v>0</v>
      </c>
      <c r="AW37" s="22">
        <f t="shared" si="13"/>
        <v>960444873.33000469</v>
      </c>
      <c r="AX37" s="22">
        <f t="shared" ref="AX37:BA37" si="14">SUM(AX24:AX35)</f>
        <v>-1167350.7191518336</v>
      </c>
      <c r="AY37" s="22">
        <f t="shared" si="14"/>
        <v>1063794.1102249413</v>
      </c>
      <c r="AZ37" s="22">
        <f t="shared" si="14"/>
        <v>0</v>
      </c>
      <c r="BA37" s="22">
        <f t="shared" si="14"/>
        <v>958213728.50062799</v>
      </c>
    </row>
    <row r="38" spans="1:5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7" x14ac:dyDescent="0.25">
      <c r="A39" s="11"/>
      <c r="B39" s="11"/>
      <c r="C39" s="11"/>
      <c r="D39" s="11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4"/>
      <c r="W39" s="24"/>
      <c r="X39" s="24"/>
      <c r="Y39" s="24"/>
      <c r="Z39" s="16"/>
      <c r="AA39" s="4"/>
      <c r="AB39" s="5"/>
      <c r="AC39" s="5"/>
      <c r="AD39" s="5"/>
      <c r="AE39" s="5"/>
      <c r="AF39" s="5"/>
      <c r="AG39" s="5"/>
      <c r="AH39" s="5"/>
      <c r="AI39" s="5"/>
      <c r="AJ39" s="4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</row>
    <row r="40" spans="1:57" x14ac:dyDescent="0.25">
      <c r="A40" s="1" t="s">
        <v>111</v>
      </c>
      <c r="B40" s="2"/>
      <c r="C40" s="2"/>
      <c r="D40" s="2"/>
      <c r="E40" s="3"/>
      <c r="F40" s="2"/>
      <c r="G40" s="2"/>
      <c r="H40" s="2"/>
      <c r="I40" s="2"/>
      <c r="J40" s="2"/>
      <c r="K40" s="2"/>
      <c r="L40" s="26"/>
      <c r="M40" s="4"/>
      <c r="N40" s="4"/>
      <c r="O40" s="4"/>
      <c r="P40" s="4"/>
      <c r="Q40" s="4"/>
      <c r="R40" s="4"/>
      <c r="BE40" s="48"/>
    </row>
    <row r="41" spans="1:57" x14ac:dyDescent="0.25">
      <c r="A41" s="1" t="s">
        <v>112</v>
      </c>
      <c r="B41" s="2"/>
      <c r="C41" s="2"/>
      <c r="D41" s="2"/>
      <c r="E41" s="3"/>
      <c r="F41" s="2"/>
      <c r="G41" s="2"/>
      <c r="H41" s="2"/>
      <c r="I41" s="2"/>
      <c r="J41" s="2"/>
      <c r="K41" s="2"/>
      <c r="L41" s="26"/>
      <c r="M41" s="4"/>
      <c r="N41" s="4"/>
      <c r="O41" s="4"/>
      <c r="P41" s="4"/>
      <c r="Q41" s="4"/>
      <c r="R41" s="4"/>
      <c r="BE41" s="48"/>
    </row>
    <row r="42" spans="1:57" x14ac:dyDescent="0.25">
      <c r="A42" s="1" t="s">
        <v>0</v>
      </c>
      <c r="B42" s="2"/>
      <c r="C42" s="2"/>
      <c r="D42" s="2"/>
      <c r="E42" s="3"/>
      <c r="F42" s="2"/>
      <c r="G42" s="2"/>
      <c r="H42" s="2"/>
      <c r="I42" s="2"/>
      <c r="J42" s="2"/>
      <c r="K42" s="2"/>
      <c r="L42" s="26"/>
      <c r="M42" s="4"/>
      <c r="N42" s="4"/>
      <c r="O42" s="4"/>
      <c r="P42" s="4"/>
      <c r="Q42" s="4"/>
      <c r="R42" s="4"/>
    </row>
    <row r="43" spans="1:57" x14ac:dyDescent="0.25">
      <c r="A43" s="1" t="str">
        <f>$A$6</f>
        <v>FROM APRIL 1, 2020 TO MARCH 31, 2021</v>
      </c>
      <c r="B43" s="2"/>
      <c r="C43" s="2"/>
      <c r="D43" s="2"/>
      <c r="E43" s="3"/>
      <c r="F43" s="2"/>
      <c r="G43" s="2"/>
      <c r="H43" s="2"/>
      <c r="I43" s="2"/>
      <c r="J43" s="2"/>
      <c r="K43" s="2"/>
      <c r="L43" s="26"/>
      <c r="M43" s="4"/>
      <c r="N43" s="4"/>
      <c r="O43" s="4"/>
      <c r="P43" s="4"/>
      <c r="Q43" s="4"/>
      <c r="R43" s="4"/>
    </row>
    <row r="44" spans="1:57" x14ac:dyDescent="0.25">
      <c r="A44" s="2"/>
      <c r="B44" s="2"/>
      <c r="C44" s="2"/>
      <c r="D44" s="2"/>
      <c r="E44" s="3"/>
      <c r="F44" s="2"/>
      <c r="G44" s="2"/>
      <c r="H44" s="2"/>
      <c r="I44" s="2"/>
      <c r="J44" s="2"/>
      <c r="K44" s="2"/>
      <c r="L44" s="26"/>
      <c r="M44" s="4"/>
      <c r="N44" s="4"/>
      <c r="O44" s="4"/>
      <c r="P44" s="4"/>
      <c r="Q44" s="4"/>
      <c r="R44" s="4"/>
    </row>
    <row r="45" spans="1:57" x14ac:dyDescent="0.25">
      <c r="A45" s="1" t="s">
        <v>30</v>
      </c>
      <c r="B45" s="2"/>
      <c r="C45" s="2"/>
      <c r="D45" s="2"/>
      <c r="E45" s="3"/>
      <c r="F45" s="2"/>
      <c r="G45" s="2"/>
      <c r="H45" s="2"/>
      <c r="I45" s="2"/>
      <c r="J45" s="2"/>
      <c r="K45" s="2"/>
      <c r="L45" s="26"/>
      <c r="M45" s="4"/>
      <c r="N45" s="4"/>
      <c r="O45" s="4"/>
      <c r="P45" s="4"/>
      <c r="Q45" s="4"/>
      <c r="R45" s="4"/>
    </row>
    <row r="46" spans="1:57" x14ac:dyDescent="0.25">
      <c r="A46" s="2"/>
      <c r="B46" s="2"/>
      <c r="C46" s="2"/>
      <c r="D46" s="2"/>
      <c r="E46" s="3"/>
      <c r="F46" s="2"/>
      <c r="G46" s="2"/>
      <c r="H46" s="2"/>
      <c r="I46" s="2"/>
      <c r="J46" s="2"/>
      <c r="K46" s="2"/>
      <c r="L46" s="26"/>
      <c r="M46" s="4"/>
      <c r="N46" s="4"/>
      <c r="O46" s="4"/>
      <c r="P46" s="4"/>
      <c r="Q46" s="4"/>
      <c r="R46" s="4"/>
    </row>
    <row r="47" spans="1:57" x14ac:dyDescent="0.25">
      <c r="A47" s="7" t="s">
        <v>2</v>
      </c>
      <c r="B47" s="2"/>
      <c r="C47" s="2"/>
      <c r="D47" s="2"/>
      <c r="E47" s="3"/>
      <c r="F47" s="2"/>
      <c r="G47" s="2"/>
      <c r="H47" s="2"/>
      <c r="I47" s="2"/>
      <c r="J47" s="2"/>
      <c r="K47" s="2"/>
      <c r="L47" s="26"/>
      <c r="M47" s="4"/>
      <c r="N47" s="4"/>
      <c r="O47" s="4"/>
      <c r="P47" s="4"/>
      <c r="Q47" s="4"/>
      <c r="R47" s="4"/>
    </row>
    <row r="48" spans="1:5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26"/>
      <c r="M48" s="4"/>
      <c r="N48" s="4"/>
      <c r="O48" s="4"/>
      <c r="P48" s="4"/>
      <c r="Q48" s="4"/>
      <c r="R48" s="4"/>
    </row>
    <row r="49" spans="1:53" x14ac:dyDescent="0.25">
      <c r="A49" s="8" t="s">
        <v>116</v>
      </c>
      <c r="B49" s="4"/>
      <c r="C49" s="4"/>
      <c r="D49" s="4"/>
      <c r="E49" s="4"/>
      <c r="F49" s="4"/>
      <c r="G49" s="4"/>
      <c r="H49" s="4"/>
      <c r="I49" s="4"/>
      <c r="K49" s="8" t="s">
        <v>3</v>
      </c>
      <c r="L49" s="26"/>
      <c r="M49" s="4"/>
      <c r="N49" s="4"/>
      <c r="O49" s="4"/>
      <c r="P49" s="4"/>
      <c r="Q49" s="4"/>
      <c r="R49" s="4"/>
    </row>
    <row r="50" spans="1:53" x14ac:dyDescent="0.25">
      <c r="A50" s="8" t="s">
        <v>113</v>
      </c>
      <c r="B50" s="4"/>
      <c r="C50" s="4"/>
      <c r="D50" s="4"/>
      <c r="E50" s="4"/>
      <c r="F50" s="4"/>
      <c r="G50" s="4"/>
      <c r="H50" s="4"/>
      <c r="I50" s="4"/>
      <c r="K50" s="8" t="s">
        <v>100</v>
      </c>
      <c r="L50" s="26"/>
      <c r="M50" s="4"/>
      <c r="N50" s="4"/>
      <c r="O50" s="4"/>
      <c r="P50" s="4"/>
      <c r="Q50" s="4"/>
      <c r="R50" s="4"/>
    </row>
    <row r="51" spans="1:53" x14ac:dyDescent="0.25">
      <c r="A51" s="8" t="s">
        <v>4</v>
      </c>
      <c r="B51" s="4"/>
      <c r="C51" s="4"/>
      <c r="D51" s="4"/>
      <c r="E51" s="4"/>
      <c r="F51" s="4"/>
      <c r="G51" s="4"/>
      <c r="H51" s="4"/>
      <c r="I51" s="4"/>
      <c r="K51" s="9" t="s">
        <v>5</v>
      </c>
      <c r="L51" s="26"/>
      <c r="M51" s="4"/>
      <c r="N51" s="4"/>
      <c r="O51" s="4"/>
      <c r="P51" s="4"/>
      <c r="Q51" s="4"/>
      <c r="R51" s="4"/>
    </row>
    <row r="52" spans="1:53" x14ac:dyDescent="0.25">
      <c r="A52" s="4"/>
      <c r="B52" s="4"/>
      <c r="C52" s="4"/>
      <c r="D52" s="4"/>
      <c r="E52" s="4"/>
      <c r="F52" s="4"/>
      <c r="G52" s="4"/>
      <c r="H52" s="4"/>
      <c r="I52" s="4"/>
      <c r="K52" s="9" t="s">
        <v>114</v>
      </c>
      <c r="L52" s="26"/>
      <c r="M52" s="4"/>
      <c r="N52" s="4"/>
      <c r="O52" s="4"/>
      <c r="P52" s="4"/>
      <c r="Q52" s="4"/>
      <c r="R52" s="4"/>
    </row>
    <row r="53" spans="1:5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26"/>
      <c r="M53" s="4"/>
      <c r="N53" s="4"/>
      <c r="O53" s="4"/>
      <c r="P53" s="4"/>
      <c r="Q53" s="4"/>
      <c r="R53" s="4"/>
    </row>
    <row r="54" spans="1:5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53" ht="13.8" thickBot="1" x14ac:dyDescent="0.3">
      <c r="A55" s="11"/>
      <c r="B55" s="11"/>
      <c r="C55" s="12"/>
      <c r="D55" s="11"/>
      <c r="E55" s="4"/>
      <c r="F55" s="4"/>
      <c r="G55" s="4"/>
      <c r="H55" s="4"/>
      <c r="I55" s="4"/>
      <c r="J55" s="4"/>
    </row>
    <row r="56" spans="1:53" ht="13.8" thickBot="1" x14ac:dyDescent="0.3">
      <c r="A56" s="4"/>
      <c r="B56" s="13" t="s">
        <v>6</v>
      </c>
      <c r="C56" s="13" t="s">
        <v>7</v>
      </c>
      <c r="D56" s="4"/>
      <c r="E56" s="51" t="s">
        <v>117</v>
      </c>
      <c r="F56" s="52"/>
      <c r="G56" s="52"/>
      <c r="H56" s="52"/>
      <c r="I56" s="53"/>
      <c r="J56" s="51" t="s">
        <v>118</v>
      </c>
      <c r="K56" s="52"/>
      <c r="L56" s="52"/>
      <c r="M56" s="53"/>
      <c r="N56" s="51" t="s">
        <v>119</v>
      </c>
      <c r="O56" s="52"/>
      <c r="P56" s="52"/>
      <c r="Q56" s="53"/>
      <c r="R56" s="51" t="s">
        <v>120</v>
      </c>
      <c r="S56" s="52"/>
      <c r="T56" s="52"/>
      <c r="U56" s="53"/>
      <c r="V56" s="51" t="s">
        <v>121</v>
      </c>
      <c r="W56" s="52"/>
      <c r="X56" s="52"/>
      <c r="Y56" s="53"/>
      <c r="Z56" s="51" t="s">
        <v>122</v>
      </c>
      <c r="AA56" s="52"/>
      <c r="AB56" s="52"/>
      <c r="AC56" s="53"/>
      <c r="AD56" s="51" t="s">
        <v>123</v>
      </c>
      <c r="AE56" s="52"/>
      <c r="AF56" s="52"/>
      <c r="AG56" s="53"/>
      <c r="AH56" s="51" t="s">
        <v>124</v>
      </c>
      <c r="AI56" s="52"/>
      <c r="AJ56" s="52"/>
      <c r="AK56" s="53"/>
      <c r="AL56" s="51" t="s">
        <v>125</v>
      </c>
      <c r="AM56" s="52"/>
      <c r="AN56" s="52"/>
      <c r="AO56" s="53"/>
      <c r="AP56" s="51" t="s">
        <v>126</v>
      </c>
      <c r="AQ56" s="52"/>
      <c r="AR56" s="52"/>
      <c r="AS56" s="53"/>
      <c r="AT56" s="51" t="s">
        <v>127</v>
      </c>
      <c r="AU56" s="52"/>
      <c r="AV56" s="52"/>
      <c r="AW56" s="53"/>
      <c r="AX56" s="51" t="s">
        <v>128</v>
      </c>
      <c r="AY56" s="52"/>
      <c r="AZ56" s="52"/>
      <c r="BA56" s="53"/>
    </row>
    <row r="57" spans="1:53" x14ac:dyDescent="0.25">
      <c r="A57" s="13" t="s">
        <v>8</v>
      </c>
      <c r="B57" s="13" t="s">
        <v>9</v>
      </c>
      <c r="C57" s="13" t="s">
        <v>9</v>
      </c>
      <c r="D57" s="13" t="s">
        <v>10</v>
      </c>
      <c r="E57" s="13" t="s">
        <v>11</v>
      </c>
      <c r="F57" s="4"/>
      <c r="G57" s="4"/>
      <c r="H57" s="42"/>
      <c r="I57" s="43" t="s">
        <v>12</v>
      </c>
      <c r="J57" s="4"/>
      <c r="K57" s="4"/>
      <c r="L57" s="42"/>
      <c r="M57" s="43" t="s">
        <v>12</v>
      </c>
      <c r="N57" s="4"/>
      <c r="O57" s="4"/>
      <c r="P57" s="42"/>
      <c r="Q57" s="43" t="s">
        <v>12</v>
      </c>
      <c r="R57" s="4"/>
      <c r="S57" s="4"/>
      <c r="T57" s="42"/>
      <c r="U57" s="43" t="s">
        <v>12</v>
      </c>
      <c r="V57" s="4"/>
      <c r="W57" s="4"/>
      <c r="X57" s="42"/>
      <c r="Y57" s="43" t="s">
        <v>12</v>
      </c>
      <c r="Z57" s="4"/>
      <c r="AA57" s="4"/>
      <c r="AB57" s="42"/>
      <c r="AC57" s="43" t="s">
        <v>12</v>
      </c>
      <c r="AD57" s="4"/>
      <c r="AE57" s="4"/>
      <c r="AF57" s="42"/>
      <c r="AG57" s="43" t="s">
        <v>12</v>
      </c>
      <c r="AH57" s="4"/>
      <c r="AI57" s="4"/>
      <c r="AJ57" s="42"/>
      <c r="AK57" s="43" t="s">
        <v>12</v>
      </c>
      <c r="AL57" s="4"/>
      <c r="AM57" s="4"/>
      <c r="AN57" s="42"/>
      <c r="AO57" s="43" t="s">
        <v>12</v>
      </c>
      <c r="AP57" s="4"/>
      <c r="AQ57" s="4"/>
      <c r="AR57" s="42"/>
      <c r="AS57" s="43" t="s">
        <v>12</v>
      </c>
      <c r="AT57" s="4"/>
      <c r="AU57" s="4"/>
      <c r="AV57" s="42"/>
      <c r="AW57" s="43" t="s">
        <v>12</v>
      </c>
      <c r="AX57" s="4"/>
      <c r="AY57" s="4"/>
      <c r="AZ57" s="42"/>
      <c r="BA57" s="43" t="s">
        <v>12</v>
      </c>
    </row>
    <row r="58" spans="1:53" x14ac:dyDescent="0.25">
      <c r="A58" s="13" t="s">
        <v>13</v>
      </c>
      <c r="B58" s="13" t="s">
        <v>13</v>
      </c>
      <c r="C58" s="13" t="s">
        <v>13</v>
      </c>
      <c r="D58" s="13" t="s">
        <v>14</v>
      </c>
      <c r="E58" s="13" t="s">
        <v>15</v>
      </c>
      <c r="F58" s="13" t="s">
        <v>16</v>
      </c>
      <c r="G58" s="13" t="s">
        <v>17</v>
      </c>
      <c r="H58" s="13" t="s">
        <v>18</v>
      </c>
      <c r="I58" s="13" t="s">
        <v>15</v>
      </c>
      <c r="J58" s="13" t="s">
        <v>16</v>
      </c>
      <c r="K58" s="13" t="s">
        <v>17</v>
      </c>
      <c r="L58" s="13" t="s">
        <v>18</v>
      </c>
      <c r="M58" s="13" t="s">
        <v>15</v>
      </c>
      <c r="N58" s="13" t="s">
        <v>16</v>
      </c>
      <c r="O58" s="13" t="s">
        <v>17</v>
      </c>
      <c r="P58" s="13" t="s">
        <v>18</v>
      </c>
      <c r="Q58" s="13" t="s">
        <v>15</v>
      </c>
      <c r="R58" s="13" t="s">
        <v>16</v>
      </c>
      <c r="S58" s="13" t="s">
        <v>17</v>
      </c>
      <c r="T58" s="13" t="s">
        <v>18</v>
      </c>
      <c r="U58" s="13" t="s">
        <v>15</v>
      </c>
      <c r="V58" s="13" t="s">
        <v>16</v>
      </c>
      <c r="W58" s="13" t="s">
        <v>17</v>
      </c>
      <c r="X58" s="13" t="s">
        <v>18</v>
      </c>
      <c r="Y58" s="13" t="s">
        <v>15</v>
      </c>
      <c r="Z58" s="13" t="s">
        <v>16</v>
      </c>
      <c r="AA58" s="13" t="s">
        <v>17</v>
      </c>
      <c r="AB58" s="13" t="s">
        <v>18</v>
      </c>
      <c r="AC58" s="13" t="s">
        <v>15</v>
      </c>
      <c r="AD58" s="13" t="s">
        <v>16</v>
      </c>
      <c r="AE58" s="13" t="s">
        <v>17</v>
      </c>
      <c r="AF58" s="13" t="s">
        <v>18</v>
      </c>
      <c r="AG58" s="13" t="s">
        <v>15</v>
      </c>
      <c r="AH58" s="13" t="s">
        <v>16</v>
      </c>
      <c r="AI58" s="13" t="s">
        <v>17</v>
      </c>
      <c r="AJ58" s="13" t="s">
        <v>18</v>
      </c>
      <c r="AK58" s="13" t="s">
        <v>15</v>
      </c>
      <c r="AL58" s="13" t="s">
        <v>16</v>
      </c>
      <c r="AM58" s="13" t="s">
        <v>17</v>
      </c>
      <c r="AN58" s="13" t="s">
        <v>18</v>
      </c>
      <c r="AO58" s="13" t="s">
        <v>15</v>
      </c>
      <c r="AP58" s="13" t="s">
        <v>16</v>
      </c>
      <c r="AQ58" s="13" t="s">
        <v>17</v>
      </c>
      <c r="AR58" s="13" t="s">
        <v>18</v>
      </c>
      <c r="AS58" s="13" t="s">
        <v>15</v>
      </c>
      <c r="AT58" s="13" t="s">
        <v>16</v>
      </c>
      <c r="AU58" s="13" t="s">
        <v>17</v>
      </c>
      <c r="AV58" s="13" t="s">
        <v>18</v>
      </c>
      <c r="AW58" s="13" t="s">
        <v>15</v>
      </c>
      <c r="AX58" s="13" t="s">
        <v>16</v>
      </c>
      <c r="AY58" s="13" t="s">
        <v>17</v>
      </c>
      <c r="AZ58" s="13" t="s">
        <v>18</v>
      </c>
      <c r="BA58" s="13" t="s">
        <v>15</v>
      </c>
    </row>
    <row r="59" spans="1:5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x14ac:dyDescent="0.25">
      <c r="A60" s="11"/>
      <c r="B60" s="11"/>
      <c r="C60" s="11"/>
      <c r="D60" s="11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1"/>
      <c r="V60" s="11"/>
      <c r="W60" s="11"/>
      <c r="X60" s="11"/>
      <c r="Y60" s="15" t="s">
        <v>19</v>
      </c>
      <c r="Z60" s="11"/>
      <c r="AA60" s="11"/>
      <c r="AB60" s="11"/>
      <c r="AC60" s="15" t="s">
        <v>19</v>
      </c>
      <c r="AD60" s="11"/>
      <c r="AE60" s="11"/>
      <c r="AF60" s="11"/>
      <c r="AG60" s="15" t="s">
        <v>19</v>
      </c>
      <c r="AH60" s="11"/>
      <c r="AI60" s="11"/>
      <c r="AJ60" s="11"/>
      <c r="AK60" s="15" t="s">
        <v>19</v>
      </c>
      <c r="AL60" s="11"/>
      <c r="AM60" s="11"/>
      <c r="AN60" s="11"/>
      <c r="AO60" s="15" t="s">
        <v>19</v>
      </c>
      <c r="AP60" s="11"/>
      <c r="AQ60" s="11"/>
      <c r="AR60" s="11"/>
      <c r="AS60" s="15" t="s">
        <v>19</v>
      </c>
      <c r="AT60" s="11"/>
      <c r="AU60" s="11"/>
      <c r="AV60" s="11"/>
      <c r="AW60" s="15" t="s">
        <v>19</v>
      </c>
      <c r="AX60" s="11"/>
      <c r="AY60" s="11"/>
      <c r="AZ60" s="11"/>
      <c r="BA60" s="15" t="s">
        <v>19</v>
      </c>
    </row>
    <row r="61" spans="1:53" x14ac:dyDescent="0.25">
      <c r="A61" s="4"/>
      <c r="B61" s="4"/>
      <c r="C61" s="4"/>
      <c r="D61" s="17"/>
      <c r="E61" s="4"/>
      <c r="F61" s="4"/>
      <c r="G61" s="4"/>
      <c r="H61" s="4"/>
      <c r="I61" s="4"/>
      <c r="J61" s="4"/>
    </row>
    <row r="62" spans="1:53" x14ac:dyDescent="0.25">
      <c r="A62" s="13" t="s">
        <v>31</v>
      </c>
      <c r="B62" s="13">
        <v>340</v>
      </c>
      <c r="C62" s="13">
        <v>3400</v>
      </c>
      <c r="D62" s="8" t="s">
        <v>20</v>
      </c>
      <c r="E62" s="19">
        <v>3035569</v>
      </c>
      <c r="F62" s="4"/>
      <c r="G62" s="4"/>
      <c r="H62" s="4"/>
      <c r="I62" s="20">
        <f>E62+F62-G62</f>
        <v>3035569</v>
      </c>
      <c r="J62" s="4"/>
      <c r="M62" s="20">
        <f>I62+J62-K62</f>
        <v>3035569</v>
      </c>
      <c r="Q62" s="20">
        <f>M62+N62-O62</f>
        <v>3035569</v>
      </c>
      <c r="U62" s="20">
        <f>Q62+R62-S62</f>
        <v>3035569</v>
      </c>
      <c r="Y62" s="20">
        <f>U62+V62-W62</f>
        <v>3035569</v>
      </c>
      <c r="AC62" s="20">
        <f>Y62+Z62-AA62</f>
        <v>3035569</v>
      </c>
      <c r="AG62" s="20">
        <f>AC62+AD62-AE62</f>
        <v>3035569</v>
      </c>
      <c r="AK62" s="20">
        <f>AG62+AH62-AI62</f>
        <v>3035569</v>
      </c>
      <c r="AO62" s="20">
        <f>AK62+AL62-AM62</f>
        <v>3035569</v>
      </c>
      <c r="AS62" s="20">
        <f>AO62+AP62-AQ62</f>
        <v>3035569</v>
      </c>
      <c r="AW62" s="20">
        <f>AS62+AT62-AU62</f>
        <v>3035569</v>
      </c>
      <c r="BA62" s="20">
        <f>AW62+AX62-AY62</f>
        <v>3035569</v>
      </c>
    </row>
    <row r="63" spans="1:53" x14ac:dyDescent="0.25">
      <c r="A63" s="13" t="s">
        <v>32</v>
      </c>
      <c r="B63" s="13">
        <v>340</v>
      </c>
      <c r="C63" s="13">
        <v>3401</v>
      </c>
      <c r="D63" s="8" t="s">
        <v>33</v>
      </c>
      <c r="E63" s="19">
        <v>651684</v>
      </c>
      <c r="F63" s="4"/>
      <c r="G63" s="4"/>
      <c r="H63" s="4"/>
      <c r="I63" s="20">
        <f t="shared" ref="I63:I74" si="15">E63+F63-G63</f>
        <v>651684</v>
      </c>
      <c r="J63" s="4"/>
      <c r="M63" s="20">
        <f t="shared" ref="M63:M74" si="16">I63+J63-K63</f>
        <v>651684</v>
      </c>
      <c r="Q63" s="20">
        <f t="shared" ref="Q63:Q74" si="17">M63+N63-O63</f>
        <v>651684</v>
      </c>
      <c r="U63" s="20">
        <f t="shared" ref="U63:U74" si="18">Q63+R63-S63</f>
        <v>651684</v>
      </c>
      <c r="Y63" s="20">
        <f t="shared" ref="Y63:Y74" si="19">U63+V63-W63</f>
        <v>651684</v>
      </c>
      <c r="AC63" s="20">
        <f t="shared" ref="AC63:AC74" si="20">Y63+Z63-AA63</f>
        <v>651684</v>
      </c>
      <c r="AG63" s="20">
        <f t="shared" ref="AG63:AG74" si="21">AC63+AD63-AE63</f>
        <v>651684</v>
      </c>
      <c r="AK63" s="20">
        <f t="shared" ref="AK63:AK74" si="22">AG63+AH63-AI63</f>
        <v>651684</v>
      </c>
      <c r="AO63" s="20">
        <f t="shared" ref="AO63:AO74" si="23">AK63+AL63-AM63</f>
        <v>651684</v>
      </c>
      <c r="AS63" s="20">
        <f t="shared" ref="AS63:AS74" si="24">AO63+AP63-AQ63</f>
        <v>651684</v>
      </c>
      <c r="AW63" s="20">
        <f t="shared" ref="AW63:AW74" si="25">AS63+AT63-AU63</f>
        <v>651684</v>
      </c>
      <c r="BA63" s="20">
        <f t="shared" ref="BA63:BA74" si="26">AW63+AX63-AY63</f>
        <v>651684</v>
      </c>
    </row>
    <row r="64" spans="1:53" x14ac:dyDescent="0.25">
      <c r="A64" s="13" t="s">
        <v>34</v>
      </c>
      <c r="B64" s="13">
        <v>341</v>
      </c>
      <c r="C64" s="13">
        <v>3410</v>
      </c>
      <c r="D64" s="8" t="s">
        <v>21</v>
      </c>
      <c r="E64" s="19">
        <v>36443767</v>
      </c>
      <c r="F64" s="4"/>
      <c r="G64" s="20">
        <v>1569.2236934880991</v>
      </c>
      <c r="H64" s="4"/>
      <c r="I64" s="20">
        <f t="shared" si="15"/>
        <v>36442197.77630651</v>
      </c>
      <c r="J64" s="4"/>
      <c r="K64" s="46">
        <v>1571.7082976694551</v>
      </c>
      <c r="M64" s="20">
        <f t="shared" si="16"/>
        <v>36440626.06800884</v>
      </c>
      <c r="O64" s="46">
        <v>1574.1968358074316</v>
      </c>
      <c r="Q64" s="20">
        <f t="shared" si="17"/>
        <v>36439051.871173032</v>
      </c>
      <c r="S64" s="46">
        <v>1576.6893141307935</v>
      </c>
      <c r="U64" s="20">
        <f t="shared" si="18"/>
        <v>36437475.181858897</v>
      </c>
      <c r="W64" s="46">
        <v>1579.1857388781668</v>
      </c>
      <c r="Y64" s="20">
        <f t="shared" si="19"/>
        <v>36435895.996120021</v>
      </c>
      <c r="AA64" s="46">
        <v>1581.6861162980574</v>
      </c>
      <c r="AC64" s="20">
        <f t="shared" si="20"/>
        <v>36434314.31000372</v>
      </c>
      <c r="AE64" s="46">
        <v>1584.1904526488624</v>
      </c>
      <c r="AG64" s="20">
        <f t="shared" si="21"/>
        <v>36432730.11955107</v>
      </c>
      <c r="AI64" s="46">
        <v>1586.6987541988897</v>
      </c>
      <c r="AK64" s="20">
        <f t="shared" si="22"/>
        <v>36431143.420796871</v>
      </c>
      <c r="AM64" s="46">
        <v>1589.2110272263712</v>
      </c>
      <c r="AO64" s="20">
        <f t="shared" si="23"/>
        <v>36429554.209769644</v>
      </c>
      <c r="AQ64" s="46">
        <v>1589.2110272263712</v>
      </c>
      <c r="AS64" s="20">
        <f t="shared" si="24"/>
        <v>36427964.998742417</v>
      </c>
      <c r="AU64" s="46">
        <v>1589.2110272263712</v>
      </c>
      <c r="AW64" s="20">
        <f t="shared" si="25"/>
        <v>36426375.787715189</v>
      </c>
      <c r="AY64" s="46">
        <v>1589.2110272263712</v>
      </c>
      <c r="BA64" s="20">
        <f t="shared" si="26"/>
        <v>36424786.576687962</v>
      </c>
    </row>
    <row r="65" spans="1:53" x14ac:dyDescent="0.25">
      <c r="A65" s="13" t="s">
        <v>35</v>
      </c>
      <c r="B65" s="13">
        <v>342</v>
      </c>
      <c r="C65" s="13">
        <v>3420</v>
      </c>
      <c r="D65" s="8" t="s">
        <v>37</v>
      </c>
      <c r="E65" s="19">
        <v>61969413</v>
      </c>
      <c r="F65" s="4"/>
      <c r="G65" s="20">
        <v>1999.9909818965966</v>
      </c>
      <c r="H65" s="4"/>
      <c r="I65" s="20">
        <f t="shared" si="15"/>
        <v>61967413.009018101</v>
      </c>
      <c r="J65" s="4"/>
      <c r="K65" s="46">
        <v>2003.1576342845995</v>
      </c>
      <c r="M65" s="20">
        <f t="shared" si="16"/>
        <v>61965409.851383813</v>
      </c>
      <c r="O65" s="46">
        <v>2006.3293005388832</v>
      </c>
      <c r="Q65" s="20">
        <f t="shared" si="17"/>
        <v>61963403.522083275</v>
      </c>
      <c r="S65" s="46">
        <v>2009.5059885980695</v>
      </c>
      <c r="U65" s="20">
        <f t="shared" si="18"/>
        <v>61961394.016094677</v>
      </c>
      <c r="W65" s="46">
        <v>2012.6877064133498</v>
      </c>
      <c r="Y65" s="20">
        <f t="shared" si="19"/>
        <v>61959381.328388266</v>
      </c>
      <c r="AA65" s="46">
        <v>2015.8744619485039</v>
      </c>
      <c r="AC65" s="20">
        <f t="shared" si="20"/>
        <v>61957365.453926317</v>
      </c>
      <c r="AE65" s="46">
        <v>2019.0662631799223</v>
      </c>
      <c r="AG65" s="20">
        <f t="shared" si="21"/>
        <v>61955346.387663141</v>
      </c>
      <c r="AI65" s="46">
        <v>2022.2631180966237</v>
      </c>
      <c r="AK65" s="20">
        <f t="shared" si="22"/>
        <v>61953324.124545045</v>
      </c>
      <c r="AM65" s="46">
        <v>2025.4650347002764</v>
      </c>
      <c r="AO65" s="20">
        <f t="shared" si="23"/>
        <v>61951298.659510344</v>
      </c>
      <c r="AQ65" s="46">
        <v>2025.4650347002764</v>
      </c>
      <c r="AS65" s="20">
        <f t="shared" si="24"/>
        <v>61949273.194475643</v>
      </c>
      <c r="AU65" s="46">
        <v>2025.4650347002764</v>
      </c>
      <c r="AW65" s="20">
        <f t="shared" si="25"/>
        <v>61947247.729440942</v>
      </c>
      <c r="AY65" s="46">
        <v>2025.4650347002764</v>
      </c>
      <c r="BA65" s="20">
        <f t="shared" si="26"/>
        <v>61945222.264406241</v>
      </c>
    </row>
    <row r="66" spans="1:53" x14ac:dyDescent="0.25">
      <c r="A66" s="13" t="s">
        <v>36</v>
      </c>
      <c r="B66" s="13">
        <v>343</v>
      </c>
      <c r="C66" s="13" t="s">
        <v>101</v>
      </c>
      <c r="D66" s="8" t="s">
        <v>102</v>
      </c>
      <c r="E66" s="19">
        <v>1478010</v>
      </c>
      <c r="F66" s="4"/>
      <c r="G66" s="20">
        <v>0</v>
      </c>
      <c r="H66" s="4"/>
      <c r="I66" s="20">
        <f t="shared" si="15"/>
        <v>1478010</v>
      </c>
      <c r="J66" s="4"/>
      <c r="K66" s="46">
        <v>0</v>
      </c>
      <c r="M66" s="20">
        <f t="shared" si="16"/>
        <v>1478010</v>
      </c>
      <c r="O66" s="46">
        <v>0</v>
      </c>
      <c r="Q66" s="20">
        <f t="shared" si="17"/>
        <v>1478010</v>
      </c>
      <c r="S66" s="46">
        <v>0</v>
      </c>
      <c r="U66" s="20">
        <f t="shared" si="18"/>
        <v>1478010</v>
      </c>
      <c r="W66" s="46">
        <v>0</v>
      </c>
      <c r="Y66" s="20">
        <f t="shared" si="19"/>
        <v>1478010</v>
      </c>
      <c r="AA66" s="46">
        <v>0</v>
      </c>
      <c r="AC66" s="20">
        <f t="shared" si="20"/>
        <v>1478010</v>
      </c>
      <c r="AE66" s="46">
        <v>0</v>
      </c>
      <c r="AG66" s="20">
        <f t="shared" si="21"/>
        <v>1478010</v>
      </c>
      <c r="AI66" s="46">
        <v>0</v>
      </c>
      <c r="AK66" s="20">
        <f t="shared" si="22"/>
        <v>1478010</v>
      </c>
      <c r="AM66" s="46">
        <v>0</v>
      </c>
      <c r="AO66" s="20">
        <f t="shared" si="23"/>
        <v>1478010</v>
      </c>
      <c r="AQ66" s="46">
        <v>0</v>
      </c>
      <c r="AS66" s="20">
        <f t="shared" si="24"/>
        <v>1478010</v>
      </c>
      <c r="AU66" s="46">
        <v>0</v>
      </c>
      <c r="AW66" s="20">
        <f t="shared" si="25"/>
        <v>1478010</v>
      </c>
      <c r="AY66" s="46">
        <v>0</v>
      </c>
      <c r="BA66" s="20">
        <f t="shared" si="26"/>
        <v>1478010</v>
      </c>
    </row>
    <row r="67" spans="1:53" x14ac:dyDescent="0.25">
      <c r="A67" s="13" t="s">
        <v>38</v>
      </c>
      <c r="B67" s="13">
        <v>344</v>
      </c>
      <c r="C67" s="13">
        <v>3440</v>
      </c>
      <c r="D67" s="8" t="s">
        <v>39</v>
      </c>
      <c r="E67" s="19">
        <v>213674007</v>
      </c>
      <c r="F67" s="4"/>
      <c r="G67" s="20">
        <v>164604.38599209482</v>
      </c>
      <c r="H67" s="4"/>
      <c r="I67" s="20">
        <f t="shared" si="15"/>
        <v>213509402.61400792</v>
      </c>
      <c r="J67" s="4"/>
      <c r="K67" s="46">
        <v>164865.00960324894</v>
      </c>
      <c r="M67" s="20">
        <f t="shared" si="16"/>
        <v>213344537.60440466</v>
      </c>
      <c r="O67" s="46">
        <v>165126.04586845406</v>
      </c>
      <c r="Q67" s="20">
        <f t="shared" si="17"/>
        <v>213179411.5585362</v>
      </c>
      <c r="S67" s="46">
        <v>165387.49544107911</v>
      </c>
      <c r="U67" s="20">
        <f t="shared" si="18"/>
        <v>213014024.06309512</v>
      </c>
      <c r="W67" s="46">
        <v>165649.35897552749</v>
      </c>
      <c r="Y67" s="20">
        <f t="shared" si="19"/>
        <v>212848374.70411959</v>
      </c>
      <c r="AA67" s="46">
        <v>165911.63712723873</v>
      </c>
      <c r="AC67" s="20">
        <f t="shared" si="20"/>
        <v>212682463.06699234</v>
      </c>
      <c r="AE67" s="46">
        <v>166174.33055269017</v>
      </c>
      <c r="AG67" s="20">
        <f t="shared" si="21"/>
        <v>212516288.73643965</v>
      </c>
      <c r="AI67" s="46">
        <v>166437.43990939858</v>
      </c>
      <c r="AK67" s="20">
        <f t="shared" si="22"/>
        <v>212349851.29653025</v>
      </c>
      <c r="AM67" s="46">
        <v>166700.96585592179</v>
      </c>
      <c r="AO67" s="20">
        <f t="shared" si="23"/>
        <v>212183150.33067432</v>
      </c>
      <c r="AQ67" s="46">
        <v>166700.96585592179</v>
      </c>
      <c r="AS67" s="20">
        <f t="shared" si="24"/>
        <v>212016449.36481839</v>
      </c>
      <c r="AU67" s="46">
        <v>166700.96585592179</v>
      </c>
      <c r="AW67" s="20">
        <f t="shared" si="25"/>
        <v>211849748.39896247</v>
      </c>
      <c r="AY67" s="46">
        <v>166701.26585592178</v>
      </c>
      <c r="BA67" s="20">
        <f t="shared" si="26"/>
        <v>211683047.13310656</v>
      </c>
    </row>
    <row r="68" spans="1:53" x14ac:dyDescent="0.25">
      <c r="A68" s="13" t="s">
        <v>40</v>
      </c>
      <c r="B68" s="13">
        <v>344</v>
      </c>
      <c r="C68" s="13">
        <v>3446</v>
      </c>
      <c r="D68" s="8" t="s">
        <v>103</v>
      </c>
      <c r="E68" s="19">
        <v>4168276</v>
      </c>
      <c r="F68" s="4"/>
      <c r="G68" s="20">
        <v>0</v>
      </c>
      <c r="H68" s="4"/>
      <c r="I68" s="20">
        <f t="shared" si="15"/>
        <v>4168276</v>
      </c>
      <c r="J68" s="4"/>
      <c r="K68" s="46">
        <v>0</v>
      </c>
      <c r="M68" s="20">
        <f t="shared" si="16"/>
        <v>4168276</v>
      </c>
      <c r="O68" s="46">
        <v>0</v>
      </c>
      <c r="Q68" s="20">
        <f t="shared" si="17"/>
        <v>4168276</v>
      </c>
      <c r="S68" s="46">
        <v>0</v>
      </c>
      <c r="U68" s="20">
        <f t="shared" si="18"/>
        <v>4168276</v>
      </c>
      <c r="W68" s="46">
        <v>0</v>
      </c>
      <c r="Y68" s="20">
        <f t="shared" si="19"/>
        <v>4168276</v>
      </c>
      <c r="AA68" s="46">
        <v>0</v>
      </c>
      <c r="AC68" s="20">
        <f t="shared" si="20"/>
        <v>4168276</v>
      </c>
      <c r="AE68" s="46">
        <v>0</v>
      </c>
      <c r="AG68" s="20">
        <f t="shared" si="21"/>
        <v>4168276</v>
      </c>
      <c r="AI68" s="46">
        <v>0</v>
      </c>
      <c r="AK68" s="20">
        <f t="shared" si="22"/>
        <v>4168276</v>
      </c>
      <c r="AM68" s="46">
        <v>0</v>
      </c>
      <c r="AO68" s="20">
        <f t="shared" si="23"/>
        <v>4168276</v>
      </c>
      <c r="AQ68" s="46">
        <v>0</v>
      </c>
      <c r="AS68" s="20">
        <f t="shared" si="24"/>
        <v>4168276</v>
      </c>
      <c r="AU68" s="46">
        <v>0</v>
      </c>
      <c r="AW68" s="20">
        <f t="shared" si="25"/>
        <v>4168276</v>
      </c>
      <c r="AY68" s="46">
        <v>0</v>
      </c>
      <c r="BA68" s="20">
        <f t="shared" si="26"/>
        <v>4168276</v>
      </c>
    </row>
    <row r="69" spans="1:53" x14ac:dyDescent="0.25">
      <c r="A69" s="13" t="s">
        <v>41</v>
      </c>
      <c r="B69" s="13">
        <v>344</v>
      </c>
      <c r="C69" s="13">
        <v>3446</v>
      </c>
      <c r="D69" s="8" t="s">
        <v>104</v>
      </c>
      <c r="E69" s="19">
        <v>5747433</v>
      </c>
      <c r="F69" s="4"/>
      <c r="G69" s="20">
        <v>0</v>
      </c>
      <c r="H69" s="4"/>
      <c r="I69" s="20">
        <f t="shared" si="15"/>
        <v>5747433</v>
      </c>
      <c r="J69" s="4"/>
      <c r="K69" s="46">
        <v>0</v>
      </c>
      <c r="M69" s="20">
        <f t="shared" si="16"/>
        <v>5747433</v>
      </c>
      <c r="O69" s="46">
        <v>0</v>
      </c>
      <c r="Q69" s="20">
        <f t="shared" si="17"/>
        <v>5747433</v>
      </c>
      <c r="S69" s="46">
        <v>0</v>
      </c>
      <c r="U69" s="20">
        <f t="shared" si="18"/>
        <v>5747433</v>
      </c>
      <c r="W69" s="46">
        <v>0</v>
      </c>
      <c r="Y69" s="20">
        <f t="shared" si="19"/>
        <v>5747433</v>
      </c>
      <c r="AA69" s="46">
        <v>0</v>
      </c>
      <c r="AC69" s="20">
        <f t="shared" si="20"/>
        <v>5747433</v>
      </c>
      <c r="AE69" s="46">
        <v>0</v>
      </c>
      <c r="AG69" s="20">
        <f t="shared" si="21"/>
        <v>5747433</v>
      </c>
      <c r="AI69" s="46">
        <v>0</v>
      </c>
      <c r="AK69" s="20">
        <f t="shared" si="22"/>
        <v>5747433</v>
      </c>
      <c r="AM69" s="46">
        <v>0</v>
      </c>
      <c r="AO69" s="20">
        <f t="shared" si="23"/>
        <v>5747433</v>
      </c>
      <c r="AQ69" s="46">
        <v>0</v>
      </c>
      <c r="AS69" s="20">
        <f t="shared" si="24"/>
        <v>5747433</v>
      </c>
      <c r="AU69" s="46">
        <v>0</v>
      </c>
      <c r="AW69" s="20">
        <f t="shared" si="25"/>
        <v>5747433</v>
      </c>
      <c r="AY69" s="46">
        <v>0</v>
      </c>
      <c r="BA69" s="20">
        <f t="shared" si="26"/>
        <v>5747433</v>
      </c>
    </row>
    <row r="70" spans="1:53" x14ac:dyDescent="0.25">
      <c r="A70" s="13" t="s">
        <v>42</v>
      </c>
      <c r="B70" s="13">
        <v>345</v>
      </c>
      <c r="C70" s="13">
        <v>3450</v>
      </c>
      <c r="D70" s="8" t="s">
        <v>25</v>
      </c>
      <c r="E70" s="19">
        <v>21491055</v>
      </c>
      <c r="F70" s="4"/>
      <c r="G70" s="20">
        <v>5446.1292891645789</v>
      </c>
      <c r="H70" s="4"/>
      <c r="I70" s="20">
        <f t="shared" si="15"/>
        <v>21485608.870710835</v>
      </c>
      <c r="J70" s="4"/>
      <c r="K70" s="46">
        <v>5454.7523272057551</v>
      </c>
      <c r="M70" s="20">
        <f t="shared" si="16"/>
        <v>21480154.118383627</v>
      </c>
      <c r="O70" s="46">
        <v>5463.3890183904978</v>
      </c>
      <c r="Q70" s="20">
        <f t="shared" si="17"/>
        <v>21474690.729365237</v>
      </c>
      <c r="S70" s="46">
        <v>5472.0393843362817</v>
      </c>
      <c r="U70" s="20">
        <f t="shared" si="18"/>
        <v>21469218.689980902</v>
      </c>
      <c r="W70" s="46">
        <v>5480.7034466948135</v>
      </c>
      <c r="Y70" s="20">
        <f t="shared" si="19"/>
        <v>21463737.986534208</v>
      </c>
      <c r="AA70" s="46">
        <v>5489.3812271520801</v>
      </c>
      <c r="AC70" s="20">
        <f t="shared" si="20"/>
        <v>21458248.605307057</v>
      </c>
      <c r="AE70" s="46">
        <v>5498.072747428404</v>
      </c>
      <c r="AG70" s="20">
        <f t="shared" si="21"/>
        <v>21452750.53255963</v>
      </c>
      <c r="AI70" s="46">
        <v>5506.7780292784983</v>
      </c>
      <c r="AK70" s="20">
        <f t="shared" si="22"/>
        <v>21447243.754530352</v>
      </c>
      <c r="AM70" s="46">
        <v>5515.4970944915221</v>
      </c>
      <c r="AO70" s="20">
        <f t="shared" si="23"/>
        <v>21441728.257435858</v>
      </c>
      <c r="AQ70" s="46">
        <v>5515.4970944915221</v>
      </c>
      <c r="AS70" s="20">
        <f t="shared" si="24"/>
        <v>21436212.760341365</v>
      </c>
      <c r="AU70" s="46">
        <v>5515.4970944915221</v>
      </c>
      <c r="AW70" s="20">
        <f t="shared" si="25"/>
        <v>21430697.263246872</v>
      </c>
      <c r="AY70" s="46">
        <v>5515.4970944915221</v>
      </c>
      <c r="BA70" s="20">
        <f t="shared" si="26"/>
        <v>21425181.766152378</v>
      </c>
    </row>
    <row r="71" spans="1:53" x14ac:dyDescent="0.25">
      <c r="A71" s="13" t="s">
        <v>43</v>
      </c>
      <c r="B71" s="13">
        <v>345</v>
      </c>
      <c r="C71" s="13">
        <v>3456</v>
      </c>
      <c r="D71" s="8" t="s">
        <v>105</v>
      </c>
      <c r="E71" s="19">
        <v>425603</v>
      </c>
      <c r="F71" s="4"/>
      <c r="G71" s="20">
        <v>0</v>
      </c>
      <c r="H71" s="4"/>
      <c r="I71" s="20">
        <f t="shared" si="15"/>
        <v>425603</v>
      </c>
      <c r="J71" s="4"/>
      <c r="K71" s="46">
        <v>0</v>
      </c>
      <c r="M71" s="20">
        <f t="shared" si="16"/>
        <v>425603</v>
      </c>
      <c r="O71" s="46">
        <v>0</v>
      </c>
      <c r="Q71" s="20">
        <f t="shared" si="17"/>
        <v>425603</v>
      </c>
      <c r="S71" s="46">
        <v>0</v>
      </c>
      <c r="U71" s="20">
        <f t="shared" si="18"/>
        <v>425603</v>
      </c>
      <c r="W71" s="46">
        <v>0</v>
      </c>
      <c r="Y71" s="20">
        <f t="shared" si="19"/>
        <v>425603</v>
      </c>
      <c r="AA71" s="46">
        <v>0</v>
      </c>
      <c r="AC71" s="20">
        <f t="shared" si="20"/>
        <v>425603</v>
      </c>
      <c r="AE71" s="46">
        <v>0</v>
      </c>
      <c r="AG71" s="20">
        <f t="shared" si="21"/>
        <v>425603</v>
      </c>
      <c r="AI71" s="46">
        <v>0</v>
      </c>
      <c r="AK71" s="20">
        <f t="shared" si="22"/>
        <v>425603</v>
      </c>
      <c r="AM71" s="46">
        <v>0</v>
      </c>
      <c r="AO71" s="20">
        <f t="shared" si="23"/>
        <v>425603</v>
      </c>
      <c r="AQ71" s="46">
        <v>0</v>
      </c>
      <c r="AS71" s="20">
        <f t="shared" si="24"/>
        <v>425603</v>
      </c>
      <c r="AU71" s="46">
        <v>0</v>
      </c>
      <c r="AW71" s="20">
        <f t="shared" si="25"/>
        <v>425603</v>
      </c>
      <c r="AY71" s="46">
        <v>0</v>
      </c>
      <c r="BA71" s="20">
        <f t="shared" si="26"/>
        <v>425603</v>
      </c>
    </row>
    <row r="72" spans="1:53" x14ac:dyDescent="0.25">
      <c r="A72" s="13" t="s">
        <v>44</v>
      </c>
      <c r="B72" s="13">
        <v>345</v>
      </c>
      <c r="C72" s="13">
        <v>3456</v>
      </c>
      <c r="D72" s="8" t="s">
        <v>106</v>
      </c>
      <c r="E72" s="19">
        <v>631334</v>
      </c>
      <c r="F72" s="4"/>
      <c r="G72" s="20">
        <v>0</v>
      </c>
      <c r="H72" s="4"/>
      <c r="I72" s="20">
        <f t="shared" si="15"/>
        <v>631334</v>
      </c>
      <c r="J72" s="4"/>
      <c r="K72" s="46">
        <v>0</v>
      </c>
      <c r="M72" s="20">
        <f t="shared" si="16"/>
        <v>631334</v>
      </c>
      <c r="O72" s="46">
        <v>0</v>
      </c>
      <c r="Q72" s="20">
        <f t="shared" si="17"/>
        <v>631334</v>
      </c>
      <c r="S72" s="46">
        <v>0</v>
      </c>
      <c r="U72" s="20">
        <f t="shared" si="18"/>
        <v>631334</v>
      </c>
      <c r="W72" s="46">
        <v>0</v>
      </c>
      <c r="Y72" s="20">
        <f t="shared" si="19"/>
        <v>631334</v>
      </c>
      <c r="AA72" s="46">
        <v>0</v>
      </c>
      <c r="AC72" s="20">
        <f t="shared" si="20"/>
        <v>631334</v>
      </c>
      <c r="AE72" s="46">
        <v>0</v>
      </c>
      <c r="AG72" s="20">
        <f t="shared" si="21"/>
        <v>631334</v>
      </c>
      <c r="AI72" s="46">
        <v>0</v>
      </c>
      <c r="AK72" s="20">
        <f t="shared" si="22"/>
        <v>631334</v>
      </c>
      <c r="AM72" s="46">
        <v>0</v>
      </c>
      <c r="AO72" s="20">
        <f t="shared" si="23"/>
        <v>631334</v>
      </c>
      <c r="AQ72" s="46">
        <v>0</v>
      </c>
      <c r="AS72" s="20">
        <f t="shared" si="24"/>
        <v>631334</v>
      </c>
      <c r="AU72" s="46">
        <v>0</v>
      </c>
      <c r="AW72" s="20">
        <f t="shared" si="25"/>
        <v>631334</v>
      </c>
      <c r="AY72" s="46">
        <v>0</v>
      </c>
      <c r="BA72" s="20">
        <f t="shared" si="26"/>
        <v>631334</v>
      </c>
    </row>
    <row r="73" spans="1:53" x14ac:dyDescent="0.25">
      <c r="A73" s="13" t="s">
        <v>46</v>
      </c>
      <c r="B73" s="13">
        <v>346</v>
      </c>
      <c r="C73" s="13">
        <v>3460</v>
      </c>
      <c r="D73" s="8" t="s">
        <v>45</v>
      </c>
      <c r="E73" s="19">
        <v>4818788</v>
      </c>
      <c r="F73" s="4"/>
      <c r="G73" s="20">
        <v>-789.74002874891255</v>
      </c>
      <c r="H73" s="4"/>
      <c r="I73" s="20">
        <f t="shared" si="15"/>
        <v>4819577.7400287492</v>
      </c>
      <c r="J73" s="4"/>
      <c r="K73" s="46">
        <v>-790.99045046109825</v>
      </c>
      <c r="M73" s="20">
        <f t="shared" si="16"/>
        <v>4820368.7304792106</v>
      </c>
      <c r="O73" s="46">
        <v>-792.24285200766167</v>
      </c>
      <c r="Q73" s="20">
        <f t="shared" si="17"/>
        <v>4821160.9733312186</v>
      </c>
      <c r="S73" s="46">
        <v>-793.49723652334035</v>
      </c>
      <c r="U73" s="20">
        <f t="shared" si="18"/>
        <v>4821954.4705677424</v>
      </c>
      <c r="W73" s="46">
        <v>-794.75360714783562</v>
      </c>
      <c r="Y73" s="20">
        <f t="shared" si="19"/>
        <v>4822749.2241748897</v>
      </c>
      <c r="AA73" s="46">
        <v>-796.01196702581967</v>
      </c>
      <c r="AC73" s="20">
        <f t="shared" si="20"/>
        <v>4823545.2361419154</v>
      </c>
      <c r="AE73" s="46">
        <v>-797.27231930694381</v>
      </c>
      <c r="AG73" s="20">
        <f t="shared" si="21"/>
        <v>4824342.5084612221</v>
      </c>
      <c r="AI73" s="46">
        <v>-798.53466714584647</v>
      </c>
      <c r="AK73" s="20">
        <f t="shared" si="22"/>
        <v>4825141.0431283675</v>
      </c>
      <c r="AM73" s="46">
        <v>-799.79901370216066</v>
      </c>
      <c r="AO73" s="20">
        <f t="shared" si="23"/>
        <v>4825940.8421420697</v>
      </c>
      <c r="AQ73" s="46">
        <v>-799.79901370216066</v>
      </c>
      <c r="AS73" s="20">
        <f t="shared" si="24"/>
        <v>4826740.6411557719</v>
      </c>
      <c r="AU73" s="46">
        <v>-799.79901370216066</v>
      </c>
      <c r="AW73" s="20">
        <f t="shared" si="25"/>
        <v>4827540.4401694741</v>
      </c>
      <c r="AY73" s="46">
        <v>-799.79901370216066</v>
      </c>
      <c r="BA73" s="20">
        <f t="shared" si="26"/>
        <v>4828340.2391831763</v>
      </c>
    </row>
    <row r="74" spans="1:53" x14ac:dyDescent="0.25">
      <c r="A74" s="13" t="s">
        <v>47</v>
      </c>
      <c r="B74" s="8"/>
      <c r="C74" s="8"/>
      <c r="D74" s="8" t="s">
        <v>28</v>
      </c>
      <c r="E74" s="19">
        <v>18659133</v>
      </c>
      <c r="F74" s="20">
        <v>0</v>
      </c>
      <c r="G74" s="4"/>
      <c r="H74" s="4"/>
      <c r="I74" s="20">
        <f t="shared" si="15"/>
        <v>18659133</v>
      </c>
      <c r="J74" s="20">
        <v>0</v>
      </c>
      <c r="M74" s="20">
        <f t="shared" si="16"/>
        <v>18659133</v>
      </c>
      <c r="N74" s="46">
        <v>1432584.5640608221</v>
      </c>
      <c r="Q74" s="20">
        <f t="shared" si="17"/>
        <v>20091717.564060822</v>
      </c>
      <c r="R74" s="46">
        <v>0</v>
      </c>
      <c r="U74" s="20">
        <f t="shared" si="18"/>
        <v>20091717.564060822</v>
      </c>
      <c r="V74" s="46">
        <v>0</v>
      </c>
      <c r="Y74" s="20">
        <f t="shared" si="19"/>
        <v>20091717.564060822</v>
      </c>
      <c r="Z74" s="46">
        <v>59222.833178166977</v>
      </c>
      <c r="AC74" s="20">
        <f t="shared" si="20"/>
        <v>20150940.397238988</v>
      </c>
      <c r="AD74" s="46">
        <v>0</v>
      </c>
      <c r="AG74" s="20">
        <f t="shared" si="21"/>
        <v>20150940.397238988</v>
      </c>
      <c r="AH74" s="46">
        <v>0</v>
      </c>
      <c r="AK74" s="20">
        <f t="shared" si="22"/>
        <v>20150940.397238988</v>
      </c>
      <c r="AL74" s="46">
        <v>26463.556964756921</v>
      </c>
      <c r="AO74" s="20">
        <f t="shared" si="23"/>
        <v>20177403.954203747</v>
      </c>
      <c r="AP74" s="46">
        <v>0</v>
      </c>
      <c r="AS74" s="20">
        <f t="shared" si="24"/>
        <v>20177403.954203747</v>
      </c>
      <c r="AT74" s="46">
        <v>0</v>
      </c>
      <c r="AW74" s="20">
        <f t="shared" si="25"/>
        <v>20177403.954203747</v>
      </c>
      <c r="AX74" s="46">
        <v>2063132.0241071873</v>
      </c>
      <c r="BA74" s="20">
        <f t="shared" si="26"/>
        <v>22240535.978310935</v>
      </c>
    </row>
    <row r="75" spans="1:53" x14ac:dyDescent="0.25">
      <c r="A75" s="4"/>
      <c r="B75" s="4"/>
      <c r="C75" s="4"/>
      <c r="D75" s="4"/>
      <c r="E75" s="22"/>
      <c r="F75" s="4"/>
      <c r="G75" s="4"/>
      <c r="H75" s="4"/>
      <c r="I75" s="4"/>
      <c r="J75" s="4"/>
      <c r="M75" s="4"/>
      <c r="Q75" s="4"/>
      <c r="U75" s="4"/>
      <c r="Y75" s="4"/>
      <c r="AC75" s="4"/>
      <c r="AG75" s="4"/>
      <c r="AK75" s="4"/>
      <c r="AO75" s="4"/>
      <c r="AS75" s="4"/>
      <c r="AW75" s="4"/>
      <c r="BA75" s="4"/>
    </row>
    <row r="76" spans="1:5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</row>
    <row r="77" spans="1:53" x14ac:dyDescent="0.25">
      <c r="A77" s="11"/>
      <c r="B77" s="11"/>
      <c r="C77" s="11"/>
      <c r="D77" s="11"/>
      <c r="E77" s="11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</row>
    <row r="78" spans="1:53" x14ac:dyDescent="0.25">
      <c r="A78" s="13">
        <v>14</v>
      </c>
      <c r="B78" s="4"/>
      <c r="C78" s="4"/>
      <c r="D78" s="8" t="s">
        <v>48</v>
      </c>
      <c r="E78" s="22">
        <f>SUM(E62:E76)</f>
        <v>373194072</v>
      </c>
      <c r="F78" s="22">
        <f t="shared" ref="F78:I78" si="27">SUM(F62:F76)</f>
        <v>0</v>
      </c>
      <c r="G78" s="22">
        <f t="shared" si="27"/>
        <v>172829.98992789519</v>
      </c>
      <c r="H78" s="22">
        <f t="shared" si="27"/>
        <v>0</v>
      </c>
      <c r="I78" s="22">
        <f t="shared" si="27"/>
        <v>373021242.01007211</v>
      </c>
      <c r="J78" s="22">
        <f t="shared" ref="J78:BA78" si="28">SUM(J62:J76)</f>
        <v>0</v>
      </c>
      <c r="K78" s="22">
        <f t="shared" si="28"/>
        <v>173103.63741194765</v>
      </c>
      <c r="L78" s="22">
        <f t="shared" si="28"/>
        <v>0</v>
      </c>
      <c r="M78" s="22">
        <f t="shared" si="28"/>
        <v>372848138.37266016</v>
      </c>
      <c r="N78" s="22">
        <f t="shared" si="28"/>
        <v>1432584.5640608221</v>
      </c>
      <c r="O78" s="22">
        <f t="shared" si="28"/>
        <v>173377.71817118322</v>
      </c>
      <c r="P78" s="22">
        <f t="shared" si="28"/>
        <v>0</v>
      </c>
      <c r="Q78" s="22">
        <f t="shared" si="28"/>
        <v>374107345.21854973</v>
      </c>
      <c r="R78" s="22">
        <f t="shared" si="28"/>
        <v>0</v>
      </c>
      <c r="S78" s="22">
        <f t="shared" si="28"/>
        <v>173652.23289162089</v>
      </c>
      <c r="T78" s="22">
        <f t="shared" si="28"/>
        <v>0</v>
      </c>
      <c r="U78" s="22">
        <f t="shared" si="28"/>
        <v>373933692.98565817</v>
      </c>
      <c r="V78" s="22">
        <f t="shared" si="28"/>
        <v>0</v>
      </c>
      <c r="W78" s="22">
        <f t="shared" si="28"/>
        <v>173927.18226036598</v>
      </c>
      <c r="X78" s="22">
        <f t="shared" si="28"/>
        <v>0</v>
      </c>
      <c r="Y78" s="22">
        <f t="shared" si="28"/>
        <v>373759765.80339783</v>
      </c>
      <c r="Z78" s="22">
        <f t="shared" si="28"/>
        <v>59222.833178166977</v>
      </c>
      <c r="AA78" s="22">
        <f t="shared" si="28"/>
        <v>174202.56696561156</v>
      </c>
      <c r="AB78" s="22">
        <f t="shared" si="28"/>
        <v>0</v>
      </c>
      <c r="AC78" s="22">
        <f t="shared" si="28"/>
        <v>373644786.0696103</v>
      </c>
      <c r="AD78" s="22">
        <f t="shared" si="28"/>
        <v>0</v>
      </c>
      <c r="AE78" s="22">
        <f t="shared" si="28"/>
        <v>174478.38769664042</v>
      </c>
      <c r="AF78" s="22">
        <f t="shared" si="28"/>
        <v>0</v>
      </c>
      <c r="AG78" s="22">
        <f t="shared" si="28"/>
        <v>373470307.68191373</v>
      </c>
      <c r="AH78" s="22">
        <f t="shared" si="28"/>
        <v>0</v>
      </c>
      <c r="AI78" s="22">
        <f t="shared" si="28"/>
        <v>174754.64514382675</v>
      </c>
      <c r="AJ78" s="22">
        <f t="shared" si="28"/>
        <v>0</v>
      </c>
      <c r="AK78" s="22">
        <f t="shared" si="28"/>
        <v>373295553.03676987</v>
      </c>
      <c r="AL78" s="22">
        <f t="shared" si="28"/>
        <v>26463.556964756921</v>
      </c>
      <c r="AM78" s="22">
        <f t="shared" si="28"/>
        <v>175031.33999863779</v>
      </c>
      <c r="AN78" s="22">
        <f t="shared" si="28"/>
        <v>0</v>
      </c>
      <c r="AO78" s="22">
        <f t="shared" si="28"/>
        <v>373146985.2537359</v>
      </c>
      <c r="AP78" s="22">
        <f t="shared" si="28"/>
        <v>0</v>
      </c>
      <c r="AQ78" s="22">
        <f t="shared" si="28"/>
        <v>175031.33999863779</v>
      </c>
      <c r="AR78" s="22">
        <f t="shared" si="28"/>
        <v>0</v>
      </c>
      <c r="AS78" s="22">
        <f t="shared" si="28"/>
        <v>372971953.9137373</v>
      </c>
      <c r="AT78" s="22">
        <f t="shared" si="28"/>
        <v>0</v>
      </c>
      <c r="AU78" s="22">
        <f t="shared" si="28"/>
        <v>175031.33999863779</v>
      </c>
      <c r="AV78" s="22">
        <f t="shared" si="28"/>
        <v>0</v>
      </c>
      <c r="AW78" s="22">
        <f t="shared" si="28"/>
        <v>372796922.57373869</v>
      </c>
      <c r="AX78" s="22">
        <f t="shared" si="28"/>
        <v>2063132.0241071873</v>
      </c>
      <c r="AY78" s="22">
        <f t="shared" si="28"/>
        <v>175031.63999863778</v>
      </c>
      <c r="AZ78" s="22">
        <f t="shared" si="28"/>
        <v>0</v>
      </c>
      <c r="BA78" s="22">
        <f t="shared" si="28"/>
        <v>374685022.95784724</v>
      </c>
    </row>
    <row r="79" spans="1:53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x14ac:dyDescent="0.25">
      <c r="A80" s="25"/>
      <c r="B80" s="25"/>
      <c r="C80" s="25"/>
      <c r="D80" s="25"/>
      <c r="E80" s="26"/>
      <c r="F80" s="26"/>
      <c r="G80" s="26"/>
      <c r="H80" s="26"/>
      <c r="I80" s="27"/>
      <c r="J80" s="26"/>
      <c r="K80" s="26"/>
      <c r="L80" s="26"/>
      <c r="M80" s="27"/>
      <c r="N80" s="26"/>
      <c r="O80" s="26"/>
      <c r="P80" s="26"/>
      <c r="Q80" s="27"/>
      <c r="R80" s="26"/>
      <c r="S80" s="26"/>
      <c r="T80" s="26"/>
      <c r="U80" s="27"/>
      <c r="V80" s="26"/>
      <c r="W80" s="26"/>
      <c r="X80" s="26"/>
      <c r="Y80" s="27"/>
      <c r="Z80" s="26"/>
      <c r="AA80" s="26"/>
      <c r="AB80" s="26"/>
      <c r="AC80" s="27"/>
      <c r="AD80" s="26"/>
      <c r="AE80" s="26"/>
      <c r="AF80" s="26"/>
      <c r="AG80" s="27"/>
      <c r="AH80" s="26"/>
      <c r="AI80" s="26"/>
      <c r="AJ80" s="26"/>
      <c r="AK80" s="27"/>
      <c r="AL80" s="26"/>
      <c r="AM80" s="26"/>
      <c r="AN80" s="26"/>
      <c r="AO80" s="27"/>
      <c r="AP80" s="26"/>
      <c r="AQ80" s="26"/>
      <c r="AR80" s="26"/>
      <c r="AS80" s="27"/>
      <c r="AT80" s="26"/>
      <c r="AU80" s="26"/>
      <c r="AV80" s="26"/>
      <c r="AW80" s="27"/>
      <c r="AX80" s="26"/>
      <c r="AY80" s="26"/>
      <c r="AZ80" s="26"/>
      <c r="BA80" s="27"/>
    </row>
    <row r="81" spans="1:18" x14ac:dyDescent="0.25">
      <c r="A81" s="1" t="s">
        <v>111</v>
      </c>
      <c r="B81" s="2"/>
      <c r="C81" s="2"/>
      <c r="D81" s="2"/>
      <c r="E81" s="1"/>
      <c r="F81" s="2"/>
      <c r="G81" s="2"/>
      <c r="H81" s="2"/>
      <c r="I81" s="2"/>
      <c r="J81" s="2"/>
      <c r="K81" s="2"/>
      <c r="L81" s="2"/>
      <c r="M81" s="4"/>
      <c r="N81" s="4"/>
      <c r="O81" s="4"/>
      <c r="P81" s="4"/>
      <c r="Q81" s="4"/>
      <c r="R81" s="4"/>
    </row>
    <row r="82" spans="1:18" x14ac:dyDescent="0.25">
      <c r="A82" s="1" t="s">
        <v>112</v>
      </c>
      <c r="B82" s="2"/>
      <c r="C82" s="2"/>
      <c r="D82" s="2"/>
      <c r="E82" s="1"/>
      <c r="F82" s="2"/>
      <c r="G82" s="2"/>
      <c r="H82" s="2"/>
      <c r="I82" s="2"/>
      <c r="J82" s="2"/>
      <c r="K82" s="2"/>
      <c r="L82" s="2"/>
      <c r="M82" s="4"/>
      <c r="N82" s="4"/>
      <c r="O82" s="4"/>
      <c r="P82" s="4"/>
      <c r="Q82" s="4"/>
      <c r="R82" s="4"/>
    </row>
    <row r="83" spans="1:18" x14ac:dyDescent="0.25">
      <c r="A83" s="1" t="s">
        <v>0</v>
      </c>
      <c r="B83" s="2"/>
      <c r="C83" s="2"/>
      <c r="D83" s="2"/>
      <c r="E83" s="1"/>
      <c r="F83" s="2"/>
      <c r="G83" s="2"/>
      <c r="H83" s="2"/>
      <c r="I83" s="2"/>
      <c r="J83" s="2"/>
      <c r="K83" s="2"/>
      <c r="L83" s="2"/>
      <c r="M83" s="4"/>
      <c r="N83" s="4"/>
      <c r="O83" s="4"/>
      <c r="P83" s="4"/>
      <c r="Q83" s="4"/>
      <c r="R83" s="4"/>
    </row>
    <row r="84" spans="1:18" x14ac:dyDescent="0.25">
      <c r="A84" s="1" t="str">
        <f>$A$6</f>
        <v>FROM APRIL 1, 2020 TO MARCH 31, 2021</v>
      </c>
      <c r="B84" s="2"/>
      <c r="C84" s="2"/>
      <c r="D84" s="2"/>
      <c r="E84" s="1"/>
      <c r="F84" s="2"/>
      <c r="G84" s="2"/>
      <c r="H84" s="2"/>
      <c r="I84" s="2"/>
      <c r="J84" s="2"/>
      <c r="K84" s="2"/>
      <c r="L84" s="2"/>
      <c r="M84" s="4"/>
      <c r="N84" s="4"/>
      <c r="O84" s="4"/>
      <c r="P84" s="4"/>
      <c r="Q84" s="4"/>
      <c r="R84" s="4"/>
    </row>
    <row r="85" spans="1:1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4"/>
      <c r="N85" s="4"/>
      <c r="O85" s="4"/>
      <c r="P85" s="4"/>
      <c r="Q85" s="4"/>
      <c r="R85" s="4"/>
    </row>
    <row r="86" spans="1:18" x14ac:dyDescent="0.25">
      <c r="A86" s="1" t="s">
        <v>49</v>
      </c>
      <c r="B86" s="2"/>
      <c r="C86" s="2"/>
      <c r="D86" s="2"/>
      <c r="E86" s="1"/>
      <c r="F86" s="2"/>
      <c r="G86" s="2"/>
      <c r="H86" s="2"/>
      <c r="I86" s="2"/>
      <c r="J86" s="2"/>
      <c r="K86" s="2"/>
      <c r="L86" s="2"/>
      <c r="M86" s="4"/>
      <c r="N86" s="4"/>
      <c r="O86" s="4"/>
      <c r="P86" s="4"/>
      <c r="Q86" s="4"/>
      <c r="R86" s="4"/>
    </row>
    <row r="87" spans="1:18" x14ac:dyDescent="0.25">
      <c r="A87" s="2"/>
      <c r="B87" s="2"/>
      <c r="C87" s="2"/>
      <c r="D87" s="2"/>
      <c r="E87" s="1"/>
      <c r="F87" s="2"/>
      <c r="G87" s="2"/>
      <c r="H87" s="2"/>
      <c r="I87" s="2"/>
      <c r="J87" s="2"/>
      <c r="K87" s="2"/>
      <c r="L87" s="2"/>
      <c r="M87" s="4"/>
      <c r="N87" s="4"/>
      <c r="O87" s="4"/>
      <c r="P87" s="4"/>
      <c r="Q87" s="4"/>
      <c r="R87" s="4"/>
    </row>
    <row r="88" spans="1:18" x14ac:dyDescent="0.25">
      <c r="A88" s="7" t="s">
        <v>2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4"/>
      <c r="N88" s="4"/>
      <c r="O88" s="4"/>
      <c r="P88" s="4"/>
      <c r="Q88" s="4"/>
      <c r="R88" s="4"/>
    </row>
    <row r="89" spans="1:18" x14ac:dyDescent="0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4"/>
      <c r="N89" s="4"/>
      <c r="O89" s="4"/>
      <c r="P89" s="4"/>
      <c r="Q89" s="4"/>
      <c r="R89" s="4"/>
    </row>
    <row r="90" spans="1:18" x14ac:dyDescent="0.25">
      <c r="A90" s="8" t="s">
        <v>116</v>
      </c>
      <c r="B90" s="4"/>
      <c r="C90" s="4"/>
      <c r="D90" s="4"/>
      <c r="E90" s="4"/>
      <c r="F90" s="4"/>
      <c r="G90" s="4"/>
      <c r="H90" s="4"/>
      <c r="I90" s="4"/>
      <c r="K90" s="8" t="e">
        <f>#REF!</f>
        <v>#REF!</v>
      </c>
      <c r="L90" s="4"/>
      <c r="M90" s="4"/>
      <c r="N90" s="4"/>
      <c r="O90" s="4"/>
      <c r="P90" s="4"/>
      <c r="Q90" s="4"/>
      <c r="R90" s="4"/>
    </row>
    <row r="91" spans="1:18" x14ac:dyDescent="0.25">
      <c r="A91" s="8" t="s">
        <v>113</v>
      </c>
      <c r="B91" s="4"/>
      <c r="C91" s="4"/>
      <c r="D91" s="4"/>
      <c r="E91" s="4"/>
      <c r="F91" s="4"/>
      <c r="G91" s="4"/>
      <c r="H91" s="4"/>
      <c r="I91" s="4"/>
      <c r="K91" s="8" t="s">
        <v>107</v>
      </c>
      <c r="L91" s="4"/>
      <c r="M91" s="4"/>
      <c r="N91" s="4"/>
      <c r="O91" s="4"/>
      <c r="P91" s="4"/>
      <c r="Q91" s="4"/>
      <c r="R91" s="4"/>
    </row>
    <row r="92" spans="1:18" x14ac:dyDescent="0.25">
      <c r="A92" s="8" t="s">
        <v>97</v>
      </c>
      <c r="B92" s="4"/>
      <c r="C92" s="4"/>
      <c r="D92" s="4"/>
      <c r="E92" s="4"/>
      <c r="F92" s="4"/>
      <c r="G92" s="4"/>
      <c r="H92" s="4"/>
      <c r="I92" s="4"/>
      <c r="K92" s="9" t="s">
        <v>5</v>
      </c>
      <c r="L92" s="4"/>
      <c r="M92" s="4"/>
      <c r="N92" s="4"/>
      <c r="O92" s="4"/>
      <c r="P92" s="4"/>
      <c r="Q92" s="4"/>
      <c r="R92" s="4"/>
    </row>
    <row r="93" spans="1:18" x14ac:dyDescent="0.25">
      <c r="A93" s="4"/>
      <c r="B93" s="4"/>
      <c r="C93" s="4"/>
      <c r="D93" s="4"/>
      <c r="E93" s="4"/>
      <c r="F93" s="4"/>
      <c r="G93" s="4"/>
      <c r="H93" s="4"/>
      <c r="I93" s="4"/>
      <c r="K93" s="9" t="s">
        <v>114</v>
      </c>
      <c r="L93" s="4"/>
      <c r="M93" s="4"/>
      <c r="N93" s="4"/>
      <c r="O93" s="4"/>
      <c r="P93" s="4"/>
      <c r="Q93" s="4"/>
      <c r="R93" s="4"/>
    </row>
    <row r="94" spans="1:18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8" ht="13.8" thickBot="1" x14ac:dyDescent="0.3">
      <c r="A96" s="11"/>
      <c r="B96" s="11"/>
      <c r="C96" s="12"/>
      <c r="D96" s="11"/>
      <c r="E96" s="4"/>
      <c r="F96" s="4"/>
      <c r="G96" s="4"/>
      <c r="H96" s="4"/>
      <c r="I96" s="4"/>
      <c r="J96" s="4"/>
    </row>
    <row r="97" spans="1:53" ht="13.8" thickBot="1" x14ac:dyDescent="0.3">
      <c r="A97" s="4"/>
      <c r="B97" s="13" t="s">
        <v>6</v>
      </c>
      <c r="C97" s="13" t="s">
        <v>7</v>
      </c>
      <c r="D97" s="4"/>
      <c r="E97" s="51" t="s">
        <v>117</v>
      </c>
      <c r="F97" s="52"/>
      <c r="G97" s="52"/>
      <c r="H97" s="52"/>
      <c r="I97" s="53"/>
      <c r="J97" s="51" t="s">
        <v>118</v>
      </c>
      <c r="K97" s="52"/>
      <c r="L97" s="52"/>
      <c r="M97" s="53"/>
      <c r="N97" s="51" t="s">
        <v>119</v>
      </c>
      <c r="O97" s="52"/>
      <c r="P97" s="52"/>
      <c r="Q97" s="53"/>
      <c r="R97" s="51" t="s">
        <v>120</v>
      </c>
      <c r="S97" s="52"/>
      <c r="T97" s="52"/>
      <c r="U97" s="53"/>
      <c r="V97" s="51" t="s">
        <v>121</v>
      </c>
      <c r="W97" s="52"/>
      <c r="X97" s="52"/>
      <c r="Y97" s="53"/>
      <c r="Z97" s="51" t="s">
        <v>122</v>
      </c>
      <c r="AA97" s="52"/>
      <c r="AB97" s="52"/>
      <c r="AC97" s="53"/>
      <c r="AD97" s="51" t="s">
        <v>123</v>
      </c>
      <c r="AE97" s="52"/>
      <c r="AF97" s="52"/>
      <c r="AG97" s="53"/>
      <c r="AH97" s="51" t="s">
        <v>124</v>
      </c>
      <c r="AI97" s="52"/>
      <c r="AJ97" s="52"/>
      <c r="AK97" s="53"/>
      <c r="AL97" s="51" t="s">
        <v>125</v>
      </c>
      <c r="AM97" s="52"/>
      <c r="AN97" s="52"/>
      <c r="AO97" s="53"/>
      <c r="AP97" s="51" t="s">
        <v>126</v>
      </c>
      <c r="AQ97" s="52"/>
      <c r="AR97" s="52"/>
      <c r="AS97" s="53"/>
      <c r="AT97" s="51" t="s">
        <v>127</v>
      </c>
      <c r="AU97" s="52"/>
      <c r="AV97" s="52"/>
      <c r="AW97" s="53"/>
      <c r="AX97" s="51" t="s">
        <v>128</v>
      </c>
      <c r="AY97" s="52"/>
      <c r="AZ97" s="52"/>
      <c r="BA97" s="53"/>
    </row>
    <row r="98" spans="1:53" x14ac:dyDescent="0.25">
      <c r="A98" s="13" t="s">
        <v>8</v>
      </c>
      <c r="B98" s="13" t="s">
        <v>9</v>
      </c>
      <c r="C98" s="13" t="s">
        <v>9</v>
      </c>
      <c r="D98" s="13" t="s">
        <v>10</v>
      </c>
      <c r="E98" s="13" t="s">
        <v>11</v>
      </c>
      <c r="F98" s="4"/>
      <c r="G98" s="4"/>
      <c r="H98" s="42"/>
      <c r="I98" s="43" t="s">
        <v>12</v>
      </c>
      <c r="J98" s="4"/>
      <c r="K98" s="4"/>
      <c r="L98" s="42"/>
      <c r="M98" s="43" t="s">
        <v>12</v>
      </c>
      <c r="N98" s="4"/>
      <c r="O98" s="4"/>
      <c r="P98" s="42"/>
      <c r="Q98" s="43" t="s">
        <v>12</v>
      </c>
      <c r="R98" s="4"/>
      <c r="S98" s="4"/>
      <c r="T98" s="42"/>
      <c r="U98" s="43" t="s">
        <v>12</v>
      </c>
      <c r="V98" s="4"/>
      <c r="W98" s="4"/>
      <c r="X98" s="42"/>
      <c r="Y98" s="43" t="s">
        <v>12</v>
      </c>
      <c r="Z98" s="4"/>
      <c r="AA98" s="4"/>
      <c r="AB98" s="42"/>
      <c r="AC98" s="43" t="s">
        <v>12</v>
      </c>
      <c r="AD98" s="4"/>
      <c r="AE98" s="4"/>
      <c r="AF98" s="42"/>
      <c r="AG98" s="43" t="s">
        <v>12</v>
      </c>
      <c r="AH98" s="4"/>
      <c r="AI98" s="4"/>
      <c r="AJ98" s="42"/>
      <c r="AK98" s="43" t="s">
        <v>12</v>
      </c>
      <c r="AL98" s="4"/>
      <c r="AM98" s="4"/>
      <c r="AN98" s="42"/>
      <c r="AO98" s="43" t="s">
        <v>12</v>
      </c>
      <c r="AP98" s="4"/>
      <c r="AQ98" s="4"/>
      <c r="AR98" s="42"/>
      <c r="AS98" s="43" t="s">
        <v>12</v>
      </c>
      <c r="AT98" s="4"/>
      <c r="AU98" s="4"/>
      <c r="AV98" s="42"/>
      <c r="AW98" s="43" t="s">
        <v>12</v>
      </c>
      <c r="AX98" s="4"/>
      <c r="AY98" s="4"/>
      <c r="AZ98" s="42"/>
      <c r="BA98" s="43" t="s">
        <v>12</v>
      </c>
    </row>
    <row r="99" spans="1:53" x14ac:dyDescent="0.25">
      <c r="A99" s="13" t="s">
        <v>13</v>
      </c>
      <c r="B99" s="13" t="s">
        <v>13</v>
      </c>
      <c r="C99" s="13" t="s">
        <v>13</v>
      </c>
      <c r="D99" s="13" t="s">
        <v>14</v>
      </c>
      <c r="E99" s="13" t="s">
        <v>15</v>
      </c>
      <c r="F99" s="13" t="s">
        <v>16</v>
      </c>
      <c r="G99" s="13" t="s">
        <v>17</v>
      </c>
      <c r="H99" s="13" t="s">
        <v>18</v>
      </c>
      <c r="I99" s="13" t="s">
        <v>15</v>
      </c>
      <c r="J99" s="13" t="s">
        <v>16</v>
      </c>
      <c r="K99" s="13" t="s">
        <v>17</v>
      </c>
      <c r="L99" s="13" t="s">
        <v>18</v>
      </c>
      <c r="M99" s="13" t="s">
        <v>15</v>
      </c>
      <c r="N99" s="13" t="s">
        <v>16</v>
      </c>
      <c r="O99" s="13" t="s">
        <v>17</v>
      </c>
      <c r="P99" s="13" t="s">
        <v>18</v>
      </c>
      <c r="Q99" s="13" t="s">
        <v>15</v>
      </c>
      <c r="R99" s="13" t="s">
        <v>16</v>
      </c>
      <c r="S99" s="13" t="s">
        <v>17</v>
      </c>
      <c r="T99" s="13" t="s">
        <v>18</v>
      </c>
      <c r="U99" s="13" t="s">
        <v>15</v>
      </c>
      <c r="V99" s="13" t="s">
        <v>16</v>
      </c>
      <c r="W99" s="13" t="s">
        <v>17</v>
      </c>
      <c r="X99" s="13" t="s">
        <v>18</v>
      </c>
      <c r="Y99" s="13" t="s">
        <v>15</v>
      </c>
      <c r="Z99" s="13" t="s">
        <v>16</v>
      </c>
      <c r="AA99" s="13" t="s">
        <v>17</v>
      </c>
      <c r="AB99" s="13" t="s">
        <v>18</v>
      </c>
      <c r="AC99" s="13" t="s">
        <v>15</v>
      </c>
      <c r="AD99" s="13" t="s">
        <v>16</v>
      </c>
      <c r="AE99" s="13" t="s">
        <v>17</v>
      </c>
      <c r="AF99" s="13" t="s">
        <v>18</v>
      </c>
      <c r="AG99" s="13" t="s">
        <v>15</v>
      </c>
      <c r="AH99" s="13" t="s">
        <v>16</v>
      </c>
      <c r="AI99" s="13" t="s">
        <v>17</v>
      </c>
      <c r="AJ99" s="13" t="s">
        <v>18</v>
      </c>
      <c r="AK99" s="13" t="s">
        <v>15</v>
      </c>
      <c r="AL99" s="13" t="s">
        <v>16</v>
      </c>
      <c r="AM99" s="13" t="s">
        <v>17</v>
      </c>
      <c r="AN99" s="13" t="s">
        <v>18</v>
      </c>
      <c r="AO99" s="13" t="s">
        <v>15</v>
      </c>
      <c r="AP99" s="13" t="s">
        <v>16</v>
      </c>
      <c r="AQ99" s="13" t="s">
        <v>17</v>
      </c>
      <c r="AR99" s="13" t="s">
        <v>18</v>
      </c>
      <c r="AS99" s="13" t="s">
        <v>15</v>
      </c>
      <c r="AT99" s="13" t="s">
        <v>16</v>
      </c>
      <c r="AU99" s="13" t="s">
        <v>17</v>
      </c>
      <c r="AV99" s="13" t="s">
        <v>18</v>
      </c>
      <c r="AW99" s="13" t="s">
        <v>15</v>
      </c>
      <c r="AX99" s="13" t="s">
        <v>16</v>
      </c>
      <c r="AY99" s="13" t="s">
        <v>17</v>
      </c>
      <c r="AZ99" s="13" t="s">
        <v>18</v>
      </c>
      <c r="BA99" s="13" t="s">
        <v>15</v>
      </c>
    </row>
    <row r="100" spans="1:5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</row>
    <row r="101" spans="1:53" x14ac:dyDescent="0.25">
      <c r="A101" s="11"/>
      <c r="B101" s="11"/>
      <c r="C101" s="11"/>
      <c r="D101" s="11"/>
      <c r="E101" s="15" t="s">
        <v>19</v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1"/>
      <c r="V101" s="11"/>
      <c r="W101" s="11"/>
      <c r="X101" s="11"/>
      <c r="Y101" s="15" t="s">
        <v>19</v>
      </c>
      <c r="Z101" s="11"/>
      <c r="AA101" s="11"/>
      <c r="AB101" s="11"/>
      <c r="AC101" s="15" t="s">
        <v>19</v>
      </c>
      <c r="AD101" s="11"/>
      <c r="AE101" s="11"/>
      <c r="AF101" s="11"/>
      <c r="AG101" s="15" t="s">
        <v>19</v>
      </c>
      <c r="AH101" s="11"/>
      <c r="AI101" s="11"/>
      <c r="AJ101" s="11"/>
      <c r="AK101" s="15" t="s">
        <v>19</v>
      </c>
      <c r="AL101" s="11"/>
      <c r="AM101" s="11"/>
      <c r="AN101" s="11"/>
      <c r="AO101" s="15" t="s">
        <v>19</v>
      </c>
      <c r="AP101" s="11"/>
      <c r="AQ101" s="11"/>
      <c r="AR101" s="11"/>
      <c r="AS101" s="15" t="s">
        <v>19</v>
      </c>
      <c r="AT101" s="11"/>
      <c r="AU101" s="11"/>
      <c r="AV101" s="11"/>
      <c r="AW101" s="15" t="s">
        <v>19</v>
      </c>
      <c r="AX101" s="11"/>
      <c r="AY101" s="11"/>
      <c r="AZ101" s="11"/>
      <c r="BA101" s="15" t="s">
        <v>19</v>
      </c>
    </row>
    <row r="102" spans="1:53" x14ac:dyDescent="0.25">
      <c r="A102" s="4"/>
      <c r="B102" s="4"/>
      <c r="C102" s="4"/>
      <c r="D102" s="4"/>
      <c r="E102" s="16"/>
      <c r="F102" s="4"/>
      <c r="G102" s="4"/>
      <c r="H102" s="4"/>
      <c r="I102" s="4"/>
      <c r="J102" s="4"/>
    </row>
    <row r="103" spans="1:53" x14ac:dyDescent="0.25">
      <c r="A103" s="13">
        <v>1</v>
      </c>
      <c r="B103" s="28">
        <v>350</v>
      </c>
      <c r="C103" s="28">
        <v>3500</v>
      </c>
      <c r="D103" s="29" t="s">
        <v>50</v>
      </c>
      <c r="E103" s="38">
        <v>308628</v>
      </c>
      <c r="F103" s="4"/>
      <c r="G103" s="4"/>
      <c r="H103" s="4"/>
      <c r="I103" s="20">
        <f t="shared" ref="I103:I113" si="29">E103+F103-G103</f>
        <v>308628</v>
      </c>
      <c r="J103" s="4"/>
      <c r="M103" s="20">
        <f t="shared" ref="M103:M113" si="30">I103+J103-K103</f>
        <v>308628</v>
      </c>
      <c r="Q103" s="20">
        <f t="shared" ref="Q103:Q113" si="31">M103+N103-O103</f>
        <v>308628</v>
      </c>
      <c r="U103" s="20">
        <f t="shared" ref="U103:U113" si="32">Q103+R103-S103</f>
        <v>308628</v>
      </c>
      <c r="Y103" s="20">
        <f t="shared" ref="Y103:Y113" si="33">U103+V103-W103</f>
        <v>308628</v>
      </c>
      <c r="AC103" s="20">
        <f t="shared" ref="AC103:AC113" si="34">Y103+Z103-AA103</f>
        <v>308628</v>
      </c>
      <c r="AG103" s="20">
        <f t="shared" ref="AG103:AG113" si="35">AC103+AD103-AE103</f>
        <v>308628</v>
      </c>
      <c r="AK103" s="20">
        <f t="shared" ref="AK103:AK113" si="36">AG103+AH103-AI103</f>
        <v>308628</v>
      </c>
      <c r="AO103" s="20">
        <f t="shared" ref="AO103:AO113" si="37">AK103+AL103-AM103</f>
        <v>308628</v>
      </c>
      <c r="AS103" s="20">
        <f t="shared" ref="AS103:AS113" si="38">AO103+AP103-AQ103</f>
        <v>308628</v>
      </c>
      <c r="AW103" s="20">
        <f t="shared" ref="AW103:AW113" si="39">AS103+AT103-AU103</f>
        <v>308628</v>
      </c>
      <c r="BA103" s="20">
        <f t="shared" ref="BA103:BA113" si="40">AW103+AX103-AY103</f>
        <v>308628</v>
      </c>
    </row>
    <row r="104" spans="1:53" x14ac:dyDescent="0.25">
      <c r="A104" s="13">
        <v>2</v>
      </c>
      <c r="B104" s="28">
        <v>350</v>
      </c>
      <c r="C104" s="28">
        <v>3501</v>
      </c>
      <c r="D104" s="29" t="s">
        <v>33</v>
      </c>
      <c r="E104" s="38">
        <v>1029526</v>
      </c>
      <c r="F104" s="4"/>
      <c r="G104" s="20">
        <v>71.794548068082946</v>
      </c>
      <c r="H104" s="4"/>
      <c r="I104" s="20">
        <f t="shared" si="29"/>
        <v>1029454.2054519319</v>
      </c>
      <c r="J104" s="4"/>
      <c r="K104" s="46">
        <v>71.908222769190729</v>
      </c>
      <c r="M104" s="20">
        <f t="shared" si="30"/>
        <v>1029382.2972291628</v>
      </c>
      <c r="O104" s="46">
        <v>72.022077455241941</v>
      </c>
      <c r="Q104" s="20">
        <f t="shared" si="31"/>
        <v>1029310.2751517076</v>
      </c>
      <c r="S104" s="46">
        <v>72.13611241121275</v>
      </c>
      <c r="U104" s="20">
        <f t="shared" si="32"/>
        <v>1029238.1390392964</v>
      </c>
      <c r="W104" s="46">
        <v>72.250327922530502</v>
      </c>
      <c r="Y104" s="20">
        <f t="shared" si="33"/>
        <v>1029165.8887113739</v>
      </c>
      <c r="AA104" s="46">
        <v>72.364724275074494</v>
      </c>
      <c r="AC104" s="20">
        <f t="shared" si="34"/>
        <v>1029093.5239870988</v>
      </c>
      <c r="AE104" s="46">
        <v>72.479301755176692</v>
      </c>
      <c r="AG104" s="20">
        <f t="shared" si="35"/>
        <v>1029021.0446853436</v>
      </c>
      <c r="AI104" s="46">
        <v>72.594060649622392</v>
      </c>
      <c r="AK104" s="20">
        <f t="shared" si="36"/>
        <v>1028948.450624694</v>
      </c>
      <c r="AM104" s="46">
        <v>72.709001245650953</v>
      </c>
      <c r="AO104" s="20">
        <f t="shared" si="37"/>
        <v>1028875.7416234483</v>
      </c>
      <c r="AQ104" s="46">
        <v>72.709001245650953</v>
      </c>
      <c r="AS104" s="20">
        <f t="shared" si="38"/>
        <v>1028803.0326222026</v>
      </c>
      <c r="AU104" s="46">
        <v>72.709001245650953</v>
      </c>
      <c r="AW104" s="20">
        <f t="shared" si="39"/>
        <v>1028730.323620957</v>
      </c>
      <c r="AY104" s="46">
        <v>72.709001245650953</v>
      </c>
      <c r="BA104" s="20">
        <f t="shared" si="40"/>
        <v>1028657.6146197113</v>
      </c>
    </row>
    <row r="105" spans="1:53" x14ac:dyDescent="0.25">
      <c r="A105" s="13">
        <v>3</v>
      </c>
      <c r="B105" s="28">
        <v>352</v>
      </c>
      <c r="C105" s="28">
        <v>3520</v>
      </c>
      <c r="D105" s="29" t="s">
        <v>21</v>
      </c>
      <c r="E105" s="38">
        <v>1480413</v>
      </c>
      <c r="F105" s="4"/>
      <c r="G105" s="20">
        <v>0</v>
      </c>
      <c r="H105" s="4"/>
      <c r="I105" s="20">
        <f t="shared" si="29"/>
        <v>1480413</v>
      </c>
      <c r="J105" s="4"/>
      <c r="K105" s="46">
        <v>0</v>
      </c>
      <c r="M105" s="20">
        <f t="shared" si="30"/>
        <v>1480413</v>
      </c>
      <c r="O105" s="46">
        <v>0</v>
      </c>
      <c r="Q105" s="20">
        <f t="shared" si="31"/>
        <v>1480413</v>
      </c>
      <c r="S105" s="46">
        <v>0</v>
      </c>
      <c r="U105" s="20">
        <f t="shared" si="32"/>
        <v>1480413</v>
      </c>
      <c r="W105" s="46">
        <v>0</v>
      </c>
      <c r="Y105" s="20">
        <f t="shared" si="33"/>
        <v>1480413</v>
      </c>
      <c r="AA105" s="46">
        <v>0</v>
      </c>
      <c r="AC105" s="20">
        <f t="shared" si="34"/>
        <v>1480413</v>
      </c>
      <c r="AE105" s="46">
        <v>0</v>
      </c>
      <c r="AG105" s="20">
        <f t="shared" si="35"/>
        <v>1480413</v>
      </c>
      <c r="AI105" s="46">
        <v>0</v>
      </c>
      <c r="AK105" s="20">
        <f t="shared" si="36"/>
        <v>1480413</v>
      </c>
      <c r="AM105" s="46">
        <v>0</v>
      </c>
      <c r="AO105" s="20">
        <f t="shared" si="37"/>
        <v>1480413</v>
      </c>
      <c r="AQ105" s="46">
        <v>0</v>
      </c>
      <c r="AS105" s="20">
        <f t="shared" si="38"/>
        <v>1480413</v>
      </c>
      <c r="AU105" s="46">
        <v>0</v>
      </c>
      <c r="AW105" s="20">
        <f t="shared" si="39"/>
        <v>1480413</v>
      </c>
      <c r="AY105" s="46">
        <v>0</v>
      </c>
      <c r="BA105" s="20">
        <f t="shared" si="40"/>
        <v>1480413</v>
      </c>
    </row>
    <row r="106" spans="1:53" x14ac:dyDescent="0.25">
      <c r="A106" s="40">
        <v>4</v>
      </c>
      <c r="B106" s="28">
        <v>353</v>
      </c>
      <c r="C106" s="28">
        <v>3530</v>
      </c>
      <c r="D106" s="29" t="s">
        <v>51</v>
      </c>
      <c r="E106" s="38">
        <v>18188673</v>
      </c>
      <c r="F106" s="4"/>
      <c r="G106" s="20">
        <v>13538.4004928385</v>
      </c>
      <c r="H106" s="4"/>
      <c r="I106" s="20">
        <f t="shared" si="29"/>
        <v>18175134.59950716</v>
      </c>
      <c r="J106" s="4"/>
      <c r="K106" s="46">
        <v>13559.836293618826</v>
      </c>
      <c r="M106" s="20">
        <f t="shared" si="30"/>
        <v>18161574.763213541</v>
      </c>
      <c r="O106" s="46">
        <v>13581.306034417055</v>
      </c>
      <c r="Q106" s="20">
        <f t="shared" si="31"/>
        <v>18147993.457179125</v>
      </c>
      <c r="S106" s="46">
        <v>13602.809768971549</v>
      </c>
      <c r="U106" s="20">
        <f t="shared" si="32"/>
        <v>18134390.647410154</v>
      </c>
      <c r="W106" s="46">
        <v>13624.347551105753</v>
      </c>
      <c r="Y106" s="20">
        <f t="shared" si="33"/>
        <v>18120766.299859047</v>
      </c>
      <c r="AA106" s="46">
        <v>13645.919434728336</v>
      </c>
      <c r="AC106" s="20">
        <f t="shared" si="34"/>
        <v>18107120.380424317</v>
      </c>
      <c r="AE106" s="46">
        <v>13667.525473833322</v>
      </c>
      <c r="AG106" s="20">
        <f t="shared" si="35"/>
        <v>18093452.854950484</v>
      </c>
      <c r="AI106" s="46">
        <v>13689.165722500224</v>
      </c>
      <c r="AK106" s="20">
        <f t="shared" si="36"/>
        <v>18079763.689227983</v>
      </c>
      <c r="AM106" s="46">
        <v>13710.840234894182</v>
      </c>
      <c r="AO106" s="20">
        <f t="shared" si="37"/>
        <v>18066052.848993089</v>
      </c>
      <c r="AQ106" s="46">
        <v>13710.840234894182</v>
      </c>
      <c r="AS106" s="20">
        <f t="shared" si="38"/>
        <v>18052342.008758195</v>
      </c>
      <c r="AU106" s="46">
        <v>13710.840234894182</v>
      </c>
      <c r="AW106" s="20">
        <f t="shared" si="39"/>
        <v>18038631.1685233</v>
      </c>
      <c r="AY106" s="46">
        <v>13710.840234894182</v>
      </c>
      <c r="BA106" s="20">
        <f t="shared" si="40"/>
        <v>18024920.328288406</v>
      </c>
    </row>
    <row r="107" spans="1:53" x14ac:dyDescent="0.25">
      <c r="A107" s="13">
        <v>5</v>
      </c>
      <c r="B107" s="28">
        <v>353</v>
      </c>
      <c r="C107" s="28">
        <v>3531</v>
      </c>
      <c r="D107" s="29" t="s">
        <v>52</v>
      </c>
      <c r="E107" s="38">
        <v>9446665</v>
      </c>
      <c r="F107" s="4"/>
      <c r="G107" s="20">
        <v>0</v>
      </c>
      <c r="H107" s="4"/>
      <c r="I107" s="20">
        <f t="shared" si="29"/>
        <v>9446665</v>
      </c>
      <c r="J107" s="4"/>
      <c r="K107" s="46">
        <v>0</v>
      </c>
      <c r="M107" s="20">
        <f t="shared" si="30"/>
        <v>9446665</v>
      </c>
      <c r="O107" s="46">
        <v>0</v>
      </c>
      <c r="Q107" s="20">
        <f t="shared" si="31"/>
        <v>9446665</v>
      </c>
      <c r="S107" s="46">
        <v>0</v>
      </c>
      <c r="U107" s="20">
        <f t="shared" si="32"/>
        <v>9446665</v>
      </c>
      <c r="W107" s="46">
        <v>0</v>
      </c>
      <c r="Y107" s="20">
        <f t="shared" si="33"/>
        <v>9446665</v>
      </c>
      <c r="AA107" s="46">
        <v>0</v>
      </c>
      <c r="AC107" s="20">
        <f t="shared" si="34"/>
        <v>9446665</v>
      </c>
      <c r="AE107" s="46">
        <v>0</v>
      </c>
      <c r="AG107" s="20">
        <f t="shared" si="35"/>
        <v>9446665</v>
      </c>
      <c r="AI107" s="46">
        <v>0</v>
      </c>
      <c r="AK107" s="20">
        <f t="shared" si="36"/>
        <v>9446665</v>
      </c>
      <c r="AM107" s="46">
        <v>0</v>
      </c>
      <c r="AO107" s="20">
        <f t="shared" si="37"/>
        <v>9446665</v>
      </c>
      <c r="AQ107" s="46">
        <v>0</v>
      </c>
      <c r="AS107" s="20">
        <f t="shared" si="38"/>
        <v>9446665</v>
      </c>
      <c r="AU107" s="46">
        <v>0</v>
      </c>
      <c r="AW107" s="20">
        <f t="shared" si="39"/>
        <v>9446665</v>
      </c>
      <c r="AY107" s="46">
        <v>0</v>
      </c>
      <c r="BA107" s="20">
        <f t="shared" si="40"/>
        <v>9446665</v>
      </c>
    </row>
    <row r="108" spans="1:53" x14ac:dyDescent="0.25">
      <c r="A108" s="13">
        <v>6</v>
      </c>
      <c r="B108" s="28">
        <v>353</v>
      </c>
      <c r="C108" s="28">
        <v>3532</v>
      </c>
      <c r="D108" s="29" t="s">
        <v>53</v>
      </c>
      <c r="E108" s="38">
        <v>5826370</v>
      </c>
      <c r="F108" s="4"/>
      <c r="G108" s="20">
        <v>0</v>
      </c>
      <c r="H108" s="4"/>
      <c r="I108" s="20">
        <f t="shared" si="29"/>
        <v>5826370</v>
      </c>
      <c r="J108" s="4"/>
      <c r="K108" s="46">
        <v>0</v>
      </c>
      <c r="M108" s="20">
        <f t="shared" si="30"/>
        <v>5826370</v>
      </c>
      <c r="O108" s="46">
        <v>0</v>
      </c>
      <c r="Q108" s="20">
        <f t="shared" si="31"/>
        <v>5826370</v>
      </c>
      <c r="S108" s="46">
        <v>0</v>
      </c>
      <c r="U108" s="20">
        <f t="shared" si="32"/>
        <v>5826370</v>
      </c>
      <c r="W108" s="46">
        <v>0</v>
      </c>
      <c r="Y108" s="20">
        <f t="shared" si="33"/>
        <v>5826370</v>
      </c>
      <c r="AA108" s="46">
        <v>0</v>
      </c>
      <c r="AC108" s="20">
        <f t="shared" si="34"/>
        <v>5826370</v>
      </c>
      <c r="AE108" s="46">
        <v>0</v>
      </c>
      <c r="AG108" s="20">
        <f t="shared" si="35"/>
        <v>5826370</v>
      </c>
      <c r="AI108" s="46">
        <v>0</v>
      </c>
      <c r="AK108" s="20">
        <f t="shared" si="36"/>
        <v>5826370</v>
      </c>
      <c r="AM108" s="46">
        <v>0</v>
      </c>
      <c r="AO108" s="20">
        <f t="shared" si="37"/>
        <v>5826370</v>
      </c>
      <c r="AQ108" s="46">
        <v>0</v>
      </c>
      <c r="AS108" s="20">
        <f t="shared" si="38"/>
        <v>5826370</v>
      </c>
      <c r="AU108" s="46">
        <v>0</v>
      </c>
      <c r="AW108" s="20">
        <f t="shared" si="39"/>
        <v>5826370</v>
      </c>
      <c r="AY108" s="46">
        <v>0</v>
      </c>
      <c r="BA108" s="20">
        <f t="shared" si="40"/>
        <v>5826370</v>
      </c>
    </row>
    <row r="109" spans="1:53" x14ac:dyDescent="0.25">
      <c r="A109" s="13">
        <v>7</v>
      </c>
      <c r="B109" s="28">
        <v>353</v>
      </c>
      <c r="C109" s="28">
        <v>3534</v>
      </c>
      <c r="D109" s="29" t="s">
        <v>54</v>
      </c>
      <c r="E109" s="38">
        <v>7057290</v>
      </c>
      <c r="F109" s="4"/>
      <c r="G109" s="20">
        <v>0</v>
      </c>
      <c r="H109" s="4"/>
      <c r="I109" s="20">
        <f t="shared" si="29"/>
        <v>7057290</v>
      </c>
      <c r="J109" s="4"/>
      <c r="K109" s="46">
        <v>0</v>
      </c>
      <c r="M109" s="20">
        <f t="shared" si="30"/>
        <v>7057290</v>
      </c>
      <c r="O109" s="46">
        <v>0</v>
      </c>
      <c r="Q109" s="20">
        <f t="shared" si="31"/>
        <v>7057290</v>
      </c>
      <c r="S109" s="46">
        <v>0</v>
      </c>
      <c r="U109" s="20">
        <f t="shared" si="32"/>
        <v>7057290</v>
      </c>
      <c r="W109" s="46">
        <v>0</v>
      </c>
      <c r="Y109" s="20">
        <f t="shared" si="33"/>
        <v>7057290</v>
      </c>
      <c r="AA109" s="46">
        <v>0</v>
      </c>
      <c r="AC109" s="20">
        <f t="shared" si="34"/>
        <v>7057290</v>
      </c>
      <c r="AE109" s="46">
        <v>0</v>
      </c>
      <c r="AG109" s="20">
        <f t="shared" si="35"/>
        <v>7057290</v>
      </c>
      <c r="AI109" s="46">
        <v>0</v>
      </c>
      <c r="AK109" s="20">
        <f t="shared" si="36"/>
        <v>7057290</v>
      </c>
      <c r="AM109" s="46">
        <v>0</v>
      </c>
      <c r="AO109" s="20">
        <f t="shared" si="37"/>
        <v>7057290</v>
      </c>
      <c r="AQ109" s="46">
        <v>0</v>
      </c>
      <c r="AS109" s="20">
        <f t="shared" si="38"/>
        <v>7057290</v>
      </c>
      <c r="AU109" s="46">
        <v>0</v>
      </c>
      <c r="AW109" s="20">
        <f t="shared" si="39"/>
        <v>7057290</v>
      </c>
      <c r="AY109" s="46">
        <v>0</v>
      </c>
      <c r="BA109" s="20">
        <f t="shared" si="40"/>
        <v>7057290</v>
      </c>
    </row>
    <row r="110" spans="1:53" x14ac:dyDescent="0.25">
      <c r="A110" s="13">
        <v>8</v>
      </c>
      <c r="B110" s="28">
        <v>355</v>
      </c>
      <c r="C110" s="28">
        <v>3550</v>
      </c>
      <c r="D110" s="29" t="s">
        <v>55</v>
      </c>
      <c r="E110" s="38">
        <v>11057836</v>
      </c>
      <c r="F110" s="4"/>
      <c r="G110" s="20">
        <v>1753.8382456631691</v>
      </c>
      <c r="H110" s="4"/>
      <c r="I110" s="20">
        <f t="shared" si="29"/>
        <v>11056082.161754336</v>
      </c>
      <c r="J110" s="4"/>
      <c r="K110" s="46">
        <v>1756.6151562188024</v>
      </c>
      <c r="M110" s="20">
        <f t="shared" si="30"/>
        <v>11054325.546598118</v>
      </c>
      <c r="O110" s="46">
        <v>1759.3964635494822</v>
      </c>
      <c r="Q110" s="20">
        <f t="shared" si="31"/>
        <v>11052566.150134569</v>
      </c>
      <c r="S110" s="46">
        <v>1762.1821746167686</v>
      </c>
      <c r="U110" s="20">
        <f t="shared" si="32"/>
        <v>11050803.967959952</v>
      </c>
      <c r="W110" s="46">
        <v>1764.9722963932452</v>
      </c>
      <c r="Y110" s="20">
        <f t="shared" si="33"/>
        <v>11049038.995663559</v>
      </c>
      <c r="AA110" s="46">
        <v>1767.7668358625344</v>
      </c>
      <c r="AC110" s="20">
        <f t="shared" si="34"/>
        <v>11047271.228827696</v>
      </c>
      <c r="AE110" s="46">
        <v>1770.5658000193168</v>
      </c>
      <c r="AG110" s="20">
        <f t="shared" si="35"/>
        <v>11045500.663027678</v>
      </c>
      <c r="AI110" s="46">
        <v>1773.3691958693471</v>
      </c>
      <c r="AK110" s="20">
        <f t="shared" si="36"/>
        <v>11043727.293831808</v>
      </c>
      <c r="AM110" s="46">
        <v>1776.1770304294735</v>
      </c>
      <c r="AO110" s="20">
        <f t="shared" si="37"/>
        <v>11041951.116801379</v>
      </c>
      <c r="AQ110" s="46">
        <v>1776.1770304294735</v>
      </c>
      <c r="AS110" s="20">
        <f t="shared" si="38"/>
        <v>11040174.93977095</v>
      </c>
      <c r="AU110" s="46">
        <v>1776.1770304294735</v>
      </c>
      <c r="AW110" s="20">
        <f t="shared" si="39"/>
        <v>11038398.762740521</v>
      </c>
      <c r="AY110" s="46">
        <v>1776.1770304294735</v>
      </c>
      <c r="BA110" s="20">
        <f t="shared" si="40"/>
        <v>11036622.585710092</v>
      </c>
    </row>
    <row r="111" spans="1:53" x14ac:dyDescent="0.25">
      <c r="A111" s="40">
        <v>9</v>
      </c>
      <c r="B111" s="28">
        <v>356</v>
      </c>
      <c r="C111" s="28">
        <v>3560</v>
      </c>
      <c r="D111" s="29" t="s">
        <v>56</v>
      </c>
      <c r="E111" s="38">
        <v>6216423</v>
      </c>
      <c r="F111" s="4"/>
      <c r="G111" s="20">
        <v>328.20364831123652</v>
      </c>
      <c r="H111" s="4"/>
      <c r="I111" s="20">
        <f t="shared" si="29"/>
        <v>6216094.7963516889</v>
      </c>
      <c r="J111" s="4"/>
      <c r="K111" s="46">
        <v>328.72330408772928</v>
      </c>
      <c r="M111" s="20">
        <f t="shared" si="30"/>
        <v>6215766.0730476016</v>
      </c>
      <c r="O111" s="46">
        <v>329.24378265253478</v>
      </c>
      <c r="Q111" s="20">
        <f t="shared" si="31"/>
        <v>6215436.8292649491</v>
      </c>
      <c r="S111" s="46">
        <v>329.76508530840124</v>
      </c>
      <c r="U111" s="20">
        <f t="shared" si="32"/>
        <v>6215107.0641796403</v>
      </c>
      <c r="W111" s="46">
        <v>330.28721336013956</v>
      </c>
      <c r="Y111" s="20">
        <f t="shared" si="33"/>
        <v>6214776.7769662803</v>
      </c>
      <c r="AA111" s="46">
        <v>330.81016811462644</v>
      </c>
      <c r="AC111" s="20">
        <f t="shared" si="34"/>
        <v>6214445.9667981658</v>
      </c>
      <c r="AE111" s="46">
        <v>331.33395088080789</v>
      </c>
      <c r="AG111" s="20">
        <f t="shared" si="35"/>
        <v>6214114.6328472849</v>
      </c>
      <c r="AI111" s="46">
        <v>331.85856296970252</v>
      </c>
      <c r="AK111" s="20">
        <f t="shared" si="36"/>
        <v>6213782.7742843153</v>
      </c>
      <c r="AM111" s="46">
        <v>332.38400569440449</v>
      </c>
      <c r="AO111" s="20">
        <f t="shared" si="37"/>
        <v>6213450.3902786206</v>
      </c>
      <c r="AQ111" s="46">
        <v>332.38400569440449</v>
      </c>
      <c r="AS111" s="20">
        <f t="shared" si="38"/>
        <v>6213118.006272926</v>
      </c>
      <c r="AU111" s="46">
        <v>332.38400569440449</v>
      </c>
      <c r="AW111" s="20">
        <f t="shared" si="39"/>
        <v>6212785.6222672313</v>
      </c>
      <c r="AY111" s="46">
        <v>332.38400569440449</v>
      </c>
      <c r="BA111" s="20">
        <f t="shared" si="40"/>
        <v>6212453.2382615367</v>
      </c>
    </row>
    <row r="112" spans="1:53" x14ac:dyDescent="0.25">
      <c r="A112" s="13">
        <v>10</v>
      </c>
      <c r="B112" s="28">
        <v>356</v>
      </c>
      <c r="C112" s="28">
        <v>3561</v>
      </c>
      <c r="D112" s="29" t="s">
        <v>57</v>
      </c>
      <c r="E112" s="38">
        <v>744846</v>
      </c>
      <c r="F112" s="4"/>
      <c r="G112" s="4"/>
      <c r="H112" s="4"/>
      <c r="I112" s="20">
        <f t="shared" si="29"/>
        <v>744846</v>
      </c>
      <c r="J112" s="4"/>
      <c r="M112" s="20">
        <f t="shared" si="30"/>
        <v>744846</v>
      </c>
      <c r="Q112" s="20">
        <f t="shared" si="31"/>
        <v>744846</v>
      </c>
      <c r="U112" s="20">
        <f t="shared" si="32"/>
        <v>744846</v>
      </c>
      <c r="Y112" s="20">
        <f t="shared" si="33"/>
        <v>744846</v>
      </c>
      <c r="AC112" s="20">
        <f t="shared" si="34"/>
        <v>744846</v>
      </c>
      <c r="AG112" s="20">
        <f t="shared" si="35"/>
        <v>744846</v>
      </c>
      <c r="AK112" s="20">
        <f t="shared" si="36"/>
        <v>744846</v>
      </c>
      <c r="AO112" s="20">
        <f t="shared" si="37"/>
        <v>744846</v>
      </c>
      <c r="AS112" s="20">
        <f t="shared" si="38"/>
        <v>744846</v>
      </c>
      <c r="AW112" s="20">
        <f t="shared" si="39"/>
        <v>744846</v>
      </c>
      <c r="BA112" s="20">
        <f t="shared" si="40"/>
        <v>744846</v>
      </c>
    </row>
    <row r="113" spans="1:53" x14ac:dyDescent="0.25">
      <c r="A113" s="13">
        <v>11</v>
      </c>
      <c r="B113" s="29"/>
      <c r="C113" s="29"/>
      <c r="D113" s="29" t="s">
        <v>28</v>
      </c>
      <c r="E113" s="38">
        <v>5768928</v>
      </c>
      <c r="F113" s="20">
        <v>347759.36333599995</v>
      </c>
      <c r="G113" s="4"/>
      <c r="H113" s="4"/>
      <c r="I113" s="20">
        <f t="shared" si="29"/>
        <v>6116687.3633359997</v>
      </c>
      <c r="J113" s="20">
        <v>509124.46813200001</v>
      </c>
      <c r="M113" s="20">
        <f t="shared" si="30"/>
        <v>6625811.8314680001</v>
      </c>
      <c r="N113" s="46">
        <v>2470828.0013971352</v>
      </c>
      <c r="Q113" s="20">
        <f t="shared" si="31"/>
        <v>9096639.8328651357</v>
      </c>
      <c r="R113" s="46">
        <v>74959.943631999995</v>
      </c>
      <c r="U113" s="20">
        <f t="shared" si="32"/>
        <v>9171599.7764971349</v>
      </c>
      <c r="V113" s="46">
        <v>4957.9626192171727</v>
      </c>
      <c r="Y113" s="20">
        <f t="shared" si="33"/>
        <v>9176557.7391163521</v>
      </c>
      <c r="Z113" s="46">
        <v>3056500.4495213861</v>
      </c>
      <c r="AC113" s="20">
        <f t="shared" si="34"/>
        <v>12233058.188637737</v>
      </c>
      <c r="AD113" s="46">
        <v>26617.836412322504</v>
      </c>
      <c r="AG113" s="20">
        <f t="shared" si="35"/>
        <v>12259676.025050059</v>
      </c>
      <c r="AH113" s="46">
        <v>6490.556912022309</v>
      </c>
      <c r="AK113" s="20">
        <f t="shared" si="36"/>
        <v>12266166.581962081</v>
      </c>
      <c r="AL113" s="46">
        <v>2893126.8659552191</v>
      </c>
      <c r="AO113" s="20">
        <f t="shared" si="37"/>
        <v>15159293.447917299</v>
      </c>
      <c r="AP113" s="46">
        <v>74799.334624450174</v>
      </c>
      <c r="AS113" s="20">
        <f t="shared" si="38"/>
        <v>15234092.78254175</v>
      </c>
      <c r="AT113" s="46">
        <v>74602.399832973795</v>
      </c>
      <c r="AW113" s="20">
        <f t="shared" si="39"/>
        <v>15308695.182374723</v>
      </c>
      <c r="AX113" s="46">
        <v>700392.88033662282</v>
      </c>
      <c r="BA113" s="20">
        <f t="shared" si="40"/>
        <v>16009088.062711347</v>
      </c>
    </row>
    <row r="114" spans="1:53" x14ac:dyDescent="0.25">
      <c r="A114" s="13"/>
      <c r="B114" s="29"/>
      <c r="C114" s="29"/>
      <c r="D114" s="29"/>
      <c r="E114" s="18"/>
      <c r="F114" s="4"/>
      <c r="G114" s="4"/>
      <c r="H114" s="4"/>
      <c r="I114" s="4"/>
      <c r="J114" s="4"/>
    </row>
    <row r="115" spans="1:53" x14ac:dyDescent="0.25">
      <c r="A115" s="4"/>
      <c r="B115" s="4"/>
      <c r="C115" s="4"/>
      <c r="D115" s="4"/>
      <c r="E115" s="3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</row>
    <row r="116" spans="1:53" x14ac:dyDescent="0.25">
      <c r="A116" s="11"/>
      <c r="B116" s="11"/>
      <c r="C116" s="11"/>
      <c r="D116" s="11"/>
      <c r="E116" s="2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</row>
    <row r="117" spans="1:53" x14ac:dyDescent="0.25">
      <c r="A117" s="13">
        <v>12</v>
      </c>
      <c r="B117" s="4"/>
      <c r="C117" s="4"/>
      <c r="D117" s="8" t="s">
        <v>58</v>
      </c>
      <c r="E117" s="22">
        <f>SUM(E103:E113)</f>
        <v>67125598</v>
      </c>
      <c r="F117" s="22">
        <f t="shared" ref="F117:I117" si="41">SUM(F103:F113)</f>
        <v>347759.36333599995</v>
      </c>
      <c r="G117" s="22">
        <f t="shared" si="41"/>
        <v>15692.23693488099</v>
      </c>
      <c r="H117" s="22">
        <f t="shared" si="41"/>
        <v>0</v>
      </c>
      <c r="I117" s="22">
        <f t="shared" si="41"/>
        <v>67457665.126401111</v>
      </c>
      <c r="J117" s="22">
        <f t="shared" ref="J117:M117" si="42">SUM(J103:J113)</f>
        <v>509124.46813200001</v>
      </c>
      <c r="K117" s="22">
        <f t="shared" si="42"/>
        <v>15717.082976694548</v>
      </c>
      <c r="L117" s="22">
        <f t="shared" si="42"/>
        <v>0</v>
      </c>
      <c r="M117" s="22">
        <f t="shared" si="42"/>
        <v>67951072.511556417</v>
      </c>
      <c r="N117" s="22">
        <f t="shared" ref="N117:BA117" si="43">SUM(N103:N113)</f>
        <v>2470828.0013971352</v>
      </c>
      <c r="O117" s="22">
        <f t="shared" si="43"/>
        <v>15741.968358074315</v>
      </c>
      <c r="P117" s="22">
        <f t="shared" si="43"/>
        <v>0</v>
      </c>
      <c r="Q117" s="22">
        <f t="shared" si="43"/>
        <v>70406158.54459548</v>
      </c>
      <c r="R117" s="22">
        <f t="shared" si="43"/>
        <v>74959.943631999995</v>
      </c>
      <c r="S117" s="22">
        <f t="shared" si="43"/>
        <v>15766.893141307932</v>
      </c>
      <c r="T117" s="22">
        <f t="shared" si="43"/>
        <v>0</v>
      </c>
      <c r="U117" s="22">
        <f t="shared" si="43"/>
        <v>70465351.595086187</v>
      </c>
      <c r="V117" s="22">
        <f t="shared" si="43"/>
        <v>4957.9626192171727</v>
      </c>
      <c r="W117" s="22">
        <f t="shared" si="43"/>
        <v>15791.857388781669</v>
      </c>
      <c r="X117" s="22">
        <f t="shared" si="43"/>
        <v>0</v>
      </c>
      <c r="Y117" s="22">
        <f t="shared" si="43"/>
        <v>70454517.700316623</v>
      </c>
      <c r="Z117" s="22">
        <f t="shared" si="43"/>
        <v>3056500.4495213861</v>
      </c>
      <c r="AA117" s="22">
        <f t="shared" si="43"/>
        <v>15816.861162980571</v>
      </c>
      <c r="AB117" s="22">
        <f t="shared" si="43"/>
        <v>0</v>
      </c>
      <c r="AC117" s="22">
        <f t="shared" si="43"/>
        <v>73495201.288675025</v>
      </c>
      <c r="AD117" s="22">
        <f t="shared" si="43"/>
        <v>26617.836412322504</v>
      </c>
      <c r="AE117" s="22">
        <f t="shared" si="43"/>
        <v>15841.904526488623</v>
      </c>
      <c r="AF117" s="22">
        <f t="shared" si="43"/>
        <v>0</v>
      </c>
      <c r="AG117" s="22">
        <f t="shared" si="43"/>
        <v>73505977.220560849</v>
      </c>
      <c r="AH117" s="22">
        <f t="shared" si="43"/>
        <v>6490.556912022309</v>
      </c>
      <c r="AI117" s="22">
        <f t="shared" si="43"/>
        <v>15866.987541988896</v>
      </c>
      <c r="AJ117" s="22">
        <f t="shared" si="43"/>
        <v>0</v>
      </c>
      <c r="AK117" s="22">
        <f t="shared" si="43"/>
        <v>73496600.78993088</v>
      </c>
      <c r="AL117" s="22">
        <f t="shared" si="43"/>
        <v>2893126.8659552191</v>
      </c>
      <c r="AM117" s="22">
        <f t="shared" si="43"/>
        <v>15892.11027226371</v>
      </c>
      <c r="AN117" s="22">
        <f t="shared" si="43"/>
        <v>0</v>
      </c>
      <c r="AO117" s="22">
        <f t="shared" si="43"/>
        <v>76373835.54561384</v>
      </c>
      <c r="AP117" s="22">
        <f t="shared" si="43"/>
        <v>74799.334624450174</v>
      </c>
      <c r="AQ117" s="22">
        <f t="shared" si="43"/>
        <v>15892.11027226371</v>
      </c>
      <c r="AR117" s="22">
        <f t="shared" si="43"/>
        <v>0</v>
      </c>
      <c r="AS117" s="22">
        <f t="shared" si="43"/>
        <v>76432742.769966021</v>
      </c>
      <c r="AT117" s="22">
        <f t="shared" si="43"/>
        <v>74602.399832973795</v>
      </c>
      <c r="AU117" s="22">
        <f t="shared" si="43"/>
        <v>15892.11027226371</v>
      </c>
      <c r="AV117" s="22">
        <f t="shared" si="43"/>
        <v>0</v>
      </c>
      <c r="AW117" s="22">
        <f t="shared" si="43"/>
        <v>76491453.059526742</v>
      </c>
      <c r="AX117" s="22">
        <f t="shared" si="43"/>
        <v>700392.88033662282</v>
      </c>
      <c r="AY117" s="22">
        <f t="shared" si="43"/>
        <v>15892.11027226371</v>
      </c>
      <c r="AZ117" s="22">
        <f t="shared" si="43"/>
        <v>0</v>
      </c>
      <c r="BA117" s="22">
        <f t="shared" si="43"/>
        <v>77175953.829591095</v>
      </c>
    </row>
    <row r="118" spans="1:53" x14ac:dyDescent="0.25">
      <c r="A118" s="4"/>
      <c r="B118" s="4"/>
      <c r="C118" s="4"/>
      <c r="D118" s="4"/>
      <c r="E118" s="3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</row>
    <row r="119" spans="1:53" x14ac:dyDescent="0.25">
      <c r="A119" s="11"/>
      <c r="B119" s="11"/>
      <c r="C119" s="11"/>
      <c r="D119" s="11"/>
      <c r="E119" s="1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</row>
    <row r="120" spans="1:53" x14ac:dyDescent="0.25">
      <c r="A120" s="1" t="str">
        <f>A3</f>
        <v>DUKE ENERGY KENTUCKY, INC.</v>
      </c>
      <c r="B120" s="2"/>
      <c r="C120" s="2"/>
      <c r="D120" s="2"/>
      <c r="E120" s="1"/>
      <c r="F120" s="2"/>
      <c r="G120" s="2"/>
      <c r="H120" s="2"/>
      <c r="I120" s="2"/>
      <c r="J120" s="2"/>
      <c r="K120" s="2"/>
      <c r="L120" s="2"/>
      <c r="M120" s="4"/>
      <c r="N120" s="4"/>
      <c r="O120" s="4"/>
      <c r="P120" s="4"/>
      <c r="Q120" s="4"/>
      <c r="R120" s="4"/>
    </row>
    <row r="121" spans="1:53" x14ac:dyDescent="0.25">
      <c r="A121" s="1" t="str">
        <f>A4</f>
        <v>CASE NO. 2019-00271</v>
      </c>
      <c r="B121" s="2"/>
      <c r="C121" s="2"/>
      <c r="D121" s="2"/>
      <c r="E121" s="1"/>
      <c r="F121" s="2"/>
      <c r="G121" s="2"/>
      <c r="H121" s="2"/>
      <c r="I121" s="2"/>
      <c r="J121" s="2"/>
      <c r="K121" s="2"/>
      <c r="L121" s="2"/>
      <c r="M121" s="4"/>
      <c r="N121" s="4"/>
      <c r="O121" s="4"/>
      <c r="P121" s="4"/>
      <c r="Q121" s="4"/>
      <c r="R121" s="4"/>
    </row>
    <row r="122" spans="1:53" x14ac:dyDescent="0.25">
      <c r="A122" s="1" t="str">
        <f>A5</f>
        <v>GROSS ADDITIONS, RETIREMENTS, AND TRANSFERS</v>
      </c>
      <c r="B122" s="2"/>
      <c r="C122" s="2"/>
      <c r="D122" s="2"/>
      <c r="E122" s="1"/>
      <c r="F122" s="2"/>
      <c r="G122" s="2"/>
      <c r="H122" s="2"/>
      <c r="I122" s="2"/>
      <c r="J122" s="2"/>
      <c r="K122" s="2"/>
      <c r="L122" s="2"/>
      <c r="M122" s="4"/>
      <c r="N122" s="4"/>
      <c r="O122" s="4"/>
      <c r="P122" s="4"/>
      <c r="Q122" s="4"/>
      <c r="R122" s="4"/>
    </row>
    <row r="123" spans="1:53" x14ac:dyDescent="0.25">
      <c r="A123" s="1" t="str">
        <f>$A$6</f>
        <v>FROM APRIL 1, 2020 TO MARCH 31, 2021</v>
      </c>
      <c r="B123" s="2"/>
      <c r="C123" s="2"/>
      <c r="D123" s="2"/>
      <c r="E123" s="1"/>
      <c r="F123" s="2"/>
      <c r="G123" s="2"/>
      <c r="H123" s="2"/>
      <c r="I123" s="2"/>
      <c r="J123" s="2"/>
      <c r="K123" s="2"/>
      <c r="L123" s="2"/>
      <c r="M123" s="4"/>
      <c r="N123" s="4"/>
      <c r="O123" s="4"/>
      <c r="P123" s="4"/>
      <c r="Q123" s="4"/>
      <c r="R123" s="4"/>
    </row>
    <row r="124" spans="1:5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4"/>
      <c r="N124" s="4"/>
      <c r="O124" s="4"/>
      <c r="P124" s="4"/>
      <c r="Q124" s="4"/>
      <c r="R124" s="4"/>
    </row>
    <row r="125" spans="1:53" x14ac:dyDescent="0.25">
      <c r="A125" s="1" t="s">
        <v>59</v>
      </c>
      <c r="B125" s="2"/>
      <c r="C125" s="2"/>
      <c r="D125" s="2"/>
      <c r="E125" s="1"/>
      <c r="F125" s="2"/>
      <c r="G125" s="2"/>
      <c r="H125" s="2"/>
      <c r="I125" s="2"/>
      <c r="J125" s="2"/>
      <c r="K125" s="2"/>
      <c r="L125" s="2"/>
      <c r="M125" s="4"/>
      <c r="N125" s="4"/>
      <c r="O125" s="4"/>
      <c r="P125" s="4"/>
      <c r="Q125" s="4"/>
      <c r="R125" s="4"/>
    </row>
    <row r="126" spans="1:53" x14ac:dyDescent="0.25">
      <c r="A126" s="2"/>
      <c r="B126" s="2"/>
      <c r="C126" s="2"/>
      <c r="D126" s="2"/>
      <c r="E126" s="1"/>
      <c r="F126" s="2"/>
      <c r="G126" s="2"/>
      <c r="H126" s="2"/>
      <c r="I126" s="2"/>
      <c r="J126" s="2"/>
      <c r="K126" s="2"/>
      <c r="L126" s="2"/>
      <c r="M126" s="4"/>
      <c r="N126" s="4"/>
      <c r="O126" s="4"/>
      <c r="P126" s="4"/>
      <c r="Q126" s="4"/>
      <c r="R126" s="4"/>
    </row>
    <row r="127" spans="1:53" x14ac:dyDescent="0.25">
      <c r="A127" s="7" t="s">
        <v>2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4"/>
      <c r="N127" s="4"/>
      <c r="O127" s="4"/>
      <c r="P127" s="4"/>
      <c r="Q127" s="4"/>
      <c r="R127" s="4"/>
    </row>
    <row r="128" spans="1:53" x14ac:dyDescent="0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4"/>
      <c r="N128" s="4"/>
      <c r="O128" s="4"/>
      <c r="P128" s="4"/>
      <c r="Q128" s="4"/>
      <c r="R128" s="4"/>
    </row>
    <row r="129" spans="1:53" x14ac:dyDescent="0.25">
      <c r="A129" s="8" t="s">
        <v>116</v>
      </c>
      <c r="B129" s="4"/>
      <c r="C129" s="4"/>
      <c r="D129" s="4"/>
      <c r="E129" s="4"/>
      <c r="F129" s="4"/>
      <c r="G129" s="4"/>
      <c r="H129" s="4"/>
      <c r="I129" s="4"/>
      <c r="K129" s="8" t="str">
        <f>K12</f>
        <v>SCHEDULE B-2.3</v>
      </c>
      <c r="L129" s="4"/>
      <c r="M129" s="4"/>
      <c r="N129" s="4"/>
      <c r="O129" s="4"/>
      <c r="P129" s="4"/>
      <c r="Q129" s="4"/>
      <c r="R129" s="4"/>
    </row>
    <row r="130" spans="1:53" x14ac:dyDescent="0.25">
      <c r="A130" s="8" t="str">
        <f>A13</f>
        <v xml:space="preserve">TYPE OF FILING:  "X" ORIGINAL   UPDATED    REVISED  </v>
      </c>
      <c r="B130" s="4"/>
      <c r="C130" s="4"/>
      <c r="D130" s="4"/>
      <c r="E130" s="4"/>
      <c r="F130" s="4"/>
      <c r="G130" s="4"/>
      <c r="H130" s="4"/>
      <c r="I130" s="4"/>
      <c r="K130" s="8" t="s">
        <v>108</v>
      </c>
      <c r="L130" s="4"/>
      <c r="M130" s="4"/>
      <c r="N130" s="4"/>
      <c r="O130" s="4"/>
      <c r="P130" s="4"/>
      <c r="Q130" s="4"/>
      <c r="R130" s="4"/>
    </row>
    <row r="131" spans="1:53" x14ac:dyDescent="0.25">
      <c r="A131" s="8" t="str">
        <f>A14</f>
        <v xml:space="preserve">WORK PAPER REFERENCE NO(S).: </v>
      </c>
      <c r="B131" s="4"/>
      <c r="C131" s="4"/>
      <c r="D131" s="4"/>
      <c r="E131" s="4"/>
      <c r="F131" s="4"/>
      <c r="G131" s="4"/>
      <c r="H131" s="4"/>
      <c r="I131" s="4"/>
      <c r="K131" s="9" t="s">
        <v>5</v>
      </c>
      <c r="L131" s="4"/>
      <c r="M131" s="4"/>
      <c r="N131" s="4"/>
      <c r="O131" s="4"/>
      <c r="P131" s="4"/>
      <c r="Q131" s="4"/>
      <c r="R131" s="4"/>
    </row>
    <row r="132" spans="1:53" x14ac:dyDescent="0.25">
      <c r="A132" s="4"/>
      <c r="B132" s="4"/>
      <c r="C132" s="4"/>
      <c r="D132" s="4"/>
      <c r="E132" s="4"/>
      <c r="F132" s="4"/>
      <c r="G132" s="4"/>
      <c r="H132" s="4"/>
      <c r="I132" s="4"/>
      <c r="K132" s="9" t="str">
        <f>K15</f>
        <v>C. M. JACOBI / M. B. ABERNATHY</v>
      </c>
      <c r="L132" s="4"/>
      <c r="M132" s="4"/>
      <c r="N132" s="4"/>
      <c r="O132" s="4"/>
      <c r="P132" s="4"/>
      <c r="Q132" s="4"/>
      <c r="R132" s="4"/>
    </row>
    <row r="133" spans="1:5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53" x14ac:dyDescent="0.25">
      <c r="A134" s="4"/>
      <c r="B134" s="4"/>
      <c r="C134" s="4"/>
      <c r="D134" s="4"/>
      <c r="E134" s="4"/>
      <c r="F134" s="4"/>
      <c r="G134" s="4"/>
      <c r="H134" s="42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53" ht="13.8" thickBot="1" x14ac:dyDescent="0.3">
      <c r="A135" s="11"/>
      <c r="B135" s="11"/>
      <c r="C135" s="12"/>
      <c r="D135" s="11"/>
      <c r="E135" s="4"/>
      <c r="F135" s="4"/>
      <c r="G135" s="4"/>
      <c r="H135" s="4"/>
      <c r="I135" s="4"/>
      <c r="J135" s="4"/>
    </row>
    <row r="136" spans="1:53" ht="13.8" thickBot="1" x14ac:dyDescent="0.3">
      <c r="A136" s="4"/>
      <c r="B136" s="13" t="s">
        <v>6</v>
      </c>
      <c r="C136" s="13" t="s">
        <v>7</v>
      </c>
      <c r="D136" s="4"/>
      <c r="E136" s="51" t="s">
        <v>117</v>
      </c>
      <c r="F136" s="52"/>
      <c r="G136" s="52"/>
      <c r="H136" s="52"/>
      <c r="I136" s="53"/>
      <c r="J136" s="51" t="s">
        <v>118</v>
      </c>
      <c r="K136" s="52"/>
      <c r="L136" s="52"/>
      <c r="M136" s="53"/>
      <c r="N136" s="51" t="s">
        <v>119</v>
      </c>
      <c r="O136" s="52"/>
      <c r="P136" s="52"/>
      <c r="Q136" s="53"/>
      <c r="R136" s="51" t="s">
        <v>120</v>
      </c>
      <c r="S136" s="52"/>
      <c r="T136" s="52"/>
      <c r="U136" s="53"/>
      <c r="V136" s="51" t="s">
        <v>121</v>
      </c>
      <c r="W136" s="52"/>
      <c r="X136" s="52"/>
      <c r="Y136" s="53"/>
      <c r="Z136" s="51" t="s">
        <v>122</v>
      </c>
      <c r="AA136" s="52"/>
      <c r="AB136" s="52"/>
      <c r="AC136" s="53"/>
      <c r="AD136" s="51" t="s">
        <v>123</v>
      </c>
      <c r="AE136" s="52"/>
      <c r="AF136" s="52"/>
      <c r="AG136" s="53"/>
      <c r="AH136" s="51" t="s">
        <v>124</v>
      </c>
      <c r="AI136" s="52"/>
      <c r="AJ136" s="52"/>
      <c r="AK136" s="53"/>
      <c r="AL136" s="51" t="s">
        <v>125</v>
      </c>
      <c r="AM136" s="52"/>
      <c r="AN136" s="52"/>
      <c r="AO136" s="53"/>
      <c r="AP136" s="51" t="s">
        <v>126</v>
      </c>
      <c r="AQ136" s="52"/>
      <c r="AR136" s="52"/>
      <c r="AS136" s="53"/>
      <c r="AT136" s="51" t="s">
        <v>127</v>
      </c>
      <c r="AU136" s="52"/>
      <c r="AV136" s="52"/>
      <c r="AW136" s="53"/>
      <c r="AX136" s="51" t="s">
        <v>128</v>
      </c>
      <c r="AY136" s="52"/>
      <c r="AZ136" s="52"/>
      <c r="BA136" s="53"/>
    </row>
    <row r="137" spans="1:53" x14ac:dyDescent="0.25">
      <c r="A137" s="13" t="s">
        <v>8</v>
      </c>
      <c r="B137" s="13" t="s">
        <v>9</v>
      </c>
      <c r="C137" s="13" t="s">
        <v>9</v>
      </c>
      <c r="D137" s="13" t="s">
        <v>10</v>
      </c>
      <c r="E137" s="13" t="s">
        <v>11</v>
      </c>
      <c r="F137" s="4"/>
      <c r="G137" s="4"/>
      <c r="H137" s="42"/>
      <c r="I137" s="43" t="s">
        <v>12</v>
      </c>
      <c r="J137" s="4"/>
      <c r="K137" s="4"/>
      <c r="L137" s="42"/>
      <c r="M137" s="43" t="s">
        <v>12</v>
      </c>
      <c r="N137" s="4"/>
      <c r="O137" s="4"/>
      <c r="P137" s="42"/>
      <c r="Q137" s="43" t="s">
        <v>12</v>
      </c>
      <c r="R137" s="4"/>
      <c r="S137" s="4"/>
      <c r="T137" s="42"/>
      <c r="U137" s="43" t="s">
        <v>12</v>
      </c>
      <c r="V137" s="4"/>
      <c r="W137" s="4"/>
      <c r="X137" s="42"/>
      <c r="Y137" s="43" t="s">
        <v>12</v>
      </c>
      <c r="Z137" s="4"/>
      <c r="AA137" s="4"/>
      <c r="AB137" s="42"/>
      <c r="AC137" s="43" t="s">
        <v>12</v>
      </c>
      <c r="AD137" s="4"/>
      <c r="AE137" s="4"/>
      <c r="AF137" s="42"/>
      <c r="AG137" s="43" t="s">
        <v>12</v>
      </c>
      <c r="AH137" s="4"/>
      <c r="AI137" s="4"/>
      <c r="AJ137" s="42"/>
      <c r="AK137" s="43" t="s">
        <v>12</v>
      </c>
      <c r="AL137" s="4"/>
      <c r="AM137" s="4"/>
      <c r="AN137" s="42"/>
      <c r="AO137" s="43" t="s">
        <v>12</v>
      </c>
      <c r="AP137" s="4"/>
      <c r="AQ137" s="4"/>
      <c r="AR137" s="42"/>
      <c r="AS137" s="43" t="s">
        <v>12</v>
      </c>
      <c r="AT137" s="4"/>
      <c r="AU137" s="4"/>
      <c r="AV137" s="42"/>
      <c r="AW137" s="43" t="s">
        <v>12</v>
      </c>
      <c r="AX137" s="4"/>
      <c r="AY137" s="4"/>
      <c r="AZ137" s="42"/>
      <c r="BA137" s="43" t="s">
        <v>12</v>
      </c>
    </row>
    <row r="138" spans="1:53" x14ac:dyDescent="0.25">
      <c r="A138" s="13" t="s">
        <v>13</v>
      </c>
      <c r="B138" s="13" t="s">
        <v>13</v>
      </c>
      <c r="C138" s="13" t="s">
        <v>13</v>
      </c>
      <c r="D138" s="13" t="s">
        <v>14</v>
      </c>
      <c r="E138" s="13" t="s">
        <v>15</v>
      </c>
      <c r="F138" s="13" t="s">
        <v>16</v>
      </c>
      <c r="G138" s="13" t="s">
        <v>17</v>
      </c>
      <c r="H138" s="13" t="s">
        <v>18</v>
      </c>
      <c r="I138" s="13" t="s">
        <v>15</v>
      </c>
      <c r="J138" s="13" t="s">
        <v>16</v>
      </c>
      <c r="K138" s="13" t="s">
        <v>17</v>
      </c>
      <c r="L138" s="13" t="s">
        <v>18</v>
      </c>
      <c r="M138" s="13" t="s">
        <v>15</v>
      </c>
      <c r="N138" s="13" t="s">
        <v>16</v>
      </c>
      <c r="O138" s="13" t="s">
        <v>17</v>
      </c>
      <c r="P138" s="13" t="s">
        <v>18</v>
      </c>
      <c r="Q138" s="13" t="s">
        <v>15</v>
      </c>
      <c r="R138" s="13" t="s">
        <v>16</v>
      </c>
      <c r="S138" s="13" t="s">
        <v>17</v>
      </c>
      <c r="T138" s="13" t="s">
        <v>18</v>
      </c>
      <c r="U138" s="13" t="s">
        <v>15</v>
      </c>
      <c r="V138" s="13" t="s">
        <v>16</v>
      </c>
      <c r="W138" s="13" t="s">
        <v>17</v>
      </c>
      <c r="X138" s="13" t="s">
        <v>18</v>
      </c>
      <c r="Y138" s="13" t="s">
        <v>15</v>
      </c>
      <c r="Z138" s="13" t="s">
        <v>16</v>
      </c>
      <c r="AA138" s="13" t="s">
        <v>17</v>
      </c>
      <c r="AB138" s="13" t="s">
        <v>18</v>
      </c>
      <c r="AC138" s="13" t="s">
        <v>15</v>
      </c>
      <c r="AD138" s="13" t="s">
        <v>16</v>
      </c>
      <c r="AE138" s="13" t="s">
        <v>17</v>
      </c>
      <c r="AF138" s="13" t="s">
        <v>18</v>
      </c>
      <c r="AG138" s="13" t="s">
        <v>15</v>
      </c>
      <c r="AH138" s="13" t="s">
        <v>16</v>
      </c>
      <c r="AI138" s="13" t="s">
        <v>17</v>
      </c>
      <c r="AJ138" s="13" t="s">
        <v>18</v>
      </c>
      <c r="AK138" s="13" t="s">
        <v>15</v>
      </c>
      <c r="AL138" s="13" t="s">
        <v>16</v>
      </c>
      <c r="AM138" s="13" t="s">
        <v>17</v>
      </c>
      <c r="AN138" s="13" t="s">
        <v>18</v>
      </c>
      <c r="AO138" s="13" t="s">
        <v>15</v>
      </c>
      <c r="AP138" s="13" t="s">
        <v>16</v>
      </c>
      <c r="AQ138" s="13" t="s">
        <v>17</v>
      </c>
      <c r="AR138" s="13" t="s">
        <v>18</v>
      </c>
      <c r="AS138" s="13" t="s">
        <v>15</v>
      </c>
      <c r="AT138" s="13" t="s">
        <v>16</v>
      </c>
      <c r="AU138" s="13" t="s">
        <v>17</v>
      </c>
      <c r="AV138" s="13" t="s">
        <v>18</v>
      </c>
      <c r="AW138" s="13" t="s">
        <v>15</v>
      </c>
      <c r="AX138" s="13" t="s">
        <v>16</v>
      </c>
      <c r="AY138" s="13" t="s">
        <v>17</v>
      </c>
      <c r="AZ138" s="13" t="s">
        <v>18</v>
      </c>
      <c r="BA138" s="13" t="s">
        <v>15</v>
      </c>
    </row>
    <row r="139" spans="1:5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</row>
    <row r="140" spans="1:53" x14ac:dyDescent="0.25">
      <c r="A140" s="11"/>
      <c r="B140" s="11"/>
      <c r="C140" s="11"/>
      <c r="D140" s="11"/>
      <c r="E140" s="15" t="s">
        <v>19</v>
      </c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1"/>
      <c r="V140" s="11"/>
      <c r="W140" s="11"/>
      <c r="X140" s="11"/>
      <c r="Y140" s="15" t="s">
        <v>19</v>
      </c>
      <c r="Z140" s="11"/>
      <c r="AA140" s="11"/>
      <c r="AB140" s="11"/>
      <c r="AC140" s="15" t="s">
        <v>19</v>
      </c>
      <c r="AD140" s="11"/>
      <c r="AE140" s="11"/>
      <c r="AF140" s="11"/>
      <c r="AG140" s="15" t="s">
        <v>19</v>
      </c>
      <c r="AH140" s="11"/>
      <c r="AI140" s="11"/>
      <c r="AJ140" s="11"/>
      <c r="AK140" s="15" t="s">
        <v>19</v>
      </c>
      <c r="AL140" s="11"/>
      <c r="AM140" s="11"/>
      <c r="AN140" s="11"/>
      <c r="AO140" s="15" t="s">
        <v>19</v>
      </c>
      <c r="AP140" s="11"/>
      <c r="AQ140" s="11"/>
      <c r="AR140" s="11"/>
      <c r="AS140" s="15" t="s">
        <v>19</v>
      </c>
      <c r="AT140" s="11"/>
      <c r="AU140" s="11"/>
      <c r="AV140" s="11"/>
      <c r="AW140" s="15" t="s">
        <v>19</v>
      </c>
      <c r="AX140" s="11"/>
      <c r="AY140" s="11"/>
      <c r="AZ140" s="11"/>
      <c r="BA140" s="15" t="s">
        <v>19</v>
      </c>
    </row>
    <row r="141" spans="1:53" x14ac:dyDescent="0.25">
      <c r="A141" s="4"/>
      <c r="B141" s="4"/>
      <c r="C141" s="4"/>
      <c r="D141" s="4"/>
      <c r="E141" s="16"/>
      <c r="F141" s="4"/>
      <c r="G141" s="4"/>
      <c r="H141" s="4"/>
      <c r="I141" s="4"/>
      <c r="J141" s="4"/>
    </row>
    <row r="142" spans="1:53" x14ac:dyDescent="0.25">
      <c r="A142" s="13">
        <v>1</v>
      </c>
      <c r="B142" s="13">
        <v>360</v>
      </c>
      <c r="C142" s="13">
        <v>3600</v>
      </c>
      <c r="D142" s="8" t="s">
        <v>20</v>
      </c>
      <c r="E142" s="18">
        <v>7238218</v>
      </c>
      <c r="F142" s="4"/>
      <c r="G142" s="20">
        <v>307.69092029178427</v>
      </c>
      <c r="H142" s="4"/>
      <c r="I142" s="20">
        <f t="shared" ref="I142:I165" si="44">E142+F142-G142</f>
        <v>7237910.3090797085</v>
      </c>
      <c r="J142" s="4"/>
      <c r="K142" s="46">
        <v>308.17809758224621</v>
      </c>
      <c r="M142" s="20">
        <f t="shared" ref="M142:M165" si="45">I142+J142-K142</f>
        <v>7237602.1309821261</v>
      </c>
      <c r="O142" s="46">
        <v>308.66604623675141</v>
      </c>
      <c r="Q142" s="20">
        <f t="shared" ref="Q142:Q165" si="46">M142+N142-O142</f>
        <v>7237293.4649358895</v>
      </c>
      <c r="S142" s="46">
        <v>309.15476747662626</v>
      </c>
      <c r="U142" s="20">
        <f t="shared" ref="U142:U165" si="47">Q142+R142-S142</f>
        <v>7236984.3101684125</v>
      </c>
      <c r="W142" s="46">
        <v>309.6442625251309</v>
      </c>
      <c r="Y142" s="20">
        <f t="shared" ref="Y142:Y165" si="48">U142+V142-W142</f>
        <v>7236674.6659058873</v>
      </c>
      <c r="AA142" s="46">
        <v>310.13453260746235</v>
      </c>
      <c r="AC142" s="20">
        <f t="shared" ref="AC142:AC165" si="49">Y142+Z142-AA142</f>
        <v>7236364.5313732801</v>
      </c>
      <c r="AE142" s="46">
        <v>310.62557895075741</v>
      </c>
      <c r="AG142" s="20">
        <f t="shared" ref="AG142:AG165" si="50">AC142+AD142-AE142</f>
        <v>7236053.905794329</v>
      </c>
      <c r="AI142" s="46">
        <v>311.1174027840961</v>
      </c>
      <c r="AK142" s="20">
        <f t="shared" ref="AK142:AK165" si="51">AG142+AH142-AI142</f>
        <v>7235742.7883915445</v>
      </c>
      <c r="AM142" s="46">
        <v>311.61000533850427</v>
      </c>
      <c r="AO142" s="20">
        <f t="shared" ref="AO142:AO165" si="52">AK142+AL142-AM142</f>
        <v>7235431.1783862058</v>
      </c>
      <c r="AQ142" s="46">
        <v>311.61000533850427</v>
      </c>
      <c r="AS142" s="20">
        <f t="shared" ref="AS142:AS165" si="53">AO142+AP142-AQ142</f>
        <v>7235119.5683808671</v>
      </c>
      <c r="AU142" s="46">
        <v>311.61000533850427</v>
      </c>
      <c r="AW142" s="20">
        <f t="shared" ref="AW142:AW165" si="54">AS142+AT142-AU142</f>
        <v>7234807.9583755285</v>
      </c>
      <c r="AY142" s="46">
        <v>311.61000533850427</v>
      </c>
      <c r="BA142" s="20">
        <f t="shared" ref="BA142:BA165" si="55">AW142+AX142-AY142</f>
        <v>7234496.3483701898</v>
      </c>
    </row>
    <row r="143" spans="1:53" x14ac:dyDescent="0.25">
      <c r="A143" s="13">
        <v>2</v>
      </c>
      <c r="B143" s="13">
        <v>360</v>
      </c>
      <c r="C143" s="13">
        <v>3601</v>
      </c>
      <c r="D143" s="8" t="s">
        <v>33</v>
      </c>
      <c r="E143" s="18">
        <v>4483802</v>
      </c>
      <c r="F143" s="4"/>
      <c r="G143" s="20">
        <v>0</v>
      </c>
      <c r="H143" s="4"/>
      <c r="I143" s="20">
        <f t="shared" si="44"/>
        <v>4483802</v>
      </c>
      <c r="J143" s="4"/>
      <c r="K143" s="46">
        <v>0</v>
      </c>
      <c r="M143" s="20">
        <f t="shared" si="45"/>
        <v>4483802</v>
      </c>
      <c r="O143" s="46">
        <v>0</v>
      </c>
      <c r="Q143" s="20">
        <f t="shared" si="46"/>
        <v>4483802</v>
      </c>
      <c r="S143" s="46">
        <v>0</v>
      </c>
      <c r="U143" s="20">
        <f t="shared" si="47"/>
        <v>4483802</v>
      </c>
      <c r="W143" s="46">
        <v>0</v>
      </c>
      <c r="Y143" s="20">
        <f t="shared" si="48"/>
        <v>4483802</v>
      </c>
      <c r="AA143" s="46">
        <v>0</v>
      </c>
      <c r="AC143" s="20">
        <f t="shared" si="49"/>
        <v>4483802</v>
      </c>
      <c r="AE143" s="46">
        <v>0</v>
      </c>
      <c r="AG143" s="20">
        <f t="shared" si="50"/>
        <v>4483802</v>
      </c>
      <c r="AI143" s="46">
        <v>0</v>
      </c>
      <c r="AK143" s="20">
        <f t="shared" si="51"/>
        <v>4483802</v>
      </c>
      <c r="AM143" s="46">
        <v>0</v>
      </c>
      <c r="AO143" s="20">
        <f t="shared" si="52"/>
        <v>4483802</v>
      </c>
      <c r="AQ143" s="46">
        <v>0</v>
      </c>
      <c r="AS143" s="20">
        <f t="shared" si="53"/>
        <v>4483802</v>
      </c>
      <c r="AU143" s="46">
        <v>0</v>
      </c>
      <c r="AW143" s="20">
        <f t="shared" si="54"/>
        <v>4483802</v>
      </c>
      <c r="AY143" s="46">
        <v>0</v>
      </c>
      <c r="BA143" s="20">
        <f t="shared" si="55"/>
        <v>4483802</v>
      </c>
    </row>
    <row r="144" spans="1:53" x14ac:dyDescent="0.25">
      <c r="A144" s="13">
        <v>3</v>
      </c>
      <c r="B144" s="13">
        <v>361</v>
      </c>
      <c r="C144" s="13">
        <v>3610</v>
      </c>
      <c r="D144" s="8" t="s">
        <v>21</v>
      </c>
      <c r="E144" s="18">
        <v>1403009</v>
      </c>
      <c r="F144" s="4"/>
      <c r="G144" s="20">
        <v>1589.7364215075515</v>
      </c>
      <c r="H144" s="4"/>
      <c r="I144" s="20">
        <f t="shared" si="44"/>
        <v>1401419.2635784924</v>
      </c>
      <c r="J144" s="4"/>
      <c r="K144" s="46">
        <v>1592.2535041749384</v>
      </c>
      <c r="M144" s="20">
        <f t="shared" si="45"/>
        <v>1399827.0100743175</v>
      </c>
      <c r="O144" s="46">
        <v>1594.7745722232153</v>
      </c>
      <c r="Q144" s="20">
        <f t="shared" si="46"/>
        <v>1398232.2355020943</v>
      </c>
      <c r="S144" s="46">
        <v>1597.2996319625686</v>
      </c>
      <c r="U144" s="20">
        <f t="shared" si="47"/>
        <v>1396634.9358701317</v>
      </c>
      <c r="W144" s="46">
        <v>1599.8286897131757</v>
      </c>
      <c r="Y144" s="20">
        <f t="shared" si="48"/>
        <v>1395035.1071804184</v>
      </c>
      <c r="AA144" s="46">
        <v>1602.3617518052215</v>
      </c>
      <c r="AC144" s="20">
        <f t="shared" si="49"/>
        <v>1393432.7454286132</v>
      </c>
      <c r="AE144" s="46">
        <v>1604.898824578913</v>
      </c>
      <c r="AG144" s="20">
        <f t="shared" si="50"/>
        <v>1391827.8466040343</v>
      </c>
      <c r="AI144" s="46">
        <v>1607.4399143844962</v>
      </c>
      <c r="AK144" s="20">
        <f t="shared" si="51"/>
        <v>1390220.4066896499</v>
      </c>
      <c r="AM144" s="46">
        <v>1609.9850275822716</v>
      </c>
      <c r="AO144" s="20">
        <f t="shared" si="52"/>
        <v>1388610.4216620675</v>
      </c>
      <c r="AQ144" s="46">
        <v>1609.9850275822716</v>
      </c>
      <c r="AS144" s="20">
        <f t="shared" si="53"/>
        <v>1387000.4366344851</v>
      </c>
      <c r="AU144" s="46">
        <v>1609.9850275822716</v>
      </c>
      <c r="AW144" s="20">
        <f t="shared" si="54"/>
        <v>1385390.4516069028</v>
      </c>
      <c r="AY144" s="46">
        <v>1609.9850275822716</v>
      </c>
      <c r="BA144" s="20">
        <f t="shared" si="55"/>
        <v>1383780.4665793204</v>
      </c>
    </row>
    <row r="145" spans="1:53" x14ac:dyDescent="0.25">
      <c r="A145" s="13">
        <v>4</v>
      </c>
      <c r="B145" s="13">
        <v>362</v>
      </c>
      <c r="C145" s="13">
        <v>3620</v>
      </c>
      <c r="D145" s="8" t="s">
        <v>51</v>
      </c>
      <c r="E145" s="18">
        <v>44881428</v>
      </c>
      <c r="F145" s="4"/>
      <c r="G145" s="20">
        <v>148399.33085672747</v>
      </c>
      <c r="H145" s="4"/>
      <c r="I145" s="20">
        <f t="shared" si="44"/>
        <v>44733028.669143274</v>
      </c>
      <c r="J145" s="4"/>
      <c r="K145" s="46">
        <v>148634.29646391727</v>
      </c>
      <c r="M145" s="20">
        <f t="shared" si="45"/>
        <v>44584394.37267936</v>
      </c>
      <c r="O145" s="46">
        <v>148869.63409998515</v>
      </c>
      <c r="Q145" s="20">
        <f t="shared" si="46"/>
        <v>44435524.738579378</v>
      </c>
      <c r="S145" s="46">
        <v>149105.34435397678</v>
      </c>
      <c r="U145" s="20">
        <f t="shared" si="47"/>
        <v>44286419.394225404</v>
      </c>
      <c r="W145" s="46">
        <v>149341.42781587059</v>
      </c>
      <c r="Y145" s="20">
        <f t="shared" si="48"/>
        <v>44137077.966409534</v>
      </c>
      <c r="AA145" s="46">
        <v>149577.88507657903</v>
      </c>
      <c r="AC145" s="20">
        <f t="shared" si="49"/>
        <v>43987500.081332952</v>
      </c>
      <c r="AE145" s="46">
        <v>149814.71672795026</v>
      </c>
      <c r="AG145" s="20">
        <f t="shared" si="50"/>
        <v>43837685.364605002</v>
      </c>
      <c r="AI145" s="46">
        <v>150051.92336276951</v>
      </c>
      <c r="AK145" s="20">
        <f t="shared" si="51"/>
        <v>43687633.441242233</v>
      </c>
      <c r="AM145" s="46">
        <v>150289.50557476058</v>
      </c>
      <c r="AO145" s="20">
        <f t="shared" si="52"/>
        <v>43537343.93566747</v>
      </c>
      <c r="AQ145" s="46">
        <v>150289.50557476058</v>
      </c>
      <c r="AS145" s="20">
        <f t="shared" si="53"/>
        <v>43387054.430092707</v>
      </c>
      <c r="AU145" s="46">
        <v>150289.50557476058</v>
      </c>
      <c r="AW145" s="20">
        <f t="shared" si="54"/>
        <v>43236764.924517944</v>
      </c>
      <c r="AY145" s="46">
        <v>150289.50557476058</v>
      </c>
      <c r="BA145" s="20">
        <f t="shared" si="55"/>
        <v>43086475.418943182</v>
      </c>
    </row>
    <row r="146" spans="1:53" x14ac:dyDescent="0.25">
      <c r="A146" s="13">
        <v>5</v>
      </c>
      <c r="B146" s="13">
        <v>362</v>
      </c>
      <c r="C146" s="13">
        <v>3622</v>
      </c>
      <c r="D146" s="8" t="s">
        <v>53</v>
      </c>
      <c r="E146" s="18">
        <v>31368228</v>
      </c>
      <c r="F146" s="4"/>
      <c r="G146" s="20">
        <v>71.794548068082946</v>
      </c>
      <c r="H146" s="4"/>
      <c r="I146" s="20">
        <f t="shared" si="44"/>
        <v>31368156.205451932</v>
      </c>
      <c r="J146" s="4"/>
      <c r="K146" s="46">
        <v>71.908222769190729</v>
      </c>
      <c r="M146" s="20">
        <f t="shared" si="45"/>
        <v>31368084.297229163</v>
      </c>
      <c r="O146" s="46">
        <v>72.022077455241941</v>
      </c>
      <c r="Q146" s="20">
        <f t="shared" si="46"/>
        <v>31368012.275151707</v>
      </c>
      <c r="S146" s="46">
        <v>72.13611241121275</v>
      </c>
      <c r="U146" s="20">
        <f t="shared" si="47"/>
        <v>31367940.139039297</v>
      </c>
      <c r="W146" s="46">
        <v>72.250327922530502</v>
      </c>
      <c r="Y146" s="20">
        <f t="shared" si="48"/>
        <v>31367867.888711374</v>
      </c>
      <c r="AA146" s="46">
        <v>72.364724275074494</v>
      </c>
      <c r="AC146" s="20">
        <f t="shared" si="49"/>
        <v>31367795.5239871</v>
      </c>
      <c r="AE146" s="46">
        <v>72.479301755176692</v>
      </c>
      <c r="AG146" s="20">
        <f t="shared" si="50"/>
        <v>31367723.044685345</v>
      </c>
      <c r="AI146" s="46">
        <v>72.594060649622392</v>
      </c>
      <c r="AK146" s="20">
        <f t="shared" si="51"/>
        <v>31367650.450624697</v>
      </c>
      <c r="AM146" s="46">
        <v>72.709001245650953</v>
      </c>
      <c r="AO146" s="20">
        <f t="shared" si="52"/>
        <v>31367577.74162345</v>
      </c>
      <c r="AQ146" s="46">
        <v>72.709001245650953</v>
      </c>
      <c r="AS146" s="20">
        <f t="shared" si="53"/>
        <v>31367505.032622203</v>
      </c>
      <c r="AU146" s="46">
        <v>72.709001245650953</v>
      </c>
      <c r="AW146" s="20">
        <f t="shared" si="54"/>
        <v>31367432.323620956</v>
      </c>
      <c r="AY146" s="46">
        <v>72.709001245650953</v>
      </c>
      <c r="BA146" s="20">
        <f t="shared" si="55"/>
        <v>31367359.61461971</v>
      </c>
    </row>
    <row r="147" spans="1:53" x14ac:dyDescent="0.25">
      <c r="A147" s="13">
        <f>A146+1</f>
        <v>6</v>
      </c>
      <c r="B147" s="13">
        <v>363</v>
      </c>
      <c r="C147" s="13">
        <v>3630</v>
      </c>
      <c r="D147" s="8" t="s">
        <v>60</v>
      </c>
      <c r="E147" s="18">
        <v>0</v>
      </c>
      <c r="F147" s="4"/>
      <c r="G147" s="20">
        <v>0</v>
      </c>
      <c r="H147" s="4"/>
      <c r="I147" s="20">
        <f t="shared" si="44"/>
        <v>0</v>
      </c>
      <c r="J147" s="4"/>
      <c r="K147" s="46">
        <v>0</v>
      </c>
      <c r="M147" s="20">
        <f t="shared" si="45"/>
        <v>0</v>
      </c>
      <c r="O147" s="46">
        <v>0</v>
      </c>
      <c r="Q147" s="20">
        <f t="shared" si="46"/>
        <v>0</v>
      </c>
      <c r="S147" s="46">
        <v>0</v>
      </c>
      <c r="U147" s="20">
        <f t="shared" si="47"/>
        <v>0</v>
      </c>
      <c r="W147" s="46">
        <v>0</v>
      </c>
      <c r="Y147" s="20">
        <f t="shared" si="48"/>
        <v>0</v>
      </c>
      <c r="AA147" s="46">
        <v>0</v>
      </c>
      <c r="AC147" s="20">
        <f t="shared" si="49"/>
        <v>0</v>
      </c>
      <c r="AE147" s="46">
        <v>0</v>
      </c>
      <c r="AG147" s="20">
        <f t="shared" si="50"/>
        <v>0</v>
      </c>
      <c r="AI147" s="46">
        <v>0</v>
      </c>
      <c r="AK147" s="20">
        <f t="shared" si="51"/>
        <v>0</v>
      </c>
      <c r="AL147" s="46">
        <v>8154156.2936364273</v>
      </c>
      <c r="AM147" s="46">
        <v>0</v>
      </c>
      <c r="AO147" s="20">
        <f t="shared" si="52"/>
        <v>8154156.2936364273</v>
      </c>
      <c r="AQ147" s="46">
        <v>0</v>
      </c>
      <c r="AS147" s="20">
        <f t="shared" si="53"/>
        <v>8154156.2936364273</v>
      </c>
      <c r="AU147" s="46">
        <v>0</v>
      </c>
      <c r="AW147" s="20">
        <f t="shared" si="54"/>
        <v>8154156.2936364273</v>
      </c>
      <c r="AY147" s="46">
        <v>0</v>
      </c>
      <c r="BA147" s="20">
        <f t="shared" si="55"/>
        <v>8154156.2936364273</v>
      </c>
    </row>
    <row r="148" spans="1:53" x14ac:dyDescent="0.25">
      <c r="A148" s="13">
        <f t="shared" ref="A148:A164" si="56">A147+1</f>
        <v>7</v>
      </c>
      <c r="B148" s="13">
        <v>364</v>
      </c>
      <c r="C148" s="13">
        <v>3640</v>
      </c>
      <c r="D148" s="8" t="s">
        <v>61</v>
      </c>
      <c r="E148" s="18">
        <v>64380773</v>
      </c>
      <c r="F148" s="4"/>
      <c r="G148" s="20">
        <v>37333.164995403145</v>
      </c>
      <c r="H148" s="4"/>
      <c r="I148" s="20">
        <f t="shared" si="44"/>
        <v>64343439.835004598</v>
      </c>
      <c r="J148" s="4"/>
      <c r="K148" s="46">
        <v>37392.2758399792</v>
      </c>
      <c r="M148" s="20">
        <f t="shared" si="45"/>
        <v>64306047.559164621</v>
      </c>
      <c r="O148" s="46">
        <v>37451.48027672583</v>
      </c>
      <c r="Q148" s="20">
        <f t="shared" si="46"/>
        <v>64268596.078887895</v>
      </c>
      <c r="S148" s="46">
        <v>37510.778453830644</v>
      </c>
      <c r="U148" s="20">
        <f t="shared" si="47"/>
        <v>64231085.30043406</v>
      </c>
      <c r="W148" s="46">
        <v>37570.170519715874</v>
      </c>
      <c r="Y148" s="20">
        <f t="shared" si="48"/>
        <v>64193515.129914343</v>
      </c>
      <c r="AA148" s="46">
        <v>37629.656623038754</v>
      </c>
      <c r="AC148" s="20">
        <f t="shared" si="49"/>
        <v>64155885.473291308</v>
      </c>
      <c r="AE148" s="46">
        <v>37689.236912691893</v>
      </c>
      <c r="AG148" s="20">
        <f t="shared" si="50"/>
        <v>64118196.236378618</v>
      </c>
      <c r="AI148" s="46">
        <v>37748.911537803659</v>
      </c>
      <c r="AK148" s="20">
        <f t="shared" si="51"/>
        <v>64080447.324840814</v>
      </c>
      <c r="AM148" s="46">
        <v>37808.680647738511</v>
      </c>
      <c r="AO148" s="20">
        <f t="shared" si="52"/>
        <v>64042638.644193076</v>
      </c>
      <c r="AQ148" s="46">
        <v>37808.680647738511</v>
      </c>
      <c r="AS148" s="20">
        <f t="shared" si="53"/>
        <v>64004829.963545337</v>
      </c>
      <c r="AU148" s="46">
        <v>37808.680647738511</v>
      </c>
      <c r="AW148" s="20">
        <f t="shared" si="54"/>
        <v>63967021.282897599</v>
      </c>
      <c r="AY148" s="46">
        <v>37808.680647738511</v>
      </c>
      <c r="BA148" s="20">
        <f t="shared" si="55"/>
        <v>63929212.602249861</v>
      </c>
    </row>
    <row r="149" spans="1:53" x14ac:dyDescent="0.25">
      <c r="A149" s="13">
        <f t="shared" si="56"/>
        <v>8</v>
      </c>
      <c r="B149" s="13">
        <v>365</v>
      </c>
      <c r="C149" s="13">
        <v>3650</v>
      </c>
      <c r="D149" s="8" t="s">
        <v>56</v>
      </c>
      <c r="E149" s="18">
        <v>124863218</v>
      </c>
      <c r="F149" s="4"/>
      <c r="G149" s="20">
        <v>151373.67641954805</v>
      </c>
      <c r="H149" s="4"/>
      <c r="I149" s="20">
        <f t="shared" si="44"/>
        <v>124711844.32358046</v>
      </c>
      <c r="J149" s="4"/>
      <c r="K149" s="46">
        <v>151613.35140721232</v>
      </c>
      <c r="M149" s="20">
        <f t="shared" si="45"/>
        <v>124560230.97217324</v>
      </c>
      <c r="O149" s="46">
        <v>151853.40588027373</v>
      </c>
      <c r="Q149" s="20">
        <f t="shared" si="46"/>
        <v>124408377.56629297</v>
      </c>
      <c r="S149" s="46">
        <v>152093.84043958414</v>
      </c>
      <c r="U149" s="20">
        <f t="shared" si="47"/>
        <v>124256283.72585338</v>
      </c>
      <c r="W149" s="46">
        <v>152334.65568694679</v>
      </c>
      <c r="Y149" s="20">
        <f t="shared" si="48"/>
        <v>124103949.07016644</v>
      </c>
      <c r="AA149" s="46">
        <v>152575.85222511779</v>
      </c>
      <c r="AC149" s="20">
        <f t="shared" si="49"/>
        <v>123951373.21794131</v>
      </c>
      <c r="AE149" s="46">
        <v>152817.43065780753</v>
      </c>
      <c r="AG149" s="20">
        <f t="shared" si="50"/>
        <v>123798555.78728351</v>
      </c>
      <c r="AI149" s="46">
        <v>153059.39158968237</v>
      </c>
      <c r="AK149" s="20">
        <f t="shared" si="51"/>
        <v>123645496.39569382</v>
      </c>
      <c r="AM149" s="46">
        <v>153301.73562636602</v>
      </c>
      <c r="AO149" s="20">
        <f t="shared" si="52"/>
        <v>123492194.66006745</v>
      </c>
      <c r="AQ149" s="46">
        <v>153301.73562636602</v>
      </c>
      <c r="AS149" s="20">
        <f t="shared" si="53"/>
        <v>123338892.92444108</v>
      </c>
      <c r="AU149" s="46">
        <v>153301.73562636602</v>
      </c>
      <c r="AW149" s="20">
        <f t="shared" si="54"/>
        <v>123185591.18881471</v>
      </c>
      <c r="AY149" s="46">
        <v>153302.73562636602</v>
      </c>
      <c r="BA149" s="20">
        <f t="shared" si="55"/>
        <v>123032288.45318834</v>
      </c>
    </row>
    <row r="150" spans="1:53" x14ac:dyDescent="0.25">
      <c r="A150" s="13">
        <f t="shared" si="56"/>
        <v>9</v>
      </c>
      <c r="B150" s="13">
        <v>365</v>
      </c>
      <c r="C150" s="13">
        <v>3651</v>
      </c>
      <c r="D150" s="8" t="s">
        <v>57</v>
      </c>
      <c r="E150" s="18">
        <v>5134079</v>
      </c>
      <c r="F150" s="4"/>
      <c r="G150" s="20">
        <v>0</v>
      </c>
      <c r="H150" s="4"/>
      <c r="I150" s="20">
        <f t="shared" si="44"/>
        <v>5134079</v>
      </c>
      <c r="J150" s="4"/>
      <c r="K150" s="46">
        <v>0</v>
      </c>
      <c r="M150" s="20">
        <f t="shared" si="45"/>
        <v>5134079</v>
      </c>
      <c r="O150" s="46">
        <v>0</v>
      </c>
      <c r="Q150" s="20">
        <f t="shared" si="46"/>
        <v>5134079</v>
      </c>
      <c r="S150" s="46">
        <v>0</v>
      </c>
      <c r="U150" s="20">
        <f t="shared" si="47"/>
        <v>5134079</v>
      </c>
      <c r="W150" s="46">
        <v>0</v>
      </c>
      <c r="Y150" s="20">
        <f t="shared" si="48"/>
        <v>5134079</v>
      </c>
      <c r="AA150" s="46">
        <v>0</v>
      </c>
      <c r="AC150" s="20">
        <f t="shared" si="49"/>
        <v>5134079</v>
      </c>
      <c r="AE150" s="46">
        <v>0</v>
      </c>
      <c r="AG150" s="20">
        <f t="shared" si="50"/>
        <v>5134079</v>
      </c>
      <c r="AI150" s="46">
        <v>0</v>
      </c>
      <c r="AK150" s="20">
        <f t="shared" si="51"/>
        <v>5134079</v>
      </c>
      <c r="AM150" s="46">
        <v>0</v>
      </c>
      <c r="AO150" s="20">
        <f t="shared" si="52"/>
        <v>5134079</v>
      </c>
      <c r="AQ150" s="46">
        <v>0</v>
      </c>
      <c r="AS150" s="20">
        <f t="shared" si="53"/>
        <v>5134079</v>
      </c>
      <c r="AU150" s="46">
        <v>0</v>
      </c>
      <c r="AW150" s="20">
        <f t="shared" si="54"/>
        <v>5134079</v>
      </c>
      <c r="AY150" s="46">
        <v>0</v>
      </c>
      <c r="BA150" s="20">
        <f t="shared" si="55"/>
        <v>5134079</v>
      </c>
    </row>
    <row r="151" spans="1:53" x14ac:dyDescent="0.25">
      <c r="A151" s="13">
        <f t="shared" si="56"/>
        <v>10</v>
      </c>
      <c r="B151" s="13">
        <v>366</v>
      </c>
      <c r="C151" s="13">
        <v>3660</v>
      </c>
      <c r="D151" s="8" t="s">
        <v>62</v>
      </c>
      <c r="E151" s="18">
        <v>25176518</v>
      </c>
      <c r="F151" s="4"/>
      <c r="G151" s="20">
        <v>1907.6837058090621</v>
      </c>
      <c r="H151" s="4"/>
      <c r="I151" s="20">
        <f t="shared" si="44"/>
        <v>25174610.31629419</v>
      </c>
      <c r="J151" s="4"/>
      <c r="K151" s="46">
        <v>1910.7042050099262</v>
      </c>
      <c r="M151" s="20">
        <f t="shared" si="45"/>
        <v>25172699.612089179</v>
      </c>
      <c r="O151" s="46">
        <v>1913.7294866678587</v>
      </c>
      <c r="Q151" s="20">
        <f t="shared" si="46"/>
        <v>25170785.882602513</v>
      </c>
      <c r="S151" s="46">
        <v>1916.7595583550826</v>
      </c>
      <c r="U151" s="20">
        <f t="shared" si="47"/>
        <v>25168869.123044159</v>
      </c>
      <c r="W151" s="46">
        <v>1919.7944276558114</v>
      </c>
      <c r="Y151" s="20">
        <f t="shared" si="48"/>
        <v>25166949.328616504</v>
      </c>
      <c r="AA151" s="46">
        <v>1922.8341021662663</v>
      </c>
      <c r="AC151" s="20">
        <f t="shared" si="49"/>
        <v>25165026.494514339</v>
      </c>
      <c r="AE151" s="46">
        <v>1925.8785894946961</v>
      </c>
      <c r="AG151" s="20">
        <f t="shared" si="50"/>
        <v>25163100.615924843</v>
      </c>
      <c r="AI151" s="46">
        <v>1928.9278972613959</v>
      </c>
      <c r="AK151" s="20">
        <f t="shared" si="51"/>
        <v>25161171.688027583</v>
      </c>
      <c r="AM151" s="46">
        <v>1931.9820330987263</v>
      </c>
      <c r="AO151" s="20">
        <f t="shared" si="52"/>
        <v>25159239.705994483</v>
      </c>
      <c r="AQ151" s="46">
        <v>1931.9820330987263</v>
      </c>
      <c r="AS151" s="20">
        <f t="shared" si="53"/>
        <v>25157307.723961383</v>
      </c>
      <c r="AU151" s="46">
        <v>1931.9820330987263</v>
      </c>
      <c r="AW151" s="20">
        <f t="shared" si="54"/>
        <v>25155375.741928283</v>
      </c>
      <c r="AY151" s="46">
        <v>1931.9820330987263</v>
      </c>
      <c r="BA151" s="20">
        <f t="shared" si="55"/>
        <v>25153443.759895183</v>
      </c>
    </row>
    <row r="152" spans="1:53" x14ac:dyDescent="0.25">
      <c r="A152" s="13">
        <f t="shared" si="56"/>
        <v>11</v>
      </c>
      <c r="B152" s="13">
        <v>367</v>
      </c>
      <c r="C152" s="13">
        <v>3670</v>
      </c>
      <c r="D152" s="8" t="s">
        <v>63</v>
      </c>
      <c r="E152" s="18">
        <v>63592959</v>
      </c>
      <c r="F152" s="4"/>
      <c r="G152" s="20">
        <v>18717.864317750205</v>
      </c>
      <c r="H152" s="4"/>
      <c r="I152" s="20">
        <f t="shared" si="44"/>
        <v>63574241.135682248</v>
      </c>
      <c r="J152" s="4"/>
      <c r="K152" s="46">
        <v>18747.500936253309</v>
      </c>
      <c r="M152" s="20">
        <f t="shared" si="45"/>
        <v>63555493.634745993</v>
      </c>
      <c r="O152" s="46">
        <v>18777.184479402375</v>
      </c>
      <c r="Q152" s="20">
        <f t="shared" si="46"/>
        <v>63536716.450266592</v>
      </c>
      <c r="S152" s="46">
        <v>18806.915021494762</v>
      </c>
      <c r="U152" s="20">
        <f t="shared" si="47"/>
        <v>63517909.535245098</v>
      </c>
      <c r="W152" s="46">
        <v>18836.69263694546</v>
      </c>
      <c r="Y152" s="20">
        <f t="shared" si="48"/>
        <v>63499072.842608154</v>
      </c>
      <c r="AA152" s="46">
        <v>18866.517400287288</v>
      </c>
      <c r="AC152" s="20">
        <f t="shared" si="49"/>
        <v>63480206.325207867</v>
      </c>
      <c r="AE152" s="46">
        <v>18896.389386171075</v>
      </c>
      <c r="AG152" s="20">
        <f t="shared" si="50"/>
        <v>63461309.935821697</v>
      </c>
      <c r="AI152" s="46">
        <v>18926.308669365844</v>
      </c>
      <c r="AK152" s="20">
        <f t="shared" si="51"/>
        <v>63442383.627152331</v>
      </c>
      <c r="AM152" s="46">
        <v>18956.275324759004</v>
      </c>
      <c r="AO152" s="20">
        <f t="shared" si="52"/>
        <v>63423427.351827569</v>
      </c>
      <c r="AQ152" s="46">
        <v>18956.275324759004</v>
      </c>
      <c r="AS152" s="20">
        <f t="shared" si="53"/>
        <v>63404471.076502807</v>
      </c>
      <c r="AU152" s="46">
        <v>18956.275324759004</v>
      </c>
      <c r="AW152" s="20">
        <f t="shared" si="54"/>
        <v>63385514.801178046</v>
      </c>
      <c r="AY152" s="46">
        <v>18956.275324759004</v>
      </c>
      <c r="BA152" s="20">
        <f t="shared" si="55"/>
        <v>63366558.525853284</v>
      </c>
    </row>
    <row r="153" spans="1:53" x14ac:dyDescent="0.25">
      <c r="A153" s="13">
        <f t="shared" si="56"/>
        <v>12</v>
      </c>
      <c r="B153" s="13">
        <v>368</v>
      </c>
      <c r="C153" s="13">
        <v>3680</v>
      </c>
      <c r="D153" s="8" t="s">
        <v>64</v>
      </c>
      <c r="E153" s="18">
        <v>62712949</v>
      </c>
      <c r="F153" s="4"/>
      <c r="G153" s="20">
        <v>92727.787011934008</v>
      </c>
      <c r="H153" s="4"/>
      <c r="I153" s="20">
        <f t="shared" si="44"/>
        <v>62620221.212988064</v>
      </c>
      <c r="J153" s="4"/>
      <c r="K153" s="46">
        <v>92874.606008036237</v>
      </c>
      <c r="M153" s="20">
        <f t="shared" si="45"/>
        <v>62527346.606980026</v>
      </c>
      <c r="O153" s="46">
        <v>93021.657467548968</v>
      </c>
      <c r="Q153" s="20">
        <f t="shared" si="46"/>
        <v>62434324.949512474</v>
      </c>
      <c r="S153" s="46">
        <v>93168.941758539251</v>
      </c>
      <c r="U153" s="20">
        <f t="shared" si="47"/>
        <v>62341156.007753938</v>
      </c>
      <c r="W153" s="46">
        <v>93316.459249656924</v>
      </c>
      <c r="Y153" s="20">
        <f t="shared" si="48"/>
        <v>62247839.548504278</v>
      </c>
      <c r="AA153" s="46">
        <v>93464.210310135546</v>
      </c>
      <c r="AC153" s="20">
        <f t="shared" si="49"/>
        <v>62154375.338194139</v>
      </c>
      <c r="AE153" s="46">
        <v>93612.195309793256</v>
      </c>
      <c r="AG153" s="20">
        <f t="shared" si="50"/>
        <v>62060763.142884344</v>
      </c>
      <c r="AI153" s="46">
        <v>93760.414619033749</v>
      </c>
      <c r="AK153" s="20">
        <f t="shared" si="51"/>
        <v>61967002.728265308</v>
      </c>
      <c r="AM153" s="46">
        <v>93908.868608847217</v>
      </c>
      <c r="AO153" s="20">
        <f t="shared" si="52"/>
        <v>61873093.859656461</v>
      </c>
      <c r="AQ153" s="46">
        <v>93908.868608847217</v>
      </c>
      <c r="AS153" s="20">
        <f t="shared" si="53"/>
        <v>61779184.991047613</v>
      </c>
      <c r="AU153" s="46">
        <v>93908.868608847217</v>
      </c>
      <c r="AW153" s="20">
        <f t="shared" si="54"/>
        <v>61685276.122438766</v>
      </c>
      <c r="AY153" s="46">
        <v>93908.868608847217</v>
      </c>
      <c r="BA153" s="20">
        <f t="shared" si="55"/>
        <v>61591367.253829919</v>
      </c>
    </row>
    <row r="154" spans="1:53" x14ac:dyDescent="0.25">
      <c r="A154" s="13">
        <f t="shared" si="56"/>
        <v>13</v>
      </c>
      <c r="B154" s="13">
        <v>368</v>
      </c>
      <c r="C154" s="13">
        <v>3682</v>
      </c>
      <c r="D154" s="8" t="s">
        <v>65</v>
      </c>
      <c r="E154" s="18">
        <v>273661</v>
      </c>
      <c r="F154" s="4"/>
      <c r="G154" s="20">
        <v>0</v>
      </c>
      <c r="H154" s="4"/>
      <c r="I154" s="20">
        <f t="shared" si="44"/>
        <v>273661</v>
      </c>
      <c r="J154" s="4"/>
      <c r="K154" s="46">
        <v>0</v>
      </c>
      <c r="M154" s="20">
        <f t="shared" si="45"/>
        <v>273661</v>
      </c>
      <c r="O154" s="46">
        <v>0</v>
      </c>
      <c r="Q154" s="20">
        <f t="shared" si="46"/>
        <v>273661</v>
      </c>
      <c r="S154" s="46">
        <v>0</v>
      </c>
      <c r="U154" s="20">
        <f t="shared" si="47"/>
        <v>273661</v>
      </c>
      <c r="W154" s="46">
        <v>0</v>
      </c>
      <c r="Y154" s="20">
        <f t="shared" si="48"/>
        <v>273661</v>
      </c>
      <c r="AA154" s="46">
        <v>0</v>
      </c>
      <c r="AC154" s="20">
        <f t="shared" si="49"/>
        <v>273661</v>
      </c>
      <c r="AE154" s="46">
        <v>0</v>
      </c>
      <c r="AG154" s="20">
        <f t="shared" si="50"/>
        <v>273661</v>
      </c>
      <c r="AI154" s="46">
        <v>0</v>
      </c>
      <c r="AK154" s="20">
        <f t="shared" si="51"/>
        <v>273661</v>
      </c>
      <c r="AM154" s="46">
        <v>0</v>
      </c>
      <c r="AO154" s="20">
        <f t="shared" si="52"/>
        <v>273661</v>
      </c>
      <c r="AQ154" s="46">
        <v>0</v>
      </c>
      <c r="AS154" s="20">
        <f t="shared" si="53"/>
        <v>273661</v>
      </c>
      <c r="AU154" s="46">
        <v>0</v>
      </c>
      <c r="AW154" s="20">
        <f t="shared" si="54"/>
        <v>273661</v>
      </c>
      <c r="AY154" s="46">
        <v>0</v>
      </c>
      <c r="BA154" s="20">
        <f t="shared" si="55"/>
        <v>273661</v>
      </c>
    </row>
    <row r="155" spans="1:53" x14ac:dyDescent="0.25">
      <c r="A155" s="13">
        <f t="shared" si="56"/>
        <v>14</v>
      </c>
      <c r="B155" s="13">
        <v>369</v>
      </c>
      <c r="C155" s="13">
        <v>3691</v>
      </c>
      <c r="D155" s="8" t="s">
        <v>66</v>
      </c>
      <c r="E155" s="18">
        <v>2458590</v>
      </c>
      <c r="F155" s="4"/>
      <c r="G155" s="20">
        <v>0</v>
      </c>
      <c r="H155" s="4"/>
      <c r="I155" s="20">
        <f t="shared" si="44"/>
        <v>2458590</v>
      </c>
      <c r="J155" s="4"/>
      <c r="K155" s="46">
        <v>0</v>
      </c>
      <c r="M155" s="20">
        <f t="shared" si="45"/>
        <v>2458590</v>
      </c>
      <c r="O155" s="46">
        <v>0</v>
      </c>
      <c r="Q155" s="20">
        <f t="shared" si="46"/>
        <v>2458590</v>
      </c>
      <c r="S155" s="46">
        <v>0</v>
      </c>
      <c r="U155" s="20">
        <f t="shared" si="47"/>
        <v>2458590</v>
      </c>
      <c r="W155" s="46">
        <v>0</v>
      </c>
      <c r="Y155" s="20">
        <f t="shared" si="48"/>
        <v>2458590</v>
      </c>
      <c r="AA155" s="46">
        <v>0</v>
      </c>
      <c r="AC155" s="20">
        <f t="shared" si="49"/>
        <v>2458590</v>
      </c>
      <c r="AE155" s="46">
        <v>0</v>
      </c>
      <c r="AG155" s="20">
        <f t="shared" si="50"/>
        <v>2458590</v>
      </c>
      <c r="AI155" s="46">
        <v>0</v>
      </c>
      <c r="AK155" s="20">
        <f t="shared" si="51"/>
        <v>2458590</v>
      </c>
      <c r="AM155" s="46">
        <v>0</v>
      </c>
      <c r="AO155" s="20">
        <f t="shared" si="52"/>
        <v>2458590</v>
      </c>
      <c r="AQ155" s="46">
        <v>0</v>
      </c>
      <c r="AS155" s="20">
        <f t="shared" si="53"/>
        <v>2458590</v>
      </c>
      <c r="AU155" s="46">
        <v>0</v>
      </c>
      <c r="AW155" s="20">
        <f t="shared" si="54"/>
        <v>2458590</v>
      </c>
      <c r="AY155" s="46">
        <v>0</v>
      </c>
      <c r="BA155" s="20">
        <f t="shared" si="55"/>
        <v>2458590</v>
      </c>
    </row>
    <row r="156" spans="1:53" x14ac:dyDescent="0.25">
      <c r="A156" s="13">
        <f t="shared" si="56"/>
        <v>15</v>
      </c>
      <c r="B156" s="13">
        <v>369</v>
      </c>
      <c r="C156" s="13">
        <v>3692</v>
      </c>
      <c r="D156" s="8" t="s">
        <v>67</v>
      </c>
      <c r="E156" s="18">
        <v>18778191</v>
      </c>
      <c r="F156" s="4"/>
      <c r="G156" s="20">
        <v>1702.5564256145387</v>
      </c>
      <c r="H156" s="4"/>
      <c r="I156" s="20">
        <f t="shared" si="44"/>
        <v>18776488.443574384</v>
      </c>
      <c r="J156" s="4"/>
      <c r="K156" s="46">
        <v>1705.2521399550949</v>
      </c>
      <c r="M156" s="20">
        <f t="shared" si="45"/>
        <v>18774783.191434428</v>
      </c>
      <c r="O156" s="46">
        <v>1707.9521225100236</v>
      </c>
      <c r="Q156" s="20">
        <f t="shared" si="46"/>
        <v>18773075.239311919</v>
      </c>
      <c r="S156" s="46">
        <v>1710.656380037331</v>
      </c>
      <c r="U156" s="20">
        <f t="shared" si="47"/>
        <v>18771364.58293188</v>
      </c>
      <c r="W156" s="46">
        <v>1713.3649193057233</v>
      </c>
      <c r="Y156" s="20">
        <f t="shared" si="48"/>
        <v>18769651.218012575</v>
      </c>
      <c r="AA156" s="46">
        <v>1716.0777470946241</v>
      </c>
      <c r="AC156" s="20">
        <f t="shared" si="49"/>
        <v>18767935.14026548</v>
      </c>
      <c r="AE156" s="46">
        <v>1718.7948701941905</v>
      </c>
      <c r="AG156" s="20">
        <f t="shared" si="50"/>
        <v>18766216.345395286</v>
      </c>
      <c r="AI156" s="46">
        <v>1721.5162954053312</v>
      </c>
      <c r="AK156" s="20">
        <f t="shared" si="51"/>
        <v>18764494.829099879</v>
      </c>
      <c r="AM156" s="46">
        <v>1724.2420295397228</v>
      </c>
      <c r="AO156" s="20">
        <f t="shared" si="52"/>
        <v>18762770.587070338</v>
      </c>
      <c r="AQ156" s="46">
        <v>1724.2420295397228</v>
      </c>
      <c r="AS156" s="20">
        <f t="shared" si="53"/>
        <v>18761046.345040798</v>
      </c>
      <c r="AU156" s="46">
        <v>1724.2420295397228</v>
      </c>
      <c r="AW156" s="20">
        <f t="shared" si="54"/>
        <v>18759322.103011258</v>
      </c>
      <c r="AY156" s="46">
        <v>1724.2420295397228</v>
      </c>
      <c r="BA156" s="20">
        <f t="shared" si="55"/>
        <v>18757597.860981718</v>
      </c>
    </row>
    <row r="157" spans="1:53" x14ac:dyDescent="0.25">
      <c r="A157" s="13">
        <f t="shared" si="56"/>
        <v>16</v>
      </c>
      <c r="B157" s="13">
        <v>370</v>
      </c>
      <c r="C157" s="13">
        <v>3700</v>
      </c>
      <c r="D157" s="8" t="s">
        <v>68</v>
      </c>
      <c r="E157" s="18">
        <v>2949851</v>
      </c>
      <c r="F157" s="4"/>
      <c r="G157" s="20">
        <v>32635.674501143742</v>
      </c>
      <c r="H157" s="4"/>
      <c r="I157" s="20">
        <f t="shared" si="44"/>
        <v>2917215.3254988561</v>
      </c>
      <c r="J157" s="4"/>
      <c r="K157" s="46">
        <v>32687.34765243722</v>
      </c>
      <c r="M157" s="20">
        <f t="shared" si="45"/>
        <v>2884527.977846419</v>
      </c>
      <c r="O157" s="46">
        <v>32739.102619553578</v>
      </c>
      <c r="Q157" s="20">
        <f t="shared" si="46"/>
        <v>2851788.8752268655</v>
      </c>
      <c r="S157" s="46">
        <v>32790.939532034536</v>
      </c>
      <c r="U157" s="20">
        <f t="shared" si="47"/>
        <v>2818997.935694831</v>
      </c>
      <c r="W157" s="46">
        <v>32842.858519626927</v>
      </c>
      <c r="Y157" s="20">
        <f t="shared" si="48"/>
        <v>2786155.0771752042</v>
      </c>
      <c r="AA157" s="46">
        <v>32894.859712282996</v>
      </c>
      <c r="AC157" s="20">
        <f t="shared" si="49"/>
        <v>2753260.217462921</v>
      </c>
      <c r="AE157" s="46">
        <v>32946.943240160777</v>
      </c>
      <c r="AG157" s="20">
        <f t="shared" si="50"/>
        <v>2720313.2742227605</v>
      </c>
      <c r="AI157" s="46">
        <v>32999.109233624367</v>
      </c>
      <c r="AK157" s="20">
        <f t="shared" si="51"/>
        <v>2687314.1649891362</v>
      </c>
      <c r="AM157" s="46">
        <v>33051.357823244267</v>
      </c>
      <c r="AO157" s="20">
        <f t="shared" si="52"/>
        <v>2654262.8071658919</v>
      </c>
      <c r="AQ157" s="46">
        <v>33051.357823244267</v>
      </c>
      <c r="AS157" s="20">
        <f t="shared" si="53"/>
        <v>2621211.4493426476</v>
      </c>
      <c r="AU157" s="46">
        <v>33051.357823244267</v>
      </c>
      <c r="AW157" s="20">
        <f t="shared" si="54"/>
        <v>2588160.0915194033</v>
      </c>
      <c r="AY157" s="46">
        <v>33051.357823244267</v>
      </c>
      <c r="BA157" s="20">
        <f t="shared" si="55"/>
        <v>2555108.733696159</v>
      </c>
    </row>
    <row r="158" spans="1:53" x14ac:dyDescent="0.25">
      <c r="A158" s="13">
        <f t="shared" si="56"/>
        <v>17</v>
      </c>
      <c r="B158" s="13">
        <v>370</v>
      </c>
      <c r="C158" s="34">
        <v>3702</v>
      </c>
      <c r="D158" s="35" t="s">
        <v>69</v>
      </c>
      <c r="E158" s="18">
        <v>21736176</v>
      </c>
      <c r="F158" s="4"/>
      <c r="G158" s="20">
        <v>317414.02915080934</v>
      </c>
      <c r="H158" s="4"/>
      <c r="I158" s="20">
        <f t="shared" si="44"/>
        <v>21418761.97084919</v>
      </c>
      <c r="J158" s="4"/>
      <c r="K158" s="46">
        <v>317916.60136363149</v>
      </c>
      <c r="M158" s="20">
        <f t="shared" si="45"/>
        <v>21100845.369485557</v>
      </c>
      <c r="O158" s="46">
        <v>318419.96931579057</v>
      </c>
      <c r="Q158" s="20">
        <f t="shared" si="46"/>
        <v>20782425.400169767</v>
      </c>
      <c r="S158" s="46">
        <v>318924.13426720724</v>
      </c>
      <c r="U158" s="20">
        <f t="shared" si="47"/>
        <v>20463501.26590256</v>
      </c>
      <c r="W158" s="46">
        <v>319429.09747979697</v>
      </c>
      <c r="Y158" s="20">
        <f t="shared" si="48"/>
        <v>20144072.168422762</v>
      </c>
      <c r="AA158" s="46">
        <v>319934.86021747324</v>
      </c>
      <c r="AC158" s="20">
        <f t="shared" si="49"/>
        <v>19824137.308205288</v>
      </c>
      <c r="AE158" s="46">
        <v>320441.42374615092</v>
      </c>
      <c r="AG158" s="20">
        <f t="shared" si="50"/>
        <v>19503695.884459138</v>
      </c>
      <c r="AI158" s="46">
        <v>320948.78933374898</v>
      </c>
      <c r="AK158" s="20">
        <f t="shared" si="51"/>
        <v>19182747.095125388</v>
      </c>
      <c r="AM158" s="46">
        <v>321456.95825019409</v>
      </c>
      <c r="AO158" s="20">
        <f t="shared" si="52"/>
        <v>18861290.136875194</v>
      </c>
      <c r="AQ158" s="46">
        <v>321456.95825019409</v>
      </c>
      <c r="AS158" s="20">
        <f t="shared" si="53"/>
        <v>18539833.178624999</v>
      </c>
      <c r="AU158" s="46">
        <v>321456.95825019409</v>
      </c>
      <c r="AW158" s="20">
        <f t="shared" si="54"/>
        <v>18218376.220374804</v>
      </c>
      <c r="AY158" s="46">
        <v>321456.95825019409</v>
      </c>
      <c r="BA158" s="20">
        <f t="shared" si="55"/>
        <v>17896919.262124609</v>
      </c>
    </row>
    <row r="159" spans="1:53" x14ac:dyDescent="0.25">
      <c r="A159" s="13">
        <f t="shared" si="56"/>
        <v>18</v>
      </c>
      <c r="B159" s="31">
        <v>371</v>
      </c>
      <c r="C159" s="36" t="s">
        <v>70</v>
      </c>
      <c r="D159" s="33" t="s">
        <v>71</v>
      </c>
      <c r="E159" s="18">
        <v>-106781</v>
      </c>
      <c r="F159" s="4"/>
      <c r="G159" s="20">
        <v>4266.6474280460752</v>
      </c>
      <c r="H159" s="4"/>
      <c r="I159" s="20">
        <f t="shared" si="44"/>
        <v>-111047.64742804607</v>
      </c>
      <c r="J159" s="4"/>
      <c r="K159" s="46">
        <v>4273.4029531404813</v>
      </c>
      <c r="M159" s="20">
        <f t="shared" si="45"/>
        <v>-115321.05038118655</v>
      </c>
      <c r="O159" s="46">
        <v>4280.1691744829541</v>
      </c>
      <c r="Q159" s="20">
        <f t="shared" si="46"/>
        <v>-119601.21955566951</v>
      </c>
      <c r="S159" s="46">
        <v>4286.9461090092191</v>
      </c>
      <c r="U159" s="20">
        <f t="shared" si="47"/>
        <v>-123888.16566467873</v>
      </c>
      <c r="W159" s="46">
        <v>4293.7337736818163</v>
      </c>
      <c r="Y159" s="20">
        <f t="shared" si="48"/>
        <v>-128181.89943836055</v>
      </c>
      <c r="AA159" s="46">
        <v>4300.5321854901458</v>
      </c>
      <c r="AC159" s="20">
        <f t="shared" si="49"/>
        <v>-132482.43162385069</v>
      </c>
      <c r="AE159" s="46">
        <v>4307.3413614505043</v>
      </c>
      <c r="AG159" s="20">
        <f t="shared" si="50"/>
        <v>-136789.77298530118</v>
      </c>
      <c r="AI159" s="46">
        <v>4314.161318606134</v>
      </c>
      <c r="AK159" s="20">
        <f t="shared" si="51"/>
        <v>-141103.93430390733</v>
      </c>
      <c r="AM159" s="46">
        <v>4320.9920740272592</v>
      </c>
      <c r="AO159" s="20">
        <f t="shared" si="52"/>
        <v>-145424.92637793458</v>
      </c>
      <c r="AQ159" s="46">
        <v>4320.9920740272592</v>
      </c>
      <c r="AS159" s="20">
        <f t="shared" si="53"/>
        <v>-149745.91845196183</v>
      </c>
      <c r="AU159" s="46">
        <v>4320.9920740272592</v>
      </c>
      <c r="AW159" s="20">
        <f t="shared" si="54"/>
        <v>-154066.91052598908</v>
      </c>
      <c r="AY159" s="46">
        <v>4320.9920740272592</v>
      </c>
      <c r="BA159" s="20">
        <f t="shared" si="55"/>
        <v>-158387.90260001633</v>
      </c>
    </row>
    <row r="160" spans="1:53" x14ac:dyDescent="0.25">
      <c r="A160" s="13">
        <f t="shared" si="56"/>
        <v>19</v>
      </c>
      <c r="B160" s="31">
        <v>372</v>
      </c>
      <c r="C160" s="31">
        <v>3720</v>
      </c>
      <c r="D160" s="32" t="s">
        <v>72</v>
      </c>
      <c r="E160" s="18">
        <v>9647</v>
      </c>
      <c r="F160" s="4"/>
      <c r="G160" s="20">
        <v>0</v>
      </c>
      <c r="H160" s="4"/>
      <c r="I160" s="20">
        <f t="shared" si="44"/>
        <v>9647</v>
      </c>
      <c r="J160" s="4"/>
      <c r="K160" s="46">
        <v>0</v>
      </c>
      <c r="M160" s="20">
        <f t="shared" si="45"/>
        <v>9647</v>
      </c>
      <c r="O160" s="46">
        <v>0</v>
      </c>
      <c r="Q160" s="20">
        <f t="shared" si="46"/>
        <v>9647</v>
      </c>
      <c r="S160" s="46">
        <v>0</v>
      </c>
      <c r="U160" s="20">
        <f t="shared" si="47"/>
        <v>9647</v>
      </c>
      <c r="W160" s="46">
        <v>0</v>
      </c>
      <c r="Y160" s="20">
        <f t="shared" si="48"/>
        <v>9647</v>
      </c>
      <c r="AA160" s="46">
        <v>0</v>
      </c>
      <c r="AC160" s="20">
        <f t="shared" si="49"/>
        <v>9647</v>
      </c>
      <c r="AE160" s="46">
        <v>0</v>
      </c>
      <c r="AG160" s="20">
        <f t="shared" si="50"/>
        <v>9647</v>
      </c>
      <c r="AI160" s="46">
        <v>0</v>
      </c>
      <c r="AK160" s="20">
        <f t="shared" si="51"/>
        <v>9647</v>
      </c>
      <c r="AM160" s="46">
        <v>0</v>
      </c>
      <c r="AO160" s="20">
        <f t="shared" si="52"/>
        <v>9647</v>
      </c>
      <c r="AQ160" s="46">
        <v>0</v>
      </c>
      <c r="AS160" s="20">
        <f t="shared" si="53"/>
        <v>9647</v>
      </c>
      <c r="AU160" s="46">
        <v>0</v>
      </c>
      <c r="AW160" s="20">
        <f t="shared" si="54"/>
        <v>9647</v>
      </c>
      <c r="AY160" s="46">
        <v>0</v>
      </c>
      <c r="BA160" s="20">
        <f t="shared" si="55"/>
        <v>9647</v>
      </c>
    </row>
    <row r="161" spans="1:53" x14ac:dyDescent="0.25">
      <c r="A161" s="13">
        <f t="shared" si="56"/>
        <v>20</v>
      </c>
      <c r="B161" s="31">
        <v>373</v>
      </c>
      <c r="C161" s="31">
        <v>3731</v>
      </c>
      <c r="D161" s="32" t="s">
        <v>73</v>
      </c>
      <c r="E161" s="18">
        <v>2417156</v>
      </c>
      <c r="F161" s="4"/>
      <c r="G161" s="20">
        <v>8912.7803244520164</v>
      </c>
      <c r="H161" s="4"/>
      <c r="I161" s="20">
        <f t="shared" si="44"/>
        <v>2408243.2196755479</v>
      </c>
      <c r="J161" s="4"/>
      <c r="K161" s="46">
        <v>8926.8922266323989</v>
      </c>
      <c r="M161" s="20">
        <f t="shared" si="45"/>
        <v>2399316.3274489157</v>
      </c>
      <c r="O161" s="46">
        <v>8941.0264726578989</v>
      </c>
      <c r="Q161" s="20">
        <f t="shared" si="46"/>
        <v>2390375.3009762578</v>
      </c>
      <c r="S161" s="46">
        <v>8955.1830979062725</v>
      </c>
      <c r="U161" s="20">
        <f t="shared" si="47"/>
        <v>2381420.1178783514</v>
      </c>
      <c r="W161" s="46">
        <v>8969.3621378112912</v>
      </c>
      <c r="Y161" s="20">
        <f t="shared" si="48"/>
        <v>2372450.7557405401</v>
      </c>
      <c r="AA161" s="46">
        <v>8983.5636278628244</v>
      </c>
      <c r="AC161" s="20">
        <f t="shared" si="49"/>
        <v>2363467.1921126773</v>
      </c>
      <c r="AE161" s="46">
        <v>8997.787603606941</v>
      </c>
      <c r="AG161" s="20">
        <f t="shared" si="50"/>
        <v>2354469.4045090703</v>
      </c>
      <c r="AI161" s="46">
        <v>9012.0341006459857</v>
      </c>
      <c r="AK161" s="20">
        <f t="shared" si="51"/>
        <v>2345457.3704084242</v>
      </c>
      <c r="AM161" s="46">
        <v>9026.3031546386737</v>
      </c>
      <c r="AO161" s="20">
        <f t="shared" si="52"/>
        <v>2336431.0672537857</v>
      </c>
      <c r="AQ161" s="46">
        <v>9026.3031546386737</v>
      </c>
      <c r="AS161" s="20">
        <f t="shared" si="53"/>
        <v>2327404.7640991472</v>
      </c>
      <c r="AU161" s="46">
        <v>9026.3031546386737</v>
      </c>
      <c r="AW161" s="20">
        <f t="shared" si="54"/>
        <v>2318378.4609445087</v>
      </c>
      <c r="AY161" s="46">
        <v>9026.3031546386737</v>
      </c>
      <c r="BA161" s="20">
        <f t="shared" si="55"/>
        <v>2309352.1577898702</v>
      </c>
    </row>
    <row r="162" spans="1:53" x14ac:dyDescent="0.25">
      <c r="A162" s="13">
        <f t="shared" si="56"/>
        <v>21</v>
      </c>
      <c r="B162" s="31">
        <v>373</v>
      </c>
      <c r="C162" s="31">
        <v>3732</v>
      </c>
      <c r="D162" s="32" t="s">
        <v>74</v>
      </c>
      <c r="E162" s="18">
        <v>3360245</v>
      </c>
      <c r="F162" s="4"/>
      <c r="G162" s="20">
        <v>810.25275676836509</v>
      </c>
      <c r="H162" s="4"/>
      <c r="I162" s="20">
        <f t="shared" si="44"/>
        <v>3359434.7472432316</v>
      </c>
      <c r="J162" s="4"/>
      <c r="K162" s="46">
        <v>811.53565696658154</v>
      </c>
      <c r="M162" s="20">
        <f t="shared" si="45"/>
        <v>3358623.2115862649</v>
      </c>
      <c r="O162" s="46">
        <v>812.82058842344532</v>
      </c>
      <c r="Q162" s="20">
        <f t="shared" si="46"/>
        <v>3357810.3909978415</v>
      </c>
      <c r="S162" s="46">
        <v>814.10755435511578</v>
      </c>
      <c r="U162" s="20">
        <f t="shared" si="47"/>
        <v>3356996.2834434863</v>
      </c>
      <c r="W162" s="46">
        <v>815.39655798284457</v>
      </c>
      <c r="Y162" s="20">
        <f t="shared" si="48"/>
        <v>3356180.8868855033</v>
      </c>
      <c r="AA162" s="46">
        <v>816.68760253298399</v>
      </c>
      <c r="AC162" s="20">
        <f t="shared" si="49"/>
        <v>3355364.1992829703</v>
      </c>
      <c r="AE162" s="46">
        <v>817.98069123699452</v>
      </c>
      <c r="AG162" s="20">
        <f t="shared" si="50"/>
        <v>3354546.2185917334</v>
      </c>
      <c r="AI162" s="46">
        <v>819.275827331453</v>
      </c>
      <c r="AK162" s="20">
        <f t="shared" si="51"/>
        <v>3353726.9427644019</v>
      </c>
      <c r="AM162" s="46">
        <v>820.57301405806106</v>
      </c>
      <c r="AO162" s="20">
        <f t="shared" si="52"/>
        <v>3352906.3697503437</v>
      </c>
      <c r="AQ162" s="46">
        <v>820.57301405806106</v>
      </c>
      <c r="AS162" s="20">
        <f t="shared" si="53"/>
        <v>3352085.7967362856</v>
      </c>
      <c r="AU162" s="46">
        <v>820.57301405806106</v>
      </c>
      <c r="AW162" s="20">
        <f t="shared" si="54"/>
        <v>3351265.2237222274</v>
      </c>
      <c r="AY162" s="46">
        <v>820.57301405806106</v>
      </c>
      <c r="BA162" s="20">
        <f t="shared" si="55"/>
        <v>3350444.6507081692</v>
      </c>
    </row>
    <row r="163" spans="1:53" x14ac:dyDescent="0.25">
      <c r="A163" s="13">
        <f t="shared" si="56"/>
        <v>22</v>
      </c>
      <c r="B163" s="31">
        <v>373</v>
      </c>
      <c r="C163" s="31">
        <v>3733</v>
      </c>
      <c r="D163" s="32" t="s">
        <v>75</v>
      </c>
      <c r="E163" s="18">
        <v>1584495</v>
      </c>
      <c r="F163" s="4"/>
      <c r="G163" s="20">
        <v>687.17638865165145</v>
      </c>
      <c r="H163" s="4"/>
      <c r="I163" s="20">
        <f t="shared" si="44"/>
        <v>1583807.8236113484</v>
      </c>
      <c r="J163" s="4"/>
      <c r="K163" s="46">
        <v>688.26441793368315</v>
      </c>
      <c r="M163" s="20">
        <f t="shared" si="45"/>
        <v>1583119.5591934146</v>
      </c>
      <c r="O163" s="46">
        <v>689.35416992874491</v>
      </c>
      <c r="Q163" s="20">
        <f t="shared" si="46"/>
        <v>1582430.2050234859</v>
      </c>
      <c r="S163" s="46">
        <v>690.44564736446534</v>
      </c>
      <c r="U163" s="20">
        <f t="shared" si="47"/>
        <v>1581739.7593761215</v>
      </c>
      <c r="W163" s="46">
        <v>691.53885297279237</v>
      </c>
      <c r="Y163" s="20">
        <f t="shared" si="48"/>
        <v>1581048.2205231488</v>
      </c>
      <c r="AA163" s="46">
        <v>692.63378948999923</v>
      </c>
      <c r="AC163" s="20">
        <f t="shared" si="49"/>
        <v>1580355.5867336588</v>
      </c>
      <c r="AE163" s="46">
        <v>693.73045965669166</v>
      </c>
      <c r="AG163" s="20">
        <f t="shared" si="50"/>
        <v>1579661.856274002</v>
      </c>
      <c r="AI163" s="46">
        <v>694.82886621781472</v>
      </c>
      <c r="AK163" s="20">
        <f t="shared" si="51"/>
        <v>1578967.0274077842</v>
      </c>
      <c r="AM163" s="46">
        <v>695.92901192265958</v>
      </c>
      <c r="AO163" s="20">
        <f t="shared" si="52"/>
        <v>1578271.0983958617</v>
      </c>
      <c r="AQ163" s="46">
        <v>695.92901192265958</v>
      </c>
      <c r="AS163" s="20">
        <f t="shared" si="53"/>
        <v>1577575.1693839391</v>
      </c>
      <c r="AU163" s="46">
        <v>695.92901192265958</v>
      </c>
      <c r="AW163" s="20">
        <f t="shared" si="54"/>
        <v>1576879.2403720166</v>
      </c>
      <c r="AY163" s="46">
        <v>695.92901192265958</v>
      </c>
      <c r="BA163" s="20">
        <f t="shared" si="55"/>
        <v>1576183.311360094</v>
      </c>
    </row>
    <row r="164" spans="1:53" x14ac:dyDescent="0.25">
      <c r="A164" s="13">
        <f t="shared" si="56"/>
        <v>23</v>
      </c>
      <c r="B164" s="31">
        <v>373</v>
      </c>
      <c r="C164" s="31">
        <v>3734</v>
      </c>
      <c r="D164" s="32" t="s">
        <v>76</v>
      </c>
      <c r="E164" s="18">
        <v>723126</v>
      </c>
      <c r="F164" s="4"/>
      <c r="G164" s="20">
        <v>2912.8073787622229</v>
      </c>
      <c r="H164" s="4"/>
      <c r="I164" s="20">
        <f t="shared" si="44"/>
        <v>720213.19262123783</v>
      </c>
      <c r="J164" s="4"/>
      <c r="K164" s="46">
        <v>2917.4193237785962</v>
      </c>
      <c r="M164" s="20">
        <f t="shared" si="45"/>
        <v>717295.77329745924</v>
      </c>
      <c r="O164" s="46">
        <v>2922.0385710412456</v>
      </c>
      <c r="Q164" s="20">
        <f t="shared" si="46"/>
        <v>714373.73472641804</v>
      </c>
      <c r="S164" s="46">
        <v>2926.6651321120607</v>
      </c>
      <c r="U164" s="20">
        <f t="shared" si="47"/>
        <v>711447.06959430594</v>
      </c>
      <c r="W164" s="46">
        <v>2931.2990185712379</v>
      </c>
      <c r="Y164" s="20">
        <f t="shared" si="48"/>
        <v>708515.77057573467</v>
      </c>
      <c r="AA164" s="46">
        <v>2935.9402420173087</v>
      </c>
      <c r="AC164" s="20">
        <f t="shared" si="49"/>
        <v>705579.8303337174</v>
      </c>
      <c r="AE164" s="46">
        <v>2940.5888140671691</v>
      </c>
      <c r="AG164" s="20">
        <f t="shared" si="50"/>
        <v>702639.24151965021</v>
      </c>
      <c r="AI164" s="46">
        <v>2945.2447463561089</v>
      </c>
      <c r="AK164" s="20">
        <f t="shared" si="51"/>
        <v>699693.99677329406</v>
      </c>
      <c r="AM164" s="46">
        <v>2949.9080505378388</v>
      </c>
      <c r="AO164" s="20">
        <f t="shared" si="52"/>
        <v>696744.08872275625</v>
      </c>
      <c r="AQ164" s="46">
        <v>2949.9080505378388</v>
      </c>
      <c r="AS164" s="20">
        <f t="shared" si="53"/>
        <v>693794.18067221844</v>
      </c>
      <c r="AU164" s="46">
        <v>2949.9080505378388</v>
      </c>
      <c r="AW164" s="20">
        <f t="shared" si="54"/>
        <v>690844.27262168063</v>
      </c>
      <c r="AY164" s="46">
        <v>2949.9080505378388</v>
      </c>
      <c r="BA164" s="20">
        <f t="shared" si="55"/>
        <v>687894.36457114283</v>
      </c>
    </row>
    <row r="165" spans="1:53" x14ac:dyDescent="0.25">
      <c r="A165" s="13"/>
      <c r="B165" s="32"/>
      <c r="C165" s="32"/>
      <c r="D165" s="32" t="s">
        <v>28</v>
      </c>
      <c r="E165" s="18">
        <v>66230170</v>
      </c>
      <c r="F165" s="20">
        <v>3157313.5694582644</v>
      </c>
      <c r="G165" s="20">
        <v>0</v>
      </c>
      <c r="H165" s="4"/>
      <c r="I165" s="20">
        <f t="shared" si="44"/>
        <v>69387483.569458261</v>
      </c>
      <c r="J165" s="20">
        <v>3004840.1227047346</v>
      </c>
      <c r="K165" s="46">
        <v>0</v>
      </c>
      <c r="M165" s="20">
        <f t="shared" si="45"/>
        <v>72392323.692162991</v>
      </c>
      <c r="N165" s="46">
        <v>4406999.5735387728</v>
      </c>
      <c r="O165" s="46">
        <v>0</v>
      </c>
      <c r="Q165" s="20">
        <f t="shared" si="46"/>
        <v>76799323.265701771</v>
      </c>
      <c r="R165" s="46">
        <v>2909266.5493425294</v>
      </c>
      <c r="S165" s="46">
        <v>0</v>
      </c>
      <c r="U165" s="20">
        <f t="shared" si="47"/>
        <v>79708589.815044299</v>
      </c>
      <c r="V165" s="46">
        <v>2642148.4966944135</v>
      </c>
      <c r="W165" s="46">
        <v>0</v>
      </c>
      <c r="Y165" s="20">
        <f t="shared" si="48"/>
        <v>82350738.311738715</v>
      </c>
      <c r="Z165" s="46">
        <v>4864521.8183324747</v>
      </c>
      <c r="AA165" s="46">
        <v>0</v>
      </c>
      <c r="AC165" s="20">
        <f t="shared" si="49"/>
        <v>87215260.130071193</v>
      </c>
      <c r="AD165" s="46">
        <v>2558643.4467830211</v>
      </c>
      <c r="AE165" s="46">
        <v>0</v>
      </c>
      <c r="AG165" s="20">
        <f t="shared" si="50"/>
        <v>89773903.576854214</v>
      </c>
      <c r="AH165" s="46">
        <v>2646942.3022929979</v>
      </c>
      <c r="AI165" s="46">
        <v>0</v>
      </c>
      <c r="AK165" s="20">
        <f t="shared" si="51"/>
        <v>92420845.879147217</v>
      </c>
      <c r="AL165" s="46">
        <v>31706670.844055794</v>
      </c>
      <c r="AM165" s="46">
        <v>0</v>
      </c>
      <c r="AO165" s="20">
        <f t="shared" si="52"/>
        <v>124127516.723203</v>
      </c>
      <c r="AP165" s="46">
        <v>2881292.4332425855</v>
      </c>
      <c r="AQ165" s="46">
        <v>0</v>
      </c>
      <c r="AS165" s="20">
        <f t="shared" si="53"/>
        <v>127008809.15644559</v>
      </c>
      <c r="AT165" s="46">
        <v>2881157.8455403494</v>
      </c>
      <c r="AU165" s="46">
        <v>0</v>
      </c>
      <c r="AW165" s="20">
        <f t="shared" si="54"/>
        <v>129889967.00198594</v>
      </c>
      <c r="AX165" s="46">
        <v>3746908.0600158353</v>
      </c>
      <c r="AY165" s="46">
        <v>0</v>
      </c>
      <c r="BA165" s="20">
        <f t="shared" si="55"/>
        <v>133636875.06200178</v>
      </c>
    </row>
    <row r="166" spans="1:53" x14ac:dyDescent="0.25">
      <c r="A166" s="4"/>
      <c r="B166" s="4"/>
      <c r="C166" s="4"/>
      <c r="D166" s="4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</row>
    <row r="167" spans="1:53" x14ac:dyDescent="0.25">
      <c r="A167" s="11"/>
      <c r="B167" s="11"/>
      <c r="C167" s="11"/>
      <c r="D167" s="11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</row>
    <row r="168" spans="1:53" x14ac:dyDescent="0.25">
      <c r="A168" s="13">
        <f>A164+1</f>
        <v>24</v>
      </c>
      <c r="B168" s="4"/>
      <c r="C168" s="4"/>
      <c r="D168" s="8" t="s">
        <v>77</v>
      </c>
      <c r="E168" s="22">
        <f>SUM(E142:E165)</f>
        <v>555649708</v>
      </c>
      <c r="F168" s="22">
        <f t="shared" ref="F168:BA168" si="57">SUM(F142:F165)</f>
        <v>3157313.5694582644</v>
      </c>
      <c r="G168" s="22">
        <f t="shared" si="57"/>
        <v>821770.65355128725</v>
      </c>
      <c r="H168" s="22">
        <f t="shared" si="57"/>
        <v>0</v>
      </c>
      <c r="I168" s="22">
        <f t="shared" si="57"/>
        <v>557985250.91590703</v>
      </c>
      <c r="J168" s="22">
        <f t="shared" si="57"/>
        <v>3004840.1227047346</v>
      </c>
      <c r="K168" s="22">
        <f t="shared" si="57"/>
        <v>823071.79041941022</v>
      </c>
      <c r="L168" s="22">
        <f t="shared" si="57"/>
        <v>0</v>
      </c>
      <c r="M168" s="22">
        <f t="shared" si="57"/>
        <v>560167019.24819231</v>
      </c>
      <c r="N168" s="22">
        <f t="shared" si="57"/>
        <v>4406999.5735387728</v>
      </c>
      <c r="O168" s="22">
        <f t="shared" si="57"/>
        <v>824374.98742090748</v>
      </c>
      <c r="P168" s="22">
        <f t="shared" si="57"/>
        <v>0</v>
      </c>
      <c r="Q168" s="22">
        <f t="shared" si="57"/>
        <v>563749643.83431029</v>
      </c>
      <c r="R168" s="22">
        <f t="shared" si="57"/>
        <v>2909266.5493425294</v>
      </c>
      <c r="S168" s="22">
        <f t="shared" si="57"/>
        <v>825680.24781765742</v>
      </c>
      <c r="T168" s="22">
        <f t="shared" si="57"/>
        <v>0</v>
      </c>
      <c r="U168" s="22">
        <f t="shared" si="57"/>
        <v>565833230.13583517</v>
      </c>
      <c r="V168" s="22">
        <f t="shared" si="57"/>
        <v>2642148.4966944135</v>
      </c>
      <c r="W168" s="22">
        <f t="shared" si="57"/>
        <v>826987.57487670192</v>
      </c>
      <c r="X168" s="22">
        <f t="shared" si="57"/>
        <v>0</v>
      </c>
      <c r="Y168" s="22">
        <f t="shared" si="57"/>
        <v>567648391.05765271</v>
      </c>
      <c r="Z168" s="22">
        <f t="shared" si="57"/>
        <v>4864521.8183324747</v>
      </c>
      <c r="AA168" s="22">
        <f t="shared" si="57"/>
        <v>828296.97187025659</v>
      </c>
      <c r="AB168" s="22">
        <f t="shared" si="57"/>
        <v>0</v>
      </c>
      <c r="AC168" s="22">
        <f t="shared" si="57"/>
        <v>571684615.90411496</v>
      </c>
      <c r="AD168" s="22">
        <f t="shared" si="57"/>
        <v>2558643.4467830211</v>
      </c>
      <c r="AE168" s="22">
        <f t="shared" si="57"/>
        <v>829608.44207571773</v>
      </c>
      <c r="AF168" s="22">
        <f t="shared" si="57"/>
        <v>0</v>
      </c>
      <c r="AG168" s="22">
        <f t="shared" si="57"/>
        <v>573413650.9088223</v>
      </c>
      <c r="AH168" s="22">
        <f t="shared" si="57"/>
        <v>2646942.3022929979</v>
      </c>
      <c r="AI168" s="22">
        <f t="shared" si="57"/>
        <v>830921.98877567099</v>
      </c>
      <c r="AJ168" s="22">
        <f t="shared" si="57"/>
        <v>0</v>
      </c>
      <c r="AK168" s="22">
        <f t="shared" si="57"/>
        <v>575229671.22233951</v>
      </c>
      <c r="AL168" s="22">
        <f t="shared" si="57"/>
        <v>39860827.137692221</v>
      </c>
      <c r="AM168" s="22">
        <f t="shared" si="57"/>
        <v>832237.61525789893</v>
      </c>
      <c r="AN168" s="22">
        <f t="shared" si="57"/>
        <v>0</v>
      </c>
      <c r="AO168" s="22">
        <f t="shared" si="57"/>
        <v>614258260.74477386</v>
      </c>
      <c r="AP168" s="22">
        <f t="shared" si="57"/>
        <v>2881292.4332425855</v>
      </c>
      <c r="AQ168" s="22">
        <f t="shared" si="57"/>
        <v>832237.61525789893</v>
      </c>
      <c r="AR168" s="22">
        <f t="shared" si="57"/>
        <v>0</v>
      </c>
      <c r="AS168" s="22">
        <f t="shared" si="57"/>
        <v>616307315.56275856</v>
      </c>
      <c r="AT168" s="22">
        <f t="shared" si="57"/>
        <v>2881157.8455403494</v>
      </c>
      <c r="AU168" s="22">
        <f t="shared" si="57"/>
        <v>832237.61525789893</v>
      </c>
      <c r="AV168" s="22">
        <f t="shared" si="57"/>
        <v>0</v>
      </c>
      <c r="AW168" s="22">
        <f t="shared" si="57"/>
        <v>618356235.79304111</v>
      </c>
      <c r="AX168" s="22">
        <f t="shared" si="57"/>
        <v>3746908.0600158353</v>
      </c>
      <c r="AY168" s="22">
        <f t="shared" si="57"/>
        <v>832238.61525789893</v>
      </c>
      <c r="AZ168" s="22">
        <f t="shared" si="57"/>
        <v>0</v>
      </c>
      <c r="BA168" s="22">
        <f t="shared" si="57"/>
        <v>621270905.23779905</v>
      </c>
    </row>
    <row r="169" spans="1:53" x14ac:dyDescent="0.25">
      <c r="A169" s="4"/>
      <c r="B169" s="4"/>
      <c r="C169" s="4"/>
      <c r="D169" s="4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</row>
    <row r="170" spans="1:53" x14ac:dyDescent="0.25">
      <c r="A170" s="11"/>
      <c r="B170" s="11"/>
      <c r="C170" s="11"/>
      <c r="D170" s="11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</row>
    <row r="171" spans="1:53" x14ac:dyDescent="0.25">
      <c r="A171" s="8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53" x14ac:dyDescent="0.25">
      <c r="A172" s="1" t="str">
        <f>A3</f>
        <v>DUKE ENERGY KENTUCKY, INC.</v>
      </c>
      <c r="B172" s="2"/>
      <c r="C172" s="2"/>
      <c r="D172" s="2"/>
      <c r="E172" s="1"/>
      <c r="F172" s="2"/>
      <c r="G172" s="2"/>
      <c r="H172" s="2"/>
      <c r="I172" s="2"/>
      <c r="J172" s="2"/>
      <c r="K172" s="2"/>
      <c r="L172" s="2"/>
      <c r="M172" s="4"/>
      <c r="N172" s="4"/>
      <c r="O172" s="4"/>
      <c r="P172" s="4"/>
      <c r="Q172" s="4"/>
      <c r="R172" s="4"/>
    </row>
    <row r="173" spans="1:53" x14ac:dyDescent="0.25">
      <c r="A173" s="1" t="str">
        <f>A4</f>
        <v>CASE NO. 2019-00271</v>
      </c>
      <c r="B173" s="2"/>
      <c r="C173" s="2"/>
      <c r="D173" s="2"/>
      <c r="E173" s="1"/>
      <c r="F173" s="2"/>
      <c r="G173" s="2"/>
      <c r="H173" s="2"/>
      <c r="I173" s="2"/>
      <c r="J173" s="2"/>
      <c r="K173" s="2"/>
      <c r="L173" s="2"/>
      <c r="M173" s="4"/>
      <c r="N173" s="4"/>
      <c r="O173" s="4"/>
      <c r="P173" s="4"/>
      <c r="Q173" s="4"/>
      <c r="R173" s="4"/>
    </row>
    <row r="174" spans="1:53" x14ac:dyDescent="0.25">
      <c r="A174" s="1" t="str">
        <f>A5</f>
        <v>GROSS ADDITIONS, RETIREMENTS, AND TRANSFERS</v>
      </c>
      <c r="B174" s="2"/>
      <c r="C174" s="2"/>
      <c r="D174" s="2"/>
      <c r="E174" s="1"/>
      <c r="F174" s="2"/>
      <c r="G174" s="2"/>
      <c r="H174" s="2"/>
      <c r="I174" s="2"/>
      <c r="J174" s="2"/>
      <c r="K174" s="2"/>
      <c r="L174" s="2"/>
      <c r="M174" s="4"/>
      <c r="N174" s="4"/>
      <c r="O174" s="4"/>
      <c r="P174" s="4"/>
      <c r="Q174" s="4"/>
      <c r="R174" s="4"/>
    </row>
    <row r="175" spans="1:53" x14ac:dyDescent="0.25">
      <c r="A175" s="1" t="str">
        <f>$A$6</f>
        <v>FROM APRIL 1, 2020 TO MARCH 31, 2021</v>
      </c>
      <c r="B175" s="2"/>
      <c r="C175" s="2"/>
      <c r="D175" s="2"/>
      <c r="E175" s="1"/>
      <c r="F175" s="2"/>
      <c r="G175" s="2"/>
      <c r="H175" s="2"/>
      <c r="I175" s="2"/>
      <c r="J175" s="2"/>
      <c r="K175" s="2"/>
      <c r="L175" s="2"/>
      <c r="M175" s="4"/>
      <c r="N175" s="4"/>
      <c r="O175" s="4"/>
      <c r="P175" s="4"/>
      <c r="Q175" s="4"/>
      <c r="R175" s="4"/>
    </row>
    <row r="176" spans="1:5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4"/>
      <c r="N176" s="4"/>
      <c r="O176" s="4"/>
      <c r="P176" s="4"/>
      <c r="Q176" s="4"/>
      <c r="R176" s="4"/>
    </row>
    <row r="177" spans="1:53" x14ac:dyDescent="0.25">
      <c r="A177" s="1" t="s">
        <v>78</v>
      </c>
      <c r="B177" s="2"/>
      <c r="C177" s="2"/>
      <c r="D177" s="2"/>
      <c r="E177" s="1"/>
      <c r="F177" s="2"/>
      <c r="G177" s="2"/>
      <c r="H177" s="2"/>
      <c r="I177" s="2"/>
      <c r="J177" s="2"/>
      <c r="K177" s="2"/>
      <c r="L177" s="2"/>
      <c r="M177" s="4"/>
      <c r="N177" s="4"/>
      <c r="O177" s="4"/>
      <c r="P177" s="4"/>
      <c r="Q177" s="4"/>
      <c r="R177" s="4"/>
    </row>
    <row r="178" spans="1:53" x14ac:dyDescent="0.25">
      <c r="A178" s="2"/>
      <c r="B178" s="2"/>
      <c r="C178" s="2"/>
      <c r="D178" s="2"/>
      <c r="E178" s="1"/>
      <c r="F178" s="2"/>
      <c r="G178" s="2"/>
      <c r="H178" s="2"/>
      <c r="I178" s="2"/>
      <c r="J178" s="2"/>
      <c r="K178" s="2"/>
      <c r="L178" s="2"/>
      <c r="M178" s="4"/>
      <c r="N178" s="4"/>
      <c r="O178" s="4"/>
      <c r="P178" s="4"/>
      <c r="Q178" s="4"/>
      <c r="R178" s="4"/>
    </row>
    <row r="179" spans="1:53" x14ac:dyDescent="0.25">
      <c r="A179" s="7" t="s">
        <v>2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4"/>
      <c r="N179" s="4"/>
      <c r="O179" s="4"/>
      <c r="P179" s="4"/>
      <c r="Q179" s="4"/>
      <c r="R179" s="4"/>
    </row>
    <row r="180" spans="1:53" x14ac:dyDescent="0.25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4"/>
      <c r="N180" s="4"/>
      <c r="O180" s="4"/>
      <c r="P180" s="4"/>
      <c r="Q180" s="4"/>
      <c r="R180" s="4"/>
    </row>
    <row r="181" spans="1:53" x14ac:dyDescent="0.25">
      <c r="A181" s="8" t="s">
        <v>116</v>
      </c>
      <c r="B181" s="4"/>
      <c r="C181" s="4"/>
      <c r="D181" s="4"/>
      <c r="E181" s="4"/>
      <c r="F181" s="4"/>
      <c r="G181" s="4"/>
      <c r="H181" s="4"/>
      <c r="I181" s="4"/>
      <c r="K181" s="8" t="str">
        <f>K12</f>
        <v>SCHEDULE B-2.3</v>
      </c>
      <c r="L181" s="4"/>
      <c r="M181" s="4"/>
      <c r="N181" s="4"/>
      <c r="O181" s="4"/>
      <c r="P181" s="4"/>
      <c r="Q181" s="4"/>
      <c r="R181" s="4"/>
    </row>
    <row r="182" spans="1:53" x14ac:dyDescent="0.25">
      <c r="A182" s="8" t="str">
        <f>A13</f>
        <v xml:space="preserve">TYPE OF FILING:  "X" ORIGINAL   UPDATED    REVISED  </v>
      </c>
      <c r="B182" s="4"/>
      <c r="C182" s="4"/>
      <c r="D182" s="4"/>
      <c r="E182" s="4"/>
      <c r="F182" s="4"/>
      <c r="G182" s="4"/>
      <c r="H182" s="4"/>
      <c r="I182" s="4"/>
      <c r="K182" s="8" t="s">
        <v>109</v>
      </c>
      <c r="L182" s="4"/>
      <c r="M182" s="4"/>
      <c r="N182" s="4"/>
      <c r="O182" s="4"/>
      <c r="P182" s="4"/>
      <c r="Q182" s="4"/>
      <c r="R182" s="4"/>
    </row>
    <row r="183" spans="1:53" x14ac:dyDescent="0.25">
      <c r="A183" s="8" t="str">
        <f>A14</f>
        <v xml:space="preserve">WORK PAPER REFERENCE NO(S).: </v>
      </c>
      <c r="B183" s="4"/>
      <c r="C183" s="4"/>
      <c r="D183" s="4"/>
      <c r="E183" s="4"/>
      <c r="F183" s="4"/>
      <c r="G183" s="4"/>
      <c r="H183" s="4"/>
      <c r="I183" s="4"/>
      <c r="K183" s="9" t="s">
        <v>5</v>
      </c>
      <c r="L183" s="4"/>
      <c r="M183" s="4"/>
      <c r="N183" s="4"/>
      <c r="O183" s="4"/>
      <c r="P183" s="4"/>
      <c r="Q183" s="4"/>
      <c r="R183" s="4"/>
    </row>
    <row r="184" spans="1:53" x14ac:dyDescent="0.25">
      <c r="A184" s="4"/>
      <c r="B184" s="4"/>
      <c r="C184" s="4"/>
      <c r="D184" s="4"/>
      <c r="E184" s="4"/>
      <c r="F184" s="4"/>
      <c r="G184" s="4"/>
      <c r="H184" s="4"/>
      <c r="I184" s="4"/>
      <c r="K184" s="9" t="str">
        <f>K15</f>
        <v>C. M. JACOBI / M. B. ABERNATHY</v>
      </c>
      <c r="L184" s="4"/>
      <c r="M184" s="4"/>
      <c r="N184" s="4"/>
      <c r="O184" s="4"/>
      <c r="P184" s="4"/>
      <c r="Q184" s="4"/>
      <c r="R184" s="4"/>
    </row>
    <row r="185" spans="1:5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5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53" ht="13.8" thickBot="1" x14ac:dyDescent="0.3">
      <c r="A187" s="11"/>
      <c r="B187" s="11"/>
      <c r="C187" s="12"/>
      <c r="D187" s="11"/>
      <c r="E187" s="4"/>
      <c r="F187" s="4"/>
      <c r="G187" s="4"/>
      <c r="H187" s="4"/>
      <c r="I187" s="4"/>
      <c r="J187" s="4"/>
    </row>
    <row r="188" spans="1:53" ht="13.8" thickBot="1" x14ac:dyDescent="0.3">
      <c r="A188" s="4"/>
      <c r="B188" s="13" t="s">
        <v>6</v>
      </c>
      <c r="C188" s="13" t="s">
        <v>7</v>
      </c>
      <c r="D188" s="4"/>
      <c r="E188" s="51" t="s">
        <v>117</v>
      </c>
      <c r="F188" s="52"/>
      <c r="G188" s="52"/>
      <c r="H188" s="52"/>
      <c r="I188" s="53"/>
      <c r="J188" s="51" t="s">
        <v>118</v>
      </c>
      <c r="K188" s="52"/>
      <c r="L188" s="52"/>
      <c r="M188" s="53"/>
      <c r="N188" s="51" t="s">
        <v>119</v>
      </c>
      <c r="O188" s="52"/>
      <c r="P188" s="52"/>
      <c r="Q188" s="53"/>
      <c r="R188" s="51" t="s">
        <v>120</v>
      </c>
      <c r="S188" s="52"/>
      <c r="T188" s="52"/>
      <c r="U188" s="53"/>
      <c r="V188" s="51" t="s">
        <v>121</v>
      </c>
      <c r="W188" s="52"/>
      <c r="X188" s="52"/>
      <c r="Y188" s="53"/>
      <c r="Z188" s="51" t="s">
        <v>122</v>
      </c>
      <c r="AA188" s="52"/>
      <c r="AB188" s="52"/>
      <c r="AC188" s="53"/>
      <c r="AD188" s="51" t="s">
        <v>123</v>
      </c>
      <c r="AE188" s="52"/>
      <c r="AF188" s="52"/>
      <c r="AG188" s="53"/>
      <c r="AH188" s="51" t="s">
        <v>124</v>
      </c>
      <c r="AI188" s="52"/>
      <c r="AJ188" s="52"/>
      <c r="AK188" s="53"/>
      <c r="AL188" s="51" t="s">
        <v>125</v>
      </c>
      <c r="AM188" s="52"/>
      <c r="AN188" s="52"/>
      <c r="AO188" s="53"/>
      <c r="AP188" s="51" t="s">
        <v>126</v>
      </c>
      <c r="AQ188" s="52"/>
      <c r="AR188" s="52"/>
      <c r="AS188" s="53"/>
      <c r="AT188" s="51" t="s">
        <v>127</v>
      </c>
      <c r="AU188" s="52"/>
      <c r="AV188" s="52"/>
      <c r="AW188" s="53"/>
      <c r="AX188" s="51" t="s">
        <v>128</v>
      </c>
      <c r="AY188" s="52"/>
      <c r="AZ188" s="52"/>
      <c r="BA188" s="53"/>
    </row>
    <row r="189" spans="1:53" x14ac:dyDescent="0.25">
      <c r="A189" s="13" t="s">
        <v>8</v>
      </c>
      <c r="B189" s="13" t="s">
        <v>9</v>
      </c>
      <c r="C189" s="13" t="s">
        <v>9</v>
      </c>
      <c r="D189" s="13" t="s">
        <v>10</v>
      </c>
      <c r="E189" s="13" t="s">
        <v>11</v>
      </c>
      <c r="F189" s="4"/>
      <c r="G189" s="4"/>
      <c r="H189" s="42"/>
      <c r="I189" s="43" t="s">
        <v>12</v>
      </c>
      <c r="J189" s="4"/>
      <c r="K189" s="4"/>
      <c r="L189" s="42"/>
      <c r="M189" s="43" t="s">
        <v>12</v>
      </c>
      <c r="N189" s="4"/>
      <c r="O189" s="4"/>
      <c r="P189" s="42"/>
      <c r="Q189" s="43" t="s">
        <v>12</v>
      </c>
      <c r="R189" s="4"/>
      <c r="S189" s="4"/>
      <c r="T189" s="42"/>
      <c r="U189" s="43" t="s">
        <v>12</v>
      </c>
      <c r="V189" s="4"/>
      <c r="W189" s="4"/>
      <c r="X189" s="42"/>
      <c r="Y189" s="43" t="s">
        <v>12</v>
      </c>
      <c r="Z189" s="4"/>
      <c r="AA189" s="4"/>
      <c r="AB189" s="42"/>
      <c r="AC189" s="43" t="s">
        <v>12</v>
      </c>
      <c r="AD189" s="4"/>
      <c r="AE189" s="4"/>
      <c r="AF189" s="42"/>
      <c r="AG189" s="43" t="s">
        <v>12</v>
      </c>
      <c r="AH189" s="4"/>
      <c r="AI189" s="4"/>
      <c r="AJ189" s="42"/>
      <c r="AK189" s="43" t="s">
        <v>12</v>
      </c>
      <c r="AL189" s="4"/>
      <c r="AM189" s="4"/>
      <c r="AN189" s="42"/>
      <c r="AO189" s="43" t="s">
        <v>12</v>
      </c>
      <c r="AP189" s="4"/>
      <c r="AQ189" s="4"/>
      <c r="AR189" s="42"/>
      <c r="AS189" s="43" t="s">
        <v>12</v>
      </c>
      <c r="AT189" s="4"/>
      <c r="AU189" s="4"/>
      <c r="AV189" s="42"/>
      <c r="AW189" s="43" t="s">
        <v>12</v>
      </c>
      <c r="AX189" s="4"/>
      <c r="AY189" s="4"/>
      <c r="AZ189" s="42"/>
      <c r="BA189" s="43" t="s">
        <v>12</v>
      </c>
    </row>
    <row r="190" spans="1:53" x14ac:dyDescent="0.25">
      <c r="A190" s="13" t="s">
        <v>13</v>
      </c>
      <c r="B190" s="13" t="s">
        <v>13</v>
      </c>
      <c r="C190" s="13" t="s">
        <v>13</v>
      </c>
      <c r="D190" s="13" t="s">
        <v>14</v>
      </c>
      <c r="E190" s="13" t="s">
        <v>15</v>
      </c>
      <c r="F190" s="13" t="s">
        <v>16</v>
      </c>
      <c r="G190" s="13" t="s">
        <v>17</v>
      </c>
      <c r="H190" s="13" t="s">
        <v>18</v>
      </c>
      <c r="I190" s="13" t="s">
        <v>15</v>
      </c>
      <c r="J190" s="13" t="s">
        <v>16</v>
      </c>
      <c r="K190" s="13" t="s">
        <v>17</v>
      </c>
      <c r="L190" s="13" t="s">
        <v>18</v>
      </c>
      <c r="M190" s="13" t="s">
        <v>15</v>
      </c>
      <c r="N190" s="13" t="s">
        <v>16</v>
      </c>
      <c r="O190" s="13" t="s">
        <v>17</v>
      </c>
      <c r="P190" s="13" t="s">
        <v>18</v>
      </c>
      <c r="Q190" s="13" t="s">
        <v>15</v>
      </c>
      <c r="R190" s="13" t="s">
        <v>16</v>
      </c>
      <c r="S190" s="13" t="s">
        <v>17</v>
      </c>
      <c r="T190" s="13" t="s">
        <v>18</v>
      </c>
      <c r="U190" s="13" t="s">
        <v>15</v>
      </c>
      <c r="V190" s="13" t="s">
        <v>16</v>
      </c>
      <c r="W190" s="13" t="s">
        <v>17</v>
      </c>
      <c r="X190" s="13" t="s">
        <v>18</v>
      </c>
      <c r="Y190" s="13" t="s">
        <v>15</v>
      </c>
      <c r="Z190" s="13" t="s">
        <v>16</v>
      </c>
      <c r="AA190" s="13" t="s">
        <v>17</v>
      </c>
      <c r="AB190" s="13" t="s">
        <v>18</v>
      </c>
      <c r="AC190" s="13" t="s">
        <v>15</v>
      </c>
      <c r="AD190" s="13" t="s">
        <v>16</v>
      </c>
      <c r="AE190" s="13" t="s">
        <v>17</v>
      </c>
      <c r="AF190" s="13" t="s">
        <v>18</v>
      </c>
      <c r="AG190" s="13" t="s">
        <v>15</v>
      </c>
      <c r="AH190" s="13" t="s">
        <v>16</v>
      </c>
      <c r="AI190" s="13" t="s">
        <v>17</v>
      </c>
      <c r="AJ190" s="13" t="s">
        <v>18</v>
      </c>
      <c r="AK190" s="13" t="s">
        <v>15</v>
      </c>
      <c r="AL190" s="13" t="s">
        <v>16</v>
      </c>
      <c r="AM190" s="13" t="s">
        <v>17</v>
      </c>
      <c r="AN190" s="13" t="s">
        <v>18</v>
      </c>
      <c r="AO190" s="13" t="s">
        <v>15</v>
      </c>
      <c r="AP190" s="13" t="s">
        <v>16</v>
      </c>
      <c r="AQ190" s="13" t="s">
        <v>17</v>
      </c>
      <c r="AR190" s="13" t="s">
        <v>18</v>
      </c>
      <c r="AS190" s="13" t="s">
        <v>15</v>
      </c>
      <c r="AT190" s="13" t="s">
        <v>16</v>
      </c>
      <c r="AU190" s="13" t="s">
        <v>17</v>
      </c>
      <c r="AV190" s="13" t="s">
        <v>18</v>
      </c>
      <c r="AW190" s="13" t="s">
        <v>15</v>
      </c>
      <c r="AX190" s="13" t="s">
        <v>16</v>
      </c>
      <c r="AY190" s="13" t="s">
        <v>17</v>
      </c>
      <c r="AZ190" s="13" t="s">
        <v>18</v>
      </c>
      <c r="BA190" s="13" t="s">
        <v>15</v>
      </c>
    </row>
    <row r="191" spans="1:53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</row>
    <row r="192" spans="1:53" x14ac:dyDescent="0.25">
      <c r="A192" s="11"/>
      <c r="B192" s="11"/>
      <c r="C192" s="11"/>
      <c r="D192" s="11"/>
      <c r="E192" s="15" t="s">
        <v>19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1"/>
      <c r="V192" s="11"/>
      <c r="W192" s="11"/>
      <c r="X192" s="11"/>
      <c r="Y192" s="15" t="s">
        <v>19</v>
      </c>
      <c r="Z192" s="11"/>
      <c r="AA192" s="11"/>
      <c r="AB192" s="11"/>
      <c r="AC192" s="15" t="s">
        <v>19</v>
      </c>
      <c r="AD192" s="11"/>
      <c r="AE192" s="11"/>
      <c r="AF192" s="11"/>
      <c r="AG192" s="15" t="s">
        <v>19</v>
      </c>
      <c r="AH192" s="11"/>
      <c r="AI192" s="11"/>
      <c r="AJ192" s="11"/>
      <c r="AK192" s="15" t="s">
        <v>19</v>
      </c>
      <c r="AL192" s="11"/>
      <c r="AM192" s="11"/>
      <c r="AN192" s="11"/>
      <c r="AO192" s="15" t="s">
        <v>19</v>
      </c>
      <c r="AP192" s="11"/>
      <c r="AQ192" s="11"/>
      <c r="AR192" s="11"/>
      <c r="AS192" s="15" t="s">
        <v>19</v>
      </c>
      <c r="AT192" s="11"/>
      <c r="AU192" s="11"/>
      <c r="AV192" s="11"/>
      <c r="AW192" s="15" t="s">
        <v>19</v>
      </c>
      <c r="AX192" s="11"/>
      <c r="AY192" s="11"/>
      <c r="AZ192" s="11"/>
      <c r="BA192" s="15" t="s">
        <v>19</v>
      </c>
    </row>
    <row r="193" spans="1:53" x14ac:dyDescent="0.25">
      <c r="A193" s="25"/>
      <c r="B193" s="25"/>
      <c r="C193" s="25"/>
      <c r="D193" s="25"/>
      <c r="E193" s="37"/>
      <c r="F193" s="4"/>
      <c r="G193" s="4"/>
      <c r="H193" s="4"/>
      <c r="I193" s="4"/>
      <c r="J193" s="4"/>
    </row>
    <row r="194" spans="1:53" x14ac:dyDescent="0.25">
      <c r="A194" s="13">
        <v>1</v>
      </c>
      <c r="B194" s="13">
        <v>303</v>
      </c>
      <c r="C194" s="13">
        <v>3030</v>
      </c>
      <c r="D194" s="8" t="s">
        <v>79</v>
      </c>
      <c r="E194" s="41">
        <v>21563744</v>
      </c>
      <c r="F194" s="4"/>
      <c r="G194" s="4"/>
      <c r="H194" s="4"/>
      <c r="I194" s="20">
        <f t="shared" ref="I194:I203" si="58">E194+F194-G194</f>
        <v>21563744</v>
      </c>
      <c r="J194" s="4"/>
      <c r="M194" s="20">
        <f t="shared" ref="M194:M203" si="59">I194+J194-K194</f>
        <v>21563744</v>
      </c>
      <c r="Q194" s="20">
        <f t="shared" ref="Q194:Q203" si="60">M194+N194-O194</f>
        <v>21563744</v>
      </c>
      <c r="U194" s="20">
        <f t="shared" ref="U194:U203" si="61">Q194+R194-S194</f>
        <v>21563744</v>
      </c>
      <c r="Y194" s="20">
        <f t="shared" ref="Y194:Y203" si="62">U194+V194-W194</f>
        <v>21563744</v>
      </c>
      <c r="AC194" s="20">
        <f t="shared" ref="AC194:AC203" si="63">Y194+Z194-AA194</f>
        <v>21563744</v>
      </c>
      <c r="AG194" s="20">
        <f t="shared" ref="AG194:AG203" si="64">AC194+AD194-AE194</f>
        <v>21563744</v>
      </c>
      <c r="AK194" s="20">
        <f t="shared" ref="AK194:AK203" si="65">AG194+AH194-AI194</f>
        <v>21563744</v>
      </c>
      <c r="AO194" s="20">
        <f t="shared" ref="AO194:AO203" si="66">AK194+AL194-AM194</f>
        <v>21563744</v>
      </c>
      <c r="AS194" s="20">
        <f t="shared" ref="AS194:AS203" si="67">AO194+AP194-AQ194</f>
        <v>21563744</v>
      </c>
      <c r="AW194" s="20">
        <f t="shared" ref="AW194:AW203" si="68">AS194+AT194-AU194</f>
        <v>21563744</v>
      </c>
      <c r="BA194" s="20">
        <f t="shared" ref="BA194:BA203" si="69">AW194+AX194-AY194</f>
        <v>21563744</v>
      </c>
    </row>
    <row r="195" spans="1:53" x14ac:dyDescent="0.25">
      <c r="A195" s="13">
        <v>2</v>
      </c>
      <c r="B195" s="13">
        <v>390</v>
      </c>
      <c r="C195" s="13">
        <v>3900</v>
      </c>
      <c r="D195" s="8" t="s">
        <v>21</v>
      </c>
      <c r="E195" s="18">
        <v>144984</v>
      </c>
      <c r="F195" s="4"/>
      <c r="G195" s="4"/>
      <c r="H195" s="4"/>
      <c r="I195" s="20">
        <f t="shared" si="58"/>
        <v>144984</v>
      </c>
      <c r="J195" s="4"/>
      <c r="M195" s="20">
        <f t="shared" si="59"/>
        <v>144984</v>
      </c>
      <c r="Q195" s="20">
        <f t="shared" si="60"/>
        <v>144984</v>
      </c>
      <c r="U195" s="20">
        <f t="shared" si="61"/>
        <v>144984</v>
      </c>
      <c r="Y195" s="20">
        <f t="shared" si="62"/>
        <v>144984</v>
      </c>
      <c r="AC195" s="20">
        <f t="shared" si="63"/>
        <v>144984</v>
      </c>
      <c r="AG195" s="20">
        <f t="shared" si="64"/>
        <v>144984</v>
      </c>
      <c r="AK195" s="20">
        <f t="shared" si="65"/>
        <v>144984</v>
      </c>
      <c r="AO195" s="20">
        <f t="shared" si="66"/>
        <v>144984</v>
      </c>
      <c r="AS195" s="20">
        <f t="shared" si="67"/>
        <v>144984</v>
      </c>
      <c r="AW195" s="20">
        <f t="shared" si="68"/>
        <v>144984</v>
      </c>
      <c r="BA195" s="20">
        <f t="shared" si="69"/>
        <v>144984</v>
      </c>
    </row>
    <row r="196" spans="1:53" x14ac:dyDescent="0.25">
      <c r="A196" s="13">
        <v>3</v>
      </c>
      <c r="B196" s="13">
        <v>391</v>
      </c>
      <c r="C196" s="13">
        <v>3910</v>
      </c>
      <c r="D196" s="8" t="s">
        <v>80</v>
      </c>
      <c r="E196" s="18">
        <v>25630</v>
      </c>
      <c r="F196" s="4"/>
      <c r="G196" s="4"/>
      <c r="H196" s="4"/>
      <c r="I196" s="20">
        <f t="shared" si="58"/>
        <v>25630</v>
      </c>
      <c r="J196" s="4"/>
      <c r="M196" s="20">
        <f t="shared" si="59"/>
        <v>25630</v>
      </c>
      <c r="Q196" s="20">
        <f t="shared" si="60"/>
        <v>25630</v>
      </c>
      <c r="U196" s="20">
        <f t="shared" si="61"/>
        <v>25630</v>
      </c>
      <c r="Y196" s="20">
        <f t="shared" si="62"/>
        <v>25630</v>
      </c>
      <c r="AC196" s="20">
        <f t="shared" si="63"/>
        <v>25630</v>
      </c>
      <c r="AG196" s="20">
        <f t="shared" si="64"/>
        <v>25630</v>
      </c>
      <c r="AK196" s="20">
        <f t="shared" si="65"/>
        <v>25630</v>
      </c>
      <c r="AO196" s="20">
        <f t="shared" si="66"/>
        <v>25630</v>
      </c>
      <c r="AS196" s="20">
        <f t="shared" si="67"/>
        <v>25630</v>
      </c>
      <c r="AW196" s="20">
        <f t="shared" si="68"/>
        <v>25630</v>
      </c>
      <c r="BA196" s="20">
        <f t="shared" si="69"/>
        <v>25630</v>
      </c>
    </row>
    <row r="197" spans="1:53" x14ac:dyDescent="0.25">
      <c r="A197" s="13">
        <v>4</v>
      </c>
      <c r="B197" s="13">
        <v>391</v>
      </c>
      <c r="C197" s="13">
        <v>3911</v>
      </c>
      <c r="D197" s="8" t="s">
        <v>81</v>
      </c>
      <c r="E197" s="18">
        <v>2539771</v>
      </c>
      <c r="F197" s="4"/>
      <c r="G197" s="20">
        <v>28061.411930610717</v>
      </c>
      <c r="H197" s="4"/>
      <c r="I197" s="20">
        <f t="shared" si="58"/>
        <v>2511709.5880693891</v>
      </c>
      <c r="J197" s="4"/>
      <c r="K197" s="46">
        <v>28105.842499500846</v>
      </c>
      <c r="M197" s="20">
        <f t="shared" si="59"/>
        <v>2483603.745569888</v>
      </c>
      <c r="O197" s="46">
        <v>28150.343416791722</v>
      </c>
      <c r="Q197" s="20">
        <f t="shared" si="60"/>
        <v>2455453.4021530962</v>
      </c>
      <c r="S197" s="46">
        <v>28194.914793868305</v>
      </c>
      <c r="U197" s="20">
        <f t="shared" si="61"/>
        <v>2427258.4873592281</v>
      </c>
      <c r="W197" s="46">
        <v>28239.55674229193</v>
      </c>
      <c r="Y197" s="20">
        <f t="shared" si="62"/>
        <v>2399018.9306169362</v>
      </c>
      <c r="AA197" s="46">
        <v>28284.269373800558</v>
      </c>
      <c r="AC197" s="20">
        <f t="shared" si="63"/>
        <v>2370734.6612431356</v>
      </c>
      <c r="AE197" s="46">
        <v>28329.052800309073</v>
      </c>
      <c r="AG197" s="20">
        <f t="shared" si="64"/>
        <v>2342405.6084428267</v>
      </c>
      <c r="AI197" s="46">
        <v>28373.907133909557</v>
      </c>
      <c r="AK197" s="20">
        <f t="shared" si="65"/>
        <v>2314031.7013089173</v>
      </c>
      <c r="AM197" s="46">
        <v>28418.832486871579</v>
      </c>
      <c r="AO197" s="20">
        <f t="shared" si="66"/>
        <v>2285612.8688220456</v>
      </c>
      <c r="AQ197" s="46">
        <v>28418.832486871579</v>
      </c>
      <c r="AS197" s="20">
        <f t="shared" si="67"/>
        <v>2257194.036335174</v>
      </c>
      <c r="AU197" s="46">
        <v>28418.832486871579</v>
      </c>
      <c r="AW197" s="20">
        <f t="shared" si="68"/>
        <v>2228775.2038483024</v>
      </c>
      <c r="AY197" s="46">
        <v>28418.832486871579</v>
      </c>
      <c r="BA197" s="20">
        <f t="shared" si="69"/>
        <v>2200356.3713614307</v>
      </c>
    </row>
    <row r="198" spans="1:53" x14ac:dyDescent="0.25">
      <c r="A198" s="13">
        <v>5</v>
      </c>
      <c r="B198" s="13">
        <v>392</v>
      </c>
      <c r="C198" s="13">
        <v>3920</v>
      </c>
      <c r="D198" s="8" t="s">
        <v>82</v>
      </c>
      <c r="E198" s="18">
        <v>647346</v>
      </c>
      <c r="F198" s="4"/>
      <c r="G198" s="20">
        <v>0</v>
      </c>
      <c r="H198" s="4"/>
      <c r="I198" s="20">
        <f t="shared" si="58"/>
        <v>647346</v>
      </c>
      <c r="J198" s="4"/>
      <c r="K198" s="46">
        <v>0</v>
      </c>
      <c r="M198" s="20">
        <f t="shared" si="59"/>
        <v>647346</v>
      </c>
      <c r="O198" s="46">
        <v>0</v>
      </c>
      <c r="Q198" s="20">
        <f t="shared" si="60"/>
        <v>647346</v>
      </c>
      <c r="S198" s="46">
        <v>0</v>
      </c>
      <c r="U198" s="20">
        <f t="shared" si="61"/>
        <v>647346</v>
      </c>
      <c r="W198" s="46">
        <v>0</v>
      </c>
      <c r="Y198" s="20">
        <f t="shared" si="62"/>
        <v>647346</v>
      </c>
      <c r="AA198" s="46">
        <v>0</v>
      </c>
      <c r="AC198" s="20">
        <f t="shared" si="63"/>
        <v>647346</v>
      </c>
      <c r="AE198" s="46">
        <v>0</v>
      </c>
      <c r="AG198" s="20">
        <f t="shared" si="64"/>
        <v>647346</v>
      </c>
      <c r="AI198" s="46">
        <v>0</v>
      </c>
      <c r="AK198" s="20">
        <f t="shared" si="65"/>
        <v>647346</v>
      </c>
      <c r="AM198" s="46">
        <v>0</v>
      </c>
      <c r="AO198" s="20">
        <f t="shared" si="66"/>
        <v>647346</v>
      </c>
      <c r="AQ198" s="46">
        <v>0</v>
      </c>
      <c r="AS198" s="20">
        <f t="shared" si="67"/>
        <v>647346</v>
      </c>
      <c r="AU198" s="46">
        <v>0</v>
      </c>
      <c r="AW198" s="20">
        <f t="shared" si="68"/>
        <v>647346</v>
      </c>
      <c r="AY198" s="46">
        <v>0</v>
      </c>
      <c r="BA198" s="20">
        <f t="shared" si="69"/>
        <v>647346</v>
      </c>
    </row>
    <row r="199" spans="1:53" x14ac:dyDescent="0.25">
      <c r="A199" s="13">
        <v>6</v>
      </c>
      <c r="B199" s="13">
        <v>392</v>
      </c>
      <c r="C199" s="13">
        <v>3921</v>
      </c>
      <c r="D199" s="8" t="s">
        <v>83</v>
      </c>
      <c r="E199" s="18">
        <v>254440</v>
      </c>
      <c r="F199" s="4"/>
      <c r="G199" s="20">
        <v>0</v>
      </c>
      <c r="H199" s="4"/>
      <c r="I199" s="20">
        <f t="shared" si="58"/>
        <v>254440</v>
      </c>
      <c r="J199" s="4"/>
      <c r="K199" s="46">
        <v>0</v>
      </c>
      <c r="M199" s="20">
        <f t="shared" si="59"/>
        <v>254440</v>
      </c>
      <c r="O199" s="46">
        <v>0</v>
      </c>
      <c r="Q199" s="20">
        <f t="shared" si="60"/>
        <v>254440</v>
      </c>
      <c r="S199" s="46">
        <v>0</v>
      </c>
      <c r="U199" s="20">
        <f t="shared" si="61"/>
        <v>254440</v>
      </c>
      <c r="W199" s="46">
        <v>0</v>
      </c>
      <c r="Y199" s="20">
        <f t="shared" si="62"/>
        <v>254440</v>
      </c>
      <c r="AA199" s="46">
        <v>0</v>
      </c>
      <c r="AC199" s="20">
        <f t="shared" si="63"/>
        <v>254440</v>
      </c>
      <c r="AE199" s="46">
        <v>0</v>
      </c>
      <c r="AG199" s="20">
        <f t="shared" si="64"/>
        <v>254440</v>
      </c>
      <c r="AI199" s="46">
        <v>0</v>
      </c>
      <c r="AK199" s="20">
        <f t="shared" si="65"/>
        <v>254440</v>
      </c>
      <c r="AM199" s="46">
        <v>0</v>
      </c>
      <c r="AO199" s="20">
        <f t="shared" si="66"/>
        <v>254440</v>
      </c>
      <c r="AQ199" s="46">
        <v>0</v>
      </c>
      <c r="AS199" s="20">
        <f t="shared" si="67"/>
        <v>254440</v>
      </c>
      <c r="AU199" s="46">
        <v>0</v>
      </c>
      <c r="AW199" s="20">
        <f t="shared" si="68"/>
        <v>254440</v>
      </c>
      <c r="AY199" s="46">
        <v>0</v>
      </c>
      <c r="BA199" s="20">
        <f t="shared" si="69"/>
        <v>254440</v>
      </c>
    </row>
    <row r="200" spans="1:53" x14ac:dyDescent="0.25">
      <c r="A200" s="13">
        <v>7</v>
      </c>
      <c r="B200" s="13">
        <v>394</v>
      </c>
      <c r="C200" s="13">
        <v>3940</v>
      </c>
      <c r="D200" s="8" t="s">
        <v>84</v>
      </c>
      <c r="E200" s="18">
        <v>2575813</v>
      </c>
      <c r="F200" s="4"/>
      <c r="G200" s="20">
        <v>399.99819637931944</v>
      </c>
      <c r="H200" s="4"/>
      <c r="I200" s="20">
        <f t="shared" si="58"/>
        <v>2575413.0018036207</v>
      </c>
      <c r="J200" s="4"/>
      <c r="K200" s="46">
        <v>400.63152685692</v>
      </c>
      <c r="M200" s="20">
        <f t="shared" si="59"/>
        <v>2575012.3702767636</v>
      </c>
      <c r="O200" s="46">
        <v>401.26586010777675</v>
      </c>
      <c r="Q200" s="20">
        <f t="shared" si="60"/>
        <v>2574611.1044166558</v>
      </c>
      <c r="S200" s="46">
        <v>401.901197719614</v>
      </c>
      <c r="U200" s="20">
        <f t="shared" si="61"/>
        <v>2574209.2032189365</v>
      </c>
      <c r="W200" s="46">
        <v>402.53754128267008</v>
      </c>
      <c r="Y200" s="20">
        <f t="shared" si="62"/>
        <v>2573806.6656776536</v>
      </c>
      <c r="AA200" s="46">
        <v>403.17489238970097</v>
      </c>
      <c r="AC200" s="20">
        <f t="shared" si="63"/>
        <v>2573403.4907852639</v>
      </c>
      <c r="AE200" s="46">
        <v>403.81325263598461</v>
      </c>
      <c r="AG200" s="20">
        <f t="shared" si="64"/>
        <v>2572999.6775326282</v>
      </c>
      <c r="AI200" s="46">
        <v>404.45262361932487</v>
      </c>
      <c r="AK200" s="20">
        <f t="shared" si="65"/>
        <v>2572595.2249090089</v>
      </c>
      <c r="AM200" s="46">
        <v>405.09300694005543</v>
      </c>
      <c r="AO200" s="20">
        <f t="shared" si="66"/>
        <v>2572190.1319020689</v>
      </c>
      <c r="AQ200" s="46">
        <v>405.09300694005543</v>
      </c>
      <c r="AS200" s="20">
        <f t="shared" si="67"/>
        <v>2571785.0388951288</v>
      </c>
      <c r="AU200" s="46">
        <v>405.09300694005543</v>
      </c>
      <c r="AW200" s="20">
        <f t="shared" si="68"/>
        <v>2571379.9458881887</v>
      </c>
      <c r="AY200" s="46">
        <v>405.09300694005543</v>
      </c>
      <c r="BA200" s="20">
        <f t="shared" si="69"/>
        <v>2570974.8528812486</v>
      </c>
    </row>
    <row r="201" spans="1:53" x14ac:dyDescent="0.25">
      <c r="A201" s="13">
        <v>8</v>
      </c>
      <c r="B201" s="13">
        <v>396</v>
      </c>
      <c r="C201" s="13">
        <v>3960</v>
      </c>
      <c r="D201" s="8" t="s">
        <v>85</v>
      </c>
      <c r="E201" s="18">
        <v>11770</v>
      </c>
      <c r="F201" s="4"/>
      <c r="G201" s="20">
        <v>0</v>
      </c>
      <c r="H201" s="4"/>
      <c r="I201" s="20">
        <f t="shared" si="58"/>
        <v>11770</v>
      </c>
      <c r="J201" s="4"/>
      <c r="K201" s="46">
        <v>0</v>
      </c>
      <c r="M201" s="20">
        <f t="shared" si="59"/>
        <v>11770</v>
      </c>
      <c r="O201" s="46">
        <v>0</v>
      </c>
      <c r="Q201" s="20">
        <f t="shared" si="60"/>
        <v>11770</v>
      </c>
      <c r="S201" s="46">
        <v>0</v>
      </c>
      <c r="U201" s="20">
        <f t="shared" si="61"/>
        <v>11770</v>
      </c>
      <c r="W201" s="46">
        <v>0</v>
      </c>
      <c r="Y201" s="20">
        <f t="shared" si="62"/>
        <v>11770</v>
      </c>
      <c r="AA201" s="46">
        <v>0</v>
      </c>
      <c r="AC201" s="20">
        <f t="shared" si="63"/>
        <v>11770</v>
      </c>
      <c r="AE201" s="46">
        <v>0</v>
      </c>
      <c r="AG201" s="20">
        <f t="shared" si="64"/>
        <v>11770</v>
      </c>
      <c r="AI201" s="46">
        <v>0</v>
      </c>
      <c r="AK201" s="20">
        <f t="shared" si="65"/>
        <v>11770</v>
      </c>
      <c r="AM201" s="46">
        <v>0</v>
      </c>
      <c r="AO201" s="20">
        <f t="shared" si="66"/>
        <v>11770</v>
      </c>
      <c r="AQ201" s="46">
        <v>0</v>
      </c>
      <c r="AS201" s="20">
        <f t="shared" si="67"/>
        <v>11770</v>
      </c>
      <c r="AU201" s="46">
        <v>0</v>
      </c>
      <c r="AW201" s="20">
        <f t="shared" si="68"/>
        <v>11770</v>
      </c>
      <c r="AY201" s="46">
        <v>0</v>
      </c>
      <c r="BA201" s="20">
        <f t="shared" si="69"/>
        <v>11770</v>
      </c>
    </row>
    <row r="202" spans="1:53" x14ac:dyDescent="0.25">
      <c r="A202" s="13">
        <v>9</v>
      </c>
      <c r="B202" s="13">
        <v>397</v>
      </c>
      <c r="C202" s="13">
        <v>3970</v>
      </c>
      <c r="D202" s="8" t="s">
        <v>86</v>
      </c>
      <c r="E202" s="18">
        <v>4343821</v>
      </c>
      <c r="F202" s="4"/>
      <c r="G202" s="20">
        <v>2410.2455422856424</v>
      </c>
      <c r="H202" s="4"/>
      <c r="I202" s="20">
        <f t="shared" si="58"/>
        <v>4341410.754457714</v>
      </c>
      <c r="J202" s="4"/>
      <c r="K202" s="46">
        <v>2414.061764394261</v>
      </c>
      <c r="M202" s="20">
        <f t="shared" si="59"/>
        <v>4338996.6926933201</v>
      </c>
      <c r="O202" s="46">
        <v>2417.8840288545516</v>
      </c>
      <c r="Q202" s="20">
        <f t="shared" si="60"/>
        <v>4336578.8086644653</v>
      </c>
      <c r="S202" s="46">
        <v>2421.7123452335709</v>
      </c>
      <c r="U202" s="20">
        <f t="shared" si="61"/>
        <v>4334157.0963192321</v>
      </c>
      <c r="W202" s="46">
        <v>2425.546723113524</v>
      </c>
      <c r="Y202" s="20">
        <f t="shared" si="62"/>
        <v>4331731.5495961187</v>
      </c>
      <c r="AA202" s="46">
        <v>2429.3871720917869</v>
      </c>
      <c r="AC202" s="20">
        <f t="shared" si="63"/>
        <v>4329302.162424027</v>
      </c>
      <c r="AE202" s="46">
        <v>2433.2337017809318</v>
      </c>
      <c r="AG202" s="20">
        <f t="shared" si="64"/>
        <v>4326868.9287222456</v>
      </c>
      <c r="AI202" s="46">
        <v>2437.0863218087516</v>
      </c>
      <c r="AK202" s="20">
        <f t="shared" si="65"/>
        <v>4324431.8424004372</v>
      </c>
      <c r="AM202" s="46">
        <v>2440.9450418182819</v>
      </c>
      <c r="AO202" s="20">
        <f t="shared" si="66"/>
        <v>4321990.8973586187</v>
      </c>
      <c r="AQ202" s="46">
        <v>2440.9450418182819</v>
      </c>
      <c r="AS202" s="20">
        <f t="shared" si="67"/>
        <v>4319549.9523168001</v>
      </c>
      <c r="AU202" s="46">
        <v>2440.9450418182819</v>
      </c>
      <c r="AW202" s="20">
        <f t="shared" si="68"/>
        <v>4317109.0072749816</v>
      </c>
      <c r="AY202" s="46">
        <v>2440.9450418182819</v>
      </c>
      <c r="BA202" s="20">
        <f t="shared" si="69"/>
        <v>4314668.062233163</v>
      </c>
    </row>
    <row r="203" spans="1:53" x14ac:dyDescent="0.25">
      <c r="A203" s="13">
        <v>10</v>
      </c>
      <c r="B203" s="8"/>
      <c r="C203" s="8"/>
      <c r="D203" s="8" t="s">
        <v>28</v>
      </c>
      <c r="E203" s="18">
        <v>19976240</v>
      </c>
      <c r="F203" s="20">
        <v>32228.828000000001</v>
      </c>
      <c r="G203" s="4"/>
      <c r="H203" s="4"/>
      <c r="I203" s="20">
        <f t="shared" si="58"/>
        <v>20008468.828000002</v>
      </c>
      <c r="J203" s="20">
        <v>32232.204000000002</v>
      </c>
      <c r="M203" s="20">
        <f t="shared" si="59"/>
        <v>20040701.032000002</v>
      </c>
      <c r="N203" s="46">
        <v>2826515.5582047123</v>
      </c>
      <c r="Q203" s="20">
        <f t="shared" si="60"/>
        <v>22867216.590204716</v>
      </c>
      <c r="R203" s="46">
        <v>32233.111000000001</v>
      </c>
      <c r="U203" s="20">
        <f t="shared" si="61"/>
        <v>22899449.701204717</v>
      </c>
      <c r="V203" s="46">
        <v>32233.573</v>
      </c>
      <c r="Y203" s="20">
        <f t="shared" si="62"/>
        <v>22931683.274204716</v>
      </c>
      <c r="Z203" s="46">
        <v>2607426.6201355527</v>
      </c>
      <c r="AC203" s="20">
        <f t="shared" si="63"/>
        <v>25539109.894340269</v>
      </c>
      <c r="AD203" s="46">
        <v>32234.49</v>
      </c>
      <c r="AG203" s="20">
        <f t="shared" si="64"/>
        <v>25571344.384340268</v>
      </c>
      <c r="AH203" s="46">
        <v>32231.920999999998</v>
      </c>
      <c r="AK203" s="20">
        <f t="shared" si="65"/>
        <v>25603576.305340268</v>
      </c>
      <c r="AL203" s="46">
        <v>3087247.32264661</v>
      </c>
      <c r="AO203" s="20">
        <f t="shared" si="66"/>
        <v>28690823.627986878</v>
      </c>
      <c r="AP203" s="46">
        <v>28790.083333333299</v>
      </c>
      <c r="AS203" s="20">
        <f t="shared" si="67"/>
        <v>28719613.71132021</v>
      </c>
      <c r="AT203" s="46">
        <v>28790.083333333299</v>
      </c>
      <c r="AW203" s="20">
        <f t="shared" si="68"/>
        <v>28748403.794653542</v>
      </c>
      <c r="AX203" s="46">
        <v>2049584.1021024007</v>
      </c>
      <c r="BA203" s="20">
        <f t="shared" si="69"/>
        <v>30797987.896755941</v>
      </c>
    </row>
    <row r="204" spans="1:53" x14ac:dyDescent="0.25">
      <c r="A204" s="4"/>
      <c r="B204" s="4"/>
      <c r="C204" s="4"/>
      <c r="D204" s="4"/>
      <c r="E204" s="22"/>
      <c r="F204" s="4"/>
      <c r="G204" s="4"/>
      <c r="H204" s="4"/>
      <c r="I204" s="4"/>
      <c r="J204" s="4"/>
    </row>
    <row r="205" spans="1:53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</row>
    <row r="206" spans="1:53" x14ac:dyDescent="0.25">
      <c r="A206" s="11"/>
      <c r="B206" s="11"/>
      <c r="C206" s="11"/>
      <c r="D206" s="11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</row>
    <row r="207" spans="1:53" x14ac:dyDescent="0.25">
      <c r="A207" s="13">
        <v>11</v>
      </c>
      <c r="B207" s="4"/>
      <c r="C207" s="4"/>
      <c r="D207" s="8" t="s">
        <v>87</v>
      </c>
      <c r="E207" s="22">
        <f>SUM(E194:E203)</f>
        <v>52083559</v>
      </c>
      <c r="F207" s="22">
        <f t="shared" ref="F207:BA207" si="70">SUM(F194:F203)</f>
        <v>32228.828000000001</v>
      </c>
      <c r="G207" s="22">
        <f t="shared" si="70"/>
        <v>30871.655669275679</v>
      </c>
      <c r="H207" s="22">
        <f t="shared" si="70"/>
        <v>0</v>
      </c>
      <c r="I207" s="22">
        <f t="shared" si="70"/>
        <v>52084916.17233073</v>
      </c>
      <c r="J207" s="22">
        <f t="shared" si="70"/>
        <v>32232.204000000002</v>
      </c>
      <c r="K207" s="22">
        <f t="shared" si="70"/>
        <v>30920.535790752027</v>
      </c>
      <c r="L207" s="22">
        <f t="shared" si="70"/>
        <v>0</v>
      </c>
      <c r="M207" s="22">
        <f t="shared" si="70"/>
        <v>52086227.840539977</v>
      </c>
      <c r="N207" s="22">
        <f t="shared" si="70"/>
        <v>2826515.5582047123</v>
      </c>
      <c r="O207" s="22">
        <f t="shared" si="70"/>
        <v>30969.493305754051</v>
      </c>
      <c r="P207" s="22">
        <f t="shared" si="70"/>
        <v>0</v>
      </c>
      <c r="Q207" s="22">
        <f t="shared" si="70"/>
        <v>54881773.905438937</v>
      </c>
      <c r="R207" s="22">
        <f t="shared" si="70"/>
        <v>32233.111000000001</v>
      </c>
      <c r="S207" s="22">
        <f t="shared" si="70"/>
        <v>31018.528336821488</v>
      </c>
      <c r="T207" s="22">
        <f t="shared" si="70"/>
        <v>0</v>
      </c>
      <c r="U207" s="22">
        <f t="shared" si="70"/>
        <v>54882988.488102116</v>
      </c>
      <c r="V207" s="22">
        <f t="shared" si="70"/>
        <v>32233.573</v>
      </c>
      <c r="W207" s="22">
        <f t="shared" si="70"/>
        <v>31067.641006688122</v>
      </c>
      <c r="X207" s="22">
        <f t="shared" si="70"/>
        <v>0</v>
      </c>
      <c r="Y207" s="22">
        <f t="shared" si="70"/>
        <v>54884154.420095429</v>
      </c>
      <c r="Z207" s="22">
        <f t="shared" si="70"/>
        <v>2607426.6201355527</v>
      </c>
      <c r="AA207" s="22">
        <f t="shared" si="70"/>
        <v>31116.831438282046</v>
      </c>
      <c r="AB207" s="22">
        <f t="shared" si="70"/>
        <v>0</v>
      </c>
      <c r="AC207" s="22">
        <f t="shared" si="70"/>
        <v>57460464.208792701</v>
      </c>
      <c r="AD207" s="22">
        <f t="shared" si="70"/>
        <v>32234.49</v>
      </c>
      <c r="AE207" s="22">
        <f t="shared" si="70"/>
        <v>31166.09975472599</v>
      </c>
      <c r="AF207" s="22">
        <f t="shared" si="70"/>
        <v>0</v>
      </c>
      <c r="AG207" s="22">
        <f t="shared" si="70"/>
        <v>57461532.599037975</v>
      </c>
      <c r="AH207" s="22">
        <f t="shared" si="70"/>
        <v>32231.920999999998</v>
      </c>
      <c r="AI207" s="22">
        <f t="shared" si="70"/>
        <v>31215.446079337631</v>
      </c>
      <c r="AJ207" s="22">
        <f t="shared" si="70"/>
        <v>0</v>
      </c>
      <c r="AK207" s="22">
        <f t="shared" si="70"/>
        <v>57462549.073958628</v>
      </c>
      <c r="AL207" s="22">
        <f t="shared" si="70"/>
        <v>3087247.32264661</v>
      </c>
      <c r="AM207" s="22">
        <f t="shared" si="70"/>
        <v>31264.870535629918</v>
      </c>
      <c r="AN207" s="22">
        <f t="shared" si="70"/>
        <v>0</v>
      </c>
      <c r="AO207" s="22">
        <f t="shared" si="70"/>
        <v>60518531.526069611</v>
      </c>
      <c r="AP207" s="22">
        <f t="shared" si="70"/>
        <v>28790.083333333299</v>
      </c>
      <c r="AQ207" s="22">
        <f t="shared" si="70"/>
        <v>31264.870535629918</v>
      </c>
      <c r="AR207" s="22">
        <f t="shared" si="70"/>
        <v>0</v>
      </c>
      <c r="AS207" s="22">
        <f t="shared" si="70"/>
        <v>60516056.738867313</v>
      </c>
      <c r="AT207" s="22">
        <f t="shared" si="70"/>
        <v>28790.083333333299</v>
      </c>
      <c r="AU207" s="22">
        <f t="shared" si="70"/>
        <v>31264.870535629918</v>
      </c>
      <c r="AV207" s="22">
        <f t="shared" si="70"/>
        <v>0</v>
      </c>
      <c r="AW207" s="22">
        <f t="shared" si="70"/>
        <v>60513581.951665014</v>
      </c>
      <c r="AX207" s="22">
        <f t="shared" si="70"/>
        <v>2049584.1021024007</v>
      </c>
      <c r="AY207" s="22">
        <f t="shared" si="70"/>
        <v>31264.870535629918</v>
      </c>
      <c r="AZ207" s="22">
        <f t="shared" si="70"/>
        <v>0</v>
      </c>
      <c r="BA207" s="22">
        <f t="shared" si="70"/>
        <v>62531901.183231786</v>
      </c>
    </row>
    <row r="208" spans="1:53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</row>
    <row r="209" spans="1:53" x14ac:dyDescent="0.25">
      <c r="A209" s="11"/>
      <c r="B209" s="11"/>
      <c r="C209" s="11"/>
      <c r="D209" s="11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</row>
    <row r="210" spans="1:53" x14ac:dyDescent="0.25">
      <c r="A210" s="13">
        <v>12</v>
      </c>
      <c r="B210" s="4"/>
      <c r="C210" s="4"/>
      <c r="D210" s="8" t="s">
        <v>88</v>
      </c>
      <c r="E210" s="22">
        <f>E37+E78+E117+E168+E207</f>
        <v>1978979823</v>
      </c>
      <c r="F210" s="22">
        <f t="shared" ref="F210:BA210" si="71">F37+F78+F117+F168+F207</f>
        <v>4080144.5269942642</v>
      </c>
      <c r="G210" s="22">
        <f t="shared" si="71"/>
        <v>2091580.312503451</v>
      </c>
      <c r="H210" s="22">
        <f t="shared" si="71"/>
        <v>0</v>
      </c>
      <c r="I210" s="22">
        <f t="shared" si="71"/>
        <v>1980968387.2144907</v>
      </c>
      <c r="J210" s="22">
        <f t="shared" si="71"/>
        <v>24286678.786236733</v>
      </c>
      <c r="K210" s="22">
        <f t="shared" si="71"/>
        <v>2094891.9813315812</v>
      </c>
      <c r="L210" s="22">
        <f t="shared" si="71"/>
        <v>0</v>
      </c>
      <c r="M210" s="22">
        <f t="shared" si="71"/>
        <v>2003160174.0193958</v>
      </c>
      <c r="N210" s="22">
        <f t="shared" si="71"/>
        <v>26729009.289152637</v>
      </c>
      <c r="O210" s="22">
        <f t="shared" si="71"/>
        <v>2098208.8936353563</v>
      </c>
      <c r="P210" s="22">
        <f t="shared" si="71"/>
        <v>0</v>
      </c>
      <c r="Q210" s="22">
        <f t="shared" si="71"/>
        <v>2027790974.4149132</v>
      </c>
      <c r="R210" s="22">
        <f t="shared" si="71"/>
        <v>4734021.6139745284</v>
      </c>
      <c r="S210" s="22">
        <f t="shared" si="71"/>
        <v>2101531.0577169457</v>
      </c>
      <c r="T210" s="22">
        <f t="shared" si="71"/>
        <v>0</v>
      </c>
      <c r="U210" s="22">
        <f t="shared" si="71"/>
        <v>2030423464.9711711</v>
      </c>
      <c r="V210" s="22">
        <f t="shared" si="71"/>
        <v>2680067.0619282438</v>
      </c>
      <c r="W210" s="22">
        <f t="shared" si="71"/>
        <v>2104858.4818916637</v>
      </c>
      <c r="X210" s="22">
        <f t="shared" si="71"/>
        <v>0</v>
      </c>
      <c r="Y210" s="22">
        <f t="shared" si="71"/>
        <v>2030998673.5512073</v>
      </c>
      <c r="Z210" s="22">
        <f t="shared" si="71"/>
        <v>9338398.831502676</v>
      </c>
      <c r="AA210" s="22">
        <f t="shared" si="71"/>
        <v>2108191.1744879927</v>
      </c>
      <c r="AB210" s="22">
        <f t="shared" si="71"/>
        <v>0</v>
      </c>
      <c r="AC210" s="22">
        <f t="shared" si="71"/>
        <v>2038228881.2082219</v>
      </c>
      <c r="AD210" s="22">
        <f t="shared" si="71"/>
        <v>2618222.9642598843</v>
      </c>
      <c r="AE210" s="22">
        <f t="shared" si="71"/>
        <v>2111529.1438475978</v>
      </c>
      <c r="AF210" s="22">
        <f t="shared" si="71"/>
        <v>0</v>
      </c>
      <c r="AG210" s="22">
        <f t="shared" si="71"/>
        <v>2038735575.0286343</v>
      </c>
      <c r="AH210" s="22">
        <f t="shared" si="71"/>
        <v>2686392.052007969</v>
      </c>
      <c r="AI210" s="22">
        <f t="shared" si="71"/>
        <v>2114872.3983253567</v>
      </c>
      <c r="AJ210" s="22">
        <f t="shared" si="71"/>
        <v>0</v>
      </c>
      <c r="AK210" s="22">
        <f t="shared" si="71"/>
        <v>2039307094.682317</v>
      </c>
      <c r="AL210" s="22">
        <f t="shared" si="71"/>
        <v>49515703.878962651</v>
      </c>
      <c r="AM210" s="22">
        <f t="shared" si="71"/>
        <v>2118220.9462893712</v>
      </c>
      <c r="AN210" s="22">
        <f t="shared" si="71"/>
        <v>0</v>
      </c>
      <c r="AO210" s="22">
        <f t="shared" si="71"/>
        <v>2086704577.6149902</v>
      </c>
      <c r="AP210" s="22">
        <f t="shared" si="71"/>
        <v>3067740.9513127618</v>
      </c>
      <c r="AQ210" s="22">
        <f t="shared" si="71"/>
        <v>2118220.9462893712</v>
      </c>
      <c r="AR210" s="22">
        <f t="shared" si="71"/>
        <v>0</v>
      </c>
      <c r="AS210" s="22">
        <f t="shared" si="71"/>
        <v>2087654097.6200137</v>
      </c>
      <c r="AT210" s="22">
        <f t="shared" si="71"/>
        <v>3067190.0342519614</v>
      </c>
      <c r="AU210" s="22">
        <f t="shared" si="71"/>
        <v>2118220.9462893712</v>
      </c>
      <c r="AV210" s="22">
        <f t="shared" si="71"/>
        <v>0</v>
      </c>
      <c r="AW210" s="22">
        <f t="shared" si="71"/>
        <v>2088603066.7079759</v>
      </c>
      <c r="AX210" s="22">
        <f t="shared" si="71"/>
        <v>7392666.3474102132</v>
      </c>
      <c r="AY210" s="22">
        <f t="shared" si="71"/>
        <v>2118221.3462893716</v>
      </c>
      <c r="AZ210" s="22">
        <f t="shared" si="71"/>
        <v>0</v>
      </c>
      <c r="BA210" s="22">
        <f t="shared" si="71"/>
        <v>2093877511.7090969</v>
      </c>
    </row>
    <row r="211" spans="1:53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</row>
    <row r="212" spans="1:53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</row>
    <row r="213" spans="1:53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53" x14ac:dyDescent="0.25">
      <c r="A214" s="1" t="str">
        <f>A3</f>
        <v>DUKE ENERGY KENTUCKY, INC.</v>
      </c>
      <c r="B214" s="2"/>
      <c r="C214" s="2"/>
      <c r="D214" s="2"/>
      <c r="E214" s="1"/>
      <c r="F214" s="2"/>
      <c r="G214" s="2"/>
      <c r="H214" s="2"/>
      <c r="I214" s="2"/>
      <c r="J214" s="2"/>
      <c r="K214" s="2"/>
      <c r="L214" s="2"/>
      <c r="M214" s="4"/>
      <c r="N214" s="4"/>
      <c r="O214" s="4"/>
      <c r="P214" s="4"/>
      <c r="Q214" s="4"/>
      <c r="R214" s="4"/>
    </row>
    <row r="215" spans="1:53" x14ac:dyDescent="0.25">
      <c r="A215" s="1" t="str">
        <f>A4</f>
        <v>CASE NO. 2019-00271</v>
      </c>
      <c r="B215" s="2"/>
      <c r="C215" s="2"/>
      <c r="D215" s="2"/>
      <c r="E215" s="1"/>
      <c r="F215" s="2"/>
      <c r="G215" s="2"/>
      <c r="H215" s="2"/>
      <c r="I215" s="2"/>
      <c r="J215" s="2"/>
      <c r="K215" s="2"/>
      <c r="L215" s="2"/>
      <c r="M215" s="4"/>
      <c r="N215" s="4"/>
      <c r="O215" s="4"/>
      <c r="P215" s="4"/>
      <c r="Q215" s="4"/>
      <c r="R215" s="4"/>
    </row>
    <row r="216" spans="1:53" x14ac:dyDescent="0.25">
      <c r="A216" s="1" t="str">
        <f>A5</f>
        <v>GROSS ADDITIONS, RETIREMENTS, AND TRANSFERS</v>
      </c>
      <c r="B216" s="2"/>
      <c r="C216" s="2"/>
      <c r="D216" s="2"/>
      <c r="E216" s="1"/>
      <c r="F216" s="2"/>
      <c r="G216" s="2"/>
      <c r="H216" s="2"/>
      <c r="I216" s="2"/>
      <c r="J216" s="2"/>
      <c r="K216" s="2"/>
      <c r="L216" s="2"/>
      <c r="M216" s="4"/>
      <c r="N216" s="4"/>
      <c r="O216" s="4"/>
      <c r="P216" s="4"/>
      <c r="Q216" s="4"/>
      <c r="R216" s="4"/>
    </row>
    <row r="217" spans="1:53" x14ac:dyDescent="0.25">
      <c r="A217" s="1" t="str">
        <f>$A$6</f>
        <v>FROM APRIL 1, 2020 TO MARCH 31, 2021</v>
      </c>
      <c r="B217" s="2"/>
      <c r="C217" s="2"/>
      <c r="D217" s="2"/>
      <c r="E217" s="1"/>
      <c r="F217" s="2"/>
      <c r="G217" s="2"/>
      <c r="H217" s="2"/>
      <c r="I217" s="2"/>
      <c r="J217" s="2"/>
      <c r="K217" s="2"/>
      <c r="L217" s="2"/>
      <c r="M217" s="4"/>
      <c r="N217" s="4"/>
      <c r="O217" s="4"/>
      <c r="P217" s="4"/>
      <c r="Q217" s="4"/>
      <c r="R217" s="4"/>
    </row>
    <row r="218" spans="1:5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4"/>
      <c r="N218" s="4"/>
      <c r="O218" s="4"/>
      <c r="P218" s="4"/>
      <c r="Q218" s="4"/>
      <c r="R218" s="4"/>
    </row>
    <row r="219" spans="1:53" x14ac:dyDescent="0.25">
      <c r="A219" s="1" t="s">
        <v>89</v>
      </c>
      <c r="B219" s="2"/>
      <c r="C219" s="2"/>
      <c r="D219" s="2"/>
      <c r="E219" s="1"/>
      <c r="F219" s="2"/>
      <c r="G219" s="2"/>
      <c r="H219" s="2"/>
      <c r="I219" s="2"/>
      <c r="J219" s="2"/>
      <c r="K219" s="2"/>
      <c r="L219" s="2"/>
      <c r="M219" s="4"/>
      <c r="N219" s="4"/>
      <c r="O219" s="4"/>
      <c r="P219" s="4"/>
      <c r="Q219" s="4"/>
      <c r="R219" s="4"/>
    </row>
    <row r="220" spans="1:53" x14ac:dyDescent="0.25">
      <c r="A220" s="2"/>
      <c r="B220" s="2"/>
      <c r="C220" s="2"/>
      <c r="D220" s="2"/>
      <c r="E220" s="1"/>
      <c r="F220" s="2"/>
      <c r="G220" s="2"/>
      <c r="H220" s="2"/>
      <c r="I220" s="2"/>
      <c r="J220" s="2"/>
      <c r="K220" s="2"/>
      <c r="L220" s="2"/>
      <c r="M220" s="4"/>
      <c r="N220" s="4"/>
      <c r="O220" s="4"/>
      <c r="P220" s="4"/>
      <c r="Q220" s="4"/>
      <c r="R220" s="4"/>
    </row>
    <row r="221" spans="1:53" x14ac:dyDescent="0.25">
      <c r="A221" s="7" t="s">
        <v>2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4"/>
      <c r="N221" s="4"/>
      <c r="O221" s="4"/>
      <c r="P221" s="4"/>
      <c r="Q221" s="4"/>
      <c r="R221" s="4"/>
    </row>
    <row r="222" spans="1:53" x14ac:dyDescent="0.25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4"/>
      <c r="N222" s="4"/>
      <c r="O222" s="4"/>
      <c r="P222" s="4"/>
      <c r="Q222" s="4"/>
      <c r="R222" s="4"/>
    </row>
    <row r="223" spans="1:53" x14ac:dyDescent="0.25">
      <c r="A223" s="8" t="s">
        <v>116</v>
      </c>
      <c r="B223" s="4"/>
      <c r="C223" s="4"/>
      <c r="D223" s="4"/>
      <c r="E223" s="4"/>
      <c r="F223" s="4"/>
      <c r="G223" s="4"/>
      <c r="H223" s="4"/>
      <c r="I223" s="4"/>
      <c r="K223" s="8" t="str">
        <f>K12</f>
        <v>SCHEDULE B-2.3</v>
      </c>
      <c r="L223" s="4"/>
      <c r="M223" s="4"/>
      <c r="N223" s="4"/>
      <c r="O223" s="4"/>
      <c r="P223" s="4"/>
      <c r="Q223" s="4"/>
      <c r="R223" s="4"/>
    </row>
    <row r="224" spans="1:53" x14ac:dyDescent="0.25">
      <c r="A224" s="8" t="str">
        <f>A13</f>
        <v xml:space="preserve">TYPE OF FILING:  "X" ORIGINAL   UPDATED    REVISED  </v>
      </c>
      <c r="B224" s="4"/>
      <c r="C224" s="4"/>
      <c r="D224" s="4"/>
      <c r="E224" s="4"/>
      <c r="F224" s="4"/>
      <c r="G224" s="4"/>
      <c r="H224" s="4"/>
      <c r="I224" s="4"/>
      <c r="K224" s="8" t="s">
        <v>110</v>
      </c>
      <c r="L224" s="4"/>
      <c r="M224" s="4"/>
      <c r="N224" s="4"/>
      <c r="O224" s="4"/>
      <c r="P224" s="4"/>
      <c r="Q224" s="4"/>
      <c r="R224" s="4"/>
    </row>
    <row r="225" spans="1:53" x14ac:dyDescent="0.25">
      <c r="A225" s="8" t="str">
        <f>A14</f>
        <v xml:space="preserve">WORK PAPER REFERENCE NO(S).: </v>
      </c>
      <c r="B225" s="4"/>
      <c r="C225" s="4"/>
      <c r="D225" s="4"/>
      <c r="E225" s="4"/>
      <c r="F225" s="4"/>
      <c r="G225" s="4"/>
      <c r="H225" s="4"/>
      <c r="I225" s="4"/>
      <c r="K225" s="9" t="s">
        <v>5</v>
      </c>
      <c r="L225" s="4"/>
      <c r="M225" s="4"/>
      <c r="N225" s="4"/>
      <c r="O225" s="4"/>
      <c r="P225" s="4"/>
      <c r="Q225" s="4"/>
      <c r="R225" s="4"/>
    </row>
    <row r="226" spans="1:53" x14ac:dyDescent="0.25">
      <c r="A226" s="4"/>
      <c r="B226" s="4"/>
      <c r="C226" s="4"/>
      <c r="D226" s="4"/>
      <c r="E226" s="4"/>
      <c r="F226" s="4"/>
      <c r="G226" s="4"/>
      <c r="H226" s="4"/>
      <c r="I226" s="4"/>
      <c r="K226" s="9" t="str">
        <f>K15</f>
        <v>C. M. JACOBI / M. B. ABERNATHY</v>
      </c>
      <c r="L226" s="4"/>
      <c r="M226" s="4"/>
      <c r="N226" s="4"/>
      <c r="O226" s="4"/>
      <c r="P226" s="4"/>
      <c r="Q226" s="4"/>
      <c r="R226" s="4"/>
    </row>
    <row r="227" spans="1:53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5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53" ht="13.8" thickBot="1" x14ac:dyDescent="0.3">
      <c r="A229" s="11"/>
      <c r="B229" s="11"/>
      <c r="C229" s="12"/>
      <c r="D229" s="11"/>
      <c r="E229" s="4"/>
      <c r="F229" s="4"/>
      <c r="G229" s="4"/>
      <c r="H229" s="4"/>
      <c r="I229" s="4"/>
      <c r="J229" s="4"/>
    </row>
    <row r="230" spans="1:53" ht="13.8" thickBot="1" x14ac:dyDescent="0.3">
      <c r="A230" s="4"/>
      <c r="B230" s="13" t="s">
        <v>6</v>
      </c>
      <c r="C230" s="13" t="s">
        <v>7</v>
      </c>
      <c r="D230" s="4"/>
      <c r="E230" s="51" t="s">
        <v>117</v>
      </c>
      <c r="F230" s="52"/>
      <c r="G230" s="52"/>
      <c r="H230" s="52"/>
      <c r="I230" s="53"/>
      <c r="J230" s="51" t="s">
        <v>118</v>
      </c>
      <c r="K230" s="52"/>
      <c r="L230" s="52"/>
      <c r="M230" s="53"/>
      <c r="N230" s="51" t="s">
        <v>119</v>
      </c>
      <c r="O230" s="52"/>
      <c r="P230" s="52"/>
      <c r="Q230" s="53"/>
      <c r="R230" s="51" t="s">
        <v>120</v>
      </c>
      <c r="S230" s="52"/>
      <c r="T230" s="52"/>
      <c r="U230" s="53"/>
      <c r="V230" s="51" t="s">
        <v>121</v>
      </c>
      <c r="W230" s="52"/>
      <c r="X230" s="52"/>
      <c r="Y230" s="53"/>
      <c r="Z230" s="51" t="s">
        <v>122</v>
      </c>
      <c r="AA230" s="52"/>
      <c r="AB230" s="52"/>
      <c r="AC230" s="53"/>
      <c r="AD230" s="51" t="s">
        <v>123</v>
      </c>
      <c r="AE230" s="52"/>
      <c r="AF230" s="52"/>
      <c r="AG230" s="53"/>
      <c r="AH230" s="51" t="s">
        <v>124</v>
      </c>
      <c r="AI230" s="52"/>
      <c r="AJ230" s="52"/>
      <c r="AK230" s="53"/>
      <c r="AL230" s="51" t="s">
        <v>125</v>
      </c>
      <c r="AM230" s="52"/>
      <c r="AN230" s="52"/>
      <c r="AO230" s="53"/>
      <c r="AP230" s="51" t="s">
        <v>126</v>
      </c>
      <c r="AQ230" s="52"/>
      <c r="AR230" s="52"/>
      <c r="AS230" s="53"/>
      <c r="AT230" s="51" t="s">
        <v>127</v>
      </c>
      <c r="AU230" s="52"/>
      <c r="AV230" s="52"/>
      <c r="AW230" s="53"/>
      <c r="AX230" s="51" t="s">
        <v>128</v>
      </c>
      <c r="AY230" s="52"/>
      <c r="AZ230" s="52"/>
      <c r="BA230" s="53"/>
    </row>
    <row r="231" spans="1:53" x14ac:dyDescent="0.25">
      <c r="A231" s="13" t="s">
        <v>8</v>
      </c>
      <c r="B231" s="13" t="s">
        <v>9</v>
      </c>
      <c r="C231" s="13" t="s">
        <v>9</v>
      </c>
      <c r="D231" s="13" t="s">
        <v>10</v>
      </c>
      <c r="E231" s="13" t="s">
        <v>11</v>
      </c>
      <c r="F231" s="4"/>
      <c r="G231" s="4"/>
      <c r="H231" s="42"/>
      <c r="I231" s="43" t="s">
        <v>12</v>
      </c>
      <c r="J231" s="4"/>
      <c r="K231" s="4"/>
      <c r="L231" s="42"/>
      <c r="M231" s="43" t="s">
        <v>12</v>
      </c>
      <c r="N231" s="4"/>
      <c r="O231" s="4"/>
      <c r="P231" s="42"/>
      <c r="Q231" s="43" t="s">
        <v>12</v>
      </c>
      <c r="R231" s="4"/>
      <c r="S231" s="4"/>
      <c r="T231" s="42"/>
      <c r="U231" s="43" t="s">
        <v>12</v>
      </c>
      <c r="V231" s="4"/>
      <c r="W231" s="4"/>
      <c r="X231" s="42"/>
      <c r="Y231" s="43" t="s">
        <v>12</v>
      </c>
      <c r="Z231" s="4"/>
      <c r="AA231" s="4"/>
      <c r="AB231" s="42"/>
      <c r="AC231" s="43" t="s">
        <v>12</v>
      </c>
      <c r="AD231" s="4"/>
      <c r="AE231" s="4"/>
      <c r="AF231" s="42"/>
      <c r="AG231" s="43" t="s">
        <v>12</v>
      </c>
      <c r="AH231" s="4"/>
      <c r="AI231" s="4"/>
      <c r="AJ231" s="42"/>
      <c r="AK231" s="43" t="s">
        <v>12</v>
      </c>
      <c r="AL231" s="4"/>
      <c r="AM231" s="4"/>
      <c r="AN231" s="42"/>
      <c r="AO231" s="43" t="s">
        <v>12</v>
      </c>
      <c r="AP231" s="4"/>
      <c r="AQ231" s="4"/>
      <c r="AR231" s="42"/>
      <c r="AS231" s="43" t="s">
        <v>12</v>
      </c>
      <c r="AT231" s="4"/>
      <c r="AU231" s="4"/>
      <c r="AV231" s="42"/>
      <c r="AW231" s="43" t="s">
        <v>12</v>
      </c>
      <c r="AX231" s="4"/>
      <c r="AY231" s="4"/>
      <c r="AZ231" s="42"/>
      <c r="BA231" s="43" t="s">
        <v>12</v>
      </c>
    </row>
    <row r="232" spans="1:53" x14ac:dyDescent="0.25">
      <c r="A232" s="13" t="s">
        <v>13</v>
      </c>
      <c r="B232" s="13" t="s">
        <v>13</v>
      </c>
      <c r="C232" s="13" t="s">
        <v>13</v>
      </c>
      <c r="D232" s="13" t="s">
        <v>14</v>
      </c>
      <c r="E232" s="13" t="s">
        <v>15</v>
      </c>
      <c r="F232" s="13" t="s">
        <v>16</v>
      </c>
      <c r="G232" s="13" t="s">
        <v>17</v>
      </c>
      <c r="H232" s="13" t="s">
        <v>18</v>
      </c>
      <c r="I232" s="13" t="s">
        <v>15</v>
      </c>
      <c r="J232" s="13" t="s">
        <v>16</v>
      </c>
      <c r="K232" s="13" t="s">
        <v>17</v>
      </c>
      <c r="L232" s="13" t="s">
        <v>18</v>
      </c>
      <c r="M232" s="13" t="s">
        <v>15</v>
      </c>
      <c r="N232" s="13" t="s">
        <v>16</v>
      </c>
      <c r="O232" s="13" t="s">
        <v>17</v>
      </c>
      <c r="P232" s="13" t="s">
        <v>18</v>
      </c>
      <c r="Q232" s="13" t="s">
        <v>15</v>
      </c>
      <c r="R232" s="13" t="s">
        <v>16</v>
      </c>
      <c r="S232" s="13" t="s">
        <v>17</v>
      </c>
      <c r="T232" s="13" t="s">
        <v>18</v>
      </c>
      <c r="U232" s="13" t="s">
        <v>15</v>
      </c>
      <c r="V232" s="13" t="s">
        <v>16</v>
      </c>
      <c r="W232" s="13" t="s">
        <v>17</v>
      </c>
      <c r="X232" s="13" t="s">
        <v>18</v>
      </c>
      <c r="Y232" s="13" t="s">
        <v>15</v>
      </c>
      <c r="Z232" s="13" t="s">
        <v>16</v>
      </c>
      <c r="AA232" s="13" t="s">
        <v>17</v>
      </c>
      <c r="AB232" s="13" t="s">
        <v>18</v>
      </c>
      <c r="AC232" s="13" t="s">
        <v>15</v>
      </c>
      <c r="AD232" s="13" t="s">
        <v>16</v>
      </c>
      <c r="AE232" s="13" t="s">
        <v>17</v>
      </c>
      <c r="AF232" s="13" t="s">
        <v>18</v>
      </c>
      <c r="AG232" s="13" t="s">
        <v>15</v>
      </c>
      <c r="AH232" s="13" t="s">
        <v>16</v>
      </c>
      <c r="AI232" s="13" t="s">
        <v>17</v>
      </c>
      <c r="AJ232" s="13" t="s">
        <v>18</v>
      </c>
      <c r="AK232" s="13" t="s">
        <v>15</v>
      </c>
      <c r="AL232" s="13" t="s">
        <v>16</v>
      </c>
      <c r="AM232" s="13" t="s">
        <v>17</v>
      </c>
      <c r="AN232" s="13" t="s">
        <v>18</v>
      </c>
      <c r="AO232" s="13" t="s">
        <v>15</v>
      </c>
      <c r="AP232" s="13" t="s">
        <v>16</v>
      </c>
      <c r="AQ232" s="13" t="s">
        <v>17</v>
      </c>
      <c r="AR232" s="13" t="s">
        <v>18</v>
      </c>
      <c r="AS232" s="13" t="s">
        <v>15</v>
      </c>
      <c r="AT232" s="13" t="s">
        <v>16</v>
      </c>
      <c r="AU232" s="13" t="s">
        <v>17</v>
      </c>
      <c r="AV232" s="13" t="s">
        <v>18</v>
      </c>
      <c r="AW232" s="13" t="s">
        <v>15</v>
      </c>
      <c r="AX232" s="13" t="s">
        <v>16</v>
      </c>
      <c r="AY232" s="13" t="s">
        <v>17</v>
      </c>
      <c r="AZ232" s="13" t="s">
        <v>18</v>
      </c>
      <c r="BA232" s="13" t="s">
        <v>15</v>
      </c>
    </row>
    <row r="233" spans="1:53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</row>
    <row r="234" spans="1:53" x14ac:dyDescent="0.25">
      <c r="A234" s="11"/>
      <c r="B234" s="11"/>
      <c r="C234" s="11"/>
      <c r="D234" s="11"/>
      <c r="E234" s="15" t="s">
        <v>19</v>
      </c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1"/>
      <c r="V234" s="11"/>
      <c r="W234" s="11"/>
      <c r="X234" s="11"/>
      <c r="Y234" s="15" t="s">
        <v>19</v>
      </c>
      <c r="Z234" s="11"/>
      <c r="AA234" s="11"/>
      <c r="AB234" s="11"/>
      <c r="AC234" s="15" t="s">
        <v>19</v>
      </c>
      <c r="AD234" s="11"/>
      <c r="AE234" s="11"/>
      <c r="AF234" s="11"/>
      <c r="AG234" s="15" t="s">
        <v>19</v>
      </c>
      <c r="AH234" s="11"/>
      <c r="AI234" s="11"/>
      <c r="AJ234" s="11"/>
      <c r="AK234" s="15" t="s">
        <v>19</v>
      </c>
      <c r="AL234" s="11"/>
      <c r="AM234" s="11"/>
      <c r="AN234" s="11"/>
      <c r="AO234" s="15" t="s">
        <v>19</v>
      </c>
      <c r="AP234" s="11"/>
      <c r="AQ234" s="11"/>
      <c r="AR234" s="11"/>
      <c r="AS234" s="15" t="s">
        <v>19</v>
      </c>
      <c r="AT234" s="11"/>
      <c r="AU234" s="11"/>
      <c r="AV234" s="11"/>
      <c r="AW234" s="15" t="s">
        <v>19</v>
      </c>
      <c r="AX234" s="11"/>
      <c r="AY234" s="11"/>
      <c r="AZ234" s="11"/>
      <c r="BA234" s="15" t="s">
        <v>19</v>
      </c>
    </row>
    <row r="235" spans="1:53" x14ac:dyDescent="0.25">
      <c r="A235" s="4"/>
      <c r="B235" s="4"/>
      <c r="C235" s="4"/>
      <c r="D235" s="4"/>
      <c r="E235" s="16"/>
      <c r="F235" s="4"/>
      <c r="G235" s="4"/>
      <c r="H235" s="4"/>
      <c r="I235" s="4"/>
      <c r="J235" s="4"/>
    </row>
    <row r="236" spans="1:53" x14ac:dyDescent="0.25">
      <c r="A236" s="13" t="s">
        <v>31</v>
      </c>
      <c r="B236" s="4"/>
      <c r="C236" s="13">
        <v>1030</v>
      </c>
      <c r="D236" s="8" t="s">
        <v>79</v>
      </c>
      <c r="E236" s="18">
        <v>22332073</v>
      </c>
      <c r="F236" s="4"/>
      <c r="G236" s="4"/>
      <c r="H236" s="4"/>
      <c r="I236" s="20">
        <f t="shared" ref="I236:I245" si="72">E236+F236-G236</f>
        <v>22332073</v>
      </c>
      <c r="J236" s="4"/>
      <c r="M236" s="20">
        <f t="shared" ref="M236:M245" si="73">I236+J236-K236</f>
        <v>22332073</v>
      </c>
      <c r="Q236" s="20">
        <f t="shared" ref="Q236:Q245" si="74">M236+N236-O236</f>
        <v>22332073</v>
      </c>
      <c r="U236" s="20">
        <f t="shared" ref="U236:U245" si="75">Q236+R236-S236</f>
        <v>22332073</v>
      </c>
      <c r="Y236" s="20">
        <f t="shared" ref="Y236:Y245" si="76">U236+V236-W236</f>
        <v>22332073</v>
      </c>
      <c r="AC236" s="20">
        <f t="shared" ref="AC236:AC245" si="77">Y236+Z236-AA236</f>
        <v>22332073</v>
      </c>
      <c r="AG236" s="20">
        <f t="shared" ref="AG236:AG245" si="78">AC236+AD236-AE236</f>
        <v>22332073</v>
      </c>
      <c r="AK236" s="20">
        <f t="shared" ref="AK236:AK245" si="79">AG236+AH236-AI236</f>
        <v>22332073</v>
      </c>
      <c r="AO236" s="20">
        <f t="shared" ref="AO236:AO245" si="80">AK236+AL236-AM236</f>
        <v>22332073</v>
      </c>
      <c r="AS236" s="20">
        <f t="shared" ref="AS236:AS245" si="81">AO236+AP236-AQ236</f>
        <v>22332073</v>
      </c>
      <c r="AW236" s="20">
        <f t="shared" ref="AW236:AW245" si="82">AS236+AT236-AU236</f>
        <v>22332073</v>
      </c>
      <c r="BA236" s="20">
        <f t="shared" ref="BA236:BA245" si="83">AW236+AX236-AY236</f>
        <v>22332073</v>
      </c>
    </row>
    <row r="237" spans="1:53" x14ac:dyDescent="0.25">
      <c r="A237" s="13">
        <v>2</v>
      </c>
      <c r="B237" s="4"/>
      <c r="C237" s="13">
        <v>1890</v>
      </c>
      <c r="D237" s="8" t="s">
        <v>20</v>
      </c>
      <c r="E237" s="18">
        <v>1041678</v>
      </c>
      <c r="F237" s="4"/>
      <c r="G237" s="4"/>
      <c r="H237" s="4"/>
      <c r="I237" s="20">
        <f t="shared" si="72"/>
        <v>1041678</v>
      </c>
      <c r="J237" s="4"/>
      <c r="M237" s="20">
        <f t="shared" si="73"/>
        <v>1041678</v>
      </c>
      <c r="Q237" s="20">
        <f t="shared" si="74"/>
        <v>1041678</v>
      </c>
      <c r="U237" s="20">
        <f t="shared" si="75"/>
        <v>1041678</v>
      </c>
      <c r="Y237" s="20">
        <f t="shared" si="76"/>
        <v>1041678</v>
      </c>
      <c r="AC237" s="20">
        <f t="shared" si="77"/>
        <v>1041678</v>
      </c>
      <c r="AG237" s="20">
        <f t="shared" si="78"/>
        <v>1041678</v>
      </c>
      <c r="AK237" s="20">
        <f t="shared" si="79"/>
        <v>1041678</v>
      </c>
      <c r="AO237" s="20">
        <f t="shared" si="80"/>
        <v>1041678</v>
      </c>
      <c r="AS237" s="20">
        <f t="shared" si="81"/>
        <v>1041678</v>
      </c>
      <c r="AW237" s="20">
        <f t="shared" si="82"/>
        <v>1041678</v>
      </c>
      <c r="BA237" s="20">
        <f t="shared" si="83"/>
        <v>1041678</v>
      </c>
    </row>
    <row r="238" spans="1:53" x14ac:dyDescent="0.25">
      <c r="A238" s="13">
        <v>3</v>
      </c>
      <c r="B238" s="4"/>
      <c r="C238" s="13">
        <v>1900</v>
      </c>
      <c r="D238" s="8" t="s">
        <v>21</v>
      </c>
      <c r="E238" s="18">
        <v>11613847</v>
      </c>
      <c r="F238" s="4"/>
      <c r="G238" s="20">
        <v>3282.0364831123647</v>
      </c>
      <c r="H238" s="4"/>
      <c r="I238" s="20">
        <f t="shared" si="72"/>
        <v>11610564.963516887</v>
      </c>
      <c r="J238" s="4"/>
      <c r="K238" s="46">
        <v>3287.2330408772923</v>
      </c>
      <c r="M238" s="20">
        <f t="shared" si="73"/>
        <v>11607277.730476011</v>
      </c>
      <c r="O238" s="46">
        <v>3292.4378265253481</v>
      </c>
      <c r="Q238" s="20">
        <f t="shared" si="74"/>
        <v>11603985.292649485</v>
      </c>
      <c r="S238" s="46">
        <v>3297.6508530840124</v>
      </c>
      <c r="U238" s="20">
        <f t="shared" si="75"/>
        <v>11600687.641796401</v>
      </c>
      <c r="W238" s="46">
        <v>3302.8721336013959</v>
      </c>
      <c r="Y238" s="20">
        <f t="shared" si="76"/>
        <v>11597384.769662799</v>
      </c>
      <c r="AA238" s="46">
        <v>3308.1016811462641</v>
      </c>
      <c r="AC238" s="20">
        <f t="shared" si="77"/>
        <v>11594076.667981653</v>
      </c>
      <c r="AE238" s="46">
        <v>3313.3395088080788</v>
      </c>
      <c r="AG238" s="20">
        <f t="shared" si="78"/>
        <v>11590763.328472845</v>
      </c>
      <c r="AI238" s="46">
        <v>3318.5856296970251</v>
      </c>
      <c r="AK238" s="20">
        <f t="shared" si="79"/>
        <v>11587444.742843147</v>
      </c>
      <c r="AM238" s="46">
        <v>3323.840056944045</v>
      </c>
      <c r="AO238" s="20">
        <f t="shared" si="80"/>
        <v>11584120.902786203</v>
      </c>
      <c r="AQ238" s="46">
        <v>3323.840056944045</v>
      </c>
      <c r="AS238" s="20">
        <f t="shared" si="81"/>
        <v>11580797.062729258</v>
      </c>
      <c r="AU238" s="46">
        <v>3323.840056944045</v>
      </c>
      <c r="AW238" s="20">
        <f t="shared" si="82"/>
        <v>11577473.222672313</v>
      </c>
      <c r="AY238" s="46">
        <v>3323.840056944045</v>
      </c>
      <c r="BA238" s="20">
        <f t="shared" si="83"/>
        <v>11574149.382615369</v>
      </c>
    </row>
    <row r="239" spans="1:53" x14ac:dyDescent="0.25">
      <c r="A239" s="13">
        <v>4</v>
      </c>
      <c r="B239" s="4"/>
      <c r="C239" s="13">
        <v>1910</v>
      </c>
      <c r="D239" s="8" t="s">
        <v>80</v>
      </c>
      <c r="E239" s="18">
        <v>534776</v>
      </c>
      <c r="F239" s="4"/>
      <c r="G239" s="20">
        <v>0</v>
      </c>
      <c r="H239" s="4"/>
      <c r="I239" s="20">
        <f t="shared" si="72"/>
        <v>534776</v>
      </c>
      <c r="J239" s="4"/>
      <c r="K239" s="46">
        <v>0</v>
      </c>
      <c r="M239" s="20">
        <f t="shared" si="73"/>
        <v>534776</v>
      </c>
      <c r="O239" s="46">
        <v>0</v>
      </c>
      <c r="Q239" s="20">
        <f t="shared" si="74"/>
        <v>534776</v>
      </c>
      <c r="S239" s="46">
        <v>0</v>
      </c>
      <c r="U239" s="20">
        <f t="shared" si="75"/>
        <v>534776</v>
      </c>
      <c r="W239" s="46">
        <v>0</v>
      </c>
      <c r="Y239" s="20">
        <f t="shared" si="76"/>
        <v>534776</v>
      </c>
      <c r="AA239" s="46">
        <v>0</v>
      </c>
      <c r="AC239" s="20">
        <f t="shared" si="77"/>
        <v>534776</v>
      </c>
      <c r="AE239" s="46">
        <v>0</v>
      </c>
      <c r="AG239" s="20">
        <f t="shared" si="78"/>
        <v>534776</v>
      </c>
      <c r="AI239" s="46">
        <v>0</v>
      </c>
      <c r="AK239" s="20">
        <f t="shared" si="79"/>
        <v>534776</v>
      </c>
      <c r="AM239" s="46">
        <v>0</v>
      </c>
      <c r="AO239" s="20">
        <f t="shared" si="80"/>
        <v>534776</v>
      </c>
      <c r="AQ239" s="46">
        <v>0</v>
      </c>
      <c r="AS239" s="20">
        <f t="shared" si="81"/>
        <v>534776</v>
      </c>
      <c r="AU239" s="46">
        <v>0</v>
      </c>
      <c r="AW239" s="20">
        <f t="shared" si="82"/>
        <v>534776</v>
      </c>
      <c r="AY239" s="46">
        <v>0</v>
      </c>
      <c r="BA239" s="20">
        <f t="shared" si="83"/>
        <v>534776</v>
      </c>
    </row>
    <row r="240" spans="1:53" x14ac:dyDescent="0.25">
      <c r="A240" s="13">
        <v>5</v>
      </c>
      <c r="B240" s="4"/>
      <c r="C240" s="13">
        <v>1911</v>
      </c>
      <c r="D240" s="8" t="s">
        <v>90</v>
      </c>
      <c r="E240" s="18">
        <v>40535</v>
      </c>
      <c r="F240" s="4"/>
      <c r="G240" s="20">
        <v>22758.871737582303</v>
      </c>
      <c r="H240" s="4"/>
      <c r="I240" s="20">
        <f t="shared" si="72"/>
        <v>17776.128262417697</v>
      </c>
      <c r="J240" s="4"/>
      <c r="K240" s="46">
        <v>22794.906617833476</v>
      </c>
      <c r="M240" s="20">
        <f t="shared" si="73"/>
        <v>-5018.7783554157795</v>
      </c>
      <c r="O240" s="46">
        <v>22830.998553311711</v>
      </c>
      <c r="Q240" s="20">
        <f t="shared" si="74"/>
        <v>-27849.77690872749</v>
      </c>
      <c r="S240" s="46">
        <v>22867.147634354453</v>
      </c>
      <c r="U240" s="20">
        <f t="shared" si="75"/>
        <v>-50716.924543081943</v>
      </c>
      <c r="W240" s="46">
        <v>22903.353951442179</v>
      </c>
      <c r="Y240" s="20">
        <f t="shared" si="76"/>
        <v>-73620.278494524129</v>
      </c>
      <c r="AA240" s="46">
        <v>22939.617595198626</v>
      </c>
      <c r="AC240" s="20">
        <f t="shared" si="77"/>
        <v>-96559.896089722752</v>
      </c>
      <c r="AE240" s="46">
        <v>22975.938656391023</v>
      </c>
      <c r="AG240" s="20">
        <f t="shared" si="78"/>
        <v>-119535.83474611377</v>
      </c>
      <c r="AI240" s="46">
        <v>23012.317225930306</v>
      </c>
      <c r="AK240" s="20">
        <f t="shared" si="79"/>
        <v>-142548.15197204408</v>
      </c>
      <c r="AM240" s="46">
        <v>23048.753394871361</v>
      </c>
      <c r="AO240" s="20">
        <f t="shared" si="80"/>
        <v>-165596.90536691545</v>
      </c>
      <c r="AQ240" s="46">
        <v>23048.753394871361</v>
      </c>
      <c r="AS240" s="20">
        <f t="shared" si="81"/>
        <v>-188645.65876178682</v>
      </c>
      <c r="AU240" s="46">
        <v>23048.753394871361</v>
      </c>
      <c r="AW240" s="20">
        <f t="shared" si="82"/>
        <v>-211694.41215665819</v>
      </c>
      <c r="AY240" s="46">
        <v>23048.853394871359</v>
      </c>
      <c r="BA240" s="20">
        <f t="shared" si="83"/>
        <v>-234743.26555152953</v>
      </c>
    </row>
    <row r="241" spans="1:53" x14ac:dyDescent="0.25">
      <c r="A241" s="13">
        <v>6</v>
      </c>
      <c r="B241" s="4"/>
      <c r="C241" s="13">
        <v>1940</v>
      </c>
      <c r="D241" s="8" t="s">
        <v>84</v>
      </c>
      <c r="E241" s="18">
        <v>110848</v>
      </c>
      <c r="F241" s="4"/>
      <c r="G241" s="20">
        <v>871.79094082672179</v>
      </c>
      <c r="H241" s="4"/>
      <c r="I241" s="20">
        <f t="shared" si="72"/>
        <v>109976.20905917328</v>
      </c>
      <c r="J241" s="4"/>
      <c r="K241" s="46">
        <v>873.17127648303074</v>
      </c>
      <c r="M241" s="20">
        <f t="shared" si="73"/>
        <v>109103.03778269025</v>
      </c>
      <c r="O241" s="46">
        <v>874.55379767079546</v>
      </c>
      <c r="Q241" s="20">
        <f t="shared" si="74"/>
        <v>108228.48398501945</v>
      </c>
      <c r="S241" s="46">
        <v>875.93850785044083</v>
      </c>
      <c r="U241" s="20">
        <f t="shared" si="75"/>
        <v>107352.54547716901</v>
      </c>
      <c r="W241" s="46">
        <v>877.32541048787061</v>
      </c>
      <c r="Y241" s="20">
        <f t="shared" si="76"/>
        <v>106475.22006668114</v>
      </c>
      <c r="AA241" s="46">
        <v>878.71450905447637</v>
      </c>
      <c r="AC241" s="20">
        <f t="shared" si="77"/>
        <v>105596.50555762666</v>
      </c>
      <c r="AE241" s="46">
        <v>880.10580702714594</v>
      </c>
      <c r="AG241" s="20">
        <f t="shared" si="78"/>
        <v>104716.39975059952</v>
      </c>
      <c r="AI241" s="46">
        <v>881.49930788827214</v>
      </c>
      <c r="AK241" s="20">
        <f t="shared" si="79"/>
        <v>103834.90044271125</v>
      </c>
      <c r="AM241" s="46">
        <v>882.8950151257618</v>
      </c>
      <c r="AO241" s="20">
        <f t="shared" si="80"/>
        <v>102952.00542758549</v>
      </c>
      <c r="AQ241" s="46">
        <v>882.8950151257618</v>
      </c>
      <c r="AS241" s="20">
        <f t="shared" si="81"/>
        <v>102069.11041245973</v>
      </c>
      <c r="AU241" s="46">
        <v>882.8950151257618</v>
      </c>
      <c r="AW241" s="20">
        <f t="shared" si="82"/>
        <v>101186.21539733397</v>
      </c>
      <c r="AY241" s="46">
        <v>882.8950151257618</v>
      </c>
      <c r="BA241" s="20">
        <f t="shared" si="83"/>
        <v>100303.32038220821</v>
      </c>
    </row>
    <row r="242" spans="1:53" x14ac:dyDescent="0.25">
      <c r="A242" s="13">
        <v>7</v>
      </c>
      <c r="B242" s="4"/>
      <c r="C242" s="13">
        <v>1970</v>
      </c>
      <c r="D242" s="8" t="s">
        <v>86</v>
      </c>
      <c r="E242" s="18">
        <v>8095610</v>
      </c>
      <c r="F242" s="4"/>
      <c r="G242" s="20">
        <v>1117.9436770601492</v>
      </c>
      <c r="H242" s="4"/>
      <c r="I242" s="20">
        <f t="shared" si="72"/>
        <v>8094492.0563229397</v>
      </c>
      <c r="J242" s="4"/>
      <c r="K242" s="46">
        <v>1119.7137545488276</v>
      </c>
      <c r="M242" s="20">
        <f t="shared" si="73"/>
        <v>8093372.342568391</v>
      </c>
      <c r="O242" s="46">
        <v>1121.4866346601966</v>
      </c>
      <c r="Q242" s="20">
        <f t="shared" si="74"/>
        <v>8092250.8559337305</v>
      </c>
      <c r="S242" s="46">
        <v>1123.2623218317419</v>
      </c>
      <c r="U242" s="20">
        <f t="shared" si="75"/>
        <v>8091127.5936118988</v>
      </c>
      <c r="W242" s="46">
        <v>1125.0408205079755</v>
      </c>
      <c r="Y242" s="20">
        <f t="shared" si="76"/>
        <v>8090002.5527913906</v>
      </c>
      <c r="AA242" s="46">
        <v>1126.8221351404463</v>
      </c>
      <c r="AC242" s="20">
        <f t="shared" si="77"/>
        <v>8088875.7306562504</v>
      </c>
      <c r="AE242" s="46">
        <v>1128.606270187752</v>
      </c>
      <c r="AG242" s="20">
        <f t="shared" si="78"/>
        <v>8087747.1243860628</v>
      </c>
      <c r="AI242" s="46">
        <v>1130.3932301155489</v>
      </c>
      <c r="AK242" s="20">
        <f t="shared" si="79"/>
        <v>8086616.7311559469</v>
      </c>
      <c r="AM242" s="46">
        <v>1132.1830193965652</v>
      </c>
      <c r="AO242" s="20">
        <f t="shared" si="80"/>
        <v>8085484.54813655</v>
      </c>
      <c r="AQ242" s="46">
        <v>1132.1830193965652</v>
      </c>
      <c r="AS242" s="20">
        <f t="shared" si="81"/>
        <v>8084352.3651171532</v>
      </c>
      <c r="AU242" s="46">
        <v>1132.1830193965652</v>
      </c>
      <c r="AW242" s="20">
        <f t="shared" si="82"/>
        <v>8083220.1820977563</v>
      </c>
      <c r="AY242" s="46">
        <v>1132.1830193965652</v>
      </c>
      <c r="BA242" s="20">
        <f t="shared" si="83"/>
        <v>8082087.9990783595</v>
      </c>
    </row>
    <row r="243" spans="1:53" x14ac:dyDescent="0.25">
      <c r="A243" s="13">
        <v>8</v>
      </c>
      <c r="B243" s="4"/>
      <c r="C243" s="13">
        <v>1980</v>
      </c>
      <c r="D243" s="8" t="s">
        <v>91</v>
      </c>
      <c r="E243" s="18">
        <v>41504</v>
      </c>
      <c r="F243" s="4"/>
      <c r="G243" s="4"/>
      <c r="H243" s="4"/>
      <c r="I243" s="20">
        <f t="shared" si="72"/>
        <v>41504</v>
      </c>
      <c r="J243" s="4"/>
      <c r="M243" s="20">
        <f t="shared" si="73"/>
        <v>41504</v>
      </c>
      <c r="Q243" s="20">
        <f t="shared" si="74"/>
        <v>41504</v>
      </c>
      <c r="U243" s="20">
        <f t="shared" si="75"/>
        <v>41504</v>
      </c>
      <c r="Y243" s="20">
        <f t="shared" si="76"/>
        <v>41504</v>
      </c>
      <c r="AC243" s="20">
        <f t="shared" si="77"/>
        <v>41504</v>
      </c>
      <c r="AG243" s="20">
        <f t="shared" si="78"/>
        <v>41504</v>
      </c>
      <c r="AK243" s="20">
        <f t="shared" si="79"/>
        <v>41504</v>
      </c>
      <c r="AO243" s="20">
        <f t="shared" si="80"/>
        <v>41504</v>
      </c>
      <c r="AS243" s="20">
        <f t="shared" si="81"/>
        <v>41504</v>
      </c>
      <c r="AW243" s="20">
        <f t="shared" si="82"/>
        <v>41504</v>
      </c>
      <c r="BA243" s="20">
        <f t="shared" si="83"/>
        <v>41504</v>
      </c>
    </row>
    <row r="244" spans="1:53" x14ac:dyDescent="0.25">
      <c r="A244" s="13">
        <v>9</v>
      </c>
      <c r="B244" s="4"/>
      <c r="C244" s="13">
        <v>1990</v>
      </c>
      <c r="D244" s="8" t="s">
        <v>92</v>
      </c>
      <c r="E244" s="18">
        <v>226897</v>
      </c>
      <c r="F244" s="4"/>
      <c r="G244" s="4"/>
      <c r="H244" s="4"/>
      <c r="I244" s="20">
        <f t="shared" si="72"/>
        <v>226897</v>
      </c>
      <c r="J244" s="4"/>
      <c r="M244" s="20">
        <f t="shared" si="73"/>
        <v>226897</v>
      </c>
      <c r="Q244" s="20">
        <f t="shared" si="74"/>
        <v>226897</v>
      </c>
      <c r="U244" s="20">
        <f t="shared" si="75"/>
        <v>226897</v>
      </c>
      <c r="Y244" s="20">
        <f t="shared" si="76"/>
        <v>226897</v>
      </c>
      <c r="AC244" s="20">
        <f t="shared" si="77"/>
        <v>226897</v>
      </c>
      <c r="AG244" s="20">
        <f t="shared" si="78"/>
        <v>226897</v>
      </c>
      <c r="AK244" s="20">
        <f t="shared" si="79"/>
        <v>226897</v>
      </c>
      <c r="AO244" s="20">
        <f t="shared" si="80"/>
        <v>226897</v>
      </c>
      <c r="AS244" s="20">
        <f t="shared" si="81"/>
        <v>226897</v>
      </c>
      <c r="AW244" s="20">
        <f t="shared" si="82"/>
        <v>226897</v>
      </c>
      <c r="BA244" s="20">
        <f t="shared" si="83"/>
        <v>226897</v>
      </c>
    </row>
    <row r="245" spans="1:53" x14ac:dyDescent="0.25">
      <c r="A245" s="13">
        <v>10</v>
      </c>
      <c r="B245" s="4"/>
      <c r="C245" s="8"/>
      <c r="D245" s="8" t="s">
        <v>28</v>
      </c>
      <c r="E245" s="18">
        <v>0</v>
      </c>
      <c r="F245" s="4"/>
      <c r="G245" s="4"/>
      <c r="H245" s="4"/>
      <c r="I245" s="20">
        <f t="shared" si="72"/>
        <v>0</v>
      </c>
      <c r="J245" s="4"/>
      <c r="M245" s="20">
        <f t="shared" si="73"/>
        <v>0</v>
      </c>
      <c r="Q245" s="20">
        <f t="shared" si="74"/>
        <v>0</v>
      </c>
      <c r="U245" s="20">
        <f t="shared" si="75"/>
        <v>0</v>
      </c>
      <c r="Y245" s="20">
        <f t="shared" si="76"/>
        <v>0</v>
      </c>
      <c r="AC245" s="20">
        <f t="shared" si="77"/>
        <v>0</v>
      </c>
      <c r="AG245" s="20">
        <f t="shared" si="78"/>
        <v>0</v>
      </c>
      <c r="AK245" s="20">
        <f t="shared" si="79"/>
        <v>0</v>
      </c>
      <c r="AO245" s="20">
        <f t="shared" si="80"/>
        <v>0</v>
      </c>
      <c r="AS245" s="20">
        <f t="shared" si="81"/>
        <v>0</v>
      </c>
      <c r="AW245" s="20">
        <f t="shared" si="82"/>
        <v>0</v>
      </c>
      <c r="BA245" s="20">
        <f t="shared" si="83"/>
        <v>0</v>
      </c>
    </row>
    <row r="246" spans="1:53" x14ac:dyDescent="0.25">
      <c r="A246" s="13"/>
      <c r="B246" s="4"/>
      <c r="C246" s="8"/>
      <c r="D246" s="8"/>
      <c r="E246" s="18"/>
      <c r="F246" s="4"/>
      <c r="G246" s="4"/>
      <c r="H246" s="4"/>
      <c r="I246" s="4"/>
      <c r="J246" s="4"/>
    </row>
    <row r="247" spans="1:53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</row>
    <row r="248" spans="1:53" x14ac:dyDescent="0.25">
      <c r="A248" s="11"/>
      <c r="B248" s="11"/>
      <c r="C248" s="11"/>
      <c r="D248" s="11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</row>
    <row r="249" spans="1:53" x14ac:dyDescent="0.25">
      <c r="A249" s="13">
        <v>11</v>
      </c>
      <c r="B249" s="4"/>
      <c r="C249" s="4"/>
      <c r="D249" s="8" t="s">
        <v>93</v>
      </c>
      <c r="E249" s="22">
        <f>SUM(E236:E245)</f>
        <v>44037768</v>
      </c>
      <c r="F249" s="22">
        <f t="shared" ref="F249:I249" si="84">SUM(F236:F245)</f>
        <v>0</v>
      </c>
      <c r="G249" s="22">
        <f t="shared" si="84"/>
        <v>28030.642838581542</v>
      </c>
      <c r="H249" s="22">
        <f t="shared" si="84"/>
        <v>0</v>
      </c>
      <c r="I249" s="22">
        <f t="shared" si="84"/>
        <v>44009737.357161418</v>
      </c>
      <c r="J249" s="22">
        <f>SUM(J236:J245)</f>
        <v>0</v>
      </c>
      <c r="K249" s="22">
        <f t="shared" ref="K249:M249" si="85">SUM(K236:K245)</f>
        <v>28075.024689742626</v>
      </c>
      <c r="L249" s="22">
        <f t="shared" si="85"/>
        <v>0</v>
      </c>
      <c r="M249" s="22">
        <f t="shared" si="85"/>
        <v>43981662.332471676</v>
      </c>
      <c r="N249" s="22">
        <f>SUM(N236:N245)</f>
        <v>0</v>
      </c>
      <c r="O249" s="22">
        <f t="shared" ref="O249:Q249" si="86">SUM(O236:O245)</f>
        <v>28119.47681216805</v>
      </c>
      <c r="P249" s="22">
        <f t="shared" si="86"/>
        <v>0</v>
      </c>
      <c r="Q249" s="22">
        <f t="shared" si="86"/>
        <v>43953542.855659515</v>
      </c>
      <c r="R249" s="22">
        <f>SUM(R236:R245)</f>
        <v>0</v>
      </c>
      <c r="S249" s="22">
        <f t="shared" ref="S249:U249" si="87">SUM(S236:S245)</f>
        <v>28163.999317120648</v>
      </c>
      <c r="T249" s="22">
        <f t="shared" si="87"/>
        <v>0</v>
      </c>
      <c r="U249" s="22">
        <f t="shared" si="87"/>
        <v>43925378.856342383</v>
      </c>
      <c r="V249" s="22">
        <f>SUM(V236:V245)</f>
        <v>0</v>
      </c>
      <c r="W249" s="22">
        <f t="shared" ref="W249:Y249" si="88">SUM(W236:W245)</f>
        <v>28208.59231603942</v>
      </c>
      <c r="X249" s="22">
        <f t="shared" si="88"/>
        <v>0</v>
      </c>
      <c r="Y249" s="22">
        <f t="shared" si="88"/>
        <v>43897170.264026344</v>
      </c>
      <c r="Z249" s="22">
        <f>SUM(Z236:Z245)</f>
        <v>0</v>
      </c>
      <c r="AA249" s="22">
        <f t="shared" ref="AA249:AC249" si="89">SUM(AA236:AA245)</f>
        <v>28253.255920539814</v>
      </c>
      <c r="AB249" s="22">
        <f t="shared" si="89"/>
        <v>0</v>
      </c>
      <c r="AC249" s="22">
        <f t="shared" si="89"/>
        <v>43868917.008105807</v>
      </c>
      <c r="AD249" s="22">
        <f>SUM(AD236:AD245)</f>
        <v>0</v>
      </c>
      <c r="AE249" s="22">
        <f t="shared" ref="AE249:AG249" si="90">SUM(AE236:AE245)</f>
        <v>28297.990242414002</v>
      </c>
      <c r="AF249" s="22">
        <f t="shared" si="90"/>
        <v>0</v>
      </c>
      <c r="AG249" s="22">
        <f t="shared" si="90"/>
        <v>43840619.017863393</v>
      </c>
      <c r="AH249" s="22">
        <f>SUM(AH236:AH245)</f>
        <v>0</v>
      </c>
      <c r="AI249" s="22">
        <f t="shared" ref="AI249:AK249" si="91">SUM(AI236:AI245)</f>
        <v>28342.795393631153</v>
      </c>
      <c r="AJ249" s="22">
        <f t="shared" si="91"/>
        <v>0</v>
      </c>
      <c r="AK249" s="22">
        <f t="shared" si="91"/>
        <v>43812276.222469769</v>
      </c>
      <c r="AL249" s="22">
        <f>SUM(AL236:AL245)</f>
        <v>0</v>
      </c>
      <c r="AM249" s="22">
        <f t="shared" ref="AM249:AO249" si="92">SUM(AM236:AM245)</f>
        <v>28387.671486337735</v>
      </c>
      <c r="AN249" s="22">
        <f t="shared" si="92"/>
        <v>0</v>
      </c>
      <c r="AO249" s="22">
        <f t="shared" si="92"/>
        <v>43783888.550983422</v>
      </c>
      <c r="AP249" s="22">
        <f>SUM(AP236:AP245)</f>
        <v>0</v>
      </c>
      <c r="AQ249" s="22">
        <f t="shared" ref="AQ249:AS249" si="93">SUM(AQ236:AQ245)</f>
        <v>28387.671486337735</v>
      </c>
      <c r="AR249" s="22">
        <f t="shared" si="93"/>
        <v>0</v>
      </c>
      <c r="AS249" s="22">
        <f t="shared" si="93"/>
        <v>43755500.879497081</v>
      </c>
      <c r="AT249" s="22">
        <f>SUM(AT236:AT245)</f>
        <v>0</v>
      </c>
      <c r="AU249" s="22">
        <f t="shared" ref="AU249:AW249" si="94">SUM(AU236:AU245)</f>
        <v>28387.671486337735</v>
      </c>
      <c r="AV249" s="22">
        <f t="shared" si="94"/>
        <v>0</v>
      </c>
      <c r="AW249" s="22">
        <f t="shared" si="94"/>
        <v>43727113.208010748</v>
      </c>
      <c r="AX249" s="22">
        <f>SUM(AX236:AX245)</f>
        <v>0</v>
      </c>
      <c r="AY249" s="22">
        <f t="shared" ref="AY249:BA249" si="95">SUM(AY236:AY245)</f>
        <v>28387.771486337733</v>
      </c>
      <c r="AZ249" s="22">
        <f t="shared" si="95"/>
        <v>0</v>
      </c>
      <c r="BA249" s="22">
        <f t="shared" si="95"/>
        <v>43698725.436524406</v>
      </c>
    </row>
    <row r="250" spans="1:53" x14ac:dyDescent="0.25">
      <c r="A250" s="4"/>
      <c r="B250" s="4"/>
      <c r="C250" s="4"/>
      <c r="D250" s="4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</row>
    <row r="251" spans="1:53" x14ac:dyDescent="0.25">
      <c r="A251" s="11"/>
      <c r="B251" s="11"/>
      <c r="C251" s="11"/>
      <c r="D251" s="11"/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53" x14ac:dyDescent="0.25">
      <c r="A252" s="13">
        <v>12</v>
      </c>
      <c r="B252" s="4"/>
      <c r="C252" s="39">
        <v>0.73560000000000003</v>
      </c>
      <c r="D252" s="8" t="s">
        <v>94</v>
      </c>
      <c r="E252" s="49">
        <f t="shared" ref="E252:P252" si="96">E249*$C$252</f>
        <v>32394182.140800003</v>
      </c>
      <c r="F252" s="49">
        <f t="shared" si="96"/>
        <v>0</v>
      </c>
      <c r="G252" s="49">
        <f t="shared" si="96"/>
        <v>20619.340872060584</v>
      </c>
      <c r="H252" s="49">
        <f t="shared" si="96"/>
        <v>0</v>
      </c>
      <c r="I252" s="49">
        <f t="shared" si="96"/>
        <v>32373562.799927939</v>
      </c>
      <c r="J252" s="49">
        <f t="shared" si="96"/>
        <v>0</v>
      </c>
      <c r="K252" s="49">
        <f t="shared" si="96"/>
        <v>20651.988161774676</v>
      </c>
      <c r="L252" s="49">
        <f t="shared" si="96"/>
        <v>0</v>
      </c>
      <c r="M252" s="49">
        <f t="shared" si="96"/>
        <v>32352910.811766166</v>
      </c>
      <c r="N252" s="49">
        <f t="shared" si="96"/>
        <v>0</v>
      </c>
      <c r="O252" s="49">
        <f t="shared" si="96"/>
        <v>20684.68714303082</v>
      </c>
      <c r="P252" s="49">
        <f t="shared" si="96"/>
        <v>0</v>
      </c>
      <c r="Q252" s="49">
        <f t="shared" ref="Q252:BA252" si="97">Q249*$C$252</f>
        <v>32332226.124623142</v>
      </c>
      <c r="R252" s="49">
        <f t="shared" si="97"/>
        <v>0</v>
      </c>
      <c r="S252" s="49">
        <f t="shared" si="97"/>
        <v>20717.43789767395</v>
      </c>
      <c r="T252" s="49">
        <f t="shared" si="97"/>
        <v>0</v>
      </c>
      <c r="U252" s="49">
        <f t="shared" si="97"/>
        <v>32311508.686725456</v>
      </c>
      <c r="V252" s="49">
        <f t="shared" si="97"/>
        <v>0</v>
      </c>
      <c r="W252" s="49">
        <f t="shared" si="97"/>
        <v>20750.240507678598</v>
      </c>
      <c r="X252" s="49">
        <f t="shared" si="97"/>
        <v>0</v>
      </c>
      <c r="Y252" s="49">
        <f t="shared" si="97"/>
        <v>32290758.446217779</v>
      </c>
      <c r="Z252" s="49">
        <f t="shared" si="97"/>
        <v>0</v>
      </c>
      <c r="AA252" s="49">
        <f t="shared" si="97"/>
        <v>20783.09505514909</v>
      </c>
      <c r="AB252" s="49">
        <f t="shared" si="97"/>
        <v>0</v>
      </c>
      <c r="AC252" s="49">
        <f t="shared" si="97"/>
        <v>32269975.351162635</v>
      </c>
      <c r="AD252" s="49">
        <f t="shared" si="97"/>
        <v>0</v>
      </c>
      <c r="AE252" s="49">
        <f t="shared" si="97"/>
        <v>20816.001622319742</v>
      </c>
      <c r="AF252" s="49">
        <f t="shared" si="97"/>
        <v>0</v>
      </c>
      <c r="AG252" s="49">
        <f t="shared" si="97"/>
        <v>32249159.349540312</v>
      </c>
      <c r="AH252" s="49">
        <f t="shared" si="97"/>
        <v>0</v>
      </c>
      <c r="AI252" s="49">
        <f t="shared" si="97"/>
        <v>20848.960291555079</v>
      </c>
      <c r="AJ252" s="49">
        <f t="shared" si="97"/>
        <v>0</v>
      </c>
      <c r="AK252" s="49">
        <f t="shared" si="97"/>
        <v>32228310.389248762</v>
      </c>
      <c r="AL252" s="49">
        <f t="shared" si="97"/>
        <v>0</v>
      </c>
      <c r="AM252" s="49">
        <f t="shared" si="97"/>
        <v>20881.971145350039</v>
      </c>
      <c r="AN252" s="49">
        <f t="shared" si="97"/>
        <v>0</v>
      </c>
      <c r="AO252" s="49">
        <f t="shared" si="97"/>
        <v>32207428.418103408</v>
      </c>
      <c r="AP252" s="49">
        <f t="shared" si="97"/>
        <v>0</v>
      </c>
      <c r="AQ252" s="49">
        <f t="shared" si="97"/>
        <v>20881.971145350039</v>
      </c>
      <c r="AR252" s="49">
        <f t="shared" si="97"/>
        <v>0</v>
      </c>
      <c r="AS252" s="49">
        <f t="shared" si="97"/>
        <v>32186546.446958054</v>
      </c>
      <c r="AT252" s="49">
        <f t="shared" si="97"/>
        <v>0</v>
      </c>
      <c r="AU252" s="49">
        <f t="shared" si="97"/>
        <v>20881.971145350039</v>
      </c>
      <c r="AV252" s="49">
        <f t="shared" si="97"/>
        <v>0</v>
      </c>
      <c r="AW252" s="49">
        <f t="shared" si="97"/>
        <v>32165664.475812707</v>
      </c>
      <c r="AX252" s="49">
        <f t="shared" si="97"/>
        <v>0</v>
      </c>
      <c r="AY252" s="49">
        <f t="shared" si="97"/>
        <v>20882.044705350036</v>
      </c>
      <c r="AZ252" s="49">
        <f t="shared" si="97"/>
        <v>0</v>
      </c>
      <c r="BA252" s="49">
        <f t="shared" si="97"/>
        <v>32144782.431107353</v>
      </c>
    </row>
    <row r="253" spans="1:53" x14ac:dyDescent="0.25">
      <c r="A253" s="4"/>
      <c r="B253" s="4"/>
      <c r="C253" s="4"/>
      <c r="D253" s="4"/>
      <c r="E253" s="10"/>
      <c r="F253" s="10"/>
      <c r="G253" s="10"/>
      <c r="H253" s="10"/>
      <c r="I253" s="10"/>
      <c r="J253" s="1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</row>
    <row r="254" spans="1:53" x14ac:dyDescent="0.25">
      <c r="A254" s="11"/>
      <c r="B254" s="11"/>
      <c r="C254" s="11"/>
      <c r="D254" s="11"/>
      <c r="E254" s="4"/>
      <c r="F254" s="4"/>
      <c r="G254" s="4"/>
      <c r="H254" s="4"/>
      <c r="I254" s="4"/>
      <c r="J254" s="4"/>
    </row>
    <row r="255" spans="1:53" x14ac:dyDescent="0.25">
      <c r="A255" s="13">
        <v>13</v>
      </c>
      <c r="B255" s="4"/>
      <c r="C255" s="4"/>
      <c r="D255" s="8" t="s">
        <v>95</v>
      </c>
      <c r="E255" s="49">
        <f>E210+E252</f>
        <v>2011374005.1408</v>
      </c>
      <c r="F255" s="49">
        <f t="shared" ref="F255:BA255" si="98">F210+F252</f>
        <v>4080144.5269942642</v>
      </c>
      <c r="G255" s="49">
        <f t="shared" si="98"/>
        <v>2112199.6533755115</v>
      </c>
      <c r="H255" s="49">
        <f t="shared" si="98"/>
        <v>0</v>
      </c>
      <c r="I255" s="49">
        <f t="shared" si="98"/>
        <v>2013341950.0144186</v>
      </c>
      <c r="J255" s="49">
        <f t="shared" si="98"/>
        <v>24286678.786236733</v>
      </c>
      <c r="K255" s="49">
        <f t="shared" si="98"/>
        <v>2115543.9694933561</v>
      </c>
      <c r="L255" s="49">
        <f t="shared" si="98"/>
        <v>0</v>
      </c>
      <c r="M255" s="49">
        <f t="shared" si="98"/>
        <v>2035513084.831162</v>
      </c>
      <c r="N255" s="49">
        <f t="shared" si="98"/>
        <v>26729009.289152637</v>
      </c>
      <c r="O255" s="49">
        <f t="shared" si="98"/>
        <v>2118893.5807783874</v>
      </c>
      <c r="P255" s="49">
        <f t="shared" si="98"/>
        <v>0</v>
      </c>
      <c r="Q255" s="49">
        <f t="shared" si="98"/>
        <v>2060123200.5395362</v>
      </c>
      <c r="R255" s="49">
        <f t="shared" si="98"/>
        <v>4734021.6139745284</v>
      </c>
      <c r="S255" s="49">
        <f t="shared" si="98"/>
        <v>2122248.4956146195</v>
      </c>
      <c r="T255" s="49">
        <f t="shared" si="98"/>
        <v>0</v>
      </c>
      <c r="U255" s="49">
        <f t="shared" si="98"/>
        <v>2062734973.6578965</v>
      </c>
      <c r="V255" s="49">
        <f t="shared" si="98"/>
        <v>2680067.0619282438</v>
      </c>
      <c r="W255" s="49">
        <f t="shared" si="98"/>
        <v>2125608.7223993423</v>
      </c>
      <c r="X255" s="49">
        <f t="shared" si="98"/>
        <v>0</v>
      </c>
      <c r="Y255" s="49">
        <f t="shared" si="98"/>
        <v>2063289431.9974251</v>
      </c>
      <c r="Z255" s="49">
        <f t="shared" si="98"/>
        <v>9338398.831502676</v>
      </c>
      <c r="AA255" s="49">
        <f t="shared" si="98"/>
        <v>2128974.2695431416</v>
      </c>
      <c r="AB255" s="49">
        <f t="shared" si="98"/>
        <v>0</v>
      </c>
      <c r="AC255" s="49">
        <f t="shared" si="98"/>
        <v>2070498856.5593846</v>
      </c>
      <c r="AD255" s="49">
        <f t="shared" si="98"/>
        <v>2618222.9642598843</v>
      </c>
      <c r="AE255" s="49">
        <f t="shared" si="98"/>
        <v>2132345.1454699175</v>
      </c>
      <c r="AF255" s="49">
        <f t="shared" si="98"/>
        <v>0</v>
      </c>
      <c r="AG255" s="49">
        <f t="shared" si="98"/>
        <v>2070984734.3781745</v>
      </c>
      <c r="AH255" s="49">
        <f t="shared" si="98"/>
        <v>2686392.052007969</v>
      </c>
      <c r="AI255" s="49">
        <f t="shared" si="98"/>
        <v>2135721.3586169118</v>
      </c>
      <c r="AJ255" s="49">
        <f t="shared" si="98"/>
        <v>0</v>
      </c>
      <c r="AK255" s="49">
        <f t="shared" si="98"/>
        <v>2071535405.0715659</v>
      </c>
      <c r="AL255" s="49">
        <f t="shared" si="98"/>
        <v>49515703.878962651</v>
      </c>
      <c r="AM255" s="49">
        <f t="shared" si="98"/>
        <v>2139102.9174347213</v>
      </c>
      <c r="AN255" s="49">
        <f t="shared" si="98"/>
        <v>0</v>
      </c>
      <c r="AO255" s="49">
        <f t="shared" si="98"/>
        <v>2118912006.0330937</v>
      </c>
      <c r="AP255" s="49">
        <f t="shared" si="98"/>
        <v>3067740.9513127618</v>
      </c>
      <c r="AQ255" s="49">
        <f t="shared" si="98"/>
        <v>2139102.9174347213</v>
      </c>
      <c r="AR255" s="49">
        <f t="shared" si="98"/>
        <v>0</v>
      </c>
      <c r="AS255" s="49">
        <f t="shared" si="98"/>
        <v>2119840644.0669718</v>
      </c>
      <c r="AT255" s="49">
        <f t="shared" si="98"/>
        <v>3067190.0342519614</v>
      </c>
      <c r="AU255" s="49">
        <f t="shared" si="98"/>
        <v>2139102.9174347213</v>
      </c>
      <c r="AV255" s="49">
        <f t="shared" si="98"/>
        <v>0</v>
      </c>
      <c r="AW255" s="49">
        <f t="shared" si="98"/>
        <v>2120768731.1837885</v>
      </c>
      <c r="AX255" s="49">
        <f t="shared" si="98"/>
        <v>7392666.3474102132</v>
      </c>
      <c r="AY255" s="49">
        <f t="shared" si="98"/>
        <v>2139103.3909947216</v>
      </c>
      <c r="AZ255" s="49">
        <f t="shared" si="98"/>
        <v>0</v>
      </c>
      <c r="BA255" s="49">
        <f t="shared" si="98"/>
        <v>2126022294.1402042</v>
      </c>
    </row>
    <row r="256" spans="1:53" x14ac:dyDescent="0.25">
      <c r="A256" s="4"/>
      <c r="B256" s="4"/>
      <c r="C256" s="4"/>
      <c r="D256" s="4"/>
      <c r="E256" s="10"/>
      <c r="F256" s="10"/>
      <c r="G256" s="10"/>
      <c r="H256" s="10"/>
      <c r="I256" s="10"/>
      <c r="J256" s="1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</row>
    <row r="257" spans="1:18" x14ac:dyDescent="0.25">
      <c r="A257" s="11"/>
      <c r="B257" s="11"/>
      <c r="C257" s="11"/>
      <c r="D257" s="11"/>
      <c r="E257" s="4"/>
      <c r="F257" s="4"/>
      <c r="G257" s="4"/>
      <c r="H257" s="4"/>
      <c r="I257" s="4"/>
      <c r="J257" s="4"/>
    </row>
    <row r="258" spans="1:18" x14ac:dyDescent="0.25">
      <c r="A258" s="8"/>
      <c r="B258" s="4"/>
      <c r="C258" s="4"/>
      <c r="D258" s="4"/>
      <c r="E258" s="22"/>
      <c r="F258" s="22"/>
      <c r="G258" s="22"/>
      <c r="H258" s="22"/>
      <c r="I258" s="16"/>
      <c r="J258" s="16"/>
      <c r="K258" s="22"/>
      <c r="L258" s="4"/>
      <c r="M258" s="4"/>
      <c r="N258" s="4"/>
      <c r="O258" s="4"/>
      <c r="P258" s="4"/>
      <c r="Q258" s="4"/>
      <c r="R258" s="4"/>
    </row>
    <row r="259" spans="1:18" x14ac:dyDescent="0.25">
      <c r="A259" s="8"/>
      <c r="B259" s="4"/>
      <c r="C259" s="4"/>
      <c r="D259" s="4"/>
      <c r="E259" s="22"/>
      <c r="F259" s="22"/>
      <c r="G259" s="22"/>
      <c r="H259" s="22"/>
      <c r="I259" s="16"/>
      <c r="J259" s="16"/>
      <c r="K259" s="22"/>
      <c r="L259" s="4"/>
      <c r="M259" s="4"/>
      <c r="N259" s="4"/>
      <c r="O259" s="4"/>
      <c r="P259" s="4"/>
      <c r="Q259" s="4"/>
      <c r="R259" s="4"/>
    </row>
    <row r="260" spans="1:18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</sheetData>
  <mergeCells count="72">
    <mergeCell ref="E19:I19"/>
    <mergeCell ref="J19:M19"/>
    <mergeCell ref="N19:Q19"/>
    <mergeCell ref="R19:U19"/>
    <mergeCell ref="V19:Y19"/>
    <mergeCell ref="AD56:AG56"/>
    <mergeCell ref="AH56:AK56"/>
    <mergeCell ref="Z19:AC19"/>
    <mergeCell ref="AD19:AG19"/>
    <mergeCell ref="AH19:AK19"/>
    <mergeCell ref="J56:M56"/>
    <mergeCell ref="N56:Q56"/>
    <mergeCell ref="R56:U56"/>
    <mergeCell ref="V56:Y56"/>
    <mergeCell ref="Z56:AC56"/>
    <mergeCell ref="AX97:BA97"/>
    <mergeCell ref="AL97:AO97"/>
    <mergeCell ref="AP97:AS97"/>
    <mergeCell ref="AT97:AW97"/>
    <mergeCell ref="AX19:BA19"/>
    <mergeCell ref="AL19:AO19"/>
    <mergeCell ref="AP19:AS19"/>
    <mergeCell ref="AT19:AW19"/>
    <mergeCell ref="AT56:AW56"/>
    <mergeCell ref="AX56:BA56"/>
    <mergeCell ref="AH97:AK97"/>
    <mergeCell ref="J136:M136"/>
    <mergeCell ref="N136:Q136"/>
    <mergeCell ref="R136:U136"/>
    <mergeCell ref="V136:Y136"/>
    <mergeCell ref="Z136:AC136"/>
    <mergeCell ref="J97:M97"/>
    <mergeCell ref="N97:Q97"/>
    <mergeCell ref="R97:U97"/>
    <mergeCell ref="V97:Y97"/>
    <mergeCell ref="AT188:AW188"/>
    <mergeCell ref="AL136:AO136"/>
    <mergeCell ref="AP136:AS136"/>
    <mergeCell ref="AT136:AW136"/>
    <mergeCell ref="AX136:BA136"/>
    <mergeCell ref="AT230:AW230"/>
    <mergeCell ref="AX230:BA230"/>
    <mergeCell ref="E188:I188"/>
    <mergeCell ref="E136:I136"/>
    <mergeCell ref="AX188:BA188"/>
    <mergeCell ref="J230:M230"/>
    <mergeCell ref="N230:Q230"/>
    <mergeCell ref="R230:U230"/>
    <mergeCell ref="V230:Y230"/>
    <mergeCell ref="Z230:AC230"/>
    <mergeCell ref="AD230:AG230"/>
    <mergeCell ref="AH230:AK230"/>
    <mergeCell ref="Z188:AC188"/>
    <mergeCell ref="AD188:AG188"/>
    <mergeCell ref="AH188:AK188"/>
    <mergeCell ref="AL188:AO188"/>
    <mergeCell ref="E97:I97"/>
    <mergeCell ref="E56:I56"/>
    <mergeCell ref="E230:I230"/>
    <mergeCell ref="AL230:AO230"/>
    <mergeCell ref="AP230:AS230"/>
    <mergeCell ref="AP188:AS188"/>
    <mergeCell ref="J188:M188"/>
    <mergeCell ref="N188:Q188"/>
    <mergeCell ref="R188:U188"/>
    <mergeCell ref="V188:Y188"/>
    <mergeCell ref="AL56:AO56"/>
    <mergeCell ref="AP56:AS56"/>
    <mergeCell ref="AD136:AG136"/>
    <mergeCell ref="AH136:AK136"/>
    <mergeCell ref="Z97:AC97"/>
    <mergeCell ref="AD97:AG97"/>
  </mergeCells>
  <printOptions horizontalCentered="1"/>
  <pageMargins left="0.25" right="0.25" top="1" bottom="1" header="0.5" footer="0.5"/>
  <pageSetup scale="18" orientation="landscape" r:id="rId1"/>
  <headerFooter alignWithMargins="0">
    <oddHeader xml:space="preserve">&amp;L&amp;"Times New Roman,Regular"DUKE ENERGY KENTUCKY, INC.
Capital Additions and Retirements&amp;R&amp;"Times New Roman,Regular"KyPSC Case No. 2019-00271
Staff-DR-02-007 Attachment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>Jacobi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A1F2E-EBEB-4CC5-A71D-225608230F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340F20-893F-495A-B6DC-767FFFEDC29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1b08b4f-a83f-4c03-90bd-2a79b6ed54d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fb86b3f3-0c45-4486-810b-39aa0a1cbb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6A37702-2B80-44D1-80E6-ABD07444A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SCH B-2.3</vt:lpstr>
      <vt:lpstr>SCH_B2.3P10</vt:lpstr>
      <vt:lpstr>SCH_B2.3P11</vt:lpstr>
      <vt:lpstr>SCH_B2.3P12</vt:lpstr>
      <vt:lpstr>SCH_B2.3P6</vt:lpstr>
      <vt:lpstr>SCH_B2.3P7</vt:lpstr>
      <vt:lpstr>SCH_B2.3P8</vt:lpstr>
      <vt:lpstr>SCH_B2.3P9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fcst additions and retirements by month</dc:subject>
  <dc:creator>Carpenter, Tripp</dc:creator>
  <cp:lastModifiedBy>Frisch, Adele M</cp:lastModifiedBy>
  <cp:lastPrinted>2019-10-24T18:52:41Z</cp:lastPrinted>
  <dcterms:created xsi:type="dcterms:W3CDTF">2019-10-22T14:10:39Z</dcterms:created>
  <dcterms:modified xsi:type="dcterms:W3CDTF">2019-10-24T18:52:46Z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0x01010009E323CE4F42204A9B662899E3EA5D1A</vt:lpwstr>
  </property>
</Properties>
</file>