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288" yWindow="276" windowWidth="14928" windowHeight="6336"/>
  </bookViews>
  <sheets>
    <sheet name="STAFF-DR-01-053- Cost per KWH" sheetId="4" r:id="rId1"/>
  </sheets>
  <externalReferences>
    <externalReference r:id="rId2"/>
  </externalReferences>
  <definedNames>
    <definedName name="_YR94">'[1]DATA REQUEST 18b'!$E$3:$E$70</definedName>
    <definedName name="_Yr95">'[1]DATA REQUEST 18b'!$G$3:$G$70</definedName>
    <definedName name="_Yr96">'[1]DATA REQUEST 18b'!$I$3:$I$70</definedName>
    <definedName name="_YR97">'[1]DATA REQUEST 18b'!$K$3:$K$70</definedName>
    <definedName name="_Yr98">'[1]DATA REQUEST 18b'!$M$3:$M$70</definedName>
    <definedName name="_Yr99">'[1]DATA REQUEST 18b'!$O$3:$O$70</definedName>
    <definedName name="DR_23">'STAFF-DR-01-053- Cost per KWH'!$A$1:$J$47</definedName>
    <definedName name="_xlnm.Print_Area" localSheetId="0">'STAFF-DR-01-053- Cost per KWH'!$A$1:$J$47</definedName>
    <definedName name="Type">'[1]DATA REQUEST 18b'!$C$3:$C$70</definedName>
    <definedName name="TYR">'[1]DATA REQUEST 18b'!$P$3:$P$70</definedName>
  </definedNames>
  <calcPr calcId="171027"/>
</workbook>
</file>

<file path=xl/calcChain.xml><?xml version="1.0" encoding="utf-8"?>
<calcChain xmlns="http://schemas.openxmlformats.org/spreadsheetml/2006/main">
  <c r="E15" i="4" l="1"/>
  <c r="I34" i="4" l="1"/>
  <c r="I32" i="4"/>
  <c r="I14" i="4" l="1"/>
  <c r="I13" i="4"/>
  <c r="G34" i="4"/>
  <c r="G32" i="4"/>
  <c r="G14" i="4" l="1"/>
  <c r="G13" i="4"/>
  <c r="D19" i="4" l="1"/>
  <c r="I19" i="4"/>
  <c r="H20" i="4" l="1"/>
  <c r="I18" i="4" l="1"/>
  <c r="J14" i="4"/>
  <c r="I12" i="4"/>
  <c r="I15" i="4"/>
  <c r="G15" i="4"/>
  <c r="D15" i="4"/>
  <c r="F16" i="4"/>
  <c r="H16" i="4"/>
  <c r="J16" i="4"/>
  <c r="J17" i="4"/>
  <c r="H17" i="4"/>
  <c r="F17" i="4"/>
  <c r="H13" i="4" l="1"/>
  <c r="E19" i="4"/>
  <c r="E18" i="4" s="1"/>
  <c r="J13" i="4"/>
  <c r="G19" i="4"/>
  <c r="J20" i="4"/>
  <c r="F13" i="4"/>
  <c r="H14" i="4"/>
  <c r="G12" i="4"/>
  <c r="J12" i="4" s="1"/>
  <c r="E12" i="4"/>
  <c r="D12" i="4"/>
  <c r="F14" i="4"/>
  <c r="J15" i="4"/>
  <c r="H15" i="4"/>
  <c r="H12" i="4" l="1"/>
  <c r="H19" i="4"/>
  <c r="F19" i="4"/>
  <c r="J19" i="4"/>
  <c r="G18" i="4"/>
  <c r="J18" i="4" s="1"/>
  <c r="F12" i="4"/>
  <c r="H18" i="4" l="1"/>
  <c r="E9" i="4"/>
  <c r="D41" i="4"/>
  <c r="F15" i="4"/>
  <c r="F21" i="4"/>
  <c r="H21" i="4"/>
  <c r="J21" i="4"/>
  <c r="F23" i="4"/>
  <c r="H23" i="4"/>
  <c r="J23" i="4"/>
  <c r="F25" i="4"/>
  <c r="H25" i="4"/>
  <c r="J25" i="4"/>
  <c r="F27" i="4"/>
  <c r="H27" i="4"/>
  <c r="J27" i="4"/>
  <c r="F42" i="4"/>
  <c r="H42" i="4"/>
  <c r="J42" i="4"/>
  <c r="G9" i="4" l="1"/>
  <c r="F22" i="4"/>
  <c r="J22" i="4"/>
  <c r="H22" i="4"/>
  <c r="F28" i="4"/>
  <c r="F34" i="4"/>
  <c r="F43" i="4"/>
  <c r="F26" i="4"/>
  <c r="F24" i="4"/>
  <c r="J26" i="4"/>
  <c r="H28" i="4"/>
  <c r="J28" i="4"/>
  <c r="H26" i="4"/>
  <c r="J24" i="4"/>
  <c r="H24" i="4"/>
  <c r="J32" i="4"/>
  <c r="J30" i="4"/>
  <c r="J34" i="4"/>
  <c r="F32" i="4"/>
  <c r="F30" i="4"/>
  <c r="J43" i="4"/>
  <c r="H43" i="4"/>
  <c r="H34" i="4"/>
  <c r="H32" i="4"/>
  <c r="H30" i="4"/>
  <c r="I9" i="4" l="1"/>
  <c r="J35" i="4"/>
  <c r="H35" i="4" l="1"/>
  <c r="F35" i="4"/>
  <c r="H33" i="4" l="1"/>
  <c r="F33" i="4"/>
  <c r="J33" i="4"/>
  <c r="H31" i="4" l="1"/>
  <c r="F31" i="4" l="1"/>
  <c r="J31" i="4"/>
  <c r="J41" i="4" l="1"/>
  <c r="H41" i="4"/>
  <c r="D18" i="4" l="1"/>
  <c r="F18" i="4" s="1"/>
  <c r="F20" i="4"/>
  <c r="F41" i="4"/>
</calcChain>
</file>

<file path=xl/sharedStrings.xml><?xml version="1.0" encoding="utf-8"?>
<sst xmlns="http://schemas.openxmlformats.org/spreadsheetml/2006/main" count="107" uniqueCount="66">
  <si>
    <t>DUKE ENERGY KENTUCKY, INC.</t>
  </si>
  <si>
    <t>(Total Company)</t>
  </si>
  <si>
    <t>Three Most Recent Calendar Years</t>
  </si>
  <si>
    <t>Line</t>
  </si>
  <si>
    <t>No.</t>
  </si>
  <si>
    <t>Item</t>
  </si>
  <si>
    <t>Source</t>
  </si>
  <si>
    <t>(a)</t>
  </si>
  <si>
    <t>(b)</t>
  </si>
  <si>
    <t>(c)</t>
  </si>
  <si>
    <t>(d)</t>
  </si>
  <si>
    <t>(e)</t>
  </si>
  <si>
    <t>(f)</t>
  </si>
  <si>
    <t>(g)</t>
  </si>
  <si>
    <t>IE</t>
  </si>
  <si>
    <t xml:space="preserve">   per distribution mile</t>
  </si>
  <si>
    <t>N/A</t>
  </si>
  <si>
    <t>Rents:</t>
  </si>
  <si>
    <t>Property taxes:</t>
  </si>
  <si>
    <t>Meter reading expense:</t>
  </si>
  <si>
    <t xml:space="preserve">     Therefore, interest expense per $100 was not calculated.</t>
  </si>
  <si>
    <t xml:space="preserve">   per transmission mile</t>
  </si>
  <si>
    <t xml:space="preserve">Payroll taxes: </t>
  </si>
  <si>
    <t>Transmission Maintenance Cost</t>
  </si>
  <si>
    <t>Distribution Maintenance Cost</t>
  </si>
  <si>
    <t>Divided by average customers</t>
  </si>
  <si>
    <t>(1) Duke Energy Kentucky does not allocate interest expense between gas and electric operations.</t>
  </si>
  <si>
    <t>Comparative Operating Statistics - Electric Operations</t>
  </si>
  <si>
    <t>Cost</t>
  </si>
  <si>
    <t>% Inc.</t>
  </si>
  <si>
    <t>Hide Column</t>
  </si>
  <si>
    <t>Cost per KWH of Electricity Generated</t>
  </si>
  <si>
    <t>Cost per KWH of Electricity Sold</t>
  </si>
  <si>
    <t>Cost per KWH of Electricity Purchased</t>
  </si>
  <si>
    <t>Sales Promotion Expense</t>
  </si>
  <si>
    <t xml:space="preserve">   per Customer</t>
  </si>
  <si>
    <t>Administration &amp; General Expense</t>
  </si>
  <si>
    <t>Wages and Salaries - Charged Expense - per Average Employee</t>
  </si>
  <si>
    <t>Depreciation Expense:</t>
  </si>
  <si>
    <t>per $100 of Average Gross Depreciable Plant in Service</t>
  </si>
  <si>
    <t xml:space="preserve"> per $100 of Average Gross Plant in Service</t>
  </si>
  <si>
    <t>per $100 of Average Net Plant in Service</t>
  </si>
  <si>
    <t>per Average Employee Whose Salary is Charged to Expense</t>
  </si>
  <si>
    <t>Interest Expense:</t>
  </si>
  <si>
    <t xml:space="preserve">   per $100 of Average Debt Outstanding</t>
  </si>
  <si>
    <t xml:space="preserve">   per $100 of Average Plant Investment</t>
  </si>
  <si>
    <t xml:space="preserve">   per KWH sold</t>
  </si>
  <si>
    <t xml:space="preserve">   per Meter</t>
  </si>
  <si>
    <t>Form 1, page 321, accounts 568 - 573</t>
  </si>
  <si>
    <t>Form 1, pages 301 and 327</t>
  </si>
  <si>
    <t>Form 1, pages 320-325, Accounts 902</t>
  </si>
  <si>
    <t>Form 1, page 323, account 911-916</t>
  </si>
  <si>
    <t>Form 1, page 263, column (i), lines 14 &amp; 22</t>
  </si>
  <si>
    <t>Source: KY jurisdictional financial statements</t>
  </si>
  <si>
    <t>KWH</t>
  </si>
  <si>
    <t>Form 1, pages 327</t>
  </si>
  <si>
    <t>Form 1, pages 320-323, Accounts 507, 567, 589 and 931</t>
  </si>
  <si>
    <t>KWH - Net Generation</t>
  </si>
  <si>
    <t>Cost (Total Production Expense)</t>
  </si>
  <si>
    <t>Form 1, page 402, Line 12 (all units)</t>
  </si>
  <si>
    <t>Form 1, page 402, Line 34 (all units)</t>
  </si>
  <si>
    <t>Form 1, page 322, account 590-598</t>
  </si>
  <si>
    <t>For the Calendar Years 2016 through 2018</t>
  </si>
  <si>
    <t>Line 1 + Line 2</t>
  </si>
  <si>
    <t>Form 1, page 115, line 6 or page 336</t>
  </si>
  <si>
    <t>Form 1, page 323, line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</si>
</sst>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0%;\(0.00\)%;\ \-"/>
    <numFmt numFmtId="165" formatCode="&quot;$&quot;#,##0.000_);\(&quot;$&quot;#,##0.000\)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u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8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4" fontId="3" fillId="0" borderId="0" applyFont="0" applyFill="0" applyBorder="0" applyAlignment="0" applyProtection="0"/>
    <xf numFmtId="0" fontId="4" fillId="0" borderId="3">
      <alignment horizontal="center"/>
    </xf>
    <xf numFmtId="0" fontId="1" fillId="0" borderId="0"/>
    <xf numFmtId="43" fontId="15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7" applyFont="1" applyAlignment="1">
      <alignment horizontal="centerContinuous"/>
    </xf>
    <xf numFmtId="0" fontId="2" fillId="0" borderId="0" xfId="7" applyFont="1" applyAlignment="1">
      <alignment horizontal="centerContinuous"/>
    </xf>
    <xf numFmtId="39" fontId="2" fillId="0" borderId="0" xfId="7" applyNumberFormat="1" applyFont="1" applyAlignment="1">
      <alignment horizontal="centerContinuous"/>
    </xf>
    <xf numFmtId="0" fontId="2" fillId="0" borderId="0" xfId="7" applyFont="1"/>
    <xf numFmtId="0" fontId="6" fillId="0" borderId="0" xfId="7" applyFont="1" applyAlignment="1">
      <alignment horizontal="centerContinuous"/>
    </xf>
    <xf numFmtId="0" fontId="2" fillId="0" borderId="0" xfId="7" applyFont="1" applyAlignment="1">
      <alignment horizontal="left"/>
    </xf>
    <xf numFmtId="39" fontId="2" fillId="0" borderId="0" xfId="7" applyNumberFormat="1" applyFont="1"/>
    <xf numFmtId="0" fontId="6" fillId="0" borderId="0" xfId="7" applyFont="1" applyAlignment="1">
      <alignment horizontal="center"/>
    </xf>
    <xf numFmtId="39" fontId="6" fillId="0" borderId="1" xfId="7" applyNumberFormat="1" applyFont="1" applyBorder="1" applyAlignment="1">
      <alignment horizontal="centerContinuous"/>
    </xf>
    <xf numFmtId="0" fontId="7" fillId="0" borderId="1" xfId="7" applyFont="1" applyBorder="1" applyAlignment="1">
      <alignment horizontal="centerContinuous"/>
    </xf>
    <xf numFmtId="39" fontId="5" fillId="0" borderId="1" xfId="7" applyNumberFormat="1" applyFont="1" applyBorder="1" applyAlignment="1">
      <alignment horizontal="centerContinuous"/>
    </xf>
    <xf numFmtId="0" fontId="6" fillId="0" borderId="1" xfId="7" applyFont="1" applyBorder="1" applyAlignment="1">
      <alignment horizontal="centerContinuous"/>
    </xf>
    <xf numFmtId="0" fontId="5" fillId="0" borderId="1" xfId="7" applyFont="1" applyBorder="1" applyAlignment="1">
      <alignment horizontal="centerContinuous"/>
    </xf>
    <xf numFmtId="0" fontId="2" fillId="0" borderId="0" xfId="7" applyFont="1" applyAlignment="1">
      <alignment horizontal="right"/>
    </xf>
    <xf numFmtId="39" fontId="2" fillId="0" borderId="0" xfId="7" applyNumberFormat="1" applyFont="1" applyAlignment="1">
      <alignment horizontal="center"/>
    </xf>
    <xf numFmtId="0" fontId="2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39" fontId="8" fillId="0" borderId="0" xfId="7" quotePrefix="1" applyNumberFormat="1" applyFont="1" applyAlignment="1">
      <alignment horizontal="center"/>
    </xf>
    <xf numFmtId="39" fontId="8" fillId="0" borderId="0" xfId="7" applyNumberFormat="1" applyFont="1" applyAlignment="1">
      <alignment horizontal="center"/>
    </xf>
    <xf numFmtId="0" fontId="5" fillId="0" borderId="0" xfId="7" quotePrefix="1" applyFont="1" applyFill="1" applyAlignment="1">
      <alignment horizontal="center"/>
    </xf>
    <xf numFmtId="164" fontId="2" fillId="0" borderId="0" xfId="7" applyNumberFormat="1" applyFont="1" applyAlignment="1">
      <alignment horizontal="center"/>
    </xf>
    <xf numFmtId="0" fontId="2" fillId="0" borderId="0" xfId="7" quotePrefix="1" applyFont="1"/>
    <xf numFmtId="0" fontId="2" fillId="0" borderId="7" xfId="7" applyFont="1" applyBorder="1"/>
    <xf numFmtId="0" fontId="2" fillId="0" borderId="8" xfId="7" applyFont="1" applyFill="1" applyBorder="1" applyAlignment="1">
      <alignment wrapText="1"/>
    </xf>
    <xf numFmtId="0" fontId="2" fillId="0" borderId="0" xfId="7" applyFont="1" applyBorder="1"/>
    <xf numFmtId="0" fontId="2" fillId="0" borderId="10" xfId="7" applyFont="1" applyFill="1" applyBorder="1" applyAlignment="1">
      <alignment wrapText="1"/>
    </xf>
    <xf numFmtId="0" fontId="2" fillId="0" borderId="2" xfId="7" applyFont="1" applyBorder="1"/>
    <xf numFmtId="0" fontId="2" fillId="0" borderId="5" xfId="7" applyFont="1" applyFill="1" applyBorder="1" applyAlignment="1">
      <alignment wrapText="1"/>
    </xf>
    <xf numFmtId="0" fontId="2" fillId="0" borderId="1" xfId="7" applyFont="1" applyBorder="1"/>
    <xf numFmtId="0" fontId="2" fillId="0" borderId="13" xfId="7" applyFont="1" applyFill="1" applyBorder="1" applyAlignment="1">
      <alignment wrapText="1"/>
    </xf>
    <xf numFmtId="0" fontId="10" fillId="0" borderId="0" xfId="7" applyFont="1"/>
    <xf numFmtId="39" fontId="10" fillId="0" borderId="0" xfId="7" applyNumberFormat="1" applyFont="1"/>
    <xf numFmtId="0" fontId="2" fillId="0" borderId="0" xfId="7" applyFont="1" applyFill="1"/>
    <xf numFmtId="0" fontId="2" fillId="0" borderId="0" xfId="7" quotePrefix="1" applyFont="1" applyFill="1"/>
    <xf numFmtId="0" fontId="1" fillId="0" borderId="0" xfId="7"/>
    <xf numFmtId="39" fontId="2" fillId="0" borderId="0" xfId="0" applyNumberFormat="1" applyFont="1"/>
    <xf numFmtId="0" fontId="2" fillId="0" borderId="4" xfId="7" applyNumberFormat="1" applyFont="1" applyBorder="1" applyAlignment="1">
      <alignment horizontal="centerContinuous"/>
    </xf>
    <xf numFmtId="0" fontId="6" fillId="0" borderId="5" xfId="7" applyFont="1" applyBorder="1" applyAlignment="1">
      <alignment horizontal="centerContinuous"/>
    </xf>
    <xf numFmtId="0" fontId="5" fillId="0" borderId="5" xfId="7" applyFont="1" applyBorder="1" applyAlignment="1">
      <alignment horizontal="centerContinuous"/>
    </xf>
    <xf numFmtId="0" fontId="5" fillId="0" borderId="12" xfId="7" applyFont="1" applyFill="1" applyBorder="1" applyAlignment="1">
      <alignment horizontal="center"/>
    </xf>
    <xf numFmtId="0" fontId="5" fillId="0" borderId="12" xfId="7" quotePrefix="1" applyFont="1" applyFill="1" applyBorder="1" applyAlignment="1">
      <alignment horizontal="center"/>
    </xf>
    <xf numFmtId="0" fontId="2" fillId="0" borderId="6" xfId="7" applyFont="1" applyBorder="1"/>
    <xf numFmtId="0" fontId="6" fillId="0" borderId="6" xfId="7" applyFont="1" applyBorder="1" applyAlignment="1">
      <alignment horizontal="center"/>
    </xf>
    <xf numFmtId="0" fontId="2" fillId="0" borderId="12" xfId="7" quotePrefix="1" applyFont="1" applyBorder="1" applyAlignment="1">
      <alignment horizontal="center"/>
    </xf>
    <xf numFmtId="0" fontId="6" fillId="0" borderId="9" xfId="7" applyFont="1" applyBorder="1" applyAlignment="1">
      <alignment horizontal="center"/>
    </xf>
    <xf numFmtId="0" fontId="6" fillId="0" borderId="0" xfId="7" quotePrefix="1" applyNumberFormat="1" applyFont="1" applyAlignment="1">
      <alignment horizontal="center"/>
    </xf>
    <xf numFmtId="39" fontId="6" fillId="0" borderId="6" xfId="7" quotePrefix="1" applyNumberFormat="1" applyFont="1" applyBorder="1" applyAlignment="1">
      <alignment horizontal="center"/>
    </xf>
    <xf numFmtId="0" fontId="11" fillId="0" borderId="0" xfId="7" applyFont="1" applyAlignment="1">
      <alignment horizontal="center"/>
    </xf>
    <xf numFmtId="0" fontId="2" fillId="0" borderId="9" xfId="7" quotePrefix="1" applyFont="1" applyBorder="1" applyAlignment="1">
      <alignment horizontal="center" vertical="top"/>
    </xf>
    <xf numFmtId="0" fontId="2" fillId="0" borderId="6" xfId="7" quotePrefix="1" applyFont="1" applyBorder="1" applyAlignment="1">
      <alignment horizontal="center" vertical="center"/>
    </xf>
    <xf numFmtId="0" fontId="2" fillId="0" borderId="12" xfId="7" quotePrefix="1" applyFont="1" applyBorder="1" applyAlignment="1">
      <alignment horizontal="center" vertical="top"/>
    </xf>
    <xf numFmtId="0" fontId="2" fillId="0" borderId="11" xfId="7" quotePrefix="1" applyFont="1" applyBorder="1" applyAlignment="1">
      <alignment horizontal="center" vertical="top"/>
    </xf>
    <xf numFmtId="0" fontId="2" fillId="0" borderId="9" xfId="7" quotePrefix="1" applyFont="1" applyBorder="1" applyAlignment="1">
      <alignment horizontal="center" vertical="center"/>
    </xf>
    <xf numFmtId="0" fontId="2" fillId="0" borderId="1" xfId="7" applyFont="1" applyBorder="1" applyAlignment="1">
      <alignment vertical="top"/>
    </xf>
    <xf numFmtId="0" fontId="2" fillId="0" borderId="13" xfId="7" applyFont="1" applyFill="1" applyBorder="1" applyAlignment="1">
      <alignment vertical="top" wrapText="1"/>
    </xf>
    <xf numFmtId="39" fontId="2" fillId="0" borderId="0" xfId="7" applyNumberFormat="1" applyFont="1" applyFill="1"/>
    <xf numFmtId="0" fontId="2" fillId="0" borderId="12" xfId="7" quotePrefix="1" applyFont="1" applyBorder="1" applyAlignment="1">
      <alignment horizontal="center" vertical="center"/>
    </xf>
    <xf numFmtId="0" fontId="2" fillId="0" borderId="10" xfId="7" applyFont="1" applyFill="1" applyBorder="1" applyAlignment="1">
      <alignment horizontal="left" wrapText="1" indent="2"/>
    </xf>
    <xf numFmtId="0" fontId="2" fillId="0" borderId="13" xfId="7" applyFont="1" applyFill="1" applyBorder="1" applyAlignment="1">
      <alignment horizontal="left" wrapText="1" indent="2"/>
    </xf>
    <xf numFmtId="164" fontId="2" fillId="2" borderId="6" xfId="7" applyNumberFormat="1" applyFont="1" applyFill="1" applyBorder="1" applyAlignment="1">
      <alignment vertical="center"/>
    </xf>
    <xf numFmtId="164" fontId="2" fillId="2" borderId="9" xfId="7" applyNumberFormat="1" applyFont="1" applyFill="1" applyBorder="1"/>
    <xf numFmtId="164" fontId="2" fillId="2" borderId="12" xfId="7" applyNumberFormat="1" applyFont="1" applyFill="1" applyBorder="1"/>
    <xf numFmtId="164" fontId="2" fillId="2" borderId="9" xfId="7" applyNumberFormat="1" applyFont="1" applyFill="1" applyBorder="1" applyAlignment="1">
      <alignment vertical="center"/>
    </xf>
    <xf numFmtId="164" fontId="2" fillId="2" borderId="12" xfId="7" applyNumberFormat="1" applyFont="1" applyFill="1" applyBorder="1" applyAlignment="1">
      <alignment vertical="center"/>
    </xf>
    <xf numFmtId="164" fontId="2" fillId="2" borderId="6" xfId="7" applyNumberFormat="1" applyFont="1" applyFill="1" applyBorder="1"/>
    <xf numFmtId="39" fontId="2" fillId="2" borderId="9" xfId="7" applyNumberFormat="1" applyFont="1" applyFill="1" applyBorder="1" applyAlignment="1">
      <alignment horizontal="right" vertical="center"/>
    </xf>
    <xf numFmtId="164" fontId="2" fillId="2" borderId="12" xfId="7" applyNumberFormat="1" applyFont="1" applyFill="1" applyBorder="1" applyAlignment="1">
      <alignment vertical="top"/>
    </xf>
    <xf numFmtId="39" fontId="2" fillId="2" borderId="11" xfId="7" applyNumberFormat="1" applyFont="1" applyFill="1" applyBorder="1" applyAlignment="1">
      <alignment horizontal="right" vertical="center"/>
    </xf>
    <xf numFmtId="39" fontId="2" fillId="2" borderId="9" xfId="7" applyNumberFormat="1" applyFont="1" applyFill="1" applyBorder="1"/>
    <xf numFmtId="1" fontId="12" fillId="0" borderId="0" xfId="7" applyNumberFormat="1" applyFont="1"/>
    <xf numFmtId="1" fontId="13" fillId="0" borderId="0" xfId="7" applyNumberFormat="1" applyFont="1" applyAlignment="1">
      <alignment horizontal="center"/>
    </xf>
    <xf numFmtId="1" fontId="14" fillId="0" borderId="0" xfId="7" applyNumberFormat="1" applyFont="1" applyAlignment="1">
      <alignment horizontal="center"/>
    </xf>
    <xf numFmtId="7" fontId="12" fillId="3" borderId="0" xfId="7" applyNumberFormat="1" applyFont="1" applyFill="1" applyBorder="1"/>
    <xf numFmtId="1" fontId="2" fillId="0" borderId="0" xfId="7" applyNumberFormat="1" applyFont="1"/>
    <xf numFmtId="1" fontId="10" fillId="0" borderId="0" xfId="7" applyNumberFormat="1" applyFont="1"/>
    <xf numFmtId="1" fontId="0" fillId="0" borderId="0" xfId="0" applyNumberFormat="1"/>
    <xf numFmtId="165" fontId="2" fillId="3" borderId="6" xfId="7" applyNumberFormat="1" applyFont="1" applyFill="1" applyBorder="1" applyAlignment="1">
      <alignment vertical="center"/>
    </xf>
    <xf numFmtId="7" fontId="2" fillId="3" borderId="9" xfId="7" applyNumberFormat="1" applyFont="1" applyFill="1" applyBorder="1"/>
    <xf numFmtId="37" fontId="2" fillId="3" borderId="12" xfId="7" applyNumberFormat="1" applyFont="1" applyFill="1" applyBorder="1" applyAlignment="1">
      <alignment vertical="center"/>
    </xf>
    <xf numFmtId="37" fontId="12" fillId="3" borderId="12" xfId="7" applyNumberFormat="1" applyFont="1" applyFill="1" applyBorder="1" applyAlignment="1">
      <alignment vertical="center"/>
    </xf>
    <xf numFmtId="7" fontId="9" fillId="3" borderId="0" xfId="7" applyNumberFormat="1" applyFont="1" applyFill="1" applyBorder="1" applyAlignment="1">
      <alignment vertical="center"/>
    </xf>
    <xf numFmtId="37" fontId="9" fillId="3" borderId="1" xfId="7" applyNumberFormat="1" applyFont="1" applyFill="1" applyBorder="1" applyAlignment="1">
      <alignment vertical="center"/>
    </xf>
    <xf numFmtId="39" fontId="2" fillId="3" borderId="9" xfId="7" applyNumberFormat="1" applyFont="1" applyFill="1" applyBorder="1" applyAlignment="1">
      <alignment horizontal="right" vertical="center"/>
    </xf>
    <xf numFmtId="7" fontId="2" fillId="3" borderId="14" xfId="7" applyNumberFormat="1" applyFont="1" applyFill="1" applyBorder="1" applyAlignment="1">
      <alignment vertical="top"/>
    </xf>
    <xf numFmtId="39" fontId="2" fillId="3" borderId="0" xfId="7" applyNumberFormat="1" applyFont="1" applyFill="1" applyBorder="1" applyAlignment="1">
      <alignment horizontal="right" vertical="center"/>
    </xf>
    <xf numFmtId="165" fontId="2" fillId="3" borderId="12" xfId="7" applyNumberFormat="1" applyFont="1" applyFill="1" applyBorder="1"/>
    <xf numFmtId="7" fontId="2" fillId="3" borderId="14" xfId="7" applyNumberFormat="1" applyFont="1" applyFill="1" applyBorder="1"/>
    <xf numFmtId="5" fontId="9" fillId="3" borderId="7" xfId="7" applyNumberFormat="1" applyFont="1" applyFill="1" applyBorder="1"/>
    <xf numFmtId="5" fontId="2" fillId="3" borderId="7" xfId="7" applyNumberFormat="1" applyFont="1" applyFill="1" applyBorder="1"/>
    <xf numFmtId="39" fontId="2" fillId="3" borderId="12" xfId="7" applyNumberFormat="1" applyFont="1" applyFill="1" applyBorder="1"/>
    <xf numFmtId="39" fontId="2" fillId="3" borderId="2" xfId="7" applyNumberFormat="1" applyFont="1" applyFill="1" applyBorder="1" applyAlignment="1">
      <alignment horizontal="right" vertical="center"/>
    </xf>
    <xf numFmtId="42" fontId="2" fillId="3" borderId="0" xfId="7" applyNumberFormat="1" applyFont="1" applyFill="1" applyBorder="1"/>
    <xf numFmtId="39" fontId="10" fillId="0" borderId="0" xfId="7" applyNumberFormat="1" applyFont="1" applyFill="1"/>
    <xf numFmtId="0" fontId="10" fillId="0" borderId="0" xfId="7" applyFont="1" applyFill="1"/>
    <xf numFmtId="1" fontId="2" fillId="0" borderId="0" xfId="7" applyNumberFormat="1" applyFont="1" applyFill="1"/>
    <xf numFmtId="5" fontId="12" fillId="3" borderId="7" xfId="7" applyNumberFormat="1" applyFont="1" applyFill="1" applyBorder="1"/>
    <xf numFmtId="43" fontId="2" fillId="0" borderId="0" xfId="8" applyFont="1"/>
    <xf numFmtId="165" fontId="2" fillId="0" borderId="6" xfId="7" applyNumberFormat="1" applyFont="1" applyFill="1" applyBorder="1" applyAlignment="1">
      <alignment vertical="center"/>
    </xf>
    <xf numFmtId="5" fontId="12" fillId="0" borderId="9" xfId="7" applyNumberFormat="1" applyFont="1" applyFill="1" applyBorder="1"/>
    <xf numFmtId="7" fontId="2" fillId="0" borderId="0" xfId="7" applyNumberFormat="1" applyFont="1" applyFill="1" applyBorder="1"/>
    <xf numFmtId="7" fontId="2" fillId="0" borderId="12" xfId="7" applyNumberFormat="1" applyFont="1" applyFill="1" applyBorder="1"/>
    <xf numFmtId="39" fontId="2" fillId="0" borderId="9" xfId="7" applyNumberFormat="1" applyFont="1" applyFill="1" applyBorder="1" applyAlignment="1">
      <alignment horizontal="right" vertical="center"/>
    </xf>
    <xf numFmtId="5" fontId="2" fillId="0" borderId="6" xfId="7" applyNumberFormat="1" applyFont="1" applyFill="1" applyBorder="1"/>
    <xf numFmtId="7" fontId="2" fillId="0" borderId="14" xfId="7" applyNumberFormat="1" applyFont="1" applyFill="1" applyBorder="1" applyAlignment="1">
      <alignment vertical="top"/>
    </xf>
    <xf numFmtId="39" fontId="2" fillId="0" borderId="1" xfId="7" applyNumberFormat="1" applyFont="1" applyFill="1" applyBorder="1"/>
    <xf numFmtId="39" fontId="2" fillId="0" borderId="11" xfId="7" applyNumberFormat="1" applyFont="1" applyFill="1" applyBorder="1" applyAlignment="1">
      <alignment horizontal="right" vertical="center"/>
    </xf>
    <xf numFmtId="42" fontId="2" fillId="0" borderId="9" xfId="7" applyNumberFormat="1" applyFont="1" applyFill="1" applyBorder="1"/>
    <xf numFmtId="39" fontId="2" fillId="0" borderId="0" xfId="7" applyNumberFormat="1" applyFont="1" applyFill="1" applyBorder="1" applyAlignment="1">
      <alignment horizontal="right" vertical="center"/>
    </xf>
    <xf numFmtId="165" fontId="2" fillId="0" borderId="12" xfId="7" applyNumberFormat="1" applyFont="1" applyFill="1" applyBorder="1"/>
    <xf numFmtId="5" fontId="12" fillId="0" borderId="6" xfId="7" applyNumberFormat="1" applyFont="1" applyFill="1" applyBorder="1"/>
    <xf numFmtId="7" fontId="2" fillId="0" borderId="14" xfId="7" applyNumberFormat="1" applyFont="1" applyFill="1" applyBorder="1"/>
    <xf numFmtId="7" fontId="12" fillId="0" borderId="0" xfId="7" applyNumberFormat="1" applyFont="1" applyFill="1" applyBorder="1"/>
    <xf numFmtId="7" fontId="12" fillId="0" borderId="9" xfId="7" applyNumberFormat="1" applyFont="1" applyFill="1" applyBorder="1"/>
    <xf numFmtId="5" fontId="12" fillId="0" borderId="12" xfId="7" applyNumberFormat="1" applyFont="1" applyFill="1" applyBorder="1" applyAlignment="1">
      <alignment vertical="center"/>
    </xf>
    <xf numFmtId="7" fontId="12" fillId="0" borderId="9" xfId="7" applyNumberFormat="1" applyFont="1" applyFill="1" applyBorder="1" applyAlignment="1">
      <alignment vertical="center"/>
    </xf>
    <xf numFmtId="37" fontId="12" fillId="0" borderId="12" xfId="7" applyNumberFormat="1" applyFont="1" applyFill="1" applyBorder="1" applyAlignment="1">
      <alignment vertical="center"/>
    </xf>
  </cellXfs>
  <cellStyles count="9">
    <cellStyle name="Comma" xfId="8" builtinId="3"/>
    <cellStyle name="Comma 2" xfId="1"/>
    <cellStyle name="Normal" xfId="0" builtinId="0"/>
    <cellStyle name="Normal 2" xfId="2"/>
    <cellStyle name="Normal 3" xfId="7"/>
    <cellStyle name="Percent 2" xfId="3"/>
    <cellStyle name="PSChar" xfId="4"/>
    <cellStyle name="PSDec" xfId="5"/>
    <cellStyle name="PSHeading" xfId="6"/>
  </cellStyles>
  <dxfs count="0"/>
  <tableStyles count="0" defaultTableStyle="TableStyleMedium9" defaultPivotStyle="PivotStyleLight16"/>
  <colors>
    <mruColors>
      <color rgb="FF0000FF"/>
      <color rgb="FF66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ULHP%20Historical%202001-092\Gas\Data%20Requests\Data%20Requests%2022%20and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 18b"/>
      <sheetName val="DR #22 $$"/>
      <sheetName val="DR #22 MCF"/>
      <sheetName val="DR #23"/>
    </sheetNames>
    <sheetDataSet>
      <sheetData sheetId="0">
        <row r="3">
          <cell r="C3" t="str">
            <v>Rev</v>
          </cell>
          <cell r="E3">
            <v>43225209</v>
          </cell>
          <cell r="G3">
            <v>43245028</v>
          </cell>
          <cell r="I3">
            <v>72852624</v>
          </cell>
          <cell r="K3">
            <v>74539760</v>
          </cell>
          <cell r="M3">
            <v>40255130</v>
          </cell>
          <cell r="O3">
            <v>44716416</v>
          </cell>
          <cell r="P3">
            <v>46897627</v>
          </cell>
        </row>
        <row r="4">
          <cell r="C4" t="str">
            <v>Rev</v>
          </cell>
          <cell r="E4">
            <v>22918789</v>
          </cell>
          <cell r="G4">
            <v>21242524</v>
          </cell>
          <cell r="I4">
            <v>0</v>
          </cell>
          <cell r="K4">
            <v>0</v>
          </cell>
          <cell r="M4">
            <v>17769358</v>
          </cell>
          <cell r="O4">
            <v>18378840</v>
          </cell>
          <cell r="P4">
            <v>20896102</v>
          </cell>
        </row>
        <row r="5">
          <cell r="C5" t="str">
            <v>Rev</v>
          </cell>
          <cell r="E5">
            <v>2889236</v>
          </cell>
          <cell r="G5">
            <v>2767618</v>
          </cell>
          <cell r="I5">
            <v>0</v>
          </cell>
          <cell r="K5">
            <v>0</v>
          </cell>
          <cell r="M5">
            <v>2455857</v>
          </cell>
          <cell r="O5">
            <v>2586227</v>
          </cell>
          <cell r="P5">
            <v>2582528</v>
          </cell>
        </row>
        <row r="6">
          <cell r="C6" t="str">
            <v>Rev</v>
          </cell>
          <cell r="E6">
            <v>101731</v>
          </cell>
          <cell r="G6">
            <v>91777</v>
          </cell>
          <cell r="I6">
            <v>0</v>
          </cell>
          <cell r="K6">
            <v>0</v>
          </cell>
          <cell r="M6">
            <v>75822</v>
          </cell>
          <cell r="O6">
            <v>36806</v>
          </cell>
          <cell r="P6">
            <v>1049238</v>
          </cell>
        </row>
        <row r="7">
          <cell r="C7" t="str">
            <v>Rev</v>
          </cell>
          <cell r="E7">
            <v>35283</v>
          </cell>
          <cell r="G7">
            <v>22055</v>
          </cell>
          <cell r="I7">
            <v>0</v>
          </cell>
          <cell r="K7">
            <v>0</v>
          </cell>
          <cell r="M7">
            <v>23102</v>
          </cell>
          <cell r="O7">
            <v>21949</v>
          </cell>
          <cell r="P7">
            <v>14502</v>
          </cell>
        </row>
        <row r="8">
          <cell r="C8" t="str">
            <v>Rev</v>
          </cell>
          <cell r="E8">
            <v>653592</v>
          </cell>
          <cell r="G8">
            <v>567150</v>
          </cell>
          <cell r="I8">
            <v>687732</v>
          </cell>
          <cell r="K8">
            <v>672037</v>
          </cell>
          <cell r="M8">
            <v>552304</v>
          </cell>
          <cell r="O8">
            <v>605022</v>
          </cell>
          <cell r="P8">
            <v>675861</v>
          </cell>
        </row>
        <row r="9">
          <cell r="C9" t="str">
            <v>Rev</v>
          </cell>
          <cell r="E9">
            <v>261694</v>
          </cell>
          <cell r="G9">
            <v>235188</v>
          </cell>
          <cell r="I9">
            <v>615940</v>
          </cell>
          <cell r="K9">
            <v>217879</v>
          </cell>
          <cell r="M9">
            <v>213921</v>
          </cell>
          <cell r="O9">
            <v>288912</v>
          </cell>
          <cell r="P9">
            <v>288042</v>
          </cell>
        </row>
        <row r="10">
          <cell r="C10" t="str">
            <v>Rev</v>
          </cell>
          <cell r="E10">
            <v>1759557</v>
          </cell>
          <cell r="G10">
            <v>2062325</v>
          </cell>
          <cell r="I10">
            <v>2656682</v>
          </cell>
          <cell r="K10">
            <v>3372942</v>
          </cell>
          <cell r="M10">
            <v>3998668</v>
          </cell>
          <cell r="O10">
            <v>4073517</v>
          </cell>
          <cell r="P10">
            <v>4451019</v>
          </cell>
        </row>
        <row r="11">
          <cell r="C11" t="str">
            <v>Rev</v>
          </cell>
          <cell r="E11">
            <v>99892</v>
          </cell>
          <cell r="G11">
            <v>42240</v>
          </cell>
          <cell r="I11">
            <v>34176</v>
          </cell>
          <cell r="K11">
            <v>34176</v>
          </cell>
          <cell r="M11">
            <v>34176</v>
          </cell>
          <cell r="O11">
            <v>34176</v>
          </cell>
          <cell r="P11">
            <v>34176</v>
          </cell>
        </row>
        <row r="12">
          <cell r="C12" t="str">
            <v>Rev</v>
          </cell>
          <cell r="E12">
            <v>26096</v>
          </cell>
          <cell r="G12">
            <v>12173</v>
          </cell>
          <cell r="I12">
            <v>20342</v>
          </cell>
          <cell r="K12">
            <v>10742</v>
          </cell>
          <cell r="M12">
            <v>75191</v>
          </cell>
          <cell r="O12">
            <v>-14056</v>
          </cell>
          <cell r="P12">
            <v>-69163</v>
          </cell>
        </row>
        <row r="13">
          <cell r="C13" t="str">
            <v>Other</v>
          </cell>
          <cell r="E13">
            <v>3788</v>
          </cell>
          <cell r="G13">
            <v>5094</v>
          </cell>
          <cell r="I13">
            <v>9051</v>
          </cell>
          <cell r="K13">
            <v>714</v>
          </cell>
          <cell r="M13">
            <v>0</v>
          </cell>
          <cell r="O13">
            <v>0</v>
          </cell>
          <cell r="P13">
            <v>0</v>
          </cell>
        </row>
        <row r="14">
          <cell r="C14" t="str">
            <v>Other</v>
          </cell>
          <cell r="E14">
            <v>8565</v>
          </cell>
          <cell r="G14">
            <v>5574</v>
          </cell>
          <cell r="I14">
            <v>12949</v>
          </cell>
          <cell r="K14">
            <v>7875</v>
          </cell>
          <cell r="M14">
            <v>3001</v>
          </cell>
          <cell r="O14">
            <v>1298</v>
          </cell>
          <cell r="P14">
            <v>1269</v>
          </cell>
        </row>
        <row r="15">
          <cell r="C15" t="str">
            <v>Other</v>
          </cell>
          <cell r="E15">
            <v>14540</v>
          </cell>
          <cell r="G15">
            <v>3036</v>
          </cell>
          <cell r="I15">
            <v>1424</v>
          </cell>
          <cell r="K15">
            <v>1263</v>
          </cell>
          <cell r="M15">
            <v>385</v>
          </cell>
          <cell r="O15">
            <v>240</v>
          </cell>
          <cell r="P15">
            <v>222</v>
          </cell>
        </row>
        <row r="16">
          <cell r="C16" t="str">
            <v>Other</v>
          </cell>
          <cell r="E16">
            <v>6107</v>
          </cell>
          <cell r="G16">
            <v>6702</v>
          </cell>
          <cell r="I16">
            <v>7424</v>
          </cell>
          <cell r="K16">
            <v>43511</v>
          </cell>
          <cell r="M16">
            <v>30680</v>
          </cell>
          <cell r="O16">
            <v>41405</v>
          </cell>
          <cell r="P16">
            <v>52025</v>
          </cell>
        </row>
        <row r="17">
          <cell r="C17" t="str">
            <v>Other</v>
          </cell>
          <cell r="E17">
            <v>201463</v>
          </cell>
          <cell r="G17">
            <v>12769</v>
          </cell>
          <cell r="I17">
            <v>149692</v>
          </cell>
          <cell r="K17">
            <v>92905</v>
          </cell>
          <cell r="M17">
            <v>66835</v>
          </cell>
          <cell r="O17">
            <v>22819</v>
          </cell>
          <cell r="P17">
            <v>27018</v>
          </cell>
        </row>
        <row r="18">
          <cell r="C18" t="str">
            <v>Other</v>
          </cell>
          <cell r="E18">
            <v>20493</v>
          </cell>
          <cell r="G18">
            <v>33941</v>
          </cell>
          <cell r="I18">
            <v>-46</v>
          </cell>
          <cell r="K18">
            <v>13822</v>
          </cell>
          <cell r="M18">
            <v>5964</v>
          </cell>
          <cell r="O18">
            <v>12265</v>
          </cell>
          <cell r="P18">
            <v>14113</v>
          </cell>
        </row>
        <row r="19">
          <cell r="C19" t="str">
            <v>Other</v>
          </cell>
          <cell r="E19">
            <v>632</v>
          </cell>
          <cell r="G19">
            <v>339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P19">
            <v>0</v>
          </cell>
        </row>
        <row r="20">
          <cell r="C20" t="str">
            <v>Other</v>
          </cell>
          <cell r="E20">
            <v>3185</v>
          </cell>
          <cell r="G20">
            <v>3035</v>
          </cell>
          <cell r="I20">
            <v>157</v>
          </cell>
          <cell r="K20">
            <v>0</v>
          </cell>
          <cell r="M20">
            <v>0</v>
          </cell>
          <cell r="O20">
            <v>0</v>
          </cell>
          <cell r="P20">
            <v>0</v>
          </cell>
        </row>
        <row r="21">
          <cell r="C21" t="str">
            <v>Other</v>
          </cell>
          <cell r="E21">
            <v>9212</v>
          </cell>
          <cell r="G21">
            <v>18879</v>
          </cell>
          <cell r="I21">
            <v>43213</v>
          </cell>
          <cell r="K21">
            <v>4595</v>
          </cell>
          <cell r="M21">
            <v>4168</v>
          </cell>
          <cell r="O21">
            <v>3346</v>
          </cell>
          <cell r="P21">
            <v>4323</v>
          </cell>
        </row>
        <row r="22">
          <cell r="C22" t="str">
            <v>PG</v>
          </cell>
          <cell r="E22">
            <v>40868582</v>
          </cell>
          <cell r="G22">
            <v>36805292</v>
          </cell>
          <cell r="I22">
            <v>48833455</v>
          </cell>
          <cell r="K22">
            <v>42885049</v>
          </cell>
          <cell r="M22">
            <v>32293759</v>
          </cell>
          <cell r="O22">
            <v>32960787</v>
          </cell>
          <cell r="P22">
            <v>38402671</v>
          </cell>
        </row>
        <row r="23">
          <cell r="C23" t="str">
            <v>PG</v>
          </cell>
          <cell r="E23">
            <v>353562</v>
          </cell>
          <cell r="G23">
            <v>-18064</v>
          </cell>
          <cell r="I23">
            <v>24791</v>
          </cell>
          <cell r="K23">
            <v>34049</v>
          </cell>
          <cell r="M23">
            <v>3551</v>
          </cell>
          <cell r="O23">
            <v>17256</v>
          </cell>
          <cell r="P23">
            <v>0</v>
          </cell>
        </row>
        <row r="24">
          <cell r="C24" t="str">
            <v>PG</v>
          </cell>
          <cell r="E24">
            <v>-781851</v>
          </cell>
          <cell r="G24">
            <v>-276337</v>
          </cell>
          <cell r="I24">
            <v>-7353260</v>
          </cell>
          <cell r="K24">
            <v>1328328</v>
          </cell>
          <cell r="M24">
            <v>709279</v>
          </cell>
          <cell r="O24">
            <v>1545163</v>
          </cell>
          <cell r="P24">
            <v>1114730</v>
          </cell>
        </row>
        <row r="25">
          <cell r="C25" t="str">
            <v>Other</v>
          </cell>
          <cell r="E25">
            <v>67889</v>
          </cell>
          <cell r="G25">
            <v>234435</v>
          </cell>
          <cell r="I25">
            <v>-319717</v>
          </cell>
          <cell r="K25">
            <v>106420</v>
          </cell>
          <cell r="M25">
            <v>-202771</v>
          </cell>
          <cell r="O25">
            <v>166805</v>
          </cell>
          <cell r="P25">
            <v>-482771</v>
          </cell>
        </row>
        <row r="26">
          <cell r="C26" t="str">
            <v>Other</v>
          </cell>
          <cell r="E26">
            <v>352051</v>
          </cell>
          <cell r="G26">
            <v>389334</v>
          </cell>
          <cell r="I26">
            <v>518063</v>
          </cell>
          <cell r="K26">
            <v>438249</v>
          </cell>
          <cell r="M26">
            <v>384446</v>
          </cell>
          <cell r="O26">
            <v>469187</v>
          </cell>
          <cell r="P26">
            <v>450830</v>
          </cell>
        </row>
        <row r="27">
          <cell r="C27" t="str">
            <v>Dist</v>
          </cell>
          <cell r="E27">
            <v>0</v>
          </cell>
          <cell r="G27">
            <v>0</v>
          </cell>
          <cell r="I27">
            <v>-205</v>
          </cell>
          <cell r="K27">
            <v>7</v>
          </cell>
          <cell r="M27">
            <v>0</v>
          </cell>
          <cell r="O27">
            <v>0</v>
          </cell>
          <cell r="P27">
            <v>0</v>
          </cell>
        </row>
        <row r="28">
          <cell r="C28" t="str">
            <v>Dist</v>
          </cell>
          <cell r="E28">
            <v>448549</v>
          </cell>
          <cell r="G28">
            <v>417480</v>
          </cell>
          <cell r="I28">
            <v>239443</v>
          </cell>
          <cell r="K28">
            <v>225215</v>
          </cell>
          <cell r="M28">
            <v>298882</v>
          </cell>
          <cell r="O28">
            <v>214116</v>
          </cell>
          <cell r="P28">
            <v>184576</v>
          </cell>
        </row>
        <row r="29">
          <cell r="C29" t="str">
            <v>Dist</v>
          </cell>
          <cell r="E29">
            <v>56540</v>
          </cell>
          <cell r="G29">
            <v>44071</v>
          </cell>
          <cell r="I29">
            <v>109503</v>
          </cell>
          <cell r="K29">
            <v>70925</v>
          </cell>
          <cell r="M29">
            <v>54646</v>
          </cell>
          <cell r="O29">
            <v>59118</v>
          </cell>
          <cell r="P29">
            <v>62912</v>
          </cell>
        </row>
        <row r="30">
          <cell r="C30" t="str">
            <v>Dist</v>
          </cell>
          <cell r="E30">
            <v>1100806</v>
          </cell>
          <cell r="G30">
            <v>715080</v>
          </cell>
          <cell r="I30">
            <v>739555</v>
          </cell>
          <cell r="K30">
            <v>876817</v>
          </cell>
          <cell r="M30">
            <v>708744</v>
          </cell>
          <cell r="O30">
            <v>863611</v>
          </cell>
          <cell r="P30">
            <v>805533</v>
          </cell>
        </row>
        <row r="31">
          <cell r="C31" t="str">
            <v>Dist</v>
          </cell>
          <cell r="E31">
            <v>95706</v>
          </cell>
          <cell r="G31">
            <v>97361</v>
          </cell>
          <cell r="I31">
            <v>81073</v>
          </cell>
          <cell r="K31">
            <v>45042</v>
          </cell>
          <cell r="M31">
            <v>48361</v>
          </cell>
          <cell r="O31">
            <v>29777</v>
          </cell>
          <cell r="P31">
            <v>29417</v>
          </cell>
        </row>
        <row r="32">
          <cell r="C32" t="str">
            <v>Dist</v>
          </cell>
          <cell r="E32">
            <v>17460</v>
          </cell>
          <cell r="G32">
            <v>16057</v>
          </cell>
          <cell r="I32">
            <v>16567</v>
          </cell>
          <cell r="K32">
            <v>11772</v>
          </cell>
          <cell r="M32">
            <v>18267</v>
          </cell>
          <cell r="O32">
            <v>17458</v>
          </cell>
          <cell r="P32">
            <v>22103</v>
          </cell>
        </row>
        <row r="33">
          <cell r="C33" t="str">
            <v>Dist</v>
          </cell>
          <cell r="E33">
            <v>0</v>
          </cell>
          <cell r="G33">
            <v>0</v>
          </cell>
          <cell r="I33">
            <v>158</v>
          </cell>
          <cell r="K33">
            <v>0</v>
          </cell>
          <cell r="M33">
            <v>0</v>
          </cell>
          <cell r="O33">
            <v>0</v>
          </cell>
          <cell r="P33">
            <v>0</v>
          </cell>
        </row>
        <row r="34">
          <cell r="C34" t="str">
            <v>Dist</v>
          </cell>
          <cell r="E34">
            <v>634236</v>
          </cell>
          <cell r="G34">
            <v>595567</v>
          </cell>
          <cell r="I34">
            <v>403608</v>
          </cell>
          <cell r="K34">
            <v>225592</v>
          </cell>
          <cell r="M34">
            <v>391652</v>
          </cell>
          <cell r="O34">
            <v>248620</v>
          </cell>
          <cell r="P34">
            <v>320346</v>
          </cell>
        </row>
        <row r="35">
          <cell r="C35" t="str">
            <v>Dist</v>
          </cell>
          <cell r="E35">
            <v>587785</v>
          </cell>
          <cell r="G35">
            <v>500110</v>
          </cell>
          <cell r="I35">
            <v>463558</v>
          </cell>
          <cell r="K35">
            <v>314879</v>
          </cell>
          <cell r="M35">
            <v>408849</v>
          </cell>
          <cell r="O35">
            <v>393687</v>
          </cell>
          <cell r="P35">
            <v>418312</v>
          </cell>
        </row>
        <row r="36">
          <cell r="C36" t="str">
            <v>Dist</v>
          </cell>
          <cell r="E36">
            <v>1394613</v>
          </cell>
          <cell r="G36">
            <v>1060260</v>
          </cell>
          <cell r="I36">
            <v>1419525</v>
          </cell>
          <cell r="K36">
            <v>831759</v>
          </cell>
          <cell r="M36">
            <v>769743</v>
          </cell>
          <cell r="O36">
            <v>1004448</v>
          </cell>
          <cell r="P36">
            <v>1002831</v>
          </cell>
        </row>
        <row r="37">
          <cell r="C37" t="str">
            <v>Dist</v>
          </cell>
          <cell r="E37">
            <v>392281</v>
          </cell>
          <cell r="G37">
            <v>406451</v>
          </cell>
          <cell r="I37">
            <v>387624</v>
          </cell>
          <cell r="K37">
            <v>387624</v>
          </cell>
          <cell r="M37">
            <v>387624</v>
          </cell>
          <cell r="O37">
            <v>387624</v>
          </cell>
          <cell r="P37">
            <v>387624</v>
          </cell>
        </row>
        <row r="38">
          <cell r="C38" t="str">
            <v>Dist</v>
          </cell>
          <cell r="E38">
            <v>115677</v>
          </cell>
          <cell r="G38">
            <v>104429</v>
          </cell>
          <cell r="I38">
            <v>37892</v>
          </cell>
          <cell r="K38">
            <v>171870</v>
          </cell>
          <cell r="M38">
            <v>80818</v>
          </cell>
          <cell r="O38">
            <v>81299</v>
          </cell>
          <cell r="P38">
            <v>100164</v>
          </cell>
        </row>
        <row r="39">
          <cell r="C39" t="str">
            <v>Dist</v>
          </cell>
          <cell r="E39">
            <v>774489</v>
          </cell>
          <cell r="G39">
            <v>605545</v>
          </cell>
          <cell r="I39">
            <v>970728</v>
          </cell>
          <cell r="K39">
            <v>1094575</v>
          </cell>
          <cell r="M39">
            <v>1149399</v>
          </cell>
          <cell r="O39">
            <v>1482574</v>
          </cell>
          <cell r="P39">
            <v>1400193</v>
          </cell>
        </row>
        <row r="40">
          <cell r="C40" t="str">
            <v>Dist</v>
          </cell>
          <cell r="E40">
            <v>63818</v>
          </cell>
          <cell r="G40">
            <v>42952</v>
          </cell>
          <cell r="I40">
            <v>93712</v>
          </cell>
          <cell r="K40">
            <v>23252</v>
          </cell>
          <cell r="M40">
            <v>46575</v>
          </cell>
          <cell r="O40">
            <v>35417</v>
          </cell>
          <cell r="P40">
            <v>45455</v>
          </cell>
        </row>
        <row r="41">
          <cell r="C41" t="str">
            <v>Dist</v>
          </cell>
          <cell r="E41">
            <v>1488</v>
          </cell>
          <cell r="G41">
            <v>2917</v>
          </cell>
          <cell r="I41">
            <v>744</v>
          </cell>
          <cell r="K41">
            <v>1074</v>
          </cell>
          <cell r="M41">
            <v>103</v>
          </cell>
          <cell r="O41">
            <v>380</v>
          </cell>
          <cell r="P41">
            <v>311</v>
          </cell>
        </row>
        <row r="42">
          <cell r="C42" t="str">
            <v>Dist</v>
          </cell>
          <cell r="E42">
            <v>367</v>
          </cell>
          <cell r="G42">
            <v>325</v>
          </cell>
          <cell r="I42">
            <v>218</v>
          </cell>
          <cell r="K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C43" t="str">
            <v>Dist</v>
          </cell>
          <cell r="E43">
            <v>367909</v>
          </cell>
          <cell r="G43">
            <v>290971</v>
          </cell>
          <cell r="I43">
            <v>314140</v>
          </cell>
          <cell r="K43">
            <v>550384</v>
          </cell>
          <cell r="M43">
            <v>345342</v>
          </cell>
          <cell r="O43">
            <v>265001</v>
          </cell>
          <cell r="P43">
            <v>271310</v>
          </cell>
        </row>
        <row r="44">
          <cell r="C44" t="str">
            <v>Dist</v>
          </cell>
          <cell r="E44">
            <v>223536</v>
          </cell>
          <cell r="G44">
            <v>299034</v>
          </cell>
          <cell r="I44">
            <v>254015</v>
          </cell>
          <cell r="K44">
            <v>244849</v>
          </cell>
          <cell r="M44">
            <v>218345</v>
          </cell>
          <cell r="O44">
            <v>209395</v>
          </cell>
          <cell r="P44">
            <v>231336</v>
          </cell>
        </row>
        <row r="45">
          <cell r="C45" t="str">
            <v>Dist</v>
          </cell>
          <cell r="E45">
            <v>28120</v>
          </cell>
          <cell r="G45">
            <v>34480</v>
          </cell>
          <cell r="I45">
            <v>53198</v>
          </cell>
          <cell r="K45">
            <v>-31999</v>
          </cell>
          <cell r="M45">
            <v>-48927</v>
          </cell>
          <cell r="O45">
            <v>-18357</v>
          </cell>
          <cell r="P45">
            <v>-462</v>
          </cell>
        </row>
        <row r="46">
          <cell r="C46" t="str">
            <v>Cust</v>
          </cell>
          <cell r="E46">
            <v>145561</v>
          </cell>
          <cell r="G46">
            <v>119910</v>
          </cell>
          <cell r="I46">
            <v>198306</v>
          </cell>
          <cell r="K46">
            <v>270079</v>
          </cell>
          <cell r="M46">
            <v>288730</v>
          </cell>
          <cell r="O46">
            <v>207438</v>
          </cell>
          <cell r="P46">
            <v>192895</v>
          </cell>
        </row>
        <row r="47">
          <cell r="C47" t="str">
            <v>Cust</v>
          </cell>
          <cell r="E47">
            <v>548990</v>
          </cell>
          <cell r="G47">
            <v>537719</v>
          </cell>
          <cell r="I47">
            <v>447508</v>
          </cell>
          <cell r="K47">
            <v>398116</v>
          </cell>
          <cell r="M47">
            <v>454256</v>
          </cell>
          <cell r="O47">
            <v>529383</v>
          </cell>
          <cell r="P47">
            <v>517515</v>
          </cell>
        </row>
        <row r="48">
          <cell r="C48" t="str">
            <v>Cust</v>
          </cell>
          <cell r="E48">
            <v>1515729</v>
          </cell>
          <cell r="G48">
            <v>1441221</v>
          </cell>
          <cell r="I48">
            <v>1481427</v>
          </cell>
          <cell r="K48">
            <v>1215410</v>
          </cell>
          <cell r="M48">
            <v>1135335</v>
          </cell>
          <cell r="O48">
            <v>1288087</v>
          </cell>
          <cell r="P48">
            <v>1284401</v>
          </cell>
        </row>
        <row r="49">
          <cell r="C49" t="str">
            <v>Cust</v>
          </cell>
          <cell r="E49">
            <v>818365</v>
          </cell>
          <cell r="G49">
            <v>963985</v>
          </cell>
          <cell r="I49">
            <v>620014</v>
          </cell>
          <cell r="K49">
            <v>504032</v>
          </cell>
          <cell r="M49">
            <v>536946</v>
          </cell>
          <cell r="O49">
            <v>643379</v>
          </cell>
          <cell r="P49">
            <v>815289</v>
          </cell>
        </row>
        <row r="50">
          <cell r="C50" t="str">
            <v>Cust</v>
          </cell>
          <cell r="E50">
            <v>9882</v>
          </cell>
          <cell r="G50">
            <v>8792</v>
          </cell>
          <cell r="I50">
            <v>3428</v>
          </cell>
          <cell r="K50">
            <v>1113</v>
          </cell>
          <cell r="M50">
            <v>0</v>
          </cell>
          <cell r="O50">
            <v>0</v>
          </cell>
          <cell r="P50">
            <v>0</v>
          </cell>
        </row>
        <row r="51">
          <cell r="C51" t="str">
            <v>Cust</v>
          </cell>
          <cell r="E51">
            <v>111357</v>
          </cell>
          <cell r="G51">
            <v>82524</v>
          </cell>
          <cell r="I51">
            <v>55230</v>
          </cell>
          <cell r="K51">
            <v>22528</v>
          </cell>
          <cell r="M51">
            <v>21572</v>
          </cell>
          <cell r="O51">
            <v>27977</v>
          </cell>
          <cell r="P51">
            <v>42192</v>
          </cell>
        </row>
        <row r="52">
          <cell r="C52" t="str">
            <v>Cust</v>
          </cell>
          <cell r="E52">
            <v>708494</v>
          </cell>
          <cell r="G52">
            <v>681305</v>
          </cell>
          <cell r="I52">
            <v>540261</v>
          </cell>
          <cell r="K52">
            <v>330341</v>
          </cell>
          <cell r="M52">
            <v>76795</v>
          </cell>
          <cell r="O52">
            <v>167419</v>
          </cell>
          <cell r="P52">
            <v>282386</v>
          </cell>
        </row>
        <row r="53">
          <cell r="C53" t="str">
            <v>Cust</v>
          </cell>
          <cell r="E53">
            <v>40098</v>
          </cell>
          <cell r="G53">
            <v>26409</v>
          </cell>
          <cell r="I53">
            <v>4800</v>
          </cell>
          <cell r="K53">
            <v>6201</v>
          </cell>
          <cell r="M53">
            <v>3082</v>
          </cell>
          <cell r="O53">
            <v>4468</v>
          </cell>
          <cell r="P53">
            <v>7608</v>
          </cell>
        </row>
        <row r="54">
          <cell r="C54" t="str">
            <v>Cust</v>
          </cell>
          <cell r="E54">
            <v>0</v>
          </cell>
          <cell r="G54">
            <v>0</v>
          </cell>
          <cell r="I54">
            <v>52</v>
          </cell>
          <cell r="K54">
            <v>3469</v>
          </cell>
          <cell r="M54">
            <v>2612</v>
          </cell>
          <cell r="O54">
            <v>0</v>
          </cell>
          <cell r="P54">
            <v>0</v>
          </cell>
        </row>
        <row r="55">
          <cell r="C55" t="str">
            <v>Sales</v>
          </cell>
          <cell r="E55">
            <v>16410</v>
          </cell>
          <cell r="G55">
            <v>7714</v>
          </cell>
          <cell r="I55">
            <v>40714</v>
          </cell>
          <cell r="K55">
            <v>630695</v>
          </cell>
          <cell r="M55">
            <v>402177</v>
          </cell>
          <cell r="O55">
            <v>269896</v>
          </cell>
          <cell r="P55">
            <v>225941</v>
          </cell>
        </row>
        <row r="56">
          <cell r="C56" t="str">
            <v>Sales</v>
          </cell>
          <cell r="E56">
            <v>117250</v>
          </cell>
          <cell r="G56">
            <v>85258</v>
          </cell>
          <cell r="I56">
            <v>79095</v>
          </cell>
          <cell r="K56">
            <v>1307</v>
          </cell>
          <cell r="M56">
            <v>-11</v>
          </cell>
          <cell r="O56">
            <v>0</v>
          </cell>
          <cell r="P56">
            <v>0</v>
          </cell>
        </row>
        <row r="57">
          <cell r="C57" t="str">
            <v>Sales</v>
          </cell>
          <cell r="E57">
            <v>4028</v>
          </cell>
          <cell r="G57">
            <v>1799</v>
          </cell>
          <cell r="I57">
            <v>0</v>
          </cell>
          <cell r="K57">
            <v>25</v>
          </cell>
          <cell r="M57">
            <v>163</v>
          </cell>
          <cell r="O57">
            <v>1654</v>
          </cell>
          <cell r="P57">
            <v>727</v>
          </cell>
        </row>
        <row r="58">
          <cell r="C58" t="str">
            <v>Sales</v>
          </cell>
          <cell r="E58">
            <v>0</v>
          </cell>
          <cell r="G58">
            <v>0</v>
          </cell>
          <cell r="I58">
            <v>471</v>
          </cell>
          <cell r="K58">
            <v>103</v>
          </cell>
          <cell r="M58">
            <v>0</v>
          </cell>
          <cell r="O58">
            <v>0</v>
          </cell>
          <cell r="P58">
            <v>0</v>
          </cell>
        </row>
        <row r="59">
          <cell r="C59" t="str">
            <v>A&amp;G</v>
          </cell>
          <cell r="E59">
            <v>1770168</v>
          </cell>
          <cell r="G59">
            <v>1178128</v>
          </cell>
          <cell r="I59">
            <v>1734763</v>
          </cell>
          <cell r="K59">
            <v>2056388</v>
          </cell>
          <cell r="M59">
            <v>1897498</v>
          </cell>
          <cell r="O59">
            <v>1929728</v>
          </cell>
          <cell r="P59">
            <v>1962306</v>
          </cell>
        </row>
        <row r="60">
          <cell r="C60" t="str">
            <v>A&amp;G</v>
          </cell>
          <cell r="E60">
            <v>641721</v>
          </cell>
          <cell r="G60">
            <v>979920</v>
          </cell>
          <cell r="I60">
            <v>607582</v>
          </cell>
          <cell r="K60">
            <v>1087710</v>
          </cell>
          <cell r="M60">
            <v>873820</v>
          </cell>
          <cell r="O60">
            <v>725169</v>
          </cell>
          <cell r="P60">
            <v>588602</v>
          </cell>
        </row>
        <row r="61">
          <cell r="C61" t="str">
            <v>A&amp;G</v>
          </cell>
          <cell r="E61">
            <v>-419139</v>
          </cell>
          <cell r="G61">
            <v>-273916</v>
          </cell>
          <cell r="I61">
            <v>-10060</v>
          </cell>
          <cell r="K61">
            <v>-6277</v>
          </cell>
          <cell r="M61">
            <v>-2176</v>
          </cell>
          <cell r="O61">
            <v>0</v>
          </cell>
          <cell r="P61">
            <v>0</v>
          </cell>
        </row>
        <row r="62">
          <cell r="C62" t="str">
            <v>A&amp;G</v>
          </cell>
          <cell r="E62">
            <v>42281</v>
          </cell>
          <cell r="G62">
            <v>86245</v>
          </cell>
          <cell r="I62">
            <v>335259</v>
          </cell>
          <cell r="K62">
            <v>801064</v>
          </cell>
          <cell r="M62">
            <v>935154</v>
          </cell>
          <cell r="O62">
            <v>363785</v>
          </cell>
          <cell r="P62">
            <v>457038</v>
          </cell>
        </row>
        <row r="63">
          <cell r="C63" t="str">
            <v>A&amp;G</v>
          </cell>
          <cell r="E63">
            <v>13215</v>
          </cell>
          <cell r="G63">
            <v>9683</v>
          </cell>
          <cell r="I63">
            <v>19913</v>
          </cell>
          <cell r="K63">
            <v>15061</v>
          </cell>
          <cell r="M63">
            <v>6568</v>
          </cell>
          <cell r="O63">
            <v>9475</v>
          </cell>
          <cell r="P63">
            <v>14804</v>
          </cell>
        </row>
        <row r="64">
          <cell r="C64" t="str">
            <v>A&amp;G</v>
          </cell>
          <cell r="E64">
            <v>213168</v>
          </cell>
          <cell r="G64">
            <v>509176</v>
          </cell>
          <cell r="I64">
            <v>-234761</v>
          </cell>
          <cell r="K64">
            <v>40506</v>
          </cell>
          <cell r="M64">
            <v>116731</v>
          </cell>
          <cell r="O64">
            <v>385807</v>
          </cell>
          <cell r="P64">
            <v>405970</v>
          </cell>
        </row>
        <row r="65">
          <cell r="C65" t="str">
            <v>A&amp;G</v>
          </cell>
          <cell r="E65">
            <v>1717604</v>
          </cell>
          <cell r="G65">
            <v>1975951</v>
          </cell>
          <cell r="I65">
            <v>2614494</v>
          </cell>
          <cell r="K65">
            <v>2586783</v>
          </cell>
          <cell r="M65">
            <v>2127632</v>
          </cell>
          <cell r="O65">
            <v>1998801</v>
          </cell>
          <cell r="P65">
            <v>2100755</v>
          </cell>
        </row>
        <row r="66">
          <cell r="C66" t="str">
            <v>A&amp;G</v>
          </cell>
          <cell r="E66">
            <v>36908</v>
          </cell>
          <cell r="G66">
            <v>34148</v>
          </cell>
          <cell r="I66">
            <v>67683</v>
          </cell>
          <cell r="K66">
            <v>90071</v>
          </cell>
          <cell r="M66">
            <v>69494</v>
          </cell>
          <cell r="O66">
            <v>8647</v>
          </cell>
          <cell r="P66">
            <v>37840</v>
          </cell>
        </row>
        <row r="67">
          <cell r="C67" t="str">
            <v>A&amp;G</v>
          </cell>
          <cell r="E67">
            <v>-128973</v>
          </cell>
          <cell r="G67">
            <v>-112688</v>
          </cell>
          <cell r="I67">
            <v>-68329</v>
          </cell>
          <cell r="K67">
            <v>-84454</v>
          </cell>
          <cell r="M67">
            <v>-69609</v>
          </cell>
          <cell r="O67">
            <v>-46898</v>
          </cell>
          <cell r="P67">
            <v>-46699</v>
          </cell>
        </row>
        <row r="68">
          <cell r="C68" t="str">
            <v>A&amp;G</v>
          </cell>
          <cell r="E68">
            <v>250857</v>
          </cell>
          <cell r="G68">
            <v>200206</v>
          </cell>
          <cell r="I68">
            <v>156576</v>
          </cell>
          <cell r="K68">
            <v>252405</v>
          </cell>
          <cell r="M68">
            <v>372560</v>
          </cell>
          <cell r="O68">
            <v>520251</v>
          </cell>
          <cell r="P68">
            <v>907476</v>
          </cell>
        </row>
        <row r="69">
          <cell r="C69" t="str">
            <v>A&amp;G</v>
          </cell>
          <cell r="E69">
            <v>840553</v>
          </cell>
          <cell r="G69">
            <v>863034</v>
          </cell>
          <cell r="I69">
            <v>1060991</v>
          </cell>
          <cell r="K69">
            <v>421300</v>
          </cell>
          <cell r="M69">
            <v>1033613</v>
          </cell>
          <cell r="O69">
            <v>1248110</v>
          </cell>
          <cell r="P69">
            <v>1231674</v>
          </cell>
        </row>
        <row r="70">
          <cell r="C70" t="str">
            <v>A&amp;G</v>
          </cell>
          <cell r="E70">
            <v>196831</v>
          </cell>
          <cell r="G70">
            <v>137906</v>
          </cell>
          <cell r="I70">
            <v>165107</v>
          </cell>
          <cell r="K70">
            <v>166909</v>
          </cell>
          <cell r="M70">
            <v>191823</v>
          </cell>
          <cell r="O70">
            <v>145982</v>
          </cell>
          <cell r="P70">
            <v>153128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  <pageSetUpPr fitToPage="1"/>
  </sheetPr>
  <dimension ref="A1:AO303"/>
  <sheetViews>
    <sheetView tabSelected="1" view="pageLayout" zoomScaleNormal="90" workbookViewId="0">
      <selection activeCell="I2" sqref="I2"/>
    </sheetView>
  </sheetViews>
  <sheetFormatPr defaultColWidth="10.88671875" defaultRowHeight="15" x14ac:dyDescent="0.25"/>
  <cols>
    <col min="1" max="1" width="5" style="4" customWidth="1"/>
    <col min="2" max="2" width="9" style="4" hidden="1" customWidth="1"/>
    <col min="3" max="3" width="37.5546875" style="4" customWidth="1"/>
    <col min="4" max="4" width="15.44140625" style="35" hidden="1" customWidth="1"/>
    <col min="5" max="5" width="16.88671875" style="7" customWidth="1"/>
    <col min="6" max="6" width="10" style="7" customWidth="1"/>
    <col min="7" max="7" width="16.5546875" style="7" bestFit="1" customWidth="1"/>
    <col min="8" max="8" width="10.33203125" style="4" customWidth="1"/>
    <col min="9" max="9" width="16.5546875" style="4" bestFit="1" customWidth="1"/>
    <col min="10" max="10" width="9.6640625" style="4" customWidth="1"/>
    <col min="11" max="11" width="1.33203125" style="4" customWidth="1"/>
    <col min="12" max="12" width="31.44140625" style="4" hidden="1" customWidth="1"/>
    <col min="13" max="13" width="13.109375" style="4" customWidth="1"/>
    <col min="14" max="14" width="15.6640625" style="4" customWidth="1"/>
    <col min="15" max="15" width="17.6640625" style="4" bestFit="1" customWidth="1"/>
    <col min="16" max="16" width="15.6640625" style="4" customWidth="1"/>
    <col min="17" max="17" width="12.88671875" style="4" customWidth="1"/>
    <col min="18" max="20" width="15.6640625" style="4" customWidth="1"/>
    <col min="21" max="21" width="13.33203125" style="4" customWidth="1"/>
    <col min="22" max="24" width="15.6640625" style="4" customWidth="1"/>
    <col min="25" max="25" width="12.6640625" style="4" customWidth="1"/>
    <col min="26" max="28" width="15.6640625" style="4" customWidth="1"/>
    <col min="29" max="29" width="13.33203125" style="4" customWidth="1"/>
    <col min="30" max="32" width="15.6640625" style="4" customWidth="1"/>
    <col min="33" max="33" width="13.33203125" style="4" customWidth="1"/>
    <col min="34" max="36" width="15.6640625" style="4" customWidth="1"/>
    <col min="37" max="37" width="12.88671875" style="4" customWidth="1"/>
    <col min="38" max="40" width="15.6640625" style="4" customWidth="1"/>
    <col min="41" max="41" width="12.6640625" style="4" customWidth="1"/>
    <col min="42" max="255" width="10.88671875" style="4"/>
    <col min="256" max="256" width="5" style="4" customWidth="1"/>
    <col min="257" max="257" width="0" style="4" hidden="1" customWidth="1"/>
    <col min="258" max="258" width="1.6640625" style="4" customWidth="1"/>
    <col min="259" max="259" width="41.6640625" style="4" customWidth="1"/>
    <col min="260" max="260" width="13.33203125" style="4" customWidth="1"/>
    <col min="261" max="261" width="13" style="4" customWidth="1"/>
    <col min="262" max="262" width="10" style="4" customWidth="1"/>
    <col min="263" max="263" width="13" style="4" customWidth="1"/>
    <col min="264" max="264" width="10.33203125" style="4" customWidth="1"/>
    <col min="265" max="265" width="13" style="4" customWidth="1"/>
    <col min="266" max="266" width="9.6640625" style="4" customWidth="1"/>
    <col min="267" max="267" width="1.33203125" style="4" customWidth="1"/>
    <col min="268" max="268" width="29.109375" style="4" customWidth="1"/>
    <col min="269" max="269" width="12.88671875" style="4" customWidth="1"/>
    <col min="270" max="272" width="15.6640625" style="4" customWidth="1"/>
    <col min="273" max="273" width="12.88671875" style="4" customWidth="1"/>
    <col min="274" max="276" width="15.6640625" style="4" customWidth="1"/>
    <col min="277" max="277" width="13.33203125" style="4" customWidth="1"/>
    <col min="278" max="280" width="15.6640625" style="4" customWidth="1"/>
    <col min="281" max="281" width="12.6640625" style="4" customWidth="1"/>
    <col min="282" max="284" width="15.6640625" style="4" customWidth="1"/>
    <col min="285" max="285" width="13.33203125" style="4" customWidth="1"/>
    <col min="286" max="288" width="15.6640625" style="4" customWidth="1"/>
    <col min="289" max="289" width="13.33203125" style="4" customWidth="1"/>
    <col min="290" max="292" width="15.6640625" style="4" customWidth="1"/>
    <col min="293" max="293" width="12.88671875" style="4" customWidth="1"/>
    <col min="294" max="296" width="15.6640625" style="4" customWidth="1"/>
    <col min="297" max="297" width="12.6640625" style="4" customWidth="1"/>
    <col min="298" max="511" width="10.88671875" style="4"/>
    <col min="512" max="512" width="5" style="4" customWidth="1"/>
    <col min="513" max="513" width="0" style="4" hidden="1" customWidth="1"/>
    <col min="514" max="514" width="1.6640625" style="4" customWidth="1"/>
    <col min="515" max="515" width="41.6640625" style="4" customWidth="1"/>
    <col min="516" max="516" width="13.33203125" style="4" customWidth="1"/>
    <col min="517" max="517" width="13" style="4" customWidth="1"/>
    <col min="518" max="518" width="10" style="4" customWidth="1"/>
    <col min="519" max="519" width="13" style="4" customWidth="1"/>
    <col min="520" max="520" width="10.33203125" style="4" customWidth="1"/>
    <col min="521" max="521" width="13" style="4" customWidth="1"/>
    <col min="522" max="522" width="9.6640625" style="4" customWidth="1"/>
    <col min="523" max="523" width="1.33203125" style="4" customWidth="1"/>
    <col min="524" max="524" width="29.109375" style="4" customWidth="1"/>
    <col min="525" max="525" width="12.88671875" style="4" customWidth="1"/>
    <col min="526" max="528" width="15.6640625" style="4" customWidth="1"/>
    <col min="529" max="529" width="12.88671875" style="4" customWidth="1"/>
    <col min="530" max="532" width="15.6640625" style="4" customWidth="1"/>
    <col min="533" max="533" width="13.33203125" style="4" customWidth="1"/>
    <col min="534" max="536" width="15.6640625" style="4" customWidth="1"/>
    <col min="537" max="537" width="12.6640625" style="4" customWidth="1"/>
    <col min="538" max="540" width="15.6640625" style="4" customWidth="1"/>
    <col min="541" max="541" width="13.33203125" style="4" customWidth="1"/>
    <col min="542" max="544" width="15.6640625" style="4" customWidth="1"/>
    <col min="545" max="545" width="13.33203125" style="4" customWidth="1"/>
    <col min="546" max="548" width="15.6640625" style="4" customWidth="1"/>
    <col min="549" max="549" width="12.88671875" style="4" customWidth="1"/>
    <col min="550" max="552" width="15.6640625" style="4" customWidth="1"/>
    <col min="553" max="553" width="12.6640625" style="4" customWidth="1"/>
    <col min="554" max="767" width="10.88671875" style="4"/>
    <col min="768" max="768" width="5" style="4" customWidth="1"/>
    <col min="769" max="769" width="0" style="4" hidden="1" customWidth="1"/>
    <col min="770" max="770" width="1.6640625" style="4" customWidth="1"/>
    <col min="771" max="771" width="41.6640625" style="4" customWidth="1"/>
    <col min="772" max="772" width="13.33203125" style="4" customWidth="1"/>
    <col min="773" max="773" width="13" style="4" customWidth="1"/>
    <col min="774" max="774" width="10" style="4" customWidth="1"/>
    <col min="775" max="775" width="13" style="4" customWidth="1"/>
    <col min="776" max="776" width="10.33203125" style="4" customWidth="1"/>
    <col min="777" max="777" width="13" style="4" customWidth="1"/>
    <col min="778" max="778" width="9.6640625" style="4" customWidth="1"/>
    <col min="779" max="779" width="1.33203125" style="4" customWidth="1"/>
    <col min="780" max="780" width="29.109375" style="4" customWidth="1"/>
    <col min="781" max="781" width="12.88671875" style="4" customWidth="1"/>
    <col min="782" max="784" width="15.6640625" style="4" customWidth="1"/>
    <col min="785" max="785" width="12.88671875" style="4" customWidth="1"/>
    <col min="786" max="788" width="15.6640625" style="4" customWidth="1"/>
    <col min="789" max="789" width="13.33203125" style="4" customWidth="1"/>
    <col min="790" max="792" width="15.6640625" style="4" customWidth="1"/>
    <col min="793" max="793" width="12.6640625" style="4" customWidth="1"/>
    <col min="794" max="796" width="15.6640625" style="4" customWidth="1"/>
    <col min="797" max="797" width="13.33203125" style="4" customWidth="1"/>
    <col min="798" max="800" width="15.6640625" style="4" customWidth="1"/>
    <col min="801" max="801" width="13.33203125" style="4" customWidth="1"/>
    <col min="802" max="804" width="15.6640625" style="4" customWidth="1"/>
    <col min="805" max="805" width="12.88671875" style="4" customWidth="1"/>
    <col min="806" max="808" width="15.6640625" style="4" customWidth="1"/>
    <col min="809" max="809" width="12.6640625" style="4" customWidth="1"/>
    <col min="810" max="1023" width="10.88671875" style="4"/>
    <col min="1024" max="1024" width="5" style="4" customWidth="1"/>
    <col min="1025" max="1025" width="0" style="4" hidden="1" customWidth="1"/>
    <col min="1026" max="1026" width="1.6640625" style="4" customWidth="1"/>
    <col min="1027" max="1027" width="41.6640625" style="4" customWidth="1"/>
    <col min="1028" max="1028" width="13.33203125" style="4" customWidth="1"/>
    <col min="1029" max="1029" width="13" style="4" customWidth="1"/>
    <col min="1030" max="1030" width="10" style="4" customWidth="1"/>
    <col min="1031" max="1031" width="13" style="4" customWidth="1"/>
    <col min="1032" max="1032" width="10.33203125" style="4" customWidth="1"/>
    <col min="1033" max="1033" width="13" style="4" customWidth="1"/>
    <col min="1034" max="1034" width="9.6640625" style="4" customWidth="1"/>
    <col min="1035" max="1035" width="1.33203125" style="4" customWidth="1"/>
    <col min="1036" max="1036" width="29.109375" style="4" customWidth="1"/>
    <col min="1037" max="1037" width="12.88671875" style="4" customWidth="1"/>
    <col min="1038" max="1040" width="15.6640625" style="4" customWidth="1"/>
    <col min="1041" max="1041" width="12.88671875" style="4" customWidth="1"/>
    <col min="1042" max="1044" width="15.6640625" style="4" customWidth="1"/>
    <col min="1045" max="1045" width="13.33203125" style="4" customWidth="1"/>
    <col min="1046" max="1048" width="15.6640625" style="4" customWidth="1"/>
    <col min="1049" max="1049" width="12.6640625" style="4" customWidth="1"/>
    <col min="1050" max="1052" width="15.6640625" style="4" customWidth="1"/>
    <col min="1053" max="1053" width="13.33203125" style="4" customWidth="1"/>
    <col min="1054" max="1056" width="15.6640625" style="4" customWidth="1"/>
    <col min="1057" max="1057" width="13.33203125" style="4" customWidth="1"/>
    <col min="1058" max="1060" width="15.6640625" style="4" customWidth="1"/>
    <col min="1061" max="1061" width="12.88671875" style="4" customWidth="1"/>
    <col min="1062" max="1064" width="15.6640625" style="4" customWidth="1"/>
    <col min="1065" max="1065" width="12.6640625" style="4" customWidth="1"/>
    <col min="1066" max="1279" width="10.88671875" style="4"/>
    <col min="1280" max="1280" width="5" style="4" customWidth="1"/>
    <col min="1281" max="1281" width="0" style="4" hidden="1" customWidth="1"/>
    <col min="1282" max="1282" width="1.6640625" style="4" customWidth="1"/>
    <col min="1283" max="1283" width="41.6640625" style="4" customWidth="1"/>
    <col min="1284" max="1284" width="13.33203125" style="4" customWidth="1"/>
    <col min="1285" max="1285" width="13" style="4" customWidth="1"/>
    <col min="1286" max="1286" width="10" style="4" customWidth="1"/>
    <col min="1287" max="1287" width="13" style="4" customWidth="1"/>
    <col min="1288" max="1288" width="10.33203125" style="4" customWidth="1"/>
    <col min="1289" max="1289" width="13" style="4" customWidth="1"/>
    <col min="1290" max="1290" width="9.6640625" style="4" customWidth="1"/>
    <col min="1291" max="1291" width="1.33203125" style="4" customWidth="1"/>
    <col min="1292" max="1292" width="29.109375" style="4" customWidth="1"/>
    <col min="1293" max="1293" width="12.88671875" style="4" customWidth="1"/>
    <col min="1294" max="1296" width="15.6640625" style="4" customWidth="1"/>
    <col min="1297" max="1297" width="12.88671875" style="4" customWidth="1"/>
    <col min="1298" max="1300" width="15.6640625" style="4" customWidth="1"/>
    <col min="1301" max="1301" width="13.33203125" style="4" customWidth="1"/>
    <col min="1302" max="1304" width="15.6640625" style="4" customWidth="1"/>
    <col min="1305" max="1305" width="12.6640625" style="4" customWidth="1"/>
    <col min="1306" max="1308" width="15.6640625" style="4" customWidth="1"/>
    <col min="1309" max="1309" width="13.33203125" style="4" customWidth="1"/>
    <col min="1310" max="1312" width="15.6640625" style="4" customWidth="1"/>
    <col min="1313" max="1313" width="13.33203125" style="4" customWidth="1"/>
    <col min="1314" max="1316" width="15.6640625" style="4" customWidth="1"/>
    <col min="1317" max="1317" width="12.88671875" style="4" customWidth="1"/>
    <col min="1318" max="1320" width="15.6640625" style="4" customWidth="1"/>
    <col min="1321" max="1321" width="12.6640625" style="4" customWidth="1"/>
    <col min="1322" max="1535" width="10.88671875" style="4"/>
    <col min="1536" max="1536" width="5" style="4" customWidth="1"/>
    <col min="1537" max="1537" width="0" style="4" hidden="1" customWidth="1"/>
    <col min="1538" max="1538" width="1.6640625" style="4" customWidth="1"/>
    <col min="1539" max="1539" width="41.6640625" style="4" customWidth="1"/>
    <col min="1540" max="1540" width="13.33203125" style="4" customWidth="1"/>
    <col min="1541" max="1541" width="13" style="4" customWidth="1"/>
    <col min="1542" max="1542" width="10" style="4" customWidth="1"/>
    <col min="1543" max="1543" width="13" style="4" customWidth="1"/>
    <col min="1544" max="1544" width="10.33203125" style="4" customWidth="1"/>
    <col min="1545" max="1545" width="13" style="4" customWidth="1"/>
    <col min="1546" max="1546" width="9.6640625" style="4" customWidth="1"/>
    <col min="1547" max="1547" width="1.33203125" style="4" customWidth="1"/>
    <col min="1548" max="1548" width="29.109375" style="4" customWidth="1"/>
    <col min="1549" max="1549" width="12.88671875" style="4" customWidth="1"/>
    <col min="1550" max="1552" width="15.6640625" style="4" customWidth="1"/>
    <col min="1553" max="1553" width="12.88671875" style="4" customWidth="1"/>
    <col min="1554" max="1556" width="15.6640625" style="4" customWidth="1"/>
    <col min="1557" max="1557" width="13.33203125" style="4" customWidth="1"/>
    <col min="1558" max="1560" width="15.6640625" style="4" customWidth="1"/>
    <col min="1561" max="1561" width="12.6640625" style="4" customWidth="1"/>
    <col min="1562" max="1564" width="15.6640625" style="4" customWidth="1"/>
    <col min="1565" max="1565" width="13.33203125" style="4" customWidth="1"/>
    <col min="1566" max="1568" width="15.6640625" style="4" customWidth="1"/>
    <col min="1569" max="1569" width="13.33203125" style="4" customWidth="1"/>
    <col min="1570" max="1572" width="15.6640625" style="4" customWidth="1"/>
    <col min="1573" max="1573" width="12.88671875" style="4" customWidth="1"/>
    <col min="1574" max="1576" width="15.6640625" style="4" customWidth="1"/>
    <col min="1577" max="1577" width="12.6640625" style="4" customWidth="1"/>
    <col min="1578" max="1791" width="10.88671875" style="4"/>
    <col min="1792" max="1792" width="5" style="4" customWidth="1"/>
    <col min="1793" max="1793" width="0" style="4" hidden="1" customWidth="1"/>
    <col min="1794" max="1794" width="1.6640625" style="4" customWidth="1"/>
    <col min="1795" max="1795" width="41.6640625" style="4" customWidth="1"/>
    <col min="1796" max="1796" width="13.33203125" style="4" customWidth="1"/>
    <col min="1797" max="1797" width="13" style="4" customWidth="1"/>
    <col min="1798" max="1798" width="10" style="4" customWidth="1"/>
    <col min="1799" max="1799" width="13" style="4" customWidth="1"/>
    <col min="1800" max="1800" width="10.33203125" style="4" customWidth="1"/>
    <col min="1801" max="1801" width="13" style="4" customWidth="1"/>
    <col min="1802" max="1802" width="9.6640625" style="4" customWidth="1"/>
    <col min="1803" max="1803" width="1.33203125" style="4" customWidth="1"/>
    <col min="1804" max="1804" width="29.109375" style="4" customWidth="1"/>
    <col min="1805" max="1805" width="12.88671875" style="4" customWidth="1"/>
    <col min="1806" max="1808" width="15.6640625" style="4" customWidth="1"/>
    <col min="1809" max="1809" width="12.88671875" style="4" customWidth="1"/>
    <col min="1810" max="1812" width="15.6640625" style="4" customWidth="1"/>
    <col min="1813" max="1813" width="13.33203125" style="4" customWidth="1"/>
    <col min="1814" max="1816" width="15.6640625" style="4" customWidth="1"/>
    <col min="1817" max="1817" width="12.6640625" style="4" customWidth="1"/>
    <col min="1818" max="1820" width="15.6640625" style="4" customWidth="1"/>
    <col min="1821" max="1821" width="13.33203125" style="4" customWidth="1"/>
    <col min="1822" max="1824" width="15.6640625" style="4" customWidth="1"/>
    <col min="1825" max="1825" width="13.33203125" style="4" customWidth="1"/>
    <col min="1826" max="1828" width="15.6640625" style="4" customWidth="1"/>
    <col min="1829" max="1829" width="12.88671875" style="4" customWidth="1"/>
    <col min="1830" max="1832" width="15.6640625" style="4" customWidth="1"/>
    <col min="1833" max="1833" width="12.6640625" style="4" customWidth="1"/>
    <col min="1834" max="2047" width="10.88671875" style="4"/>
    <col min="2048" max="2048" width="5" style="4" customWidth="1"/>
    <col min="2049" max="2049" width="0" style="4" hidden="1" customWidth="1"/>
    <col min="2050" max="2050" width="1.6640625" style="4" customWidth="1"/>
    <col min="2051" max="2051" width="41.6640625" style="4" customWidth="1"/>
    <col min="2052" max="2052" width="13.33203125" style="4" customWidth="1"/>
    <col min="2053" max="2053" width="13" style="4" customWidth="1"/>
    <col min="2054" max="2054" width="10" style="4" customWidth="1"/>
    <col min="2055" max="2055" width="13" style="4" customWidth="1"/>
    <col min="2056" max="2056" width="10.33203125" style="4" customWidth="1"/>
    <col min="2057" max="2057" width="13" style="4" customWidth="1"/>
    <col min="2058" max="2058" width="9.6640625" style="4" customWidth="1"/>
    <col min="2059" max="2059" width="1.33203125" style="4" customWidth="1"/>
    <col min="2060" max="2060" width="29.109375" style="4" customWidth="1"/>
    <col min="2061" max="2061" width="12.88671875" style="4" customWidth="1"/>
    <col min="2062" max="2064" width="15.6640625" style="4" customWidth="1"/>
    <col min="2065" max="2065" width="12.88671875" style="4" customWidth="1"/>
    <col min="2066" max="2068" width="15.6640625" style="4" customWidth="1"/>
    <col min="2069" max="2069" width="13.33203125" style="4" customWidth="1"/>
    <col min="2070" max="2072" width="15.6640625" style="4" customWidth="1"/>
    <col min="2073" max="2073" width="12.6640625" style="4" customWidth="1"/>
    <col min="2074" max="2076" width="15.6640625" style="4" customWidth="1"/>
    <col min="2077" max="2077" width="13.33203125" style="4" customWidth="1"/>
    <col min="2078" max="2080" width="15.6640625" style="4" customWidth="1"/>
    <col min="2081" max="2081" width="13.33203125" style="4" customWidth="1"/>
    <col min="2082" max="2084" width="15.6640625" style="4" customWidth="1"/>
    <col min="2085" max="2085" width="12.88671875" style="4" customWidth="1"/>
    <col min="2086" max="2088" width="15.6640625" style="4" customWidth="1"/>
    <col min="2089" max="2089" width="12.6640625" style="4" customWidth="1"/>
    <col min="2090" max="2303" width="10.88671875" style="4"/>
    <col min="2304" max="2304" width="5" style="4" customWidth="1"/>
    <col min="2305" max="2305" width="0" style="4" hidden="1" customWidth="1"/>
    <col min="2306" max="2306" width="1.6640625" style="4" customWidth="1"/>
    <col min="2307" max="2307" width="41.6640625" style="4" customWidth="1"/>
    <col min="2308" max="2308" width="13.33203125" style="4" customWidth="1"/>
    <col min="2309" max="2309" width="13" style="4" customWidth="1"/>
    <col min="2310" max="2310" width="10" style="4" customWidth="1"/>
    <col min="2311" max="2311" width="13" style="4" customWidth="1"/>
    <col min="2312" max="2312" width="10.33203125" style="4" customWidth="1"/>
    <col min="2313" max="2313" width="13" style="4" customWidth="1"/>
    <col min="2314" max="2314" width="9.6640625" style="4" customWidth="1"/>
    <col min="2315" max="2315" width="1.33203125" style="4" customWidth="1"/>
    <col min="2316" max="2316" width="29.109375" style="4" customWidth="1"/>
    <col min="2317" max="2317" width="12.88671875" style="4" customWidth="1"/>
    <col min="2318" max="2320" width="15.6640625" style="4" customWidth="1"/>
    <col min="2321" max="2321" width="12.88671875" style="4" customWidth="1"/>
    <col min="2322" max="2324" width="15.6640625" style="4" customWidth="1"/>
    <col min="2325" max="2325" width="13.33203125" style="4" customWidth="1"/>
    <col min="2326" max="2328" width="15.6640625" style="4" customWidth="1"/>
    <col min="2329" max="2329" width="12.6640625" style="4" customWidth="1"/>
    <col min="2330" max="2332" width="15.6640625" style="4" customWidth="1"/>
    <col min="2333" max="2333" width="13.33203125" style="4" customWidth="1"/>
    <col min="2334" max="2336" width="15.6640625" style="4" customWidth="1"/>
    <col min="2337" max="2337" width="13.33203125" style="4" customWidth="1"/>
    <col min="2338" max="2340" width="15.6640625" style="4" customWidth="1"/>
    <col min="2341" max="2341" width="12.88671875" style="4" customWidth="1"/>
    <col min="2342" max="2344" width="15.6640625" style="4" customWidth="1"/>
    <col min="2345" max="2345" width="12.6640625" style="4" customWidth="1"/>
    <col min="2346" max="2559" width="10.88671875" style="4"/>
    <col min="2560" max="2560" width="5" style="4" customWidth="1"/>
    <col min="2561" max="2561" width="0" style="4" hidden="1" customWidth="1"/>
    <col min="2562" max="2562" width="1.6640625" style="4" customWidth="1"/>
    <col min="2563" max="2563" width="41.6640625" style="4" customWidth="1"/>
    <col min="2564" max="2564" width="13.33203125" style="4" customWidth="1"/>
    <col min="2565" max="2565" width="13" style="4" customWidth="1"/>
    <col min="2566" max="2566" width="10" style="4" customWidth="1"/>
    <col min="2567" max="2567" width="13" style="4" customWidth="1"/>
    <col min="2568" max="2568" width="10.33203125" style="4" customWidth="1"/>
    <col min="2569" max="2569" width="13" style="4" customWidth="1"/>
    <col min="2570" max="2570" width="9.6640625" style="4" customWidth="1"/>
    <col min="2571" max="2571" width="1.33203125" style="4" customWidth="1"/>
    <col min="2572" max="2572" width="29.109375" style="4" customWidth="1"/>
    <col min="2573" max="2573" width="12.88671875" style="4" customWidth="1"/>
    <col min="2574" max="2576" width="15.6640625" style="4" customWidth="1"/>
    <col min="2577" max="2577" width="12.88671875" style="4" customWidth="1"/>
    <col min="2578" max="2580" width="15.6640625" style="4" customWidth="1"/>
    <col min="2581" max="2581" width="13.33203125" style="4" customWidth="1"/>
    <col min="2582" max="2584" width="15.6640625" style="4" customWidth="1"/>
    <col min="2585" max="2585" width="12.6640625" style="4" customWidth="1"/>
    <col min="2586" max="2588" width="15.6640625" style="4" customWidth="1"/>
    <col min="2589" max="2589" width="13.33203125" style="4" customWidth="1"/>
    <col min="2590" max="2592" width="15.6640625" style="4" customWidth="1"/>
    <col min="2593" max="2593" width="13.33203125" style="4" customWidth="1"/>
    <col min="2594" max="2596" width="15.6640625" style="4" customWidth="1"/>
    <col min="2597" max="2597" width="12.88671875" style="4" customWidth="1"/>
    <col min="2598" max="2600" width="15.6640625" style="4" customWidth="1"/>
    <col min="2601" max="2601" width="12.6640625" style="4" customWidth="1"/>
    <col min="2602" max="2815" width="10.88671875" style="4"/>
    <col min="2816" max="2816" width="5" style="4" customWidth="1"/>
    <col min="2817" max="2817" width="0" style="4" hidden="1" customWidth="1"/>
    <col min="2818" max="2818" width="1.6640625" style="4" customWidth="1"/>
    <col min="2819" max="2819" width="41.6640625" style="4" customWidth="1"/>
    <col min="2820" max="2820" width="13.33203125" style="4" customWidth="1"/>
    <col min="2821" max="2821" width="13" style="4" customWidth="1"/>
    <col min="2822" max="2822" width="10" style="4" customWidth="1"/>
    <col min="2823" max="2823" width="13" style="4" customWidth="1"/>
    <col min="2824" max="2824" width="10.33203125" style="4" customWidth="1"/>
    <col min="2825" max="2825" width="13" style="4" customWidth="1"/>
    <col min="2826" max="2826" width="9.6640625" style="4" customWidth="1"/>
    <col min="2827" max="2827" width="1.33203125" style="4" customWidth="1"/>
    <col min="2828" max="2828" width="29.109375" style="4" customWidth="1"/>
    <col min="2829" max="2829" width="12.88671875" style="4" customWidth="1"/>
    <col min="2830" max="2832" width="15.6640625" style="4" customWidth="1"/>
    <col min="2833" max="2833" width="12.88671875" style="4" customWidth="1"/>
    <col min="2834" max="2836" width="15.6640625" style="4" customWidth="1"/>
    <col min="2837" max="2837" width="13.33203125" style="4" customWidth="1"/>
    <col min="2838" max="2840" width="15.6640625" style="4" customWidth="1"/>
    <col min="2841" max="2841" width="12.6640625" style="4" customWidth="1"/>
    <col min="2842" max="2844" width="15.6640625" style="4" customWidth="1"/>
    <col min="2845" max="2845" width="13.33203125" style="4" customWidth="1"/>
    <col min="2846" max="2848" width="15.6640625" style="4" customWidth="1"/>
    <col min="2849" max="2849" width="13.33203125" style="4" customWidth="1"/>
    <col min="2850" max="2852" width="15.6640625" style="4" customWidth="1"/>
    <col min="2853" max="2853" width="12.88671875" style="4" customWidth="1"/>
    <col min="2854" max="2856" width="15.6640625" style="4" customWidth="1"/>
    <col min="2857" max="2857" width="12.6640625" style="4" customWidth="1"/>
    <col min="2858" max="3071" width="10.88671875" style="4"/>
    <col min="3072" max="3072" width="5" style="4" customWidth="1"/>
    <col min="3073" max="3073" width="0" style="4" hidden="1" customWidth="1"/>
    <col min="3074" max="3074" width="1.6640625" style="4" customWidth="1"/>
    <col min="3075" max="3075" width="41.6640625" style="4" customWidth="1"/>
    <col min="3076" max="3076" width="13.33203125" style="4" customWidth="1"/>
    <col min="3077" max="3077" width="13" style="4" customWidth="1"/>
    <col min="3078" max="3078" width="10" style="4" customWidth="1"/>
    <col min="3079" max="3079" width="13" style="4" customWidth="1"/>
    <col min="3080" max="3080" width="10.33203125" style="4" customWidth="1"/>
    <col min="3081" max="3081" width="13" style="4" customWidth="1"/>
    <col min="3082" max="3082" width="9.6640625" style="4" customWidth="1"/>
    <col min="3083" max="3083" width="1.33203125" style="4" customWidth="1"/>
    <col min="3084" max="3084" width="29.109375" style="4" customWidth="1"/>
    <col min="3085" max="3085" width="12.88671875" style="4" customWidth="1"/>
    <col min="3086" max="3088" width="15.6640625" style="4" customWidth="1"/>
    <col min="3089" max="3089" width="12.88671875" style="4" customWidth="1"/>
    <col min="3090" max="3092" width="15.6640625" style="4" customWidth="1"/>
    <col min="3093" max="3093" width="13.33203125" style="4" customWidth="1"/>
    <col min="3094" max="3096" width="15.6640625" style="4" customWidth="1"/>
    <col min="3097" max="3097" width="12.6640625" style="4" customWidth="1"/>
    <col min="3098" max="3100" width="15.6640625" style="4" customWidth="1"/>
    <col min="3101" max="3101" width="13.33203125" style="4" customWidth="1"/>
    <col min="3102" max="3104" width="15.6640625" style="4" customWidth="1"/>
    <col min="3105" max="3105" width="13.33203125" style="4" customWidth="1"/>
    <col min="3106" max="3108" width="15.6640625" style="4" customWidth="1"/>
    <col min="3109" max="3109" width="12.88671875" style="4" customWidth="1"/>
    <col min="3110" max="3112" width="15.6640625" style="4" customWidth="1"/>
    <col min="3113" max="3113" width="12.6640625" style="4" customWidth="1"/>
    <col min="3114" max="3327" width="10.88671875" style="4"/>
    <col min="3328" max="3328" width="5" style="4" customWidth="1"/>
    <col min="3329" max="3329" width="0" style="4" hidden="1" customWidth="1"/>
    <col min="3330" max="3330" width="1.6640625" style="4" customWidth="1"/>
    <col min="3331" max="3331" width="41.6640625" style="4" customWidth="1"/>
    <col min="3332" max="3332" width="13.33203125" style="4" customWidth="1"/>
    <col min="3333" max="3333" width="13" style="4" customWidth="1"/>
    <col min="3334" max="3334" width="10" style="4" customWidth="1"/>
    <col min="3335" max="3335" width="13" style="4" customWidth="1"/>
    <col min="3336" max="3336" width="10.33203125" style="4" customWidth="1"/>
    <col min="3337" max="3337" width="13" style="4" customWidth="1"/>
    <col min="3338" max="3338" width="9.6640625" style="4" customWidth="1"/>
    <col min="3339" max="3339" width="1.33203125" style="4" customWidth="1"/>
    <col min="3340" max="3340" width="29.109375" style="4" customWidth="1"/>
    <col min="3341" max="3341" width="12.88671875" style="4" customWidth="1"/>
    <col min="3342" max="3344" width="15.6640625" style="4" customWidth="1"/>
    <col min="3345" max="3345" width="12.88671875" style="4" customWidth="1"/>
    <col min="3346" max="3348" width="15.6640625" style="4" customWidth="1"/>
    <col min="3349" max="3349" width="13.33203125" style="4" customWidth="1"/>
    <col min="3350" max="3352" width="15.6640625" style="4" customWidth="1"/>
    <col min="3353" max="3353" width="12.6640625" style="4" customWidth="1"/>
    <col min="3354" max="3356" width="15.6640625" style="4" customWidth="1"/>
    <col min="3357" max="3357" width="13.33203125" style="4" customWidth="1"/>
    <col min="3358" max="3360" width="15.6640625" style="4" customWidth="1"/>
    <col min="3361" max="3361" width="13.33203125" style="4" customWidth="1"/>
    <col min="3362" max="3364" width="15.6640625" style="4" customWidth="1"/>
    <col min="3365" max="3365" width="12.88671875" style="4" customWidth="1"/>
    <col min="3366" max="3368" width="15.6640625" style="4" customWidth="1"/>
    <col min="3369" max="3369" width="12.6640625" style="4" customWidth="1"/>
    <col min="3370" max="3583" width="10.88671875" style="4"/>
    <col min="3584" max="3584" width="5" style="4" customWidth="1"/>
    <col min="3585" max="3585" width="0" style="4" hidden="1" customWidth="1"/>
    <col min="3586" max="3586" width="1.6640625" style="4" customWidth="1"/>
    <col min="3587" max="3587" width="41.6640625" style="4" customWidth="1"/>
    <col min="3588" max="3588" width="13.33203125" style="4" customWidth="1"/>
    <col min="3589" max="3589" width="13" style="4" customWidth="1"/>
    <col min="3590" max="3590" width="10" style="4" customWidth="1"/>
    <col min="3591" max="3591" width="13" style="4" customWidth="1"/>
    <col min="3592" max="3592" width="10.33203125" style="4" customWidth="1"/>
    <col min="3593" max="3593" width="13" style="4" customWidth="1"/>
    <col min="3594" max="3594" width="9.6640625" style="4" customWidth="1"/>
    <col min="3595" max="3595" width="1.33203125" style="4" customWidth="1"/>
    <col min="3596" max="3596" width="29.109375" style="4" customWidth="1"/>
    <col min="3597" max="3597" width="12.88671875" style="4" customWidth="1"/>
    <col min="3598" max="3600" width="15.6640625" style="4" customWidth="1"/>
    <col min="3601" max="3601" width="12.88671875" style="4" customWidth="1"/>
    <col min="3602" max="3604" width="15.6640625" style="4" customWidth="1"/>
    <col min="3605" max="3605" width="13.33203125" style="4" customWidth="1"/>
    <col min="3606" max="3608" width="15.6640625" style="4" customWidth="1"/>
    <col min="3609" max="3609" width="12.6640625" style="4" customWidth="1"/>
    <col min="3610" max="3612" width="15.6640625" style="4" customWidth="1"/>
    <col min="3613" max="3613" width="13.33203125" style="4" customWidth="1"/>
    <col min="3614" max="3616" width="15.6640625" style="4" customWidth="1"/>
    <col min="3617" max="3617" width="13.33203125" style="4" customWidth="1"/>
    <col min="3618" max="3620" width="15.6640625" style="4" customWidth="1"/>
    <col min="3621" max="3621" width="12.88671875" style="4" customWidth="1"/>
    <col min="3622" max="3624" width="15.6640625" style="4" customWidth="1"/>
    <col min="3625" max="3625" width="12.6640625" style="4" customWidth="1"/>
    <col min="3626" max="3839" width="10.88671875" style="4"/>
    <col min="3840" max="3840" width="5" style="4" customWidth="1"/>
    <col min="3841" max="3841" width="0" style="4" hidden="1" customWidth="1"/>
    <col min="3842" max="3842" width="1.6640625" style="4" customWidth="1"/>
    <col min="3843" max="3843" width="41.6640625" style="4" customWidth="1"/>
    <col min="3844" max="3844" width="13.33203125" style="4" customWidth="1"/>
    <col min="3845" max="3845" width="13" style="4" customWidth="1"/>
    <col min="3846" max="3846" width="10" style="4" customWidth="1"/>
    <col min="3847" max="3847" width="13" style="4" customWidth="1"/>
    <col min="3848" max="3848" width="10.33203125" style="4" customWidth="1"/>
    <col min="3849" max="3849" width="13" style="4" customWidth="1"/>
    <col min="3850" max="3850" width="9.6640625" style="4" customWidth="1"/>
    <col min="3851" max="3851" width="1.33203125" style="4" customWidth="1"/>
    <col min="3852" max="3852" width="29.109375" style="4" customWidth="1"/>
    <col min="3853" max="3853" width="12.88671875" style="4" customWidth="1"/>
    <col min="3854" max="3856" width="15.6640625" style="4" customWidth="1"/>
    <col min="3857" max="3857" width="12.88671875" style="4" customWidth="1"/>
    <col min="3858" max="3860" width="15.6640625" style="4" customWidth="1"/>
    <col min="3861" max="3861" width="13.33203125" style="4" customWidth="1"/>
    <col min="3862" max="3864" width="15.6640625" style="4" customWidth="1"/>
    <col min="3865" max="3865" width="12.6640625" style="4" customWidth="1"/>
    <col min="3866" max="3868" width="15.6640625" style="4" customWidth="1"/>
    <col min="3869" max="3869" width="13.33203125" style="4" customWidth="1"/>
    <col min="3870" max="3872" width="15.6640625" style="4" customWidth="1"/>
    <col min="3873" max="3873" width="13.33203125" style="4" customWidth="1"/>
    <col min="3874" max="3876" width="15.6640625" style="4" customWidth="1"/>
    <col min="3877" max="3877" width="12.88671875" style="4" customWidth="1"/>
    <col min="3878" max="3880" width="15.6640625" style="4" customWidth="1"/>
    <col min="3881" max="3881" width="12.6640625" style="4" customWidth="1"/>
    <col min="3882" max="4095" width="10.88671875" style="4"/>
    <col min="4096" max="4096" width="5" style="4" customWidth="1"/>
    <col min="4097" max="4097" width="0" style="4" hidden="1" customWidth="1"/>
    <col min="4098" max="4098" width="1.6640625" style="4" customWidth="1"/>
    <col min="4099" max="4099" width="41.6640625" style="4" customWidth="1"/>
    <col min="4100" max="4100" width="13.33203125" style="4" customWidth="1"/>
    <col min="4101" max="4101" width="13" style="4" customWidth="1"/>
    <col min="4102" max="4102" width="10" style="4" customWidth="1"/>
    <col min="4103" max="4103" width="13" style="4" customWidth="1"/>
    <col min="4104" max="4104" width="10.33203125" style="4" customWidth="1"/>
    <col min="4105" max="4105" width="13" style="4" customWidth="1"/>
    <col min="4106" max="4106" width="9.6640625" style="4" customWidth="1"/>
    <col min="4107" max="4107" width="1.33203125" style="4" customWidth="1"/>
    <col min="4108" max="4108" width="29.109375" style="4" customWidth="1"/>
    <col min="4109" max="4109" width="12.88671875" style="4" customWidth="1"/>
    <col min="4110" max="4112" width="15.6640625" style="4" customWidth="1"/>
    <col min="4113" max="4113" width="12.88671875" style="4" customWidth="1"/>
    <col min="4114" max="4116" width="15.6640625" style="4" customWidth="1"/>
    <col min="4117" max="4117" width="13.33203125" style="4" customWidth="1"/>
    <col min="4118" max="4120" width="15.6640625" style="4" customWidth="1"/>
    <col min="4121" max="4121" width="12.6640625" style="4" customWidth="1"/>
    <col min="4122" max="4124" width="15.6640625" style="4" customWidth="1"/>
    <col min="4125" max="4125" width="13.33203125" style="4" customWidth="1"/>
    <col min="4126" max="4128" width="15.6640625" style="4" customWidth="1"/>
    <col min="4129" max="4129" width="13.33203125" style="4" customWidth="1"/>
    <col min="4130" max="4132" width="15.6640625" style="4" customWidth="1"/>
    <col min="4133" max="4133" width="12.88671875" style="4" customWidth="1"/>
    <col min="4134" max="4136" width="15.6640625" style="4" customWidth="1"/>
    <col min="4137" max="4137" width="12.6640625" style="4" customWidth="1"/>
    <col min="4138" max="4351" width="10.88671875" style="4"/>
    <col min="4352" max="4352" width="5" style="4" customWidth="1"/>
    <col min="4353" max="4353" width="0" style="4" hidden="1" customWidth="1"/>
    <col min="4354" max="4354" width="1.6640625" style="4" customWidth="1"/>
    <col min="4355" max="4355" width="41.6640625" style="4" customWidth="1"/>
    <col min="4356" max="4356" width="13.33203125" style="4" customWidth="1"/>
    <col min="4357" max="4357" width="13" style="4" customWidth="1"/>
    <col min="4358" max="4358" width="10" style="4" customWidth="1"/>
    <col min="4359" max="4359" width="13" style="4" customWidth="1"/>
    <col min="4360" max="4360" width="10.33203125" style="4" customWidth="1"/>
    <col min="4361" max="4361" width="13" style="4" customWidth="1"/>
    <col min="4362" max="4362" width="9.6640625" style="4" customWidth="1"/>
    <col min="4363" max="4363" width="1.33203125" style="4" customWidth="1"/>
    <col min="4364" max="4364" width="29.109375" style="4" customWidth="1"/>
    <col min="4365" max="4365" width="12.88671875" style="4" customWidth="1"/>
    <col min="4366" max="4368" width="15.6640625" style="4" customWidth="1"/>
    <col min="4369" max="4369" width="12.88671875" style="4" customWidth="1"/>
    <col min="4370" max="4372" width="15.6640625" style="4" customWidth="1"/>
    <col min="4373" max="4373" width="13.33203125" style="4" customWidth="1"/>
    <col min="4374" max="4376" width="15.6640625" style="4" customWidth="1"/>
    <col min="4377" max="4377" width="12.6640625" style="4" customWidth="1"/>
    <col min="4378" max="4380" width="15.6640625" style="4" customWidth="1"/>
    <col min="4381" max="4381" width="13.33203125" style="4" customWidth="1"/>
    <col min="4382" max="4384" width="15.6640625" style="4" customWidth="1"/>
    <col min="4385" max="4385" width="13.33203125" style="4" customWidth="1"/>
    <col min="4386" max="4388" width="15.6640625" style="4" customWidth="1"/>
    <col min="4389" max="4389" width="12.88671875" style="4" customWidth="1"/>
    <col min="4390" max="4392" width="15.6640625" style="4" customWidth="1"/>
    <col min="4393" max="4393" width="12.6640625" style="4" customWidth="1"/>
    <col min="4394" max="4607" width="10.88671875" style="4"/>
    <col min="4608" max="4608" width="5" style="4" customWidth="1"/>
    <col min="4609" max="4609" width="0" style="4" hidden="1" customWidth="1"/>
    <col min="4610" max="4610" width="1.6640625" style="4" customWidth="1"/>
    <col min="4611" max="4611" width="41.6640625" style="4" customWidth="1"/>
    <col min="4612" max="4612" width="13.33203125" style="4" customWidth="1"/>
    <col min="4613" max="4613" width="13" style="4" customWidth="1"/>
    <col min="4614" max="4614" width="10" style="4" customWidth="1"/>
    <col min="4615" max="4615" width="13" style="4" customWidth="1"/>
    <col min="4616" max="4616" width="10.33203125" style="4" customWidth="1"/>
    <col min="4617" max="4617" width="13" style="4" customWidth="1"/>
    <col min="4618" max="4618" width="9.6640625" style="4" customWidth="1"/>
    <col min="4619" max="4619" width="1.33203125" style="4" customWidth="1"/>
    <col min="4620" max="4620" width="29.109375" style="4" customWidth="1"/>
    <col min="4621" max="4621" width="12.88671875" style="4" customWidth="1"/>
    <col min="4622" max="4624" width="15.6640625" style="4" customWidth="1"/>
    <col min="4625" max="4625" width="12.88671875" style="4" customWidth="1"/>
    <col min="4626" max="4628" width="15.6640625" style="4" customWidth="1"/>
    <col min="4629" max="4629" width="13.33203125" style="4" customWidth="1"/>
    <col min="4630" max="4632" width="15.6640625" style="4" customWidth="1"/>
    <col min="4633" max="4633" width="12.6640625" style="4" customWidth="1"/>
    <col min="4634" max="4636" width="15.6640625" style="4" customWidth="1"/>
    <col min="4637" max="4637" width="13.33203125" style="4" customWidth="1"/>
    <col min="4638" max="4640" width="15.6640625" style="4" customWidth="1"/>
    <col min="4641" max="4641" width="13.33203125" style="4" customWidth="1"/>
    <col min="4642" max="4644" width="15.6640625" style="4" customWidth="1"/>
    <col min="4645" max="4645" width="12.88671875" style="4" customWidth="1"/>
    <col min="4646" max="4648" width="15.6640625" style="4" customWidth="1"/>
    <col min="4649" max="4649" width="12.6640625" style="4" customWidth="1"/>
    <col min="4650" max="4863" width="10.88671875" style="4"/>
    <col min="4864" max="4864" width="5" style="4" customWidth="1"/>
    <col min="4865" max="4865" width="0" style="4" hidden="1" customWidth="1"/>
    <col min="4866" max="4866" width="1.6640625" style="4" customWidth="1"/>
    <col min="4867" max="4867" width="41.6640625" style="4" customWidth="1"/>
    <col min="4868" max="4868" width="13.33203125" style="4" customWidth="1"/>
    <col min="4869" max="4869" width="13" style="4" customWidth="1"/>
    <col min="4870" max="4870" width="10" style="4" customWidth="1"/>
    <col min="4871" max="4871" width="13" style="4" customWidth="1"/>
    <col min="4872" max="4872" width="10.33203125" style="4" customWidth="1"/>
    <col min="4873" max="4873" width="13" style="4" customWidth="1"/>
    <col min="4874" max="4874" width="9.6640625" style="4" customWidth="1"/>
    <col min="4875" max="4875" width="1.33203125" style="4" customWidth="1"/>
    <col min="4876" max="4876" width="29.109375" style="4" customWidth="1"/>
    <col min="4877" max="4877" width="12.88671875" style="4" customWidth="1"/>
    <col min="4878" max="4880" width="15.6640625" style="4" customWidth="1"/>
    <col min="4881" max="4881" width="12.88671875" style="4" customWidth="1"/>
    <col min="4882" max="4884" width="15.6640625" style="4" customWidth="1"/>
    <col min="4885" max="4885" width="13.33203125" style="4" customWidth="1"/>
    <col min="4886" max="4888" width="15.6640625" style="4" customWidth="1"/>
    <col min="4889" max="4889" width="12.6640625" style="4" customWidth="1"/>
    <col min="4890" max="4892" width="15.6640625" style="4" customWidth="1"/>
    <col min="4893" max="4893" width="13.33203125" style="4" customWidth="1"/>
    <col min="4894" max="4896" width="15.6640625" style="4" customWidth="1"/>
    <col min="4897" max="4897" width="13.33203125" style="4" customWidth="1"/>
    <col min="4898" max="4900" width="15.6640625" style="4" customWidth="1"/>
    <col min="4901" max="4901" width="12.88671875" style="4" customWidth="1"/>
    <col min="4902" max="4904" width="15.6640625" style="4" customWidth="1"/>
    <col min="4905" max="4905" width="12.6640625" style="4" customWidth="1"/>
    <col min="4906" max="5119" width="10.88671875" style="4"/>
    <col min="5120" max="5120" width="5" style="4" customWidth="1"/>
    <col min="5121" max="5121" width="0" style="4" hidden="1" customWidth="1"/>
    <col min="5122" max="5122" width="1.6640625" style="4" customWidth="1"/>
    <col min="5123" max="5123" width="41.6640625" style="4" customWidth="1"/>
    <col min="5124" max="5124" width="13.33203125" style="4" customWidth="1"/>
    <col min="5125" max="5125" width="13" style="4" customWidth="1"/>
    <col min="5126" max="5126" width="10" style="4" customWidth="1"/>
    <col min="5127" max="5127" width="13" style="4" customWidth="1"/>
    <col min="5128" max="5128" width="10.33203125" style="4" customWidth="1"/>
    <col min="5129" max="5129" width="13" style="4" customWidth="1"/>
    <col min="5130" max="5130" width="9.6640625" style="4" customWidth="1"/>
    <col min="5131" max="5131" width="1.33203125" style="4" customWidth="1"/>
    <col min="5132" max="5132" width="29.109375" style="4" customWidth="1"/>
    <col min="5133" max="5133" width="12.88671875" style="4" customWidth="1"/>
    <col min="5134" max="5136" width="15.6640625" style="4" customWidth="1"/>
    <col min="5137" max="5137" width="12.88671875" style="4" customWidth="1"/>
    <col min="5138" max="5140" width="15.6640625" style="4" customWidth="1"/>
    <col min="5141" max="5141" width="13.33203125" style="4" customWidth="1"/>
    <col min="5142" max="5144" width="15.6640625" style="4" customWidth="1"/>
    <col min="5145" max="5145" width="12.6640625" style="4" customWidth="1"/>
    <col min="5146" max="5148" width="15.6640625" style="4" customWidth="1"/>
    <col min="5149" max="5149" width="13.33203125" style="4" customWidth="1"/>
    <col min="5150" max="5152" width="15.6640625" style="4" customWidth="1"/>
    <col min="5153" max="5153" width="13.33203125" style="4" customWidth="1"/>
    <col min="5154" max="5156" width="15.6640625" style="4" customWidth="1"/>
    <col min="5157" max="5157" width="12.88671875" style="4" customWidth="1"/>
    <col min="5158" max="5160" width="15.6640625" style="4" customWidth="1"/>
    <col min="5161" max="5161" width="12.6640625" style="4" customWidth="1"/>
    <col min="5162" max="5375" width="10.88671875" style="4"/>
    <col min="5376" max="5376" width="5" style="4" customWidth="1"/>
    <col min="5377" max="5377" width="0" style="4" hidden="1" customWidth="1"/>
    <col min="5378" max="5378" width="1.6640625" style="4" customWidth="1"/>
    <col min="5379" max="5379" width="41.6640625" style="4" customWidth="1"/>
    <col min="5380" max="5380" width="13.33203125" style="4" customWidth="1"/>
    <col min="5381" max="5381" width="13" style="4" customWidth="1"/>
    <col min="5382" max="5382" width="10" style="4" customWidth="1"/>
    <col min="5383" max="5383" width="13" style="4" customWidth="1"/>
    <col min="5384" max="5384" width="10.33203125" style="4" customWidth="1"/>
    <col min="5385" max="5385" width="13" style="4" customWidth="1"/>
    <col min="5386" max="5386" width="9.6640625" style="4" customWidth="1"/>
    <col min="5387" max="5387" width="1.33203125" style="4" customWidth="1"/>
    <col min="5388" max="5388" width="29.109375" style="4" customWidth="1"/>
    <col min="5389" max="5389" width="12.88671875" style="4" customWidth="1"/>
    <col min="5390" max="5392" width="15.6640625" style="4" customWidth="1"/>
    <col min="5393" max="5393" width="12.88671875" style="4" customWidth="1"/>
    <col min="5394" max="5396" width="15.6640625" style="4" customWidth="1"/>
    <col min="5397" max="5397" width="13.33203125" style="4" customWidth="1"/>
    <col min="5398" max="5400" width="15.6640625" style="4" customWidth="1"/>
    <col min="5401" max="5401" width="12.6640625" style="4" customWidth="1"/>
    <col min="5402" max="5404" width="15.6640625" style="4" customWidth="1"/>
    <col min="5405" max="5405" width="13.33203125" style="4" customWidth="1"/>
    <col min="5406" max="5408" width="15.6640625" style="4" customWidth="1"/>
    <col min="5409" max="5409" width="13.33203125" style="4" customWidth="1"/>
    <col min="5410" max="5412" width="15.6640625" style="4" customWidth="1"/>
    <col min="5413" max="5413" width="12.88671875" style="4" customWidth="1"/>
    <col min="5414" max="5416" width="15.6640625" style="4" customWidth="1"/>
    <col min="5417" max="5417" width="12.6640625" style="4" customWidth="1"/>
    <col min="5418" max="5631" width="10.88671875" style="4"/>
    <col min="5632" max="5632" width="5" style="4" customWidth="1"/>
    <col min="5633" max="5633" width="0" style="4" hidden="1" customWidth="1"/>
    <col min="5634" max="5634" width="1.6640625" style="4" customWidth="1"/>
    <col min="5635" max="5635" width="41.6640625" style="4" customWidth="1"/>
    <col min="5636" max="5636" width="13.33203125" style="4" customWidth="1"/>
    <col min="5637" max="5637" width="13" style="4" customWidth="1"/>
    <col min="5638" max="5638" width="10" style="4" customWidth="1"/>
    <col min="5639" max="5639" width="13" style="4" customWidth="1"/>
    <col min="5640" max="5640" width="10.33203125" style="4" customWidth="1"/>
    <col min="5641" max="5641" width="13" style="4" customWidth="1"/>
    <col min="5642" max="5642" width="9.6640625" style="4" customWidth="1"/>
    <col min="5643" max="5643" width="1.33203125" style="4" customWidth="1"/>
    <col min="5644" max="5644" width="29.109375" style="4" customWidth="1"/>
    <col min="5645" max="5645" width="12.88671875" style="4" customWidth="1"/>
    <col min="5646" max="5648" width="15.6640625" style="4" customWidth="1"/>
    <col min="5649" max="5649" width="12.88671875" style="4" customWidth="1"/>
    <col min="5650" max="5652" width="15.6640625" style="4" customWidth="1"/>
    <col min="5653" max="5653" width="13.33203125" style="4" customWidth="1"/>
    <col min="5654" max="5656" width="15.6640625" style="4" customWidth="1"/>
    <col min="5657" max="5657" width="12.6640625" style="4" customWidth="1"/>
    <col min="5658" max="5660" width="15.6640625" style="4" customWidth="1"/>
    <col min="5661" max="5661" width="13.33203125" style="4" customWidth="1"/>
    <col min="5662" max="5664" width="15.6640625" style="4" customWidth="1"/>
    <col min="5665" max="5665" width="13.33203125" style="4" customWidth="1"/>
    <col min="5666" max="5668" width="15.6640625" style="4" customWidth="1"/>
    <col min="5669" max="5669" width="12.88671875" style="4" customWidth="1"/>
    <col min="5670" max="5672" width="15.6640625" style="4" customWidth="1"/>
    <col min="5673" max="5673" width="12.6640625" style="4" customWidth="1"/>
    <col min="5674" max="5887" width="10.88671875" style="4"/>
    <col min="5888" max="5888" width="5" style="4" customWidth="1"/>
    <col min="5889" max="5889" width="0" style="4" hidden="1" customWidth="1"/>
    <col min="5890" max="5890" width="1.6640625" style="4" customWidth="1"/>
    <col min="5891" max="5891" width="41.6640625" style="4" customWidth="1"/>
    <col min="5892" max="5892" width="13.33203125" style="4" customWidth="1"/>
    <col min="5893" max="5893" width="13" style="4" customWidth="1"/>
    <col min="5894" max="5894" width="10" style="4" customWidth="1"/>
    <col min="5895" max="5895" width="13" style="4" customWidth="1"/>
    <col min="5896" max="5896" width="10.33203125" style="4" customWidth="1"/>
    <col min="5897" max="5897" width="13" style="4" customWidth="1"/>
    <col min="5898" max="5898" width="9.6640625" style="4" customWidth="1"/>
    <col min="5899" max="5899" width="1.33203125" style="4" customWidth="1"/>
    <col min="5900" max="5900" width="29.109375" style="4" customWidth="1"/>
    <col min="5901" max="5901" width="12.88671875" style="4" customWidth="1"/>
    <col min="5902" max="5904" width="15.6640625" style="4" customWidth="1"/>
    <col min="5905" max="5905" width="12.88671875" style="4" customWidth="1"/>
    <col min="5906" max="5908" width="15.6640625" style="4" customWidth="1"/>
    <col min="5909" max="5909" width="13.33203125" style="4" customWidth="1"/>
    <col min="5910" max="5912" width="15.6640625" style="4" customWidth="1"/>
    <col min="5913" max="5913" width="12.6640625" style="4" customWidth="1"/>
    <col min="5914" max="5916" width="15.6640625" style="4" customWidth="1"/>
    <col min="5917" max="5917" width="13.33203125" style="4" customWidth="1"/>
    <col min="5918" max="5920" width="15.6640625" style="4" customWidth="1"/>
    <col min="5921" max="5921" width="13.33203125" style="4" customWidth="1"/>
    <col min="5922" max="5924" width="15.6640625" style="4" customWidth="1"/>
    <col min="5925" max="5925" width="12.88671875" style="4" customWidth="1"/>
    <col min="5926" max="5928" width="15.6640625" style="4" customWidth="1"/>
    <col min="5929" max="5929" width="12.6640625" style="4" customWidth="1"/>
    <col min="5930" max="6143" width="10.88671875" style="4"/>
    <col min="6144" max="6144" width="5" style="4" customWidth="1"/>
    <col min="6145" max="6145" width="0" style="4" hidden="1" customWidth="1"/>
    <col min="6146" max="6146" width="1.6640625" style="4" customWidth="1"/>
    <col min="6147" max="6147" width="41.6640625" style="4" customWidth="1"/>
    <col min="6148" max="6148" width="13.33203125" style="4" customWidth="1"/>
    <col min="6149" max="6149" width="13" style="4" customWidth="1"/>
    <col min="6150" max="6150" width="10" style="4" customWidth="1"/>
    <col min="6151" max="6151" width="13" style="4" customWidth="1"/>
    <col min="6152" max="6152" width="10.33203125" style="4" customWidth="1"/>
    <col min="6153" max="6153" width="13" style="4" customWidth="1"/>
    <col min="6154" max="6154" width="9.6640625" style="4" customWidth="1"/>
    <col min="6155" max="6155" width="1.33203125" style="4" customWidth="1"/>
    <col min="6156" max="6156" width="29.109375" style="4" customWidth="1"/>
    <col min="6157" max="6157" width="12.88671875" style="4" customWidth="1"/>
    <col min="6158" max="6160" width="15.6640625" style="4" customWidth="1"/>
    <col min="6161" max="6161" width="12.88671875" style="4" customWidth="1"/>
    <col min="6162" max="6164" width="15.6640625" style="4" customWidth="1"/>
    <col min="6165" max="6165" width="13.33203125" style="4" customWidth="1"/>
    <col min="6166" max="6168" width="15.6640625" style="4" customWidth="1"/>
    <col min="6169" max="6169" width="12.6640625" style="4" customWidth="1"/>
    <col min="6170" max="6172" width="15.6640625" style="4" customWidth="1"/>
    <col min="6173" max="6173" width="13.33203125" style="4" customWidth="1"/>
    <col min="6174" max="6176" width="15.6640625" style="4" customWidth="1"/>
    <col min="6177" max="6177" width="13.33203125" style="4" customWidth="1"/>
    <col min="6178" max="6180" width="15.6640625" style="4" customWidth="1"/>
    <col min="6181" max="6181" width="12.88671875" style="4" customWidth="1"/>
    <col min="6182" max="6184" width="15.6640625" style="4" customWidth="1"/>
    <col min="6185" max="6185" width="12.6640625" style="4" customWidth="1"/>
    <col min="6186" max="6399" width="10.88671875" style="4"/>
    <col min="6400" max="6400" width="5" style="4" customWidth="1"/>
    <col min="6401" max="6401" width="0" style="4" hidden="1" customWidth="1"/>
    <col min="6402" max="6402" width="1.6640625" style="4" customWidth="1"/>
    <col min="6403" max="6403" width="41.6640625" style="4" customWidth="1"/>
    <col min="6404" max="6404" width="13.33203125" style="4" customWidth="1"/>
    <col min="6405" max="6405" width="13" style="4" customWidth="1"/>
    <col min="6406" max="6406" width="10" style="4" customWidth="1"/>
    <col min="6407" max="6407" width="13" style="4" customWidth="1"/>
    <col min="6408" max="6408" width="10.33203125" style="4" customWidth="1"/>
    <col min="6409" max="6409" width="13" style="4" customWidth="1"/>
    <col min="6410" max="6410" width="9.6640625" style="4" customWidth="1"/>
    <col min="6411" max="6411" width="1.33203125" style="4" customWidth="1"/>
    <col min="6412" max="6412" width="29.109375" style="4" customWidth="1"/>
    <col min="6413" max="6413" width="12.88671875" style="4" customWidth="1"/>
    <col min="6414" max="6416" width="15.6640625" style="4" customWidth="1"/>
    <col min="6417" max="6417" width="12.88671875" style="4" customWidth="1"/>
    <col min="6418" max="6420" width="15.6640625" style="4" customWidth="1"/>
    <col min="6421" max="6421" width="13.33203125" style="4" customWidth="1"/>
    <col min="6422" max="6424" width="15.6640625" style="4" customWidth="1"/>
    <col min="6425" max="6425" width="12.6640625" style="4" customWidth="1"/>
    <col min="6426" max="6428" width="15.6640625" style="4" customWidth="1"/>
    <col min="6429" max="6429" width="13.33203125" style="4" customWidth="1"/>
    <col min="6430" max="6432" width="15.6640625" style="4" customWidth="1"/>
    <col min="6433" max="6433" width="13.33203125" style="4" customWidth="1"/>
    <col min="6434" max="6436" width="15.6640625" style="4" customWidth="1"/>
    <col min="6437" max="6437" width="12.88671875" style="4" customWidth="1"/>
    <col min="6438" max="6440" width="15.6640625" style="4" customWidth="1"/>
    <col min="6441" max="6441" width="12.6640625" style="4" customWidth="1"/>
    <col min="6442" max="6655" width="10.88671875" style="4"/>
    <col min="6656" max="6656" width="5" style="4" customWidth="1"/>
    <col min="6657" max="6657" width="0" style="4" hidden="1" customWidth="1"/>
    <col min="6658" max="6658" width="1.6640625" style="4" customWidth="1"/>
    <col min="6659" max="6659" width="41.6640625" style="4" customWidth="1"/>
    <col min="6660" max="6660" width="13.33203125" style="4" customWidth="1"/>
    <col min="6661" max="6661" width="13" style="4" customWidth="1"/>
    <col min="6662" max="6662" width="10" style="4" customWidth="1"/>
    <col min="6663" max="6663" width="13" style="4" customWidth="1"/>
    <col min="6664" max="6664" width="10.33203125" style="4" customWidth="1"/>
    <col min="6665" max="6665" width="13" style="4" customWidth="1"/>
    <col min="6666" max="6666" width="9.6640625" style="4" customWidth="1"/>
    <col min="6667" max="6667" width="1.33203125" style="4" customWidth="1"/>
    <col min="6668" max="6668" width="29.109375" style="4" customWidth="1"/>
    <col min="6669" max="6669" width="12.88671875" style="4" customWidth="1"/>
    <col min="6670" max="6672" width="15.6640625" style="4" customWidth="1"/>
    <col min="6673" max="6673" width="12.88671875" style="4" customWidth="1"/>
    <col min="6674" max="6676" width="15.6640625" style="4" customWidth="1"/>
    <col min="6677" max="6677" width="13.33203125" style="4" customWidth="1"/>
    <col min="6678" max="6680" width="15.6640625" style="4" customWidth="1"/>
    <col min="6681" max="6681" width="12.6640625" style="4" customWidth="1"/>
    <col min="6682" max="6684" width="15.6640625" style="4" customWidth="1"/>
    <col min="6685" max="6685" width="13.33203125" style="4" customWidth="1"/>
    <col min="6686" max="6688" width="15.6640625" style="4" customWidth="1"/>
    <col min="6689" max="6689" width="13.33203125" style="4" customWidth="1"/>
    <col min="6690" max="6692" width="15.6640625" style="4" customWidth="1"/>
    <col min="6693" max="6693" width="12.88671875" style="4" customWidth="1"/>
    <col min="6694" max="6696" width="15.6640625" style="4" customWidth="1"/>
    <col min="6697" max="6697" width="12.6640625" style="4" customWidth="1"/>
    <col min="6698" max="6911" width="10.88671875" style="4"/>
    <col min="6912" max="6912" width="5" style="4" customWidth="1"/>
    <col min="6913" max="6913" width="0" style="4" hidden="1" customWidth="1"/>
    <col min="6914" max="6914" width="1.6640625" style="4" customWidth="1"/>
    <col min="6915" max="6915" width="41.6640625" style="4" customWidth="1"/>
    <col min="6916" max="6916" width="13.33203125" style="4" customWidth="1"/>
    <col min="6917" max="6917" width="13" style="4" customWidth="1"/>
    <col min="6918" max="6918" width="10" style="4" customWidth="1"/>
    <col min="6919" max="6919" width="13" style="4" customWidth="1"/>
    <col min="6920" max="6920" width="10.33203125" style="4" customWidth="1"/>
    <col min="6921" max="6921" width="13" style="4" customWidth="1"/>
    <col min="6922" max="6922" width="9.6640625" style="4" customWidth="1"/>
    <col min="6923" max="6923" width="1.33203125" style="4" customWidth="1"/>
    <col min="6924" max="6924" width="29.109375" style="4" customWidth="1"/>
    <col min="6925" max="6925" width="12.88671875" style="4" customWidth="1"/>
    <col min="6926" max="6928" width="15.6640625" style="4" customWidth="1"/>
    <col min="6929" max="6929" width="12.88671875" style="4" customWidth="1"/>
    <col min="6930" max="6932" width="15.6640625" style="4" customWidth="1"/>
    <col min="6933" max="6933" width="13.33203125" style="4" customWidth="1"/>
    <col min="6934" max="6936" width="15.6640625" style="4" customWidth="1"/>
    <col min="6937" max="6937" width="12.6640625" style="4" customWidth="1"/>
    <col min="6938" max="6940" width="15.6640625" style="4" customWidth="1"/>
    <col min="6941" max="6941" width="13.33203125" style="4" customWidth="1"/>
    <col min="6942" max="6944" width="15.6640625" style="4" customWidth="1"/>
    <col min="6945" max="6945" width="13.33203125" style="4" customWidth="1"/>
    <col min="6946" max="6948" width="15.6640625" style="4" customWidth="1"/>
    <col min="6949" max="6949" width="12.88671875" style="4" customWidth="1"/>
    <col min="6950" max="6952" width="15.6640625" style="4" customWidth="1"/>
    <col min="6953" max="6953" width="12.6640625" style="4" customWidth="1"/>
    <col min="6954" max="7167" width="10.88671875" style="4"/>
    <col min="7168" max="7168" width="5" style="4" customWidth="1"/>
    <col min="7169" max="7169" width="0" style="4" hidden="1" customWidth="1"/>
    <col min="7170" max="7170" width="1.6640625" style="4" customWidth="1"/>
    <col min="7171" max="7171" width="41.6640625" style="4" customWidth="1"/>
    <col min="7172" max="7172" width="13.33203125" style="4" customWidth="1"/>
    <col min="7173" max="7173" width="13" style="4" customWidth="1"/>
    <col min="7174" max="7174" width="10" style="4" customWidth="1"/>
    <col min="7175" max="7175" width="13" style="4" customWidth="1"/>
    <col min="7176" max="7176" width="10.33203125" style="4" customWidth="1"/>
    <col min="7177" max="7177" width="13" style="4" customWidth="1"/>
    <col min="7178" max="7178" width="9.6640625" style="4" customWidth="1"/>
    <col min="7179" max="7179" width="1.33203125" style="4" customWidth="1"/>
    <col min="7180" max="7180" width="29.109375" style="4" customWidth="1"/>
    <col min="7181" max="7181" width="12.88671875" style="4" customWidth="1"/>
    <col min="7182" max="7184" width="15.6640625" style="4" customWidth="1"/>
    <col min="7185" max="7185" width="12.88671875" style="4" customWidth="1"/>
    <col min="7186" max="7188" width="15.6640625" style="4" customWidth="1"/>
    <col min="7189" max="7189" width="13.33203125" style="4" customWidth="1"/>
    <col min="7190" max="7192" width="15.6640625" style="4" customWidth="1"/>
    <col min="7193" max="7193" width="12.6640625" style="4" customWidth="1"/>
    <col min="7194" max="7196" width="15.6640625" style="4" customWidth="1"/>
    <col min="7197" max="7197" width="13.33203125" style="4" customWidth="1"/>
    <col min="7198" max="7200" width="15.6640625" style="4" customWidth="1"/>
    <col min="7201" max="7201" width="13.33203125" style="4" customWidth="1"/>
    <col min="7202" max="7204" width="15.6640625" style="4" customWidth="1"/>
    <col min="7205" max="7205" width="12.88671875" style="4" customWidth="1"/>
    <col min="7206" max="7208" width="15.6640625" style="4" customWidth="1"/>
    <col min="7209" max="7209" width="12.6640625" style="4" customWidth="1"/>
    <col min="7210" max="7423" width="10.88671875" style="4"/>
    <col min="7424" max="7424" width="5" style="4" customWidth="1"/>
    <col min="7425" max="7425" width="0" style="4" hidden="1" customWidth="1"/>
    <col min="7426" max="7426" width="1.6640625" style="4" customWidth="1"/>
    <col min="7427" max="7427" width="41.6640625" style="4" customWidth="1"/>
    <col min="7428" max="7428" width="13.33203125" style="4" customWidth="1"/>
    <col min="7429" max="7429" width="13" style="4" customWidth="1"/>
    <col min="7430" max="7430" width="10" style="4" customWidth="1"/>
    <col min="7431" max="7431" width="13" style="4" customWidth="1"/>
    <col min="7432" max="7432" width="10.33203125" style="4" customWidth="1"/>
    <col min="7433" max="7433" width="13" style="4" customWidth="1"/>
    <col min="7434" max="7434" width="9.6640625" style="4" customWidth="1"/>
    <col min="7435" max="7435" width="1.33203125" style="4" customWidth="1"/>
    <col min="7436" max="7436" width="29.109375" style="4" customWidth="1"/>
    <col min="7437" max="7437" width="12.88671875" style="4" customWidth="1"/>
    <col min="7438" max="7440" width="15.6640625" style="4" customWidth="1"/>
    <col min="7441" max="7441" width="12.88671875" style="4" customWidth="1"/>
    <col min="7442" max="7444" width="15.6640625" style="4" customWidth="1"/>
    <col min="7445" max="7445" width="13.33203125" style="4" customWidth="1"/>
    <col min="7446" max="7448" width="15.6640625" style="4" customWidth="1"/>
    <col min="7449" max="7449" width="12.6640625" style="4" customWidth="1"/>
    <col min="7450" max="7452" width="15.6640625" style="4" customWidth="1"/>
    <col min="7453" max="7453" width="13.33203125" style="4" customWidth="1"/>
    <col min="7454" max="7456" width="15.6640625" style="4" customWidth="1"/>
    <col min="7457" max="7457" width="13.33203125" style="4" customWidth="1"/>
    <col min="7458" max="7460" width="15.6640625" style="4" customWidth="1"/>
    <col min="7461" max="7461" width="12.88671875" style="4" customWidth="1"/>
    <col min="7462" max="7464" width="15.6640625" style="4" customWidth="1"/>
    <col min="7465" max="7465" width="12.6640625" style="4" customWidth="1"/>
    <col min="7466" max="7679" width="10.88671875" style="4"/>
    <col min="7680" max="7680" width="5" style="4" customWidth="1"/>
    <col min="7681" max="7681" width="0" style="4" hidden="1" customWidth="1"/>
    <col min="7682" max="7682" width="1.6640625" style="4" customWidth="1"/>
    <col min="7683" max="7683" width="41.6640625" style="4" customWidth="1"/>
    <col min="7684" max="7684" width="13.33203125" style="4" customWidth="1"/>
    <col min="7685" max="7685" width="13" style="4" customWidth="1"/>
    <col min="7686" max="7686" width="10" style="4" customWidth="1"/>
    <col min="7687" max="7687" width="13" style="4" customWidth="1"/>
    <col min="7688" max="7688" width="10.33203125" style="4" customWidth="1"/>
    <col min="7689" max="7689" width="13" style="4" customWidth="1"/>
    <col min="7690" max="7690" width="9.6640625" style="4" customWidth="1"/>
    <col min="7691" max="7691" width="1.33203125" style="4" customWidth="1"/>
    <col min="7692" max="7692" width="29.109375" style="4" customWidth="1"/>
    <col min="7693" max="7693" width="12.88671875" style="4" customWidth="1"/>
    <col min="7694" max="7696" width="15.6640625" style="4" customWidth="1"/>
    <col min="7697" max="7697" width="12.88671875" style="4" customWidth="1"/>
    <col min="7698" max="7700" width="15.6640625" style="4" customWidth="1"/>
    <col min="7701" max="7701" width="13.33203125" style="4" customWidth="1"/>
    <col min="7702" max="7704" width="15.6640625" style="4" customWidth="1"/>
    <col min="7705" max="7705" width="12.6640625" style="4" customWidth="1"/>
    <col min="7706" max="7708" width="15.6640625" style="4" customWidth="1"/>
    <col min="7709" max="7709" width="13.33203125" style="4" customWidth="1"/>
    <col min="7710" max="7712" width="15.6640625" style="4" customWidth="1"/>
    <col min="7713" max="7713" width="13.33203125" style="4" customWidth="1"/>
    <col min="7714" max="7716" width="15.6640625" style="4" customWidth="1"/>
    <col min="7717" max="7717" width="12.88671875" style="4" customWidth="1"/>
    <col min="7718" max="7720" width="15.6640625" style="4" customWidth="1"/>
    <col min="7721" max="7721" width="12.6640625" style="4" customWidth="1"/>
    <col min="7722" max="7935" width="10.88671875" style="4"/>
    <col min="7936" max="7936" width="5" style="4" customWidth="1"/>
    <col min="7937" max="7937" width="0" style="4" hidden="1" customWidth="1"/>
    <col min="7938" max="7938" width="1.6640625" style="4" customWidth="1"/>
    <col min="7939" max="7939" width="41.6640625" style="4" customWidth="1"/>
    <col min="7940" max="7940" width="13.33203125" style="4" customWidth="1"/>
    <col min="7941" max="7941" width="13" style="4" customWidth="1"/>
    <col min="7942" max="7942" width="10" style="4" customWidth="1"/>
    <col min="7943" max="7943" width="13" style="4" customWidth="1"/>
    <col min="7944" max="7944" width="10.33203125" style="4" customWidth="1"/>
    <col min="7945" max="7945" width="13" style="4" customWidth="1"/>
    <col min="7946" max="7946" width="9.6640625" style="4" customWidth="1"/>
    <col min="7947" max="7947" width="1.33203125" style="4" customWidth="1"/>
    <col min="7948" max="7948" width="29.109375" style="4" customWidth="1"/>
    <col min="7949" max="7949" width="12.88671875" style="4" customWidth="1"/>
    <col min="7950" max="7952" width="15.6640625" style="4" customWidth="1"/>
    <col min="7953" max="7953" width="12.88671875" style="4" customWidth="1"/>
    <col min="7954" max="7956" width="15.6640625" style="4" customWidth="1"/>
    <col min="7957" max="7957" width="13.33203125" style="4" customWidth="1"/>
    <col min="7958" max="7960" width="15.6640625" style="4" customWidth="1"/>
    <col min="7961" max="7961" width="12.6640625" style="4" customWidth="1"/>
    <col min="7962" max="7964" width="15.6640625" style="4" customWidth="1"/>
    <col min="7965" max="7965" width="13.33203125" style="4" customWidth="1"/>
    <col min="7966" max="7968" width="15.6640625" style="4" customWidth="1"/>
    <col min="7969" max="7969" width="13.33203125" style="4" customWidth="1"/>
    <col min="7970" max="7972" width="15.6640625" style="4" customWidth="1"/>
    <col min="7973" max="7973" width="12.88671875" style="4" customWidth="1"/>
    <col min="7974" max="7976" width="15.6640625" style="4" customWidth="1"/>
    <col min="7977" max="7977" width="12.6640625" style="4" customWidth="1"/>
    <col min="7978" max="8191" width="10.88671875" style="4"/>
    <col min="8192" max="8192" width="5" style="4" customWidth="1"/>
    <col min="8193" max="8193" width="0" style="4" hidden="1" customWidth="1"/>
    <col min="8194" max="8194" width="1.6640625" style="4" customWidth="1"/>
    <col min="8195" max="8195" width="41.6640625" style="4" customWidth="1"/>
    <col min="8196" max="8196" width="13.33203125" style="4" customWidth="1"/>
    <col min="8197" max="8197" width="13" style="4" customWidth="1"/>
    <col min="8198" max="8198" width="10" style="4" customWidth="1"/>
    <col min="8199" max="8199" width="13" style="4" customWidth="1"/>
    <col min="8200" max="8200" width="10.33203125" style="4" customWidth="1"/>
    <col min="8201" max="8201" width="13" style="4" customWidth="1"/>
    <col min="8202" max="8202" width="9.6640625" style="4" customWidth="1"/>
    <col min="8203" max="8203" width="1.33203125" style="4" customWidth="1"/>
    <col min="8204" max="8204" width="29.109375" style="4" customWidth="1"/>
    <col min="8205" max="8205" width="12.88671875" style="4" customWidth="1"/>
    <col min="8206" max="8208" width="15.6640625" style="4" customWidth="1"/>
    <col min="8209" max="8209" width="12.88671875" style="4" customWidth="1"/>
    <col min="8210" max="8212" width="15.6640625" style="4" customWidth="1"/>
    <col min="8213" max="8213" width="13.33203125" style="4" customWidth="1"/>
    <col min="8214" max="8216" width="15.6640625" style="4" customWidth="1"/>
    <col min="8217" max="8217" width="12.6640625" style="4" customWidth="1"/>
    <col min="8218" max="8220" width="15.6640625" style="4" customWidth="1"/>
    <col min="8221" max="8221" width="13.33203125" style="4" customWidth="1"/>
    <col min="8222" max="8224" width="15.6640625" style="4" customWidth="1"/>
    <col min="8225" max="8225" width="13.33203125" style="4" customWidth="1"/>
    <col min="8226" max="8228" width="15.6640625" style="4" customWidth="1"/>
    <col min="8229" max="8229" width="12.88671875" style="4" customWidth="1"/>
    <col min="8230" max="8232" width="15.6640625" style="4" customWidth="1"/>
    <col min="8233" max="8233" width="12.6640625" style="4" customWidth="1"/>
    <col min="8234" max="8447" width="10.88671875" style="4"/>
    <col min="8448" max="8448" width="5" style="4" customWidth="1"/>
    <col min="8449" max="8449" width="0" style="4" hidden="1" customWidth="1"/>
    <col min="8450" max="8450" width="1.6640625" style="4" customWidth="1"/>
    <col min="8451" max="8451" width="41.6640625" style="4" customWidth="1"/>
    <col min="8452" max="8452" width="13.33203125" style="4" customWidth="1"/>
    <col min="8453" max="8453" width="13" style="4" customWidth="1"/>
    <col min="8454" max="8454" width="10" style="4" customWidth="1"/>
    <col min="8455" max="8455" width="13" style="4" customWidth="1"/>
    <col min="8456" max="8456" width="10.33203125" style="4" customWidth="1"/>
    <col min="8457" max="8457" width="13" style="4" customWidth="1"/>
    <col min="8458" max="8458" width="9.6640625" style="4" customWidth="1"/>
    <col min="8459" max="8459" width="1.33203125" style="4" customWidth="1"/>
    <col min="8460" max="8460" width="29.109375" style="4" customWidth="1"/>
    <col min="8461" max="8461" width="12.88671875" style="4" customWidth="1"/>
    <col min="8462" max="8464" width="15.6640625" style="4" customWidth="1"/>
    <col min="8465" max="8465" width="12.88671875" style="4" customWidth="1"/>
    <col min="8466" max="8468" width="15.6640625" style="4" customWidth="1"/>
    <col min="8469" max="8469" width="13.33203125" style="4" customWidth="1"/>
    <col min="8470" max="8472" width="15.6640625" style="4" customWidth="1"/>
    <col min="8473" max="8473" width="12.6640625" style="4" customWidth="1"/>
    <col min="8474" max="8476" width="15.6640625" style="4" customWidth="1"/>
    <col min="8477" max="8477" width="13.33203125" style="4" customWidth="1"/>
    <col min="8478" max="8480" width="15.6640625" style="4" customWidth="1"/>
    <col min="8481" max="8481" width="13.33203125" style="4" customWidth="1"/>
    <col min="8482" max="8484" width="15.6640625" style="4" customWidth="1"/>
    <col min="8485" max="8485" width="12.88671875" style="4" customWidth="1"/>
    <col min="8486" max="8488" width="15.6640625" style="4" customWidth="1"/>
    <col min="8489" max="8489" width="12.6640625" style="4" customWidth="1"/>
    <col min="8490" max="8703" width="10.88671875" style="4"/>
    <col min="8704" max="8704" width="5" style="4" customWidth="1"/>
    <col min="8705" max="8705" width="0" style="4" hidden="1" customWidth="1"/>
    <col min="8706" max="8706" width="1.6640625" style="4" customWidth="1"/>
    <col min="8707" max="8707" width="41.6640625" style="4" customWidth="1"/>
    <col min="8708" max="8708" width="13.33203125" style="4" customWidth="1"/>
    <col min="8709" max="8709" width="13" style="4" customWidth="1"/>
    <col min="8710" max="8710" width="10" style="4" customWidth="1"/>
    <col min="8711" max="8711" width="13" style="4" customWidth="1"/>
    <col min="8712" max="8712" width="10.33203125" style="4" customWidth="1"/>
    <col min="8713" max="8713" width="13" style="4" customWidth="1"/>
    <col min="8714" max="8714" width="9.6640625" style="4" customWidth="1"/>
    <col min="8715" max="8715" width="1.33203125" style="4" customWidth="1"/>
    <col min="8716" max="8716" width="29.109375" style="4" customWidth="1"/>
    <col min="8717" max="8717" width="12.88671875" style="4" customWidth="1"/>
    <col min="8718" max="8720" width="15.6640625" style="4" customWidth="1"/>
    <col min="8721" max="8721" width="12.88671875" style="4" customWidth="1"/>
    <col min="8722" max="8724" width="15.6640625" style="4" customWidth="1"/>
    <col min="8725" max="8725" width="13.33203125" style="4" customWidth="1"/>
    <col min="8726" max="8728" width="15.6640625" style="4" customWidth="1"/>
    <col min="8729" max="8729" width="12.6640625" style="4" customWidth="1"/>
    <col min="8730" max="8732" width="15.6640625" style="4" customWidth="1"/>
    <col min="8733" max="8733" width="13.33203125" style="4" customWidth="1"/>
    <col min="8734" max="8736" width="15.6640625" style="4" customWidth="1"/>
    <col min="8737" max="8737" width="13.33203125" style="4" customWidth="1"/>
    <col min="8738" max="8740" width="15.6640625" style="4" customWidth="1"/>
    <col min="8741" max="8741" width="12.88671875" style="4" customWidth="1"/>
    <col min="8742" max="8744" width="15.6640625" style="4" customWidth="1"/>
    <col min="8745" max="8745" width="12.6640625" style="4" customWidth="1"/>
    <col min="8746" max="8959" width="10.88671875" style="4"/>
    <col min="8960" max="8960" width="5" style="4" customWidth="1"/>
    <col min="8961" max="8961" width="0" style="4" hidden="1" customWidth="1"/>
    <col min="8962" max="8962" width="1.6640625" style="4" customWidth="1"/>
    <col min="8963" max="8963" width="41.6640625" style="4" customWidth="1"/>
    <col min="8964" max="8964" width="13.33203125" style="4" customWidth="1"/>
    <col min="8965" max="8965" width="13" style="4" customWidth="1"/>
    <col min="8966" max="8966" width="10" style="4" customWidth="1"/>
    <col min="8967" max="8967" width="13" style="4" customWidth="1"/>
    <col min="8968" max="8968" width="10.33203125" style="4" customWidth="1"/>
    <col min="8969" max="8969" width="13" style="4" customWidth="1"/>
    <col min="8970" max="8970" width="9.6640625" style="4" customWidth="1"/>
    <col min="8971" max="8971" width="1.33203125" style="4" customWidth="1"/>
    <col min="8972" max="8972" width="29.109375" style="4" customWidth="1"/>
    <col min="8973" max="8973" width="12.88671875" style="4" customWidth="1"/>
    <col min="8974" max="8976" width="15.6640625" style="4" customWidth="1"/>
    <col min="8977" max="8977" width="12.88671875" style="4" customWidth="1"/>
    <col min="8978" max="8980" width="15.6640625" style="4" customWidth="1"/>
    <col min="8981" max="8981" width="13.33203125" style="4" customWidth="1"/>
    <col min="8982" max="8984" width="15.6640625" style="4" customWidth="1"/>
    <col min="8985" max="8985" width="12.6640625" style="4" customWidth="1"/>
    <col min="8986" max="8988" width="15.6640625" style="4" customWidth="1"/>
    <col min="8989" max="8989" width="13.33203125" style="4" customWidth="1"/>
    <col min="8990" max="8992" width="15.6640625" style="4" customWidth="1"/>
    <col min="8993" max="8993" width="13.33203125" style="4" customWidth="1"/>
    <col min="8994" max="8996" width="15.6640625" style="4" customWidth="1"/>
    <col min="8997" max="8997" width="12.88671875" style="4" customWidth="1"/>
    <col min="8998" max="9000" width="15.6640625" style="4" customWidth="1"/>
    <col min="9001" max="9001" width="12.6640625" style="4" customWidth="1"/>
    <col min="9002" max="9215" width="10.88671875" style="4"/>
    <col min="9216" max="9216" width="5" style="4" customWidth="1"/>
    <col min="9217" max="9217" width="0" style="4" hidden="1" customWidth="1"/>
    <col min="9218" max="9218" width="1.6640625" style="4" customWidth="1"/>
    <col min="9219" max="9219" width="41.6640625" style="4" customWidth="1"/>
    <col min="9220" max="9220" width="13.33203125" style="4" customWidth="1"/>
    <col min="9221" max="9221" width="13" style="4" customWidth="1"/>
    <col min="9222" max="9222" width="10" style="4" customWidth="1"/>
    <col min="9223" max="9223" width="13" style="4" customWidth="1"/>
    <col min="9224" max="9224" width="10.33203125" style="4" customWidth="1"/>
    <col min="9225" max="9225" width="13" style="4" customWidth="1"/>
    <col min="9226" max="9226" width="9.6640625" style="4" customWidth="1"/>
    <col min="9227" max="9227" width="1.33203125" style="4" customWidth="1"/>
    <col min="9228" max="9228" width="29.109375" style="4" customWidth="1"/>
    <col min="9229" max="9229" width="12.88671875" style="4" customWidth="1"/>
    <col min="9230" max="9232" width="15.6640625" style="4" customWidth="1"/>
    <col min="9233" max="9233" width="12.88671875" style="4" customWidth="1"/>
    <col min="9234" max="9236" width="15.6640625" style="4" customWidth="1"/>
    <col min="9237" max="9237" width="13.33203125" style="4" customWidth="1"/>
    <col min="9238" max="9240" width="15.6640625" style="4" customWidth="1"/>
    <col min="9241" max="9241" width="12.6640625" style="4" customWidth="1"/>
    <col min="9242" max="9244" width="15.6640625" style="4" customWidth="1"/>
    <col min="9245" max="9245" width="13.33203125" style="4" customWidth="1"/>
    <col min="9246" max="9248" width="15.6640625" style="4" customWidth="1"/>
    <col min="9249" max="9249" width="13.33203125" style="4" customWidth="1"/>
    <col min="9250" max="9252" width="15.6640625" style="4" customWidth="1"/>
    <col min="9253" max="9253" width="12.88671875" style="4" customWidth="1"/>
    <col min="9254" max="9256" width="15.6640625" style="4" customWidth="1"/>
    <col min="9257" max="9257" width="12.6640625" style="4" customWidth="1"/>
    <col min="9258" max="9471" width="10.88671875" style="4"/>
    <col min="9472" max="9472" width="5" style="4" customWidth="1"/>
    <col min="9473" max="9473" width="0" style="4" hidden="1" customWidth="1"/>
    <col min="9474" max="9474" width="1.6640625" style="4" customWidth="1"/>
    <col min="9475" max="9475" width="41.6640625" style="4" customWidth="1"/>
    <col min="9476" max="9476" width="13.33203125" style="4" customWidth="1"/>
    <col min="9477" max="9477" width="13" style="4" customWidth="1"/>
    <col min="9478" max="9478" width="10" style="4" customWidth="1"/>
    <col min="9479" max="9479" width="13" style="4" customWidth="1"/>
    <col min="9480" max="9480" width="10.33203125" style="4" customWidth="1"/>
    <col min="9481" max="9481" width="13" style="4" customWidth="1"/>
    <col min="9482" max="9482" width="9.6640625" style="4" customWidth="1"/>
    <col min="9483" max="9483" width="1.33203125" style="4" customWidth="1"/>
    <col min="9484" max="9484" width="29.109375" style="4" customWidth="1"/>
    <col min="9485" max="9485" width="12.88671875" style="4" customWidth="1"/>
    <col min="9486" max="9488" width="15.6640625" style="4" customWidth="1"/>
    <col min="9489" max="9489" width="12.88671875" style="4" customWidth="1"/>
    <col min="9490" max="9492" width="15.6640625" style="4" customWidth="1"/>
    <col min="9493" max="9493" width="13.33203125" style="4" customWidth="1"/>
    <col min="9494" max="9496" width="15.6640625" style="4" customWidth="1"/>
    <col min="9497" max="9497" width="12.6640625" style="4" customWidth="1"/>
    <col min="9498" max="9500" width="15.6640625" style="4" customWidth="1"/>
    <col min="9501" max="9501" width="13.33203125" style="4" customWidth="1"/>
    <col min="9502" max="9504" width="15.6640625" style="4" customWidth="1"/>
    <col min="9505" max="9505" width="13.33203125" style="4" customWidth="1"/>
    <col min="9506" max="9508" width="15.6640625" style="4" customWidth="1"/>
    <col min="9509" max="9509" width="12.88671875" style="4" customWidth="1"/>
    <col min="9510" max="9512" width="15.6640625" style="4" customWidth="1"/>
    <col min="9513" max="9513" width="12.6640625" style="4" customWidth="1"/>
    <col min="9514" max="9727" width="10.88671875" style="4"/>
    <col min="9728" max="9728" width="5" style="4" customWidth="1"/>
    <col min="9729" max="9729" width="0" style="4" hidden="1" customWidth="1"/>
    <col min="9730" max="9730" width="1.6640625" style="4" customWidth="1"/>
    <col min="9731" max="9731" width="41.6640625" style="4" customWidth="1"/>
    <col min="9732" max="9732" width="13.33203125" style="4" customWidth="1"/>
    <col min="9733" max="9733" width="13" style="4" customWidth="1"/>
    <col min="9734" max="9734" width="10" style="4" customWidth="1"/>
    <col min="9735" max="9735" width="13" style="4" customWidth="1"/>
    <col min="9736" max="9736" width="10.33203125" style="4" customWidth="1"/>
    <col min="9737" max="9737" width="13" style="4" customWidth="1"/>
    <col min="9738" max="9738" width="9.6640625" style="4" customWidth="1"/>
    <col min="9739" max="9739" width="1.33203125" style="4" customWidth="1"/>
    <col min="9740" max="9740" width="29.109375" style="4" customWidth="1"/>
    <col min="9741" max="9741" width="12.88671875" style="4" customWidth="1"/>
    <col min="9742" max="9744" width="15.6640625" style="4" customWidth="1"/>
    <col min="9745" max="9745" width="12.88671875" style="4" customWidth="1"/>
    <col min="9746" max="9748" width="15.6640625" style="4" customWidth="1"/>
    <col min="9749" max="9749" width="13.33203125" style="4" customWidth="1"/>
    <col min="9750" max="9752" width="15.6640625" style="4" customWidth="1"/>
    <col min="9753" max="9753" width="12.6640625" style="4" customWidth="1"/>
    <col min="9754" max="9756" width="15.6640625" style="4" customWidth="1"/>
    <col min="9757" max="9757" width="13.33203125" style="4" customWidth="1"/>
    <col min="9758" max="9760" width="15.6640625" style="4" customWidth="1"/>
    <col min="9761" max="9761" width="13.33203125" style="4" customWidth="1"/>
    <col min="9762" max="9764" width="15.6640625" style="4" customWidth="1"/>
    <col min="9765" max="9765" width="12.88671875" style="4" customWidth="1"/>
    <col min="9766" max="9768" width="15.6640625" style="4" customWidth="1"/>
    <col min="9769" max="9769" width="12.6640625" style="4" customWidth="1"/>
    <col min="9770" max="9983" width="10.88671875" style="4"/>
    <col min="9984" max="9984" width="5" style="4" customWidth="1"/>
    <col min="9985" max="9985" width="0" style="4" hidden="1" customWidth="1"/>
    <col min="9986" max="9986" width="1.6640625" style="4" customWidth="1"/>
    <col min="9987" max="9987" width="41.6640625" style="4" customWidth="1"/>
    <col min="9988" max="9988" width="13.33203125" style="4" customWidth="1"/>
    <col min="9989" max="9989" width="13" style="4" customWidth="1"/>
    <col min="9990" max="9990" width="10" style="4" customWidth="1"/>
    <col min="9991" max="9991" width="13" style="4" customWidth="1"/>
    <col min="9992" max="9992" width="10.33203125" style="4" customWidth="1"/>
    <col min="9993" max="9993" width="13" style="4" customWidth="1"/>
    <col min="9994" max="9994" width="9.6640625" style="4" customWidth="1"/>
    <col min="9995" max="9995" width="1.33203125" style="4" customWidth="1"/>
    <col min="9996" max="9996" width="29.109375" style="4" customWidth="1"/>
    <col min="9997" max="9997" width="12.88671875" style="4" customWidth="1"/>
    <col min="9998" max="10000" width="15.6640625" style="4" customWidth="1"/>
    <col min="10001" max="10001" width="12.88671875" style="4" customWidth="1"/>
    <col min="10002" max="10004" width="15.6640625" style="4" customWidth="1"/>
    <col min="10005" max="10005" width="13.33203125" style="4" customWidth="1"/>
    <col min="10006" max="10008" width="15.6640625" style="4" customWidth="1"/>
    <col min="10009" max="10009" width="12.6640625" style="4" customWidth="1"/>
    <col min="10010" max="10012" width="15.6640625" style="4" customWidth="1"/>
    <col min="10013" max="10013" width="13.33203125" style="4" customWidth="1"/>
    <col min="10014" max="10016" width="15.6640625" style="4" customWidth="1"/>
    <col min="10017" max="10017" width="13.33203125" style="4" customWidth="1"/>
    <col min="10018" max="10020" width="15.6640625" style="4" customWidth="1"/>
    <col min="10021" max="10021" width="12.88671875" style="4" customWidth="1"/>
    <col min="10022" max="10024" width="15.6640625" style="4" customWidth="1"/>
    <col min="10025" max="10025" width="12.6640625" style="4" customWidth="1"/>
    <col min="10026" max="10239" width="10.88671875" style="4"/>
    <col min="10240" max="10240" width="5" style="4" customWidth="1"/>
    <col min="10241" max="10241" width="0" style="4" hidden="1" customWidth="1"/>
    <col min="10242" max="10242" width="1.6640625" style="4" customWidth="1"/>
    <col min="10243" max="10243" width="41.6640625" style="4" customWidth="1"/>
    <col min="10244" max="10244" width="13.33203125" style="4" customWidth="1"/>
    <col min="10245" max="10245" width="13" style="4" customWidth="1"/>
    <col min="10246" max="10246" width="10" style="4" customWidth="1"/>
    <col min="10247" max="10247" width="13" style="4" customWidth="1"/>
    <col min="10248" max="10248" width="10.33203125" style="4" customWidth="1"/>
    <col min="10249" max="10249" width="13" style="4" customWidth="1"/>
    <col min="10250" max="10250" width="9.6640625" style="4" customWidth="1"/>
    <col min="10251" max="10251" width="1.33203125" style="4" customWidth="1"/>
    <col min="10252" max="10252" width="29.109375" style="4" customWidth="1"/>
    <col min="10253" max="10253" width="12.88671875" style="4" customWidth="1"/>
    <col min="10254" max="10256" width="15.6640625" style="4" customWidth="1"/>
    <col min="10257" max="10257" width="12.88671875" style="4" customWidth="1"/>
    <col min="10258" max="10260" width="15.6640625" style="4" customWidth="1"/>
    <col min="10261" max="10261" width="13.33203125" style="4" customWidth="1"/>
    <col min="10262" max="10264" width="15.6640625" style="4" customWidth="1"/>
    <col min="10265" max="10265" width="12.6640625" style="4" customWidth="1"/>
    <col min="10266" max="10268" width="15.6640625" style="4" customWidth="1"/>
    <col min="10269" max="10269" width="13.33203125" style="4" customWidth="1"/>
    <col min="10270" max="10272" width="15.6640625" style="4" customWidth="1"/>
    <col min="10273" max="10273" width="13.33203125" style="4" customWidth="1"/>
    <col min="10274" max="10276" width="15.6640625" style="4" customWidth="1"/>
    <col min="10277" max="10277" width="12.88671875" style="4" customWidth="1"/>
    <col min="10278" max="10280" width="15.6640625" style="4" customWidth="1"/>
    <col min="10281" max="10281" width="12.6640625" style="4" customWidth="1"/>
    <col min="10282" max="10495" width="10.88671875" style="4"/>
    <col min="10496" max="10496" width="5" style="4" customWidth="1"/>
    <col min="10497" max="10497" width="0" style="4" hidden="1" customWidth="1"/>
    <col min="10498" max="10498" width="1.6640625" style="4" customWidth="1"/>
    <col min="10499" max="10499" width="41.6640625" style="4" customWidth="1"/>
    <col min="10500" max="10500" width="13.33203125" style="4" customWidth="1"/>
    <col min="10501" max="10501" width="13" style="4" customWidth="1"/>
    <col min="10502" max="10502" width="10" style="4" customWidth="1"/>
    <col min="10503" max="10503" width="13" style="4" customWidth="1"/>
    <col min="10504" max="10504" width="10.33203125" style="4" customWidth="1"/>
    <col min="10505" max="10505" width="13" style="4" customWidth="1"/>
    <col min="10506" max="10506" width="9.6640625" style="4" customWidth="1"/>
    <col min="10507" max="10507" width="1.33203125" style="4" customWidth="1"/>
    <col min="10508" max="10508" width="29.109375" style="4" customWidth="1"/>
    <col min="10509" max="10509" width="12.88671875" style="4" customWidth="1"/>
    <col min="10510" max="10512" width="15.6640625" style="4" customWidth="1"/>
    <col min="10513" max="10513" width="12.88671875" style="4" customWidth="1"/>
    <col min="10514" max="10516" width="15.6640625" style="4" customWidth="1"/>
    <col min="10517" max="10517" width="13.33203125" style="4" customWidth="1"/>
    <col min="10518" max="10520" width="15.6640625" style="4" customWidth="1"/>
    <col min="10521" max="10521" width="12.6640625" style="4" customWidth="1"/>
    <col min="10522" max="10524" width="15.6640625" style="4" customWidth="1"/>
    <col min="10525" max="10525" width="13.33203125" style="4" customWidth="1"/>
    <col min="10526" max="10528" width="15.6640625" style="4" customWidth="1"/>
    <col min="10529" max="10529" width="13.33203125" style="4" customWidth="1"/>
    <col min="10530" max="10532" width="15.6640625" style="4" customWidth="1"/>
    <col min="10533" max="10533" width="12.88671875" style="4" customWidth="1"/>
    <col min="10534" max="10536" width="15.6640625" style="4" customWidth="1"/>
    <col min="10537" max="10537" width="12.6640625" style="4" customWidth="1"/>
    <col min="10538" max="10751" width="10.88671875" style="4"/>
    <col min="10752" max="10752" width="5" style="4" customWidth="1"/>
    <col min="10753" max="10753" width="0" style="4" hidden="1" customWidth="1"/>
    <col min="10754" max="10754" width="1.6640625" style="4" customWidth="1"/>
    <col min="10755" max="10755" width="41.6640625" style="4" customWidth="1"/>
    <col min="10756" max="10756" width="13.33203125" style="4" customWidth="1"/>
    <col min="10757" max="10757" width="13" style="4" customWidth="1"/>
    <col min="10758" max="10758" width="10" style="4" customWidth="1"/>
    <col min="10759" max="10759" width="13" style="4" customWidth="1"/>
    <col min="10760" max="10760" width="10.33203125" style="4" customWidth="1"/>
    <col min="10761" max="10761" width="13" style="4" customWidth="1"/>
    <col min="10762" max="10762" width="9.6640625" style="4" customWidth="1"/>
    <col min="10763" max="10763" width="1.33203125" style="4" customWidth="1"/>
    <col min="10764" max="10764" width="29.109375" style="4" customWidth="1"/>
    <col min="10765" max="10765" width="12.88671875" style="4" customWidth="1"/>
    <col min="10766" max="10768" width="15.6640625" style="4" customWidth="1"/>
    <col min="10769" max="10769" width="12.88671875" style="4" customWidth="1"/>
    <col min="10770" max="10772" width="15.6640625" style="4" customWidth="1"/>
    <col min="10773" max="10773" width="13.33203125" style="4" customWidth="1"/>
    <col min="10774" max="10776" width="15.6640625" style="4" customWidth="1"/>
    <col min="10777" max="10777" width="12.6640625" style="4" customWidth="1"/>
    <col min="10778" max="10780" width="15.6640625" style="4" customWidth="1"/>
    <col min="10781" max="10781" width="13.33203125" style="4" customWidth="1"/>
    <col min="10782" max="10784" width="15.6640625" style="4" customWidth="1"/>
    <col min="10785" max="10785" width="13.33203125" style="4" customWidth="1"/>
    <col min="10786" max="10788" width="15.6640625" style="4" customWidth="1"/>
    <col min="10789" max="10789" width="12.88671875" style="4" customWidth="1"/>
    <col min="10790" max="10792" width="15.6640625" style="4" customWidth="1"/>
    <col min="10793" max="10793" width="12.6640625" style="4" customWidth="1"/>
    <col min="10794" max="11007" width="10.88671875" style="4"/>
    <col min="11008" max="11008" width="5" style="4" customWidth="1"/>
    <col min="11009" max="11009" width="0" style="4" hidden="1" customWidth="1"/>
    <col min="11010" max="11010" width="1.6640625" style="4" customWidth="1"/>
    <col min="11011" max="11011" width="41.6640625" style="4" customWidth="1"/>
    <col min="11012" max="11012" width="13.33203125" style="4" customWidth="1"/>
    <col min="11013" max="11013" width="13" style="4" customWidth="1"/>
    <col min="11014" max="11014" width="10" style="4" customWidth="1"/>
    <col min="11015" max="11015" width="13" style="4" customWidth="1"/>
    <col min="11016" max="11016" width="10.33203125" style="4" customWidth="1"/>
    <col min="11017" max="11017" width="13" style="4" customWidth="1"/>
    <col min="11018" max="11018" width="9.6640625" style="4" customWidth="1"/>
    <col min="11019" max="11019" width="1.33203125" style="4" customWidth="1"/>
    <col min="11020" max="11020" width="29.109375" style="4" customWidth="1"/>
    <col min="11021" max="11021" width="12.88671875" style="4" customWidth="1"/>
    <col min="11022" max="11024" width="15.6640625" style="4" customWidth="1"/>
    <col min="11025" max="11025" width="12.88671875" style="4" customWidth="1"/>
    <col min="11026" max="11028" width="15.6640625" style="4" customWidth="1"/>
    <col min="11029" max="11029" width="13.33203125" style="4" customWidth="1"/>
    <col min="11030" max="11032" width="15.6640625" style="4" customWidth="1"/>
    <col min="11033" max="11033" width="12.6640625" style="4" customWidth="1"/>
    <col min="11034" max="11036" width="15.6640625" style="4" customWidth="1"/>
    <col min="11037" max="11037" width="13.33203125" style="4" customWidth="1"/>
    <col min="11038" max="11040" width="15.6640625" style="4" customWidth="1"/>
    <col min="11041" max="11041" width="13.33203125" style="4" customWidth="1"/>
    <col min="11042" max="11044" width="15.6640625" style="4" customWidth="1"/>
    <col min="11045" max="11045" width="12.88671875" style="4" customWidth="1"/>
    <col min="11046" max="11048" width="15.6640625" style="4" customWidth="1"/>
    <col min="11049" max="11049" width="12.6640625" style="4" customWidth="1"/>
    <col min="11050" max="11263" width="10.88671875" style="4"/>
    <col min="11264" max="11264" width="5" style="4" customWidth="1"/>
    <col min="11265" max="11265" width="0" style="4" hidden="1" customWidth="1"/>
    <col min="11266" max="11266" width="1.6640625" style="4" customWidth="1"/>
    <col min="11267" max="11267" width="41.6640625" style="4" customWidth="1"/>
    <col min="11268" max="11268" width="13.33203125" style="4" customWidth="1"/>
    <col min="11269" max="11269" width="13" style="4" customWidth="1"/>
    <col min="11270" max="11270" width="10" style="4" customWidth="1"/>
    <col min="11271" max="11271" width="13" style="4" customWidth="1"/>
    <col min="11272" max="11272" width="10.33203125" style="4" customWidth="1"/>
    <col min="11273" max="11273" width="13" style="4" customWidth="1"/>
    <col min="11274" max="11274" width="9.6640625" style="4" customWidth="1"/>
    <col min="11275" max="11275" width="1.33203125" style="4" customWidth="1"/>
    <col min="11276" max="11276" width="29.109375" style="4" customWidth="1"/>
    <col min="11277" max="11277" width="12.88671875" style="4" customWidth="1"/>
    <col min="11278" max="11280" width="15.6640625" style="4" customWidth="1"/>
    <col min="11281" max="11281" width="12.88671875" style="4" customWidth="1"/>
    <col min="11282" max="11284" width="15.6640625" style="4" customWidth="1"/>
    <col min="11285" max="11285" width="13.33203125" style="4" customWidth="1"/>
    <col min="11286" max="11288" width="15.6640625" style="4" customWidth="1"/>
    <col min="11289" max="11289" width="12.6640625" style="4" customWidth="1"/>
    <col min="11290" max="11292" width="15.6640625" style="4" customWidth="1"/>
    <col min="11293" max="11293" width="13.33203125" style="4" customWidth="1"/>
    <col min="11294" max="11296" width="15.6640625" style="4" customWidth="1"/>
    <col min="11297" max="11297" width="13.33203125" style="4" customWidth="1"/>
    <col min="11298" max="11300" width="15.6640625" style="4" customWidth="1"/>
    <col min="11301" max="11301" width="12.88671875" style="4" customWidth="1"/>
    <col min="11302" max="11304" width="15.6640625" style="4" customWidth="1"/>
    <col min="11305" max="11305" width="12.6640625" style="4" customWidth="1"/>
    <col min="11306" max="11519" width="10.88671875" style="4"/>
    <col min="11520" max="11520" width="5" style="4" customWidth="1"/>
    <col min="11521" max="11521" width="0" style="4" hidden="1" customWidth="1"/>
    <col min="11522" max="11522" width="1.6640625" style="4" customWidth="1"/>
    <col min="11523" max="11523" width="41.6640625" style="4" customWidth="1"/>
    <col min="11524" max="11524" width="13.33203125" style="4" customWidth="1"/>
    <col min="11525" max="11525" width="13" style="4" customWidth="1"/>
    <col min="11526" max="11526" width="10" style="4" customWidth="1"/>
    <col min="11527" max="11527" width="13" style="4" customWidth="1"/>
    <col min="11528" max="11528" width="10.33203125" style="4" customWidth="1"/>
    <col min="11529" max="11529" width="13" style="4" customWidth="1"/>
    <col min="11530" max="11530" width="9.6640625" style="4" customWidth="1"/>
    <col min="11531" max="11531" width="1.33203125" style="4" customWidth="1"/>
    <col min="11532" max="11532" width="29.109375" style="4" customWidth="1"/>
    <col min="11533" max="11533" width="12.88671875" style="4" customWidth="1"/>
    <col min="11534" max="11536" width="15.6640625" style="4" customWidth="1"/>
    <col min="11537" max="11537" width="12.88671875" style="4" customWidth="1"/>
    <col min="11538" max="11540" width="15.6640625" style="4" customWidth="1"/>
    <col min="11541" max="11541" width="13.33203125" style="4" customWidth="1"/>
    <col min="11542" max="11544" width="15.6640625" style="4" customWidth="1"/>
    <col min="11545" max="11545" width="12.6640625" style="4" customWidth="1"/>
    <col min="11546" max="11548" width="15.6640625" style="4" customWidth="1"/>
    <col min="11549" max="11549" width="13.33203125" style="4" customWidth="1"/>
    <col min="11550" max="11552" width="15.6640625" style="4" customWidth="1"/>
    <col min="11553" max="11553" width="13.33203125" style="4" customWidth="1"/>
    <col min="11554" max="11556" width="15.6640625" style="4" customWidth="1"/>
    <col min="11557" max="11557" width="12.88671875" style="4" customWidth="1"/>
    <col min="11558" max="11560" width="15.6640625" style="4" customWidth="1"/>
    <col min="11561" max="11561" width="12.6640625" style="4" customWidth="1"/>
    <col min="11562" max="11775" width="10.88671875" style="4"/>
    <col min="11776" max="11776" width="5" style="4" customWidth="1"/>
    <col min="11777" max="11777" width="0" style="4" hidden="1" customWidth="1"/>
    <col min="11778" max="11778" width="1.6640625" style="4" customWidth="1"/>
    <col min="11779" max="11779" width="41.6640625" style="4" customWidth="1"/>
    <col min="11780" max="11780" width="13.33203125" style="4" customWidth="1"/>
    <col min="11781" max="11781" width="13" style="4" customWidth="1"/>
    <col min="11782" max="11782" width="10" style="4" customWidth="1"/>
    <col min="11783" max="11783" width="13" style="4" customWidth="1"/>
    <col min="11784" max="11784" width="10.33203125" style="4" customWidth="1"/>
    <col min="11785" max="11785" width="13" style="4" customWidth="1"/>
    <col min="11786" max="11786" width="9.6640625" style="4" customWidth="1"/>
    <col min="11787" max="11787" width="1.33203125" style="4" customWidth="1"/>
    <col min="11788" max="11788" width="29.109375" style="4" customWidth="1"/>
    <col min="11789" max="11789" width="12.88671875" style="4" customWidth="1"/>
    <col min="11790" max="11792" width="15.6640625" style="4" customWidth="1"/>
    <col min="11793" max="11793" width="12.88671875" style="4" customWidth="1"/>
    <col min="11794" max="11796" width="15.6640625" style="4" customWidth="1"/>
    <col min="11797" max="11797" width="13.33203125" style="4" customWidth="1"/>
    <col min="11798" max="11800" width="15.6640625" style="4" customWidth="1"/>
    <col min="11801" max="11801" width="12.6640625" style="4" customWidth="1"/>
    <col min="11802" max="11804" width="15.6640625" style="4" customWidth="1"/>
    <col min="11805" max="11805" width="13.33203125" style="4" customWidth="1"/>
    <col min="11806" max="11808" width="15.6640625" style="4" customWidth="1"/>
    <col min="11809" max="11809" width="13.33203125" style="4" customWidth="1"/>
    <col min="11810" max="11812" width="15.6640625" style="4" customWidth="1"/>
    <col min="11813" max="11813" width="12.88671875" style="4" customWidth="1"/>
    <col min="11814" max="11816" width="15.6640625" style="4" customWidth="1"/>
    <col min="11817" max="11817" width="12.6640625" style="4" customWidth="1"/>
    <col min="11818" max="12031" width="10.88671875" style="4"/>
    <col min="12032" max="12032" width="5" style="4" customWidth="1"/>
    <col min="12033" max="12033" width="0" style="4" hidden="1" customWidth="1"/>
    <col min="12034" max="12034" width="1.6640625" style="4" customWidth="1"/>
    <col min="12035" max="12035" width="41.6640625" style="4" customWidth="1"/>
    <col min="12036" max="12036" width="13.33203125" style="4" customWidth="1"/>
    <col min="12037" max="12037" width="13" style="4" customWidth="1"/>
    <col min="12038" max="12038" width="10" style="4" customWidth="1"/>
    <col min="12039" max="12039" width="13" style="4" customWidth="1"/>
    <col min="12040" max="12040" width="10.33203125" style="4" customWidth="1"/>
    <col min="12041" max="12041" width="13" style="4" customWidth="1"/>
    <col min="12042" max="12042" width="9.6640625" style="4" customWidth="1"/>
    <col min="12043" max="12043" width="1.33203125" style="4" customWidth="1"/>
    <col min="12044" max="12044" width="29.109375" style="4" customWidth="1"/>
    <col min="12045" max="12045" width="12.88671875" style="4" customWidth="1"/>
    <col min="12046" max="12048" width="15.6640625" style="4" customWidth="1"/>
    <col min="12049" max="12049" width="12.88671875" style="4" customWidth="1"/>
    <col min="12050" max="12052" width="15.6640625" style="4" customWidth="1"/>
    <col min="12053" max="12053" width="13.33203125" style="4" customWidth="1"/>
    <col min="12054" max="12056" width="15.6640625" style="4" customWidth="1"/>
    <col min="12057" max="12057" width="12.6640625" style="4" customWidth="1"/>
    <col min="12058" max="12060" width="15.6640625" style="4" customWidth="1"/>
    <col min="12061" max="12061" width="13.33203125" style="4" customWidth="1"/>
    <col min="12062" max="12064" width="15.6640625" style="4" customWidth="1"/>
    <col min="12065" max="12065" width="13.33203125" style="4" customWidth="1"/>
    <col min="12066" max="12068" width="15.6640625" style="4" customWidth="1"/>
    <col min="12069" max="12069" width="12.88671875" style="4" customWidth="1"/>
    <col min="12070" max="12072" width="15.6640625" style="4" customWidth="1"/>
    <col min="12073" max="12073" width="12.6640625" style="4" customWidth="1"/>
    <col min="12074" max="12287" width="10.88671875" style="4"/>
    <col min="12288" max="12288" width="5" style="4" customWidth="1"/>
    <col min="12289" max="12289" width="0" style="4" hidden="1" customWidth="1"/>
    <col min="12290" max="12290" width="1.6640625" style="4" customWidth="1"/>
    <col min="12291" max="12291" width="41.6640625" style="4" customWidth="1"/>
    <col min="12292" max="12292" width="13.33203125" style="4" customWidth="1"/>
    <col min="12293" max="12293" width="13" style="4" customWidth="1"/>
    <col min="12294" max="12294" width="10" style="4" customWidth="1"/>
    <col min="12295" max="12295" width="13" style="4" customWidth="1"/>
    <col min="12296" max="12296" width="10.33203125" style="4" customWidth="1"/>
    <col min="12297" max="12297" width="13" style="4" customWidth="1"/>
    <col min="12298" max="12298" width="9.6640625" style="4" customWidth="1"/>
    <col min="12299" max="12299" width="1.33203125" style="4" customWidth="1"/>
    <col min="12300" max="12300" width="29.109375" style="4" customWidth="1"/>
    <col min="12301" max="12301" width="12.88671875" style="4" customWidth="1"/>
    <col min="12302" max="12304" width="15.6640625" style="4" customWidth="1"/>
    <col min="12305" max="12305" width="12.88671875" style="4" customWidth="1"/>
    <col min="12306" max="12308" width="15.6640625" style="4" customWidth="1"/>
    <col min="12309" max="12309" width="13.33203125" style="4" customWidth="1"/>
    <col min="12310" max="12312" width="15.6640625" style="4" customWidth="1"/>
    <col min="12313" max="12313" width="12.6640625" style="4" customWidth="1"/>
    <col min="12314" max="12316" width="15.6640625" style="4" customWidth="1"/>
    <col min="12317" max="12317" width="13.33203125" style="4" customWidth="1"/>
    <col min="12318" max="12320" width="15.6640625" style="4" customWidth="1"/>
    <col min="12321" max="12321" width="13.33203125" style="4" customWidth="1"/>
    <col min="12322" max="12324" width="15.6640625" style="4" customWidth="1"/>
    <col min="12325" max="12325" width="12.88671875" style="4" customWidth="1"/>
    <col min="12326" max="12328" width="15.6640625" style="4" customWidth="1"/>
    <col min="12329" max="12329" width="12.6640625" style="4" customWidth="1"/>
    <col min="12330" max="12543" width="10.88671875" style="4"/>
    <col min="12544" max="12544" width="5" style="4" customWidth="1"/>
    <col min="12545" max="12545" width="0" style="4" hidden="1" customWidth="1"/>
    <col min="12546" max="12546" width="1.6640625" style="4" customWidth="1"/>
    <col min="12547" max="12547" width="41.6640625" style="4" customWidth="1"/>
    <col min="12548" max="12548" width="13.33203125" style="4" customWidth="1"/>
    <col min="12549" max="12549" width="13" style="4" customWidth="1"/>
    <col min="12550" max="12550" width="10" style="4" customWidth="1"/>
    <col min="12551" max="12551" width="13" style="4" customWidth="1"/>
    <col min="12552" max="12552" width="10.33203125" style="4" customWidth="1"/>
    <col min="12553" max="12553" width="13" style="4" customWidth="1"/>
    <col min="12554" max="12554" width="9.6640625" style="4" customWidth="1"/>
    <col min="12555" max="12555" width="1.33203125" style="4" customWidth="1"/>
    <col min="12556" max="12556" width="29.109375" style="4" customWidth="1"/>
    <col min="12557" max="12557" width="12.88671875" style="4" customWidth="1"/>
    <col min="12558" max="12560" width="15.6640625" style="4" customWidth="1"/>
    <col min="12561" max="12561" width="12.88671875" style="4" customWidth="1"/>
    <col min="12562" max="12564" width="15.6640625" style="4" customWidth="1"/>
    <col min="12565" max="12565" width="13.33203125" style="4" customWidth="1"/>
    <col min="12566" max="12568" width="15.6640625" style="4" customWidth="1"/>
    <col min="12569" max="12569" width="12.6640625" style="4" customWidth="1"/>
    <col min="12570" max="12572" width="15.6640625" style="4" customWidth="1"/>
    <col min="12573" max="12573" width="13.33203125" style="4" customWidth="1"/>
    <col min="12574" max="12576" width="15.6640625" style="4" customWidth="1"/>
    <col min="12577" max="12577" width="13.33203125" style="4" customWidth="1"/>
    <col min="12578" max="12580" width="15.6640625" style="4" customWidth="1"/>
    <col min="12581" max="12581" width="12.88671875" style="4" customWidth="1"/>
    <col min="12582" max="12584" width="15.6640625" style="4" customWidth="1"/>
    <col min="12585" max="12585" width="12.6640625" style="4" customWidth="1"/>
    <col min="12586" max="12799" width="10.88671875" style="4"/>
    <col min="12800" max="12800" width="5" style="4" customWidth="1"/>
    <col min="12801" max="12801" width="0" style="4" hidden="1" customWidth="1"/>
    <col min="12802" max="12802" width="1.6640625" style="4" customWidth="1"/>
    <col min="12803" max="12803" width="41.6640625" style="4" customWidth="1"/>
    <col min="12804" max="12804" width="13.33203125" style="4" customWidth="1"/>
    <col min="12805" max="12805" width="13" style="4" customWidth="1"/>
    <col min="12806" max="12806" width="10" style="4" customWidth="1"/>
    <col min="12807" max="12807" width="13" style="4" customWidth="1"/>
    <col min="12808" max="12808" width="10.33203125" style="4" customWidth="1"/>
    <col min="12809" max="12809" width="13" style="4" customWidth="1"/>
    <col min="12810" max="12810" width="9.6640625" style="4" customWidth="1"/>
    <col min="12811" max="12811" width="1.33203125" style="4" customWidth="1"/>
    <col min="12812" max="12812" width="29.109375" style="4" customWidth="1"/>
    <col min="12813" max="12813" width="12.88671875" style="4" customWidth="1"/>
    <col min="12814" max="12816" width="15.6640625" style="4" customWidth="1"/>
    <col min="12817" max="12817" width="12.88671875" style="4" customWidth="1"/>
    <col min="12818" max="12820" width="15.6640625" style="4" customWidth="1"/>
    <col min="12821" max="12821" width="13.33203125" style="4" customWidth="1"/>
    <col min="12822" max="12824" width="15.6640625" style="4" customWidth="1"/>
    <col min="12825" max="12825" width="12.6640625" style="4" customWidth="1"/>
    <col min="12826" max="12828" width="15.6640625" style="4" customWidth="1"/>
    <col min="12829" max="12829" width="13.33203125" style="4" customWidth="1"/>
    <col min="12830" max="12832" width="15.6640625" style="4" customWidth="1"/>
    <col min="12833" max="12833" width="13.33203125" style="4" customWidth="1"/>
    <col min="12834" max="12836" width="15.6640625" style="4" customWidth="1"/>
    <col min="12837" max="12837" width="12.88671875" style="4" customWidth="1"/>
    <col min="12838" max="12840" width="15.6640625" style="4" customWidth="1"/>
    <col min="12841" max="12841" width="12.6640625" style="4" customWidth="1"/>
    <col min="12842" max="13055" width="10.88671875" style="4"/>
    <col min="13056" max="13056" width="5" style="4" customWidth="1"/>
    <col min="13057" max="13057" width="0" style="4" hidden="1" customWidth="1"/>
    <col min="13058" max="13058" width="1.6640625" style="4" customWidth="1"/>
    <col min="13059" max="13059" width="41.6640625" style="4" customWidth="1"/>
    <col min="13060" max="13060" width="13.33203125" style="4" customWidth="1"/>
    <col min="13061" max="13061" width="13" style="4" customWidth="1"/>
    <col min="13062" max="13062" width="10" style="4" customWidth="1"/>
    <col min="13063" max="13063" width="13" style="4" customWidth="1"/>
    <col min="13064" max="13064" width="10.33203125" style="4" customWidth="1"/>
    <col min="13065" max="13065" width="13" style="4" customWidth="1"/>
    <col min="13066" max="13066" width="9.6640625" style="4" customWidth="1"/>
    <col min="13067" max="13067" width="1.33203125" style="4" customWidth="1"/>
    <col min="13068" max="13068" width="29.109375" style="4" customWidth="1"/>
    <col min="13069" max="13069" width="12.88671875" style="4" customWidth="1"/>
    <col min="13070" max="13072" width="15.6640625" style="4" customWidth="1"/>
    <col min="13073" max="13073" width="12.88671875" style="4" customWidth="1"/>
    <col min="13074" max="13076" width="15.6640625" style="4" customWidth="1"/>
    <col min="13077" max="13077" width="13.33203125" style="4" customWidth="1"/>
    <col min="13078" max="13080" width="15.6640625" style="4" customWidth="1"/>
    <col min="13081" max="13081" width="12.6640625" style="4" customWidth="1"/>
    <col min="13082" max="13084" width="15.6640625" style="4" customWidth="1"/>
    <col min="13085" max="13085" width="13.33203125" style="4" customWidth="1"/>
    <col min="13086" max="13088" width="15.6640625" style="4" customWidth="1"/>
    <col min="13089" max="13089" width="13.33203125" style="4" customWidth="1"/>
    <col min="13090" max="13092" width="15.6640625" style="4" customWidth="1"/>
    <col min="13093" max="13093" width="12.88671875" style="4" customWidth="1"/>
    <col min="13094" max="13096" width="15.6640625" style="4" customWidth="1"/>
    <col min="13097" max="13097" width="12.6640625" style="4" customWidth="1"/>
    <col min="13098" max="13311" width="10.88671875" style="4"/>
    <col min="13312" max="13312" width="5" style="4" customWidth="1"/>
    <col min="13313" max="13313" width="0" style="4" hidden="1" customWidth="1"/>
    <col min="13314" max="13314" width="1.6640625" style="4" customWidth="1"/>
    <col min="13315" max="13315" width="41.6640625" style="4" customWidth="1"/>
    <col min="13316" max="13316" width="13.33203125" style="4" customWidth="1"/>
    <col min="13317" max="13317" width="13" style="4" customWidth="1"/>
    <col min="13318" max="13318" width="10" style="4" customWidth="1"/>
    <col min="13319" max="13319" width="13" style="4" customWidth="1"/>
    <col min="13320" max="13320" width="10.33203125" style="4" customWidth="1"/>
    <col min="13321" max="13321" width="13" style="4" customWidth="1"/>
    <col min="13322" max="13322" width="9.6640625" style="4" customWidth="1"/>
    <col min="13323" max="13323" width="1.33203125" style="4" customWidth="1"/>
    <col min="13324" max="13324" width="29.109375" style="4" customWidth="1"/>
    <col min="13325" max="13325" width="12.88671875" style="4" customWidth="1"/>
    <col min="13326" max="13328" width="15.6640625" style="4" customWidth="1"/>
    <col min="13329" max="13329" width="12.88671875" style="4" customWidth="1"/>
    <col min="13330" max="13332" width="15.6640625" style="4" customWidth="1"/>
    <col min="13333" max="13333" width="13.33203125" style="4" customWidth="1"/>
    <col min="13334" max="13336" width="15.6640625" style="4" customWidth="1"/>
    <col min="13337" max="13337" width="12.6640625" style="4" customWidth="1"/>
    <col min="13338" max="13340" width="15.6640625" style="4" customWidth="1"/>
    <col min="13341" max="13341" width="13.33203125" style="4" customWidth="1"/>
    <col min="13342" max="13344" width="15.6640625" style="4" customWidth="1"/>
    <col min="13345" max="13345" width="13.33203125" style="4" customWidth="1"/>
    <col min="13346" max="13348" width="15.6640625" style="4" customWidth="1"/>
    <col min="13349" max="13349" width="12.88671875" style="4" customWidth="1"/>
    <col min="13350" max="13352" width="15.6640625" style="4" customWidth="1"/>
    <col min="13353" max="13353" width="12.6640625" style="4" customWidth="1"/>
    <col min="13354" max="13567" width="10.88671875" style="4"/>
    <col min="13568" max="13568" width="5" style="4" customWidth="1"/>
    <col min="13569" max="13569" width="0" style="4" hidden="1" customWidth="1"/>
    <col min="13570" max="13570" width="1.6640625" style="4" customWidth="1"/>
    <col min="13571" max="13571" width="41.6640625" style="4" customWidth="1"/>
    <col min="13572" max="13572" width="13.33203125" style="4" customWidth="1"/>
    <col min="13573" max="13573" width="13" style="4" customWidth="1"/>
    <col min="13574" max="13574" width="10" style="4" customWidth="1"/>
    <col min="13575" max="13575" width="13" style="4" customWidth="1"/>
    <col min="13576" max="13576" width="10.33203125" style="4" customWidth="1"/>
    <col min="13577" max="13577" width="13" style="4" customWidth="1"/>
    <col min="13578" max="13578" width="9.6640625" style="4" customWidth="1"/>
    <col min="13579" max="13579" width="1.33203125" style="4" customWidth="1"/>
    <col min="13580" max="13580" width="29.109375" style="4" customWidth="1"/>
    <col min="13581" max="13581" width="12.88671875" style="4" customWidth="1"/>
    <col min="13582" max="13584" width="15.6640625" style="4" customWidth="1"/>
    <col min="13585" max="13585" width="12.88671875" style="4" customWidth="1"/>
    <col min="13586" max="13588" width="15.6640625" style="4" customWidth="1"/>
    <col min="13589" max="13589" width="13.33203125" style="4" customWidth="1"/>
    <col min="13590" max="13592" width="15.6640625" style="4" customWidth="1"/>
    <col min="13593" max="13593" width="12.6640625" style="4" customWidth="1"/>
    <col min="13594" max="13596" width="15.6640625" style="4" customWidth="1"/>
    <col min="13597" max="13597" width="13.33203125" style="4" customWidth="1"/>
    <col min="13598" max="13600" width="15.6640625" style="4" customWidth="1"/>
    <col min="13601" max="13601" width="13.33203125" style="4" customWidth="1"/>
    <col min="13602" max="13604" width="15.6640625" style="4" customWidth="1"/>
    <col min="13605" max="13605" width="12.88671875" style="4" customWidth="1"/>
    <col min="13606" max="13608" width="15.6640625" style="4" customWidth="1"/>
    <col min="13609" max="13609" width="12.6640625" style="4" customWidth="1"/>
    <col min="13610" max="13823" width="10.88671875" style="4"/>
    <col min="13824" max="13824" width="5" style="4" customWidth="1"/>
    <col min="13825" max="13825" width="0" style="4" hidden="1" customWidth="1"/>
    <col min="13826" max="13826" width="1.6640625" style="4" customWidth="1"/>
    <col min="13827" max="13827" width="41.6640625" style="4" customWidth="1"/>
    <col min="13828" max="13828" width="13.33203125" style="4" customWidth="1"/>
    <col min="13829" max="13829" width="13" style="4" customWidth="1"/>
    <col min="13830" max="13830" width="10" style="4" customWidth="1"/>
    <col min="13831" max="13831" width="13" style="4" customWidth="1"/>
    <col min="13832" max="13832" width="10.33203125" style="4" customWidth="1"/>
    <col min="13833" max="13833" width="13" style="4" customWidth="1"/>
    <col min="13834" max="13834" width="9.6640625" style="4" customWidth="1"/>
    <col min="13835" max="13835" width="1.33203125" style="4" customWidth="1"/>
    <col min="13836" max="13836" width="29.109375" style="4" customWidth="1"/>
    <col min="13837" max="13837" width="12.88671875" style="4" customWidth="1"/>
    <col min="13838" max="13840" width="15.6640625" style="4" customWidth="1"/>
    <col min="13841" max="13841" width="12.88671875" style="4" customWidth="1"/>
    <col min="13842" max="13844" width="15.6640625" style="4" customWidth="1"/>
    <col min="13845" max="13845" width="13.33203125" style="4" customWidth="1"/>
    <col min="13846" max="13848" width="15.6640625" style="4" customWidth="1"/>
    <col min="13849" max="13849" width="12.6640625" style="4" customWidth="1"/>
    <col min="13850" max="13852" width="15.6640625" style="4" customWidth="1"/>
    <col min="13853" max="13853" width="13.33203125" style="4" customWidth="1"/>
    <col min="13854" max="13856" width="15.6640625" style="4" customWidth="1"/>
    <col min="13857" max="13857" width="13.33203125" style="4" customWidth="1"/>
    <col min="13858" max="13860" width="15.6640625" style="4" customWidth="1"/>
    <col min="13861" max="13861" width="12.88671875" style="4" customWidth="1"/>
    <col min="13862" max="13864" width="15.6640625" style="4" customWidth="1"/>
    <col min="13865" max="13865" width="12.6640625" style="4" customWidth="1"/>
    <col min="13866" max="14079" width="10.88671875" style="4"/>
    <col min="14080" max="14080" width="5" style="4" customWidth="1"/>
    <col min="14081" max="14081" width="0" style="4" hidden="1" customWidth="1"/>
    <col min="14082" max="14082" width="1.6640625" style="4" customWidth="1"/>
    <col min="14083" max="14083" width="41.6640625" style="4" customWidth="1"/>
    <col min="14084" max="14084" width="13.33203125" style="4" customWidth="1"/>
    <col min="14085" max="14085" width="13" style="4" customWidth="1"/>
    <col min="14086" max="14086" width="10" style="4" customWidth="1"/>
    <col min="14087" max="14087" width="13" style="4" customWidth="1"/>
    <col min="14088" max="14088" width="10.33203125" style="4" customWidth="1"/>
    <col min="14089" max="14089" width="13" style="4" customWidth="1"/>
    <col min="14090" max="14090" width="9.6640625" style="4" customWidth="1"/>
    <col min="14091" max="14091" width="1.33203125" style="4" customWidth="1"/>
    <col min="14092" max="14092" width="29.109375" style="4" customWidth="1"/>
    <col min="14093" max="14093" width="12.88671875" style="4" customWidth="1"/>
    <col min="14094" max="14096" width="15.6640625" style="4" customWidth="1"/>
    <col min="14097" max="14097" width="12.88671875" style="4" customWidth="1"/>
    <col min="14098" max="14100" width="15.6640625" style="4" customWidth="1"/>
    <col min="14101" max="14101" width="13.33203125" style="4" customWidth="1"/>
    <col min="14102" max="14104" width="15.6640625" style="4" customWidth="1"/>
    <col min="14105" max="14105" width="12.6640625" style="4" customWidth="1"/>
    <col min="14106" max="14108" width="15.6640625" style="4" customWidth="1"/>
    <col min="14109" max="14109" width="13.33203125" style="4" customWidth="1"/>
    <col min="14110" max="14112" width="15.6640625" style="4" customWidth="1"/>
    <col min="14113" max="14113" width="13.33203125" style="4" customWidth="1"/>
    <col min="14114" max="14116" width="15.6640625" style="4" customWidth="1"/>
    <col min="14117" max="14117" width="12.88671875" style="4" customWidth="1"/>
    <col min="14118" max="14120" width="15.6640625" style="4" customWidth="1"/>
    <col min="14121" max="14121" width="12.6640625" style="4" customWidth="1"/>
    <col min="14122" max="14335" width="10.88671875" style="4"/>
    <col min="14336" max="14336" width="5" style="4" customWidth="1"/>
    <col min="14337" max="14337" width="0" style="4" hidden="1" customWidth="1"/>
    <col min="14338" max="14338" width="1.6640625" style="4" customWidth="1"/>
    <col min="14339" max="14339" width="41.6640625" style="4" customWidth="1"/>
    <col min="14340" max="14340" width="13.33203125" style="4" customWidth="1"/>
    <col min="14341" max="14341" width="13" style="4" customWidth="1"/>
    <col min="14342" max="14342" width="10" style="4" customWidth="1"/>
    <col min="14343" max="14343" width="13" style="4" customWidth="1"/>
    <col min="14344" max="14344" width="10.33203125" style="4" customWidth="1"/>
    <col min="14345" max="14345" width="13" style="4" customWidth="1"/>
    <col min="14346" max="14346" width="9.6640625" style="4" customWidth="1"/>
    <col min="14347" max="14347" width="1.33203125" style="4" customWidth="1"/>
    <col min="14348" max="14348" width="29.109375" style="4" customWidth="1"/>
    <col min="14349" max="14349" width="12.88671875" style="4" customWidth="1"/>
    <col min="14350" max="14352" width="15.6640625" style="4" customWidth="1"/>
    <col min="14353" max="14353" width="12.88671875" style="4" customWidth="1"/>
    <col min="14354" max="14356" width="15.6640625" style="4" customWidth="1"/>
    <col min="14357" max="14357" width="13.33203125" style="4" customWidth="1"/>
    <col min="14358" max="14360" width="15.6640625" style="4" customWidth="1"/>
    <col min="14361" max="14361" width="12.6640625" style="4" customWidth="1"/>
    <col min="14362" max="14364" width="15.6640625" style="4" customWidth="1"/>
    <col min="14365" max="14365" width="13.33203125" style="4" customWidth="1"/>
    <col min="14366" max="14368" width="15.6640625" style="4" customWidth="1"/>
    <col min="14369" max="14369" width="13.33203125" style="4" customWidth="1"/>
    <col min="14370" max="14372" width="15.6640625" style="4" customWidth="1"/>
    <col min="14373" max="14373" width="12.88671875" style="4" customWidth="1"/>
    <col min="14374" max="14376" width="15.6640625" style="4" customWidth="1"/>
    <col min="14377" max="14377" width="12.6640625" style="4" customWidth="1"/>
    <col min="14378" max="14591" width="10.88671875" style="4"/>
    <col min="14592" max="14592" width="5" style="4" customWidth="1"/>
    <col min="14593" max="14593" width="0" style="4" hidden="1" customWidth="1"/>
    <col min="14594" max="14594" width="1.6640625" style="4" customWidth="1"/>
    <col min="14595" max="14595" width="41.6640625" style="4" customWidth="1"/>
    <col min="14596" max="14596" width="13.33203125" style="4" customWidth="1"/>
    <col min="14597" max="14597" width="13" style="4" customWidth="1"/>
    <col min="14598" max="14598" width="10" style="4" customWidth="1"/>
    <col min="14599" max="14599" width="13" style="4" customWidth="1"/>
    <col min="14600" max="14600" width="10.33203125" style="4" customWidth="1"/>
    <col min="14601" max="14601" width="13" style="4" customWidth="1"/>
    <col min="14602" max="14602" width="9.6640625" style="4" customWidth="1"/>
    <col min="14603" max="14603" width="1.33203125" style="4" customWidth="1"/>
    <col min="14604" max="14604" width="29.109375" style="4" customWidth="1"/>
    <col min="14605" max="14605" width="12.88671875" style="4" customWidth="1"/>
    <col min="14606" max="14608" width="15.6640625" style="4" customWidth="1"/>
    <col min="14609" max="14609" width="12.88671875" style="4" customWidth="1"/>
    <col min="14610" max="14612" width="15.6640625" style="4" customWidth="1"/>
    <col min="14613" max="14613" width="13.33203125" style="4" customWidth="1"/>
    <col min="14614" max="14616" width="15.6640625" style="4" customWidth="1"/>
    <col min="14617" max="14617" width="12.6640625" style="4" customWidth="1"/>
    <col min="14618" max="14620" width="15.6640625" style="4" customWidth="1"/>
    <col min="14621" max="14621" width="13.33203125" style="4" customWidth="1"/>
    <col min="14622" max="14624" width="15.6640625" style="4" customWidth="1"/>
    <col min="14625" max="14625" width="13.33203125" style="4" customWidth="1"/>
    <col min="14626" max="14628" width="15.6640625" style="4" customWidth="1"/>
    <col min="14629" max="14629" width="12.88671875" style="4" customWidth="1"/>
    <col min="14630" max="14632" width="15.6640625" style="4" customWidth="1"/>
    <col min="14633" max="14633" width="12.6640625" style="4" customWidth="1"/>
    <col min="14634" max="14847" width="10.88671875" style="4"/>
    <col min="14848" max="14848" width="5" style="4" customWidth="1"/>
    <col min="14849" max="14849" width="0" style="4" hidden="1" customWidth="1"/>
    <col min="14850" max="14850" width="1.6640625" style="4" customWidth="1"/>
    <col min="14851" max="14851" width="41.6640625" style="4" customWidth="1"/>
    <col min="14852" max="14852" width="13.33203125" style="4" customWidth="1"/>
    <col min="14853" max="14853" width="13" style="4" customWidth="1"/>
    <col min="14854" max="14854" width="10" style="4" customWidth="1"/>
    <col min="14855" max="14855" width="13" style="4" customWidth="1"/>
    <col min="14856" max="14856" width="10.33203125" style="4" customWidth="1"/>
    <col min="14857" max="14857" width="13" style="4" customWidth="1"/>
    <col min="14858" max="14858" width="9.6640625" style="4" customWidth="1"/>
    <col min="14859" max="14859" width="1.33203125" style="4" customWidth="1"/>
    <col min="14860" max="14860" width="29.109375" style="4" customWidth="1"/>
    <col min="14861" max="14861" width="12.88671875" style="4" customWidth="1"/>
    <col min="14862" max="14864" width="15.6640625" style="4" customWidth="1"/>
    <col min="14865" max="14865" width="12.88671875" style="4" customWidth="1"/>
    <col min="14866" max="14868" width="15.6640625" style="4" customWidth="1"/>
    <col min="14869" max="14869" width="13.33203125" style="4" customWidth="1"/>
    <col min="14870" max="14872" width="15.6640625" style="4" customWidth="1"/>
    <col min="14873" max="14873" width="12.6640625" style="4" customWidth="1"/>
    <col min="14874" max="14876" width="15.6640625" style="4" customWidth="1"/>
    <col min="14877" max="14877" width="13.33203125" style="4" customWidth="1"/>
    <col min="14878" max="14880" width="15.6640625" style="4" customWidth="1"/>
    <col min="14881" max="14881" width="13.33203125" style="4" customWidth="1"/>
    <col min="14882" max="14884" width="15.6640625" style="4" customWidth="1"/>
    <col min="14885" max="14885" width="12.88671875" style="4" customWidth="1"/>
    <col min="14886" max="14888" width="15.6640625" style="4" customWidth="1"/>
    <col min="14889" max="14889" width="12.6640625" style="4" customWidth="1"/>
    <col min="14890" max="15103" width="10.88671875" style="4"/>
    <col min="15104" max="15104" width="5" style="4" customWidth="1"/>
    <col min="15105" max="15105" width="0" style="4" hidden="1" customWidth="1"/>
    <col min="15106" max="15106" width="1.6640625" style="4" customWidth="1"/>
    <col min="15107" max="15107" width="41.6640625" style="4" customWidth="1"/>
    <col min="15108" max="15108" width="13.33203125" style="4" customWidth="1"/>
    <col min="15109" max="15109" width="13" style="4" customWidth="1"/>
    <col min="15110" max="15110" width="10" style="4" customWidth="1"/>
    <col min="15111" max="15111" width="13" style="4" customWidth="1"/>
    <col min="15112" max="15112" width="10.33203125" style="4" customWidth="1"/>
    <col min="15113" max="15113" width="13" style="4" customWidth="1"/>
    <col min="15114" max="15114" width="9.6640625" style="4" customWidth="1"/>
    <col min="15115" max="15115" width="1.33203125" style="4" customWidth="1"/>
    <col min="15116" max="15116" width="29.109375" style="4" customWidth="1"/>
    <col min="15117" max="15117" width="12.88671875" style="4" customWidth="1"/>
    <col min="15118" max="15120" width="15.6640625" style="4" customWidth="1"/>
    <col min="15121" max="15121" width="12.88671875" style="4" customWidth="1"/>
    <col min="15122" max="15124" width="15.6640625" style="4" customWidth="1"/>
    <col min="15125" max="15125" width="13.33203125" style="4" customWidth="1"/>
    <col min="15126" max="15128" width="15.6640625" style="4" customWidth="1"/>
    <col min="15129" max="15129" width="12.6640625" style="4" customWidth="1"/>
    <col min="15130" max="15132" width="15.6640625" style="4" customWidth="1"/>
    <col min="15133" max="15133" width="13.33203125" style="4" customWidth="1"/>
    <col min="15134" max="15136" width="15.6640625" style="4" customWidth="1"/>
    <col min="15137" max="15137" width="13.33203125" style="4" customWidth="1"/>
    <col min="15138" max="15140" width="15.6640625" style="4" customWidth="1"/>
    <col min="15141" max="15141" width="12.88671875" style="4" customWidth="1"/>
    <col min="15142" max="15144" width="15.6640625" style="4" customWidth="1"/>
    <col min="15145" max="15145" width="12.6640625" style="4" customWidth="1"/>
    <col min="15146" max="15359" width="10.88671875" style="4"/>
    <col min="15360" max="15360" width="5" style="4" customWidth="1"/>
    <col min="15361" max="15361" width="0" style="4" hidden="1" customWidth="1"/>
    <col min="15362" max="15362" width="1.6640625" style="4" customWidth="1"/>
    <col min="15363" max="15363" width="41.6640625" style="4" customWidth="1"/>
    <col min="15364" max="15364" width="13.33203125" style="4" customWidth="1"/>
    <col min="15365" max="15365" width="13" style="4" customWidth="1"/>
    <col min="15366" max="15366" width="10" style="4" customWidth="1"/>
    <col min="15367" max="15367" width="13" style="4" customWidth="1"/>
    <col min="15368" max="15368" width="10.33203125" style="4" customWidth="1"/>
    <col min="15369" max="15369" width="13" style="4" customWidth="1"/>
    <col min="15370" max="15370" width="9.6640625" style="4" customWidth="1"/>
    <col min="15371" max="15371" width="1.33203125" style="4" customWidth="1"/>
    <col min="15372" max="15372" width="29.109375" style="4" customWidth="1"/>
    <col min="15373" max="15373" width="12.88671875" style="4" customWidth="1"/>
    <col min="15374" max="15376" width="15.6640625" style="4" customWidth="1"/>
    <col min="15377" max="15377" width="12.88671875" style="4" customWidth="1"/>
    <col min="15378" max="15380" width="15.6640625" style="4" customWidth="1"/>
    <col min="15381" max="15381" width="13.33203125" style="4" customWidth="1"/>
    <col min="15382" max="15384" width="15.6640625" style="4" customWidth="1"/>
    <col min="15385" max="15385" width="12.6640625" style="4" customWidth="1"/>
    <col min="15386" max="15388" width="15.6640625" style="4" customWidth="1"/>
    <col min="15389" max="15389" width="13.33203125" style="4" customWidth="1"/>
    <col min="15390" max="15392" width="15.6640625" style="4" customWidth="1"/>
    <col min="15393" max="15393" width="13.33203125" style="4" customWidth="1"/>
    <col min="15394" max="15396" width="15.6640625" style="4" customWidth="1"/>
    <col min="15397" max="15397" width="12.88671875" style="4" customWidth="1"/>
    <col min="15398" max="15400" width="15.6640625" style="4" customWidth="1"/>
    <col min="15401" max="15401" width="12.6640625" style="4" customWidth="1"/>
    <col min="15402" max="15615" width="10.88671875" style="4"/>
    <col min="15616" max="15616" width="5" style="4" customWidth="1"/>
    <col min="15617" max="15617" width="0" style="4" hidden="1" customWidth="1"/>
    <col min="15618" max="15618" width="1.6640625" style="4" customWidth="1"/>
    <col min="15619" max="15619" width="41.6640625" style="4" customWidth="1"/>
    <col min="15620" max="15620" width="13.33203125" style="4" customWidth="1"/>
    <col min="15621" max="15621" width="13" style="4" customWidth="1"/>
    <col min="15622" max="15622" width="10" style="4" customWidth="1"/>
    <col min="15623" max="15623" width="13" style="4" customWidth="1"/>
    <col min="15624" max="15624" width="10.33203125" style="4" customWidth="1"/>
    <col min="15625" max="15625" width="13" style="4" customWidth="1"/>
    <col min="15626" max="15626" width="9.6640625" style="4" customWidth="1"/>
    <col min="15627" max="15627" width="1.33203125" style="4" customWidth="1"/>
    <col min="15628" max="15628" width="29.109375" style="4" customWidth="1"/>
    <col min="15629" max="15629" width="12.88671875" style="4" customWidth="1"/>
    <col min="15630" max="15632" width="15.6640625" style="4" customWidth="1"/>
    <col min="15633" max="15633" width="12.88671875" style="4" customWidth="1"/>
    <col min="15634" max="15636" width="15.6640625" style="4" customWidth="1"/>
    <col min="15637" max="15637" width="13.33203125" style="4" customWidth="1"/>
    <col min="15638" max="15640" width="15.6640625" style="4" customWidth="1"/>
    <col min="15641" max="15641" width="12.6640625" style="4" customWidth="1"/>
    <col min="15642" max="15644" width="15.6640625" style="4" customWidth="1"/>
    <col min="15645" max="15645" width="13.33203125" style="4" customWidth="1"/>
    <col min="15646" max="15648" width="15.6640625" style="4" customWidth="1"/>
    <col min="15649" max="15649" width="13.33203125" style="4" customWidth="1"/>
    <col min="15650" max="15652" width="15.6640625" style="4" customWidth="1"/>
    <col min="15653" max="15653" width="12.88671875" style="4" customWidth="1"/>
    <col min="15654" max="15656" width="15.6640625" style="4" customWidth="1"/>
    <col min="15657" max="15657" width="12.6640625" style="4" customWidth="1"/>
    <col min="15658" max="15871" width="10.88671875" style="4"/>
    <col min="15872" max="15872" width="5" style="4" customWidth="1"/>
    <col min="15873" max="15873" width="0" style="4" hidden="1" customWidth="1"/>
    <col min="15874" max="15874" width="1.6640625" style="4" customWidth="1"/>
    <col min="15875" max="15875" width="41.6640625" style="4" customWidth="1"/>
    <col min="15876" max="15876" width="13.33203125" style="4" customWidth="1"/>
    <col min="15877" max="15877" width="13" style="4" customWidth="1"/>
    <col min="15878" max="15878" width="10" style="4" customWidth="1"/>
    <col min="15879" max="15879" width="13" style="4" customWidth="1"/>
    <col min="15880" max="15880" width="10.33203125" style="4" customWidth="1"/>
    <col min="15881" max="15881" width="13" style="4" customWidth="1"/>
    <col min="15882" max="15882" width="9.6640625" style="4" customWidth="1"/>
    <col min="15883" max="15883" width="1.33203125" style="4" customWidth="1"/>
    <col min="15884" max="15884" width="29.109375" style="4" customWidth="1"/>
    <col min="15885" max="15885" width="12.88671875" style="4" customWidth="1"/>
    <col min="15886" max="15888" width="15.6640625" style="4" customWidth="1"/>
    <col min="15889" max="15889" width="12.88671875" style="4" customWidth="1"/>
    <col min="15890" max="15892" width="15.6640625" style="4" customWidth="1"/>
    <col min="15893" max="15893" width="13.33203125" style="4" customWidth="1"/>
    <col min="15894" max="15896" width="15.6640625" style="4" customWidth="1"/>
    <col min="15897" max="15897" width="12.6640625" style="4" customWidth="1"/>
    <col min="15898" max="15900" width="15.6640625" style="4" customWidth="1"/>
    <col min="15901" max="15901" width="13.33203125" style="4" customWidth="1"/>
    <col min="15902" max="15904" width="15.6640625" style="4" customWidth="1"/>
    <col min="15905" max="15905" width="13.33203125" style="4" customWidth="1"/>
    <col min="15906" max="15908" width="15.6640625" style="4" customWidth="1"/>
    <col min="15909" max="15909" width="12.88671875" style="4" customWidth="1"/>
    <col min="15910" max="15912" width="15.6640625" style="4" customWidth="1"/>
    <col min="15913" max="15913" width="12.6640625" style="4" customWidth="1"/>
    <col min="15914" max="16127" width="10.88671875" style="4"/>
    <col min="16128" max="16128" width="5" style="4" customWidth="1"/>
    <col min="16129" max="16129" width="0" style="4" hidden="1" customWidth="1"/>
    <col min="16130" max="16130" width="1.6640625" style="4" customWidth="1"/>
    <col min="16131" max="16131" width="41.6640625" style="4" customWidth="1"/>
    <col min="16132" max="16132" width="13.33203125" style="4" customWidth="1"/>
    <col min="16133" max="16133" width="13" style="4" customWidth="1"/>
    <col min="16134" max="16134" width="10" style="4" customWidth="1"/>
    <col min="16135" max="16135" width="13" style="4" customWidth="1"/>
    <col min="16136" max="16136" width="10.33203125" style="4" customWidth="1"/>
    <col min="16137" max="16137" width="13" style="4" customWidth="1"/>
    <col min="16138" max="16138" width="9.6640625" style="4" customWidth="1"/>
    <col min="16139" max="16139" width="1.33203125" style="4" customWidth="1"/>
    <col min="16140" max="16140" width="29.109375" style="4" customWidth="1"/>
    <col min="16141" max="16141" width="12.88671875" style="4" customWidth="1"/>
    <col min="16142" max="16144" width="15.6640625" style="4" customWidth="1"/>
    <col min="16145" max="16145" width="12.88671875" style="4" customWidth="1"/>
    <col min="16146" max="16148" width="15.6640625" style="4" customWidth="1"/>
    <col min="16149" max="16149" width="13.33203125" style="4" customWidth="1"/>
    <col min="16150" max="16152" width="15.6640625" style="4" customWidth="1"/>
    <col min="16153" max="16153" width="12.6640625" style="4" customWidth="1"/>
    <col min="16154" max="16156" width="15.6640625" style="4" customWidth="1"/>
    <col min="16157" max="16157" width="13.33203125" style="4" customWidth="1"/>
    <col min="16158" max="16160" width="15.6640625" style="4" customWidth="1"/>
    <col min="16161" max="16161" width="13.33203125" style="4" customWidth="1"/>
    <col min="16162" max="16164" width="15.6640625" style="4" customWidth="1"/>
    <col min="16165" max="16165" width="12.88671875" style="4" customWidth="1"/>
    <col min="16166" max="16168" width="15.6640625" style="4" customWidth="1"/>
    <col min="16169" max="16169" width="12.6640625" style="4" customWidth="1"/>
    <col min="16170" max="16384" width="10.88671875" style="4"/>
  </cols>
  <sheetData>
    <row r="1" spans="1:41" ht="15" customHeight="1" x14ac:dyDescent="0.25">
      <c r="A1" s="1" t="s">
        <v>0</v>
      </c>
      <c r="B1" s="2"/>
      <c r="C1" s="2"/>
      <c r="D1" s="2"/>
      <c r="E1" s="3"/>
      <c r="F1" s="3"/>
      <c r="G1" s="3"/>
      <c r="H1" s="2"/>
      <c r="I1" s="2"/>
      <c r="J1" s="2"/>
    </row>
    <row r="2" spans="1:41" ht="15" customHeight="1" x14ac:dyDescent="0.25">
      <c r="A2" s="2"/>
      <c r="B2" s="2"/>
      <c r="C2" s="2"/>
      <c r="D2" s="2"/>
      <c r="E2" s="3"/>
      <c r="F2" s="3"/>
      <c r="G2" s="3"/>
      <c r="H2" s="2"/>
      <c r="I2" s="2"/>
      <c r="J2" s="2"/>
    </row>
    <row r="3" spans="1:41" ht="15" customHeight="1" x14ac:dyDescent="0.25">
      <c r="A3" s="2" t="s">
        <v>27</v>
      </c>
      <c r="B3" s="2"/>
      <c r="C3" s="2"/>
      <c r="D3" s="2"/>
      <c r="E3" s="3"/>
      <c r="F3" s="3"/>
      <c r="G3" s="3"/>
      <c r="H3" s="2"/>
      <c r="I3" s="2"/>
      <c r="J3" s="2"/>
    </row>
    <row r="4" spans="1:41" ht="15" customHeight="1" x14ac:dyDescent="0.25">
      <c r="A4" s="2" t="s">
        <v>62</v>
      </c>
      <c r="B4" s="2"/>
      <c r="C4" s="2"/>
      <c r="D4" s="2"/>
      <c r="E4" s="3"/>
      <c r="F4" s="3"/>
      <c r="G4" s="3"/>
      <c r="H4" s="2"/>
      <c r="I4" s="2"/>
      <c r="J4" s="2"/>
    </row>
    <row r="5" spans="1:41" ht="15" customHeight="1" x14ac:dyDescent="0.25">
      <c r="A5" s="2" t="s">
        <v>1</v>
      </c>
      <c r="B5" s="2"/>
      <c r="C5" s="2"/>
      <c r="D5" s="2"/>
      <c r="E5" s="3"/>
      <c r="F5" s="5"/>
      <c r="G5" s="3"/>
      <c r="H5" s="5"/>
      <c r="I5" s="2"/>
      <c r="J5" s="5"/>
    </row>
    <row r="6" spans="1:41" ht="15" customHeight="1" x14ac:dyDescent="0.25">
      <c r="A6" s="2"/>
      <c r="B6" s="2"/>
      <c r="C6" s="2"/>
      <c r="D6" s="2"/>
      <c r="E6" s="3"/>
      <c r="F6" s="5"/>
      <c r="G6" s="3"/>
      <c r="H6" s="5"/>
      <c r="I6" s="2"/>
      <c r="J6" s="5"/>
    </row>
    <row r="7" spans="1:41" ht="15" customHeight="1" x14ac:dyDescent="0.3">
      <c r="A7" s="6"/>
      <c r="D7" s="70"/>
      <c r="E7" s="70"/>
      <c r="F7" s="71"/>
      <c r="G7" s="70"/>
      <c r="H7" s="72"/>
      <c r="I7" s="70"/>
      <c r="J7" s="8"/>
    </row>
    <row r="8" spans="1:41" ht="15" customHeight="1" x14ac:dyDescent="0.3">
      <c r="A8" s="6"/>
      <c r="D8" s="48" t="s">
        <v>30</v>
      </c>
      <c r="E8" s="9" t="s">
        <v>2</v>
      </c>
      <c r="F8" s="10"/>
      <c r="G8" s="11"/>
      <c r="H8" s="12"/>
      <c r="I8" s="13"/>
      <c r="J8" s="12"/>
    </row>
    <row r="9" spans="1:41" ht="15" customHeight="1" x14ac:dyDescent="0.25">
      <c r="A9" s="43" t="s">
        <v>3</v>
      </c>
      <c r="C9" s="42"/>
      <c r="D9" s="14"/>
      <c r="E9" s="37">
        <f>D10+1</f>
        <v>2016</v>
      </c>
      <c r="F9" s="38"/>
      <c r="G9" s="37">
        <f>E9+1</f>
        <v>2017</v>
      </c>
      <c r="H9" s="39"/>
      <c r="I9" s="37">
        <f>G9+1</f>
        <v>2018</v>
      </c>
      <c r="J9" s="39"/>
    </row>
    <row r="10" spans="1:41" s="16" customFormat="1" ht="15" customHeight="1" x14ac:dyDescent="0.25">
      <c r="A10" s="45" t="s">
        <v>4</v>
      </c>
      <c r="B10" s="17"/>
      <c r="C10" s="45" t="s">
        <v>5</v>
      </c>
      <c r="D10" s="46">
        <v>2015</v>
      </c>
      <c r="E10" s="47" t="s">
        <v>28</v>
      </c>
      <c r="F10" s="8" t="s">
        <v>29</v>
      </c>
      <c r="G10" s="47" t="s">
        <v>28</v>
      </c>
      <c r="H10" s="8" t="s">
        <v>29</v>
      </c>
      <c r="I10" s="47" t="s">
        <v>28</v>
      </c>
      <c r="J10" s="43" t="s">
        <v>29</v>
      </c>
      <c r="K10" s="18"/>
      <c r="L10" s="19" t="s">
        <v>6</v>
      </c>
      <c r="M10" s="19"/>
      <c r="N10" s="18"/>
      <c r="O10" s="18"/>
      <c r="P10" s="19"/>
      <c r="Q10" s="19"/>
      <c r="R10" s="18"/>
      <c r="S10" s="18"/>
      <c r="T10" s="19"/>
      <c r="U10" s="19"/>
      <c r="V10" s="18"/>
      <c r="W10" s="18"/>
      <c r="X10" s="19"/>
      <c r="Y10" s="19"/>
      <c r="Z10" s="18"/>
      <c r="AA10" s="18"/>
      <c r="AB10" s="19"/>
      <c r="AC10" s="19"/>
      <c r="AD10" s="18"/>
      <c r="AE10" s="18"/>
      <c r="AF10" s="19"/>
      <c r="AG10" s="19"/>
      <c r="AH10" s="18"/>
      <c r="AI10" s="18"/>
      <c r="AJ10" s="19"/>
      <c r="AK10" s="19"/>
      <c r="AL10" s="18"/>
      <c r="AM10" s="18"/>
      <c r="AN10" s="19"/>
      <c r="AO10" s="19"/>
    </row>
    <row r="11" spans="1:41" s="16" customFormat="1" ht="15" customHeight="1" x14ac:dyDescent="0.25">
      <c r="A11" s="44"/>
      <c r="C11" s="41" t="s">
        <v>7</v>
      </c>
      <c r="E11" s="40" t="s">
        <v>8</v>
      </c>
      <c r="F11" s="20" t="s">
        <v>9</v>
      </c>
      <c r="G11" s="40" t="s">
        <v>10</v>
      </c>
      <c r="H11" s="20" t="s">
        <v>11</v>
      </c>
      <c r="I11" s="40" t="s">
        <v>12</v>
      </c>
      <c r="J11" s="41" t="s">
        <v>13</v>
      </c>
      <c r="K11" s="15"/>
      <c r="L11" s="15"/>
      <c r="M11" s="21"/>
      <c r="N11" s="15"/>
      <c r="O11" s="15"/>
      <c r="P11" s="15"/>
      <c r="Q11" s="21"/>
      <c r="R11" s="15"/>
      <c r="S11" s="15"/>
      <c r="T11" s="15"/>
      <c r="U11" s="21"/>
      <c r="V11" s="15"/>
      <c r="W11" s="15"/>
      <c r="X11" s="15"/>
      <c r="Y11" s="21"/>
      <c r="Z11" s="15"/>
      <c r="AA11" s="15"/>
      <c r="AB11" s="15"/>
      <c r="AC11" s="21"/>
      <c r="AD11" s="15"/>
      <c r="AE11" s="15"/>
      <c r="AF11" s="15"/>
      <c r="AG11" s="21"/>
      <c r="AH11" s="15"/>
      <c r="AI11" s="15"/>
      <c r="AJ11" s="15"/>
      <c r="AK11" s="21"/>
      <c r="AL11" s="15"/>
      <c r="AM11" s="15"/>
      <c r="AN11" s="15"/>
      <c r="AO11" s="21"/>
    </row>
    <row r="12" spans="1:41" ht="15" customHeight="1" x14ac:dyDescent="0.25">
      <c r="A12" s="50">
        <v>1</v>
      </c>
      <c r="B12" s="23" t="s">
        <v>14</v>
      </c>
      <c r="C12" s="24" t="s">
        <v>31</v>
      </c>
      <c r="D12" s="77">
        <f>ROUND(D13/D14,3)</f>
        <v>3.5000000000000003E-2</v>
      </c>
      <c r="E12" s="98">
        <f>ROUND(E13/E14,3)</f>
        <v>3.4000000000000002E-2</v>
      </c>
      <c r="F12" s="60">
        <f t="shared" ref="F12:F28" si="0">IF(D12=0,0,ROUND((E12-D12)/D12,4))</f>
        <v>-2.86E-2</v>
      </c>
      <c r="G12" s="98">
        <f>ROUND(G13/G14,3)</f>
        <v>3.1E-2</v>
      </c>
      <c r="H12" s="60">
        <f t="shared" ref="H12" si="1">IF(E12=0,0,ROUND((G12-E12)/E12,4))</f>
        <v>-8.8200000000000001E-2</v>
      </c>
      <c r="I12" s="98">
        <f>ROUND(I13/I14,3)</f>
        <v>4.1000000000000002E-2</v>
      </c>
      <c r="J12" s="60">
        <f t="shared" ref="J12" si="2">IF(G12=0,0,ROUND((I12-G12)/G12,4))</f>
        <v>0.3226</v>
      </c>
      <c r="L12" s="56"/>
      <c r="M12" s="7"/>
      <c r="P12" s="7"/>
      <c r="Q12" s="7"/>
      <c r="T12" s="7"/>
      <c r="U12" s="7"/>
      <c r="X12" s="7"/>
      <c r="Y12" s="7"/>
      <c r="AB12" s="7"/>
      <c r="AC12" s="7"/>
      <c r="AF12" s="7"/>
      <c r="AG12" s="7"/>
      <c r="AJ12" s="7"/>
      <c r="AK12" s="7"/>
      <c r="AN12" s="7"/>
      <c r="AO12" s="7"/>
    </row>
    <row r="13" spans="1:41" ht="15" customHeight="1" x14ac:dyDescent="0.25">
      <c r="A13" s="53"/>
      <c r="B13" s="25"/>
      <c r="C13" s="58" t="s">
        <v>58</v>
      </c>
      <c r="D13" s="73">
        <v>153980710</v>
      </c>
      <c r="E13" s="113">
        <v>127477156</v>
      </c>
      <c r="F13" s="61">
        <f t="shared" si="0"/>
        <v>-0.1721</v>
      </c>
      <c r="G13" s="112">
        <f>125448664+666+6672856</f>
        <v>132122186</v>
      </c>
      <c r="H13" s="61">
        <f>IF(E13=0,0,ROUND((G13-E13)/E13,4))</f>
        <v>3.6400000000000002E-2</v>
      </c>
      <c r="I13" s="112">
        <f>108443232+11619+11348721</f>
        <v>119803572</v>
      </c>
      <c r="J13" s="61">
        <f>IF(G13=0,0,ROUND((I13-G13)/G13,4))</f>
        <v>-9.3200000000000005E-2</v>
      </c>
      <c r="L13" s="56" t="s">
        <v>60</v>
      </c>
      <c r="M13" s="7"/>
      <c r="N13" s="56"/>
      <c r="P13" s="74"/>
      <c r="Q13" s="7"/>
      <c r="T13" s="7"/>
      <c r="U13" s="7"/>
      <c r="X13" s="7"/>
      <c r="Y13" s="7"/>
      <c r="AB13" s="7"/>
      <c r="AC13" s="7"/>
      <c r="AF13" s="7"/>
      <c r="AG13" s="7"/>
      <c r="AJ13" s="7"/>
      <c r="AK13" s="7"/>
      <c r="AN13" s="7"/>
      <c r="AO13" s="7"/>
    </row>
    <row r="14" spans="1:41" ht="15" customHeight="1" x14ac:dyDescent="0.25">
      <c r="A14" s="57"/>
      <c r="B14" s="29"/>
      <c r="C14" s="59" t="s">
        <v>57</v>
      </c>
      <c r="D14" s="80">
        <v>4454859000</v>
      </c>
      <c r="E14" s="114">
        <v>3698956000</v>
      </c>
      <c r="F14" s="62">
        <f t="shared" si="0"/>
        <v>-0.16969999999999999</v>
      </c>
      <c r="G14" s="116">
        <f>4269696000+13301000</f>
        <v>4282997000</v>
      </c>
      <c r="H14" s="62">
        <f>IF(E14=0,0,ROUND((G14-E14)/E14,4))</f>
        <v>0.15790000000000001</v>
      </c>
      <c r="I14" s="116">
        <f>2792745000+116441000</f>
        <v>2909186000</v>
      </c>
      <c r="J14" s="62">
        <f>IF(G14=0,0,ROUND((I14-G14)/G14,4))</f>
        <v>-0.32079999999999997</v>
      </c>
      <c r="L14" s="56" t="s">
        <v>59</v>
      </c>
      <c r="M14" s="7"/>
      <c r="N14" s="56"/>
      <c r="P14" s="74"/>
      <c r="Q14" s="7"/>
      <c r="T14" s="7"/>
      <c r="U14" s="7"/>
      <c r="X14" s="7"/>
      <c r="Y14" s="7"/>
      <c r="AB14" s="7"/>
      <c r="AC14" s="7"/>
      <c r="AF14" s="7"/>
      <c r="AG14" s="7"/>
      <c r="AJ14" s="7"/>
      <c r="AK14" s="7"/>
      <c r="AN14" s="7"/>
      <c r="AO14" s="7"/>
    </row>
    <row r="15" spans="1:41" ht="15" customHeight="1" x14ac:dyDescent="0.3">
      <c r="A15" s="50">
        <v>2</v>
      </c>
      <c r="B15" s="23" t="s">
        <v>14</v>
      </c>
      <c r="C15" s="24" t="s">
        <v>33</v>
      </c>
      <c r="D15" s="77">
        <f>ROUND(D16/D17,3)</f>
        <v>3.4000000000000002E-2</v>
      </c>
      <c r="E15" s="98">
        <f>ROUND(E16/E17,3)</f>
        <v>3.3000000000000002E-2</v>
      </c>
      <c r="F15" s="60">
        <f t="shared" si="0"/>
        <v>-2.9399999999999999E-2</v>
      </c>
      <c r="G15" s="98">
        <f>ROUND(G16/G17,3)</f>
        <v>3.3000000000000002E-2</v>
      </c>
      <c r="H15" s="60">
        <f t="shared" ref="H15:H28" si="3">IF(E15=0,0,ROUND((G15-E15)/E15,4))</f>
        <v>0</v>
      </c>
      <c r="I15" s="98">
        <f>ROUND(I16/I17,3)</f>
        <v>3.6999999999999998E-2</v>
      </c>
      <c r="J15" s="60">
        <f t="shared" ref="J15:J28" si="4">IF(G15=0,0,ROUND((I15-G15)/G15,4))</f>
        <v>0.1212</v>
      </c>
      <c r="L15" s="56"/>
      <c r="M15" s="7"/>
      <c r="N15" s="56"/>
      <c r="P15" s="76"/>
      <c r="Q15" s="7"/>
      <c r="T15" s="7"/>
      <c r="U15" s="7"/>
      <c r="X15" s="7"/>
      <c r="Y15" s="7"/>
      <c r="AB15" s="7"/>
      <c r="AC15" s="7"/>
      <c r="AF15" s="7"/>
      <c r="AG15" s="7"/>
      <c r="AJ15" s="7"/>
      <c r="AK15" s="7"/>
      <c r="AN15" s="7"/>
      <c r="AO15" s="7"/>
    </row>
    <row r="16" spans="1:41" ht="15" customHeight="1" x14ac:dyDescent="0.3">
      <c r="A16" s="53"/>
      <c r="B16" s="25"/>
      <c r="C16" s="58" t="s">
        <v>28</v>
      </c>
      <c r="D16" s="81">
        <v>32566220</v>
      </c>
      <c r="E16" s="115">
        <v>41650445</v>
      </c>
      <c r="F16" s="63">
        <f t="shared" si="0"/>
        <v>0.27889999999999998</v>
      </c>
      <c r="G16" s="115">
        <v>31557546</v>
      </c>
      <c r="H16" s="63">
        <f t="shared" si="3"/>
        <v>-0.24229999999999999</v>
      </c>
      <c r="I16" s="99">
        <v>75625084</v>
      </c>
      <c r="J16" s="63">
        <f t="shared" si="4"/>
        <v>1.3964000000000001</v>
      </c>
      <c r="L16" s="56" t="s">
        <v>55</v>
      </c>
      <c r="M16" s="7"/>
      <c r="N16" s="56"/>
      <c r="P16" s="76"/>
      <c r="Q16" s="7"/>
      <c r="T16" s="7"/>
      <c r="U16" s="7"/>
      <c r="X16" s="7"/>
      <c r="Y16" s="7"/>
      <c r="AB16" s="7"/>
      <c r="AC16" s="7"/>
      <c r="AF16" s="7"/>
      <c r="AG16" s="7"/>
      <c r="AJ16" s="7"/>
      <c r="AK16" s="7"/>
      <c r="AN16" s="7"/>
      <c r="AO16" s="7"/>
    </row>
    <row r="17" spans="1:41" ht="15" customHeight="1" x14ac:dyDescent="0.3">
      <c r="A17" s="57"/>
      <c r="B17" s="29"/>
      <c r="C17" s="59" t="s">
        <v>54</v>
      </c>
      <c r="D17" s="82">
        <v>956880000</v>
      </c>
      <c r="E17" s="114">
        <v>1269783000</v>
      </c>
      <c r="F17" s="64">
        <f t="shared" si="0"/>
        <v>0.32700000000000001</v>
      </c>
      <c r="G17" s="116">
        <v>952209000</v>
      </c>
      <c r="H17" s="64">
        <f t="shared" si="3"/>
        <v>-0.25009999999999999</v>
      </c>
      <c r="I17" s="116">
        <v>2057021000</v>
      </c>
      <c r="J17" s="64">
        <f t="shared" si="4"/>
        <v>1.1603000000000001</v>
      </c>
      <c r="L17" s="56" t="s">
        <v>55</v>
      </c>
      <c r="M17" s="7"/>
      <c r="N17" s="56"/>
      <c r="P17" s="76"/>
      <c r="Q17" s="7"/>
      <c r="T17" s="7"/>
      <c r="U17" s="7"/>
      <c r="X17" s="7"/>
      <c r="Y17" s="7"/>
      <c r="AB17" s="7"/>
      <c r="AC17" s="7"/>
      <c r="AF17" s="7"/>
      <c r="AG17" s="7"/>
      <c r="AJ17" s="7"/>
      <c r="AK17" s="7"/>
      <c r="AN17" s="7"/>
      <c r="AO17" s="7"/>
    </row>
    <row r="18" spans="1:41" ht="15" customHeight="1" x14ac:dyDescent="0.25">
      <c r="A18" s="50">
        <v>3</v>
      </c>
      <c r="B18" s="23" t="s">
        <v>14</v>
      </c>
      <c r="C18" s="24" t="s">
        <v>32</v>
      </c>
      <c r="D18" s="77">
        <f>ROUND(D19/D20,3)</f>
        <v>4.5999999999999999E-2</v>
      </c>
      <c r="E18" s="98">
        <f>ROUND(E19/E20,3)</f>
        <v>4.2000000000000003E-2</v>
      </c>
      <c r="F18" s="60">
        <f t="shared" si="0"/>
        <v>-8.6999999999999994E-2</v>
      </c>
      <c r="G18" s="98">
        <f>ROUND(G19/G20,3)</f>
        <v>4.2000000000000003E-2</v>
      </c>
      <c r="H18" s="60">
        <f t="shared" si="3"/>
        <v>0</v>
      </c>
      <c r="I18" s="98">
        <f>ROUND(I19/I20,3)</f>
        <v>4.7E-2</v>
      </c>
      <c r="J18" s="60">
        <f t="shared" si="4"/>
        <v>0.11899999999999999</v>
      </c>
      <c r="L18" s="56" t="s">
        <v>49</v>
      </c>
      <c r="M18" s="7"/>
      <c r="N18" s="56"/>
      <c r="P18" s="74"/>
      <c r="Q18" s="7"/>
      <c r="T18" s="7"/>
      <c r="U18" s="7"/>
      <c r="X18" s="7"/>
      <c r="Y18" s="7"/>
      <c r="AB18" s="7"/>
      <c r="AC18" s="7"/>
      <c r="AF18" s="7"/>
      <c r="AG18" s="7"/>
      <c r="AJ18" s="7"/>
      <c r="AK18" s="7"/>
      <c r="AN18" s="7"/>
      <c r="AO18" s="7"/>
    </row>
    <row r="19" spans="1:41" ht="15" customHeight="1" x14ac:dyDescent="0.25">
      <c r="A19" s="53"/>
      <c r="B19" s="25"/>
      <c r="C19" s="58" t="s">
        <v>28</v>
      </c>
      <c r="D19" s="78">
        <f>D13+D16</f>
        <v>186546930</v>
      </c>
      <c r="E19" s="100">
        <f>E13+E16</f>
        <v>169127601</v>
      </c>
      <c r="F19" s="63">
        <f t="shared" si="0"/>
        <v>-9.3399999999999997E-2</v>
      </c>
      <c r="G19" s="100">
        <f>G13+G16</f>
        <v>163679732</v>
      </c>
      <c r="H19" s="63">
        <f t="shared" si="3"/>
        <v>-3.2199999999999999E-2</v>
      </c>
      <c r="I19" s="100">
        <f>I13+I16</f>
        <v>195428656</v>
      </c>
      <c r="J19" s="63">
        <f t="shared" si="4"/>
        <v>0.19400000000000001</v>
      </c>
      <c r="L19" s="56" t="s">
        <v>63</v>
      </c>
      <c r="M19" s="7"/>
      <c r="N19" s="56"/>
      <c r="P19" s="74"/>
      <c r="Q19" s="7"/>
      <c r="T19" s="7"/>
      <c r="U19" s="7"/>
      <c r="X19" s="7"/>
      <c r="Y19" s="7"/>
      <c r="AB19" s="7"/>
      <c r="AC19" s="7"/>
      <c r="AF19" s="7"/>
      <c r="AG19" s="7"/>
      <c r="AJ19" s="7"/>
      <c r="AK19" s="7"/>
      <c r="AN19" s="7"/>
      <c r="AO19" s="7"/>
    </row>
    <row r="20" spans="1:41" ht="15" customHeight="1" x14ac:dyDescent="0.25">
      <c r="A20" s="53"/>
      <c r="B20" s="25"/>
      <c r="C20" s="59" t="s">
        <v>54</v>
      </c>
      <c r="D20" s="79">
        <v>4043222000</v>
      </c>
      <c r="E20" s="116">
        <v>4065161000</v>
      </c>
      <c r="F20" s="62">
        <f t="shared" si="0"/>
        <v>5.4000000000000003E-3</v>
      </c>
      <c r="G20" s="116">
        <v>3939176967</v>
      </c>
      <c r="H20" s="62">
        <f t="shared" si="3"/>
        <v>-3.1E-2</v>
      </c>
      <c r="I20" s="116">
        <v>4157605000</v>
      </c>
      <c r="J20" s="62">
        <f t="shared" si="4"/>
        <v>5.5500000000000001E-2</v>
      </c>
      <c r="L20" s="56"/>
      <c r="M20" s="7"/>
      <c r="N20" s="56"/>
      <c r="P20" s="74"/>
      <c r="Q20" s="7"/>
      <c r="T20" s="7"/>
      <c r="U20" s="7"/>
      <c r="X20" s="7"/>
      <c r="Y20" s="7"/>
      <c r="AB20" s="7"/>
      <c r="AC20" s="7"/>
      <c r="AF20" s="7"/>
      <c r="AG20" s="7"/>
      <c r="AJ20" s="7"/>
      <c r="AK20" s="7"/>
      <c r="AN20" s="7"/>
      <c r="AO20" s="7"/>
    </row>
    <row r="21" spans="1:41" ht="15" customHeight="1" x14ac:dyDescent="0.25">
      <c r="A21" s="50">
        <v>4</v>
      </c>
      <c r="B21" s="23"/>
      <c r="C21" s="24" t="s">
        <v>23</v>
      </c>
      <c r="D21" s="88">
        <v>864789</v>
      </c>
      <c r="E21" s="110">
        <v>981205</v>
      </c>
      <c r="F21" s="65">
        <f t="shared" si="0"/>
        <v>0.1346</v>
      </c>
      <c r="G21" s="110">
        <v>673272</v>
      </c>
      <c r="H21" s="65">
        <f t="shared" ref="H21:H22" si="5">IF(E21=0,0,ROUND((G21-E21)/E21,4))</f>
        <v>-0.31380000000000002</v>
      </c>
      <c r="I21" s="110">
        <v>850657</v>
      </c>
      <c r="J21" s="65">
        <f t="shared" ref="J21:J22" si="6">IF(G21=0,0,ROUND((I21-G21)/G21,4))</f>
        <v>0.26350000000000001</v>
      </c>
      <c r="L21" s="7" t="s">
        <v>48</v>
      </c>
      <c r="M21" s="7"/>
      <c r="N21" s="56"/>
      <c r="O21" s="97"/>
      <c r="P21" s="74"/>
      <c r="Q21" s="7"/>
      <c r="T21" s="7"/>
      <c r="U21" s="7"/>
      <c r="X21" s="7"/>
      <c r="Y21" s="7"/>
      <c r="AB21" s="7"/>
      <c r="AC21" s="7"/>
      <c r="AF21" s="7"/>
      <c r="AG21" s="7"/>
      <c r="AJ21" s="7"/>
      <c r="AK21" s="7"/>
      <c r="AN21" s="7"/>
      <c r="AO21" s="7"/>
    </row>
    <row r="22" spans="1:41" ht="15" customHeight="1" x14ac:dyDescent="0.25">
      <c r="A22" s="51"/>
      <c r="B22" s="29"/>
      <c r="C22" s="30" t="s">
        <v>21</v>
      </c>
      <c r="D22" s="87">
        <v>8083.6509999999998</v>
      </c>
      <c r="E22" s="101">
        <v>9171.8549999999996</v>
      </c>
      <c r="F22" s="62">
        <f t="shared" si="0"/>
        <v>0.1346</v>
      </c>
      <c r="G22" s="101">
        <v>6293.4380000000001</v>
      </c>
      <c r="H22" s="62">
        <f t="shared" si="5"/>
        <v>-0.31380000000000002</v>
      </c>
      <c r="I22" s="101">
        <v>7951.5519999999997</v>
      </c>
      <c r="J22" s="62">
        <f t="shared" si="6"/>
        <v>0.26350000000000001</v>
      </c>
      <c r="L22" s="7"/>
      <c r="M22" s="7"/>
      <c r="N22" s="56"/>
      <c r="P22" s="74"/>
      <c r="Q22" s="7"/>
      <c r="T22" s="7"/>
      <c r="U22" s="7"/>
      <c r="X22" s="7"/>
      <c r="Y22" s="7"/>
      <c r="AB22" s="7"/>
      <c r="AC22" s="7"/>
      <c r="AF22" s="7"/>
      <c r="AG22" s="7"/>
      <c r="AJ22" s="7"/>
      <c r="AK22" s="7"/>
      <c r="AN22" s="7"/>
      <c r="AO22" s="7"/>
    </row>
    <row r="23" spans="1:41" ht="15" customHeight="1" x14ac:dyDescent="0.25">
      <c r="A23" s="50">
        <v>5</v>
      </c>
      <c r="B23" s="23"/>
      <c r="C23" s="24" t="s">
        <v>24</v>
      </c>
      <c r="D23" s="88">
        <v>7479294</v>
      </c>
      <c r="E23" s="110">
        <v>7329955</v>
      </c>
      <c r="F23" s="65">
        <f t="shared" si="0"/>
        <v>-0.02</v>
      </c>
      <c r="G23" s="110">
        <v>13100609</v>
      </c>
      <c r="H23" s="65">
        <f t="shared" si="3"/>
        <v>0.7873</v>
      </c>
      <c r="I23" s="110">
        <v>9359082</v>
      </c>
      <c r="J23" s="65">
        <f t="shared" si="4"/>
        <v>-0.28560000000000002</v>
      </c>
      <c r="L23" s="7" t="s">
        <v>61</v>
      </c>
      <c r="M23" s="7"/>
      <c r="N23" s="7"/>
      <c r="P23" s="74"/>
      <c r="Q23" s="7"/>
      <c r="T23" s="7"/>
      <c r="U23" s="7"/>
      <c r="X23" s="7"/>
      <c r="Y23" s="7"/>
      <c r="AB23" s="7"/>
      <c r="AC23" s="7"/>
      <c r="AF23" s="7"/>
      <c r="AG23" s="7"/>
      <c r="AJ23" s="7"/>
      <c r="AK23" s="7"/>
      <c r="AN23" s="7"/>
      <c r="AO23" s="7"/>
    </row>
    <row r="24" spans="1:41" ht="15" customHeight="1" x14ac:dyDescent="0.25">
      <c r="A24" s="51"/>
      <c r="B24" s="29"/>
      <c r="C24" s="30" t="s">
        <v>15</v>
      </c>
      <c r="D24" s="87">
        <v>2550.136</v>
      </c>
      <c r="E24" s="101">
        <v>2493.25</v>
      </c>
      <c r="F24" s="62">
        <f t="shared" si="0"/>
        <v>-2.23E-2</v>
      </c>
      <c r="G24" s="101">
        <v>4456.1109999999999</v>
      </c>
      <c r="H24" s="62">
        <f t="shared" si="3"/>
        <v>0.7873</v>
      </c>
      <c r="I24" s="101">
        <v>3241.712</v>
      </c>
      <c r="J24" s="62">
        <f t="shared" si="4"/>
        <v>-0.27250000000000002</v>
      </c>
      <c r="L24" s="7"/>
      <c r="M24" s="7"/>
      <c r="N24" s="7"/>
      <c r="P24" s="74"/>
      <c r="Q24" s="7"/>
      <c r="T24" s="7"/>
      <c r="U24" s="7"/>
      <c r="X24" s="7"/>
      <c r="Y24" s="7"/>
      <c r="AB24" s="7"/>
      <c r="AC24" s="7"/>
      <c r="AF24" s="7"/>
      <c r="AG24" s="7"/>
      <c r="AJ24" s="7"/>
      <c r="AK24" s="7"/>
      <c r="AN24" s="7"/>
      <c r="AO24" s="7"/>
    </row>
    <row r="25" spans="1:41" s="31" customFormat="1" ht="15" customHeight="1" x14ac:dyDescent="0.25">
      <c r="A25" s="50">
        <v>6</v>
      </c>
      <c r="B25" s="23"/>
      <c r="C25" s="24" t="s">
        <v>34</v>
      </c>
      <c r="D25" s="88">
        <v>908813</v>
      </c>
      <c r="E25" s="110">
        <v>905459</v>
      </c>
      <c r="F25" s="65">
        <f t="shared" si="0"/>
        <v>-3.7000000000000002E-3</v>
      </c>
      <c r="G25" s="110">
        <v>888616</v>
      </c>
      <c r="H25" s="65">
        <f t="shared" si="3"/>
        <v>-1.8599999999999998E-2</v>
      </c>
      <c r="I25" s="110">
        <v>1212383</v>
      </c>
      <c r="J25" s="65">
        <f t="shared" si="4"/>
        <v>0.36430000000000001</v>
      </c>
      <c r="L25" s="7" t="s">
        <v>51</v>
      </c>
      <c r="M25" s="32"/>
      <c r="N25" s="7"/>
      <c r="P25" s="75"/>
      <c r="Q25" s="32"/>
      <c r="T25" s="32"/>
      <c r="U25" s="32"/>
      <c r="X25" s="32"/>
      <c r="Y25" s="32"/>
      <c r="AB25" s="32"/>
      <c r="AC25" s="32"/>
      <c r="AF25" s="32"/>
      <c r="AG25" s="32"/>
      <c r="AJ25" s="32"/>
      <c r="AK25" s="32"/>
      <c r="AN25" s="32"/>
      <c r="AO25" s="32"/>
    </row>
    <row r="26" spans="1:41" ht="15" customHeight="1" x14ac:dyDescent="0.25">
      <c r="A26" s="51"/>
      <c r="B26" s="29"/>
      <c r="C26" s="30" t="s">
        <v>35</v>
      </c>
      <c r="D26" s="87">
        <v>6.5570000000000004</v>
      </c>
      <c r="E26" s="101">
        <v>6.4669999999999996</v>
      </c>
      <c r="F26" s="62">
        <f t="shared" si="0"/>
        <v>-1.37E-2</v>
      </c>
      <c r="G26" s="101">
        <v>6.29</v>
      </c>
      <c r="H26" s="62">
        <f t="shared" si="3"/>
        <v>-2.7400000000000001E-2</v>
      </c>
      <c r="I26" s="101">
        <v>8.5139999999999993</v>
      </c>
      <c r="J26" s="62">
        <f t="shared" si="4"/>
        <v>0.35360000000000003</v>
      </c>
      <c r="L26" s="7"/>
      <c r="M26" s="7"/>
      <c r="N26" s="7"/>
      <c r="P26" s="74"/>
      <c r="Q26" s="7"/>
      <c r="T26" s="7"/>
      <c r="U26" s="7"/>
      <c r="X26" s="7"/>
      <c r="Y26" s="7"/>
      <c r="AB26" s="7"/>
      <c r="AC26" s="7"/>
      <c r="AF26" s="7"/>
      <c r="AG26" s="7"/>
      <c r="AJ26" s="7"/>
      <c r="AK26" s="7"/>
      <c r="AN26" s="7"/>
      <c r="AO26" s="7"/>
    </row>
    <row r="27" spans="1:41" s="31" customFormat="1" ht="15" customHeight="1" x14ac:dyDescent="0.25">
      <c r="A27" s="50">
        <v>7</v>
      </c>
      <c r="B27" s="23"/>
      <c r="C27" s="24" t="s">
        <v>36</v>
      </c>
      <c r="D27" s="88">
        <v>20731564</v>
      </c>
      <c r="E27" s="110">
        <v>19369738</v>
      </c>
      <c r="F27" s="65">
        <f t="shared" si="0"/>
        <v>-6.5699999999999995E-2</v>
      </c>
      <c r="G27" s="110">
        <v>19496653</v>
      </c>
      <c r="H27" s="65">
        <f t="shared" si="3"/>
        <v>6.6E-3</v>
      </c>
      <c r="I27" s="110">
        <v>20261581</v>
      </c>
      <c r="J27" s="65">
        <f t="shared" si="4"/>
        <v>3.9199999999999999E-2</v>
      </c>
      <c r="L27" s="7" t="s">
        <v>65</v>
      </c>
      <c r="M27" s="93"/>
      <c r="N27" s="56"/>
      <c r="O27" s="94"/>
      <c r="P27" s="95"/>
      <c r="Q27" s="32"/>
      <c r="T27" s="32"/>
      <c r="U27" s="32"/>
      <c r="X27" s="32"/>
      <c r="Y27" s="32"/>
      <c r="AB27" s="32"/>
      <c r="AC27" s="32"/>
      <c r="AF27" s="32"/>
      <c r="AG27" s="32"/>
      <c r="AJ27" s="32"/>
      <c r="AK27" s="32"/>
      <c r="AN27" s="32"/>
      <c r="AO27" s="32"/>
    </row>
    <row r="28" spans="1:41" ht="15" customHeight="1" x14ac:dyDescent="0.3">
      <c r="A28" s="51"/>
      <c r="B28" s="29"/>
      <c r="C28" s="30" t="s">
        <v>35</v>
      </c>
      <c r="D28" s="87">
        <v>149.57300000000001</v>
      </c>
      <c r="E28" s="101">
        <v>138.34100000000001</v>
      </c>
      <c r="F28" s="62">
        <f t="shared" si="0"/>
        <v>-7.51E-2</v>
      </c>
      <c r="G28" s="101">
        <v>138.00700000000001</v>
      </c>
      <c r="H28" s="62">
        <f t="shared" si="3"/>
        <v>-2.3999999999999998E-3</v>
      </c>
      <c r="I28" s="101">
        <v>142.29300000000001</v>
      </c>
      <c r="J28" s="62">
        <f t="shared" si="4"/>
        <v>3.1099999999999999E-2</v>
      </c>
      <c r="L28" s="7"/>
      <c r="M28" s="7"/>
      <c r="N28" s="7"/>
      <c r="P28" s="76"/>
      <c r="Q28" s="7"/>
      <c r="T28" s="7"/>
      <c r="U28" s="7"/>
      <c r="X28" s="7"/>
      <c r="Y28" s="7"/>
      <c r="AB28" s="7"/>
      <c r="AC28" s="7"/>
      <c r="AF28" s="7"/>
      <c r="AG28" s="7"/>
      <c r="AJ28" s="7"/>
      <c r="AK28" s="7"/>
      <c r="AN28" s="7"/>
      <c r="AO28" s="7"/>
    </row>
    <row r="29" spans="1:41" ht="15" customHeight="1" x14ac:dyDescent="0.25">
      <c r="A29" s="49">
        <v>8</v>
      </c>
      <c r="B29" s="25"/>
      <c r="C29" s="26" t="s">
        <v>37</v>
      </c>
      <c r="D29" s="85" t="s">
        <v>16</v>
      </c>
      <c r="E29" s="102" t="s">
        <v>16</v>
      </c>
      <c r="F29" s="66" t="s">
        <v>16</v>
      </c>
      <c r="G29" s="102" t="s">
        <v>16</v>
      </c>
      <c r="H29" s="66" t="s">
        <v>16</v>
      </c>
      <c r="I29" s="102" t="s">
        <v>16</v>
      </c>
      <c r="J29" s="66" t="s">
        <v>16</v>
      </c>
      <c r="L29" s="7"/>
      <c r="M29" s="7"/>
      <c r="N29" s="7"/>
      <c r="P29" s="74"/>
      <c r="Q29" s="7"/>
      <c r="T29" s="7"/>
      <c r="U29" s="7"/>
      <c r="X29" s="7"/>
      <c r="Y29" s="7"/>
      <c r="AB29" s="7"/>
      <c r="AC29" s="7"/>
      <c r="AF29" s="7"/>
      <c r="AG29" s="7"/>
      <c r="AJ29" s="7"/>
      <c r="AK29" s="7"/>
      <c r="AN29" s="7"/>
      <c r="AO29" s="7"/>
    </row>
    <row r="30" spans="1:41" s="31" customFormat="1" ht="15" customHeight="1" x14ac:dyDescent="0.25">
      <c r="A30" s="50">
        <v>9</v>
      </c>
      <c r="B30" s="23"/>
      <c r="C30" s="24" t="s">
        <v>38</v>
      </c>
      <c r="D30" s="89">
        <v>30294923</v>
      </c>
      <c r="E30" s="103">
        <v>30121128</v>
      </c>
      <c r="F30" s="65">
        <f t="shared" ref="F30:F35" si="7">IF(D30=0,0,ROUND((E30-D30)/D30,4))</f>
        <v>-5.7000000000000002E-3</v>
      </c>
      <c r="G30" s="103">
        <v>32250753</v>
      </c>
      <c r="H30" s="65">
        <f t="shared" ref="H30:H35" si="8">IF(E30=0,0,ROUND((G30-E30)/E30,4))</f>
        <v>7.0699999999999999E-2</v>
      </c>
      <c r="I30" s="103">
        <v>40601640</v>
      </c>
      <c r="J30" s="65">
        <f t="shared" ref="J30:J35" si="9">IF(G30=0,0,ROUND((I30-G30)/G30,4))</f>
        <v>0.25890000000000002</v>
      </c>
      <c r="L30" s="7" t="s">
        <v>64</v>
      </c>
      <c r="M30" s="32"/>
      <c r="N30" s="7"/>
      <c r="Q30" s="32"/>
      <c r="T30" s="32"/>
      <c r="U30" s="32"/>
      <c r="X30" s="32"/>
      <c r="Y30" s="32"/>
      <c r="AB30" s="32"/>
      <c r="AC30" s="32"/>
      <c r="AF30" s="32"/>
      <c r="AG30" s="32"/>
      <c r="AJ30" s="32"/>
      <c r="AK30" s="32"/>
      <c r="AN30" s="32"/>
      <c r="AO30" s="32"/>
    </row>
    <row r="31" spans="1:41" ht="15" customHeight="1" x14ac:dyDescent="0.25">
      <c r="A31" s="51">
        <v>10</v>
      </c>
      <c r="B31" s="29"/>
      <c r="C31" s="30" t="s">
        <v>39</v>
      </c>
      <c r="D31" s="87">
        <v>2.15</v>
      </c>
      <c r="E31" s="101">
        <v>1.96</v>
      </c>
      <c r="F31" s="62">
        <f t="shared" si="7"/>
        <v>-8.8400000000000006E-2</v>
      </c>
      <c r="G31" s="101">
        <v>2.04</v>
      </c>
      <c r="H31" s="62">
        <f t="shared" si="8"/>
        <v>4.0800000000000003E-2</v>
      </c>
      <c r="I31" s="101">
        <v>2.41</v>
      </c>
      <c r="J31" s="62">
        <f t="shared" si="9"/>
        <v>0.18140000000000001</v>
      </c>
      <c r="L31" s="7"/>
      <c r="M31" s="56"/>
      <c r="N31" s="7"/>
      <c r="P31" s="74"/>
      <c r="Q31" s="7"/>
      <c r="T31" s="7"/>
      <c r="U31" s="7"/>
      <c r="X31" s="7"/>
      <c r="Y31" s="7"/>
      <c r="AB31" s="7"/>
      <c r="AC31" s="7"/>
      <c r="AF31" s="7"/>
      <c r="AG31" s="7"/>
      <c r="AJ31" s="7"/>
      <c r="AK31" s="7"/>
      <c r="AN31" s="7"/>
      <c r="AO31" s="7"/>
    </row>
    <row r="32" spans="1:41" ht="15" customHeight="1" x14ac:dyDescent="0.25">
      <c r="A32" s="50">
        <v>11</v>
      </c>
      <c r="B32" s="23"/>
      <c r="C32" s="24" t="s">
        <v>17</v>
      </c>
      <c r="D32" s="88">
        <v>842529</v>
      </c>
      <c r="E32" s="110">
        <v>1278827</v>
      </c>
      <c r="F32" s="65">
        <f t="shared" si="7"/>
        <v>0.51780000000000004</v>
      </c>
      <c r="G32" s="110">
        <f>-28173+991699</f>
        <v>963526</v>
      </c>
      <c r="H32" s="65">
        <f t="shared" si="8"/>
        <v>-0.24660000000000001</v>
      </c>
      <c r="I32" s="110">
        <f>507-21469+1036645</f>
        <v>1015683</v>
      </c>
      <c r="J32" s="65">
        <f t="shared" si="9"/>
        <v>5.4100000000000002E-2</v>
      </c>
      <c r="L32" s="56" t="s">
        <v>56</v>
      </c>
      <c r="M32" s="56"/>
      <c r="N32" s="56"/>
      <c r="P32" s="7"/>
      <c r="Q32" s="7"/>
      <c r="T32" s="7"/>
      <c r="U32" s="7"/>
      <c r="X32" s="7"/>
      <c r="Y32" s="7"/>
      <c r="AB32" s="7"/>
      <c r="AC32" s="7"/>
      <c r="AF32" s="7"/>
      <c r="AG32" s="7"/>
      <c r="AJ32" s="7"/>
      <c r="AK32" s="7"/>
      <c r="AN32" s="7"/>
      <c r="AO32" s="7"/>
    </row>
    <row r="33" spans="1:41" ht="15" customHeight="1" x14ac:dyDescent="0.25">
      <c r="A33" s="51">
        <v>12</v>
      </c>
      <c r="B33" s="54"/>
      <c r="C33" s="55" t="s">
        <v>40</v>
      </c>
      <c r="D33" s="84">
        <v>5.8000000000000003E-2</v>
      </c>
      <c r="E33" s="104">
        <v>8.5000000000000006E-2</v>
      </c>
      <c r="F33" s="67">
        <f t="shared" si="7"/>
        <v>0.46550000000000002</v>
      </c>
      <c r="G33" s="104">
        <v>6.2E-2</v>
      </c>
      <c r="H33" s="67">
        <f t="shared" si="8"/>
        <v>-0.27060000000000001</v>
      </c>
      <c r="I33" s="104">
        <v>6.0999999999999999E-2</v>
      </c>
      <c r="J33" s="67">
        <f t="shared" si="9"/>
        <v>-1.61E-2</v>
      </c>
      <c r="L33" s="7"/>
      <c r="M33" s="7"/>
      <c r="N33" s="7"/>
      <c r="P33" s="7"/>
      <c r="Q33" s="7"/>
      <c r="T33" s="7"/>
      <c r="U33" s="7"/>
      <c r="X33" s="7"/>
      <c r="Y33" s="7"/>
      <c r="AB33" s="7"/>
      <c r="AC33" s="7"/>
      <c r="AF33" s="7"/>
      <c r="AG33" s="7"/>
      <c r="AJ33" s="7"/>
      <c r="AK33" s="7"/>
      <c r="AN33" s="7"/>
      <c r="AO33" s="7"/>
    </row>
    <row r="34" spans="1:41" ht="15" customHeight="1" x14ac:dyDescent="0.25">
      <c r="A34" s="50">
        <v>13</v>
      </c>
      <c r="B34" s="23"/>
      <c r="C34" s="24" t="s">
        <v>18</v>
      </c>
      <c r="D34" s="88">
        <v>6917734</v>
      </c>
      <c r="E34" s="110">
        <v>7505468</v>
      </c>
      <c r="F34" s="65">
        <f t="shared" si="7"/>
        <v>8.5000000000000006E-2</v>
      </c>
      <c r="G34" s="110">
        <f>1495231+7431462</f>
        <v>8926693</v>
      </c>
      <c r="H34" s="65">
        <f t="shared" si="8"/>
        <v>0.18940000000000001</v>
      </c>
      <c r="I34" s="110">
        <f>1601742+7960833</f>
        <v>9562575</v>
      </c>
      <c r="J34" s="65">
        <f t="shared" si="9"/>
        <v>7.1199999999999999E-2</v>
      </c>
      <c r="L34" s="7" t="s">
        <v>52</v>
      </c>
      <c r="M34" s="7"/>
      <c r="N34" s="7"/>
      <c r="P34" s="7"/>
      <c r="Q34" s="7"/>
      <c r="T34" s="7"/>
      <c r="U34" s="7"/>
      <c r="X34" s="7"/>
      <c r="Y34" s="7"/>
      <c r="AB34" s="7"/>
      <c r="AC34" s="7"/>
      <c r="AF34" s="7"/>
      <c r="AG34" s="7"/>
      <c r="AJ34" s="7"/>
      <c r="AK34" s="7"/>
      <c r="AN34" s="7"/>
      <c r="AO34" s="7"/>
    </row>
    <row r="35" spans="1:41" ht="15" customHeight="1" x14ac:dyDescent="0.25">
      <c r="A35" s="51">
        <v>14</v>
      </c>
      <c r="B35" s="29"/>
      <c r="C35" s="30" t="s">
        <v>41</v>
      </c>
      <c r="D35" s="90">
        <v>0.94</v>
      </c>
      <c r="E35" s="105">
        <v>0.95</v>
      </c>
      <c r="F35" s="62">
        <f t="shared" si="7"/>
        <v>1.06E-2</v>
      </c>
      <c r="G35" s="105">
        <v>1.06</v>
      </c>
      <c r="H35" s="62">
        <f t="shared" si="8"/>
        <v>0.1158</v>
      </c>
      <c r="I35" s="105">
        <v>0.96</v>
      </c>
      <c r="J35" s="62">
        <f t="shared" si="9"/>
        <v>-9.4299999999999995E-2</v>
      </c>
      <c r="L35" s="7"/>
      <c r="M35" s="7"/>
      <c r="N35" s="7"/>
      <c r="P35" s="7"/>
      <c r="Q35" s="7"/>
      <c r="T35" s="7"/>
      <c r="U35" s="7"/>
      <c r="X35" s="7"/>
      <c r="Y35" s="7"/>
      <c r="AB35" s="7"/>
      <c r="AC35" s="7"/>
      <c r="AF35" s="7"/>
      <c r="AG35" s="7"/>
      <c r="AJ35" s="7"/>
      <c r="AK35" s="7"/>
      <c r="AN35" s="7"/>
      <c r="AO35" s="7"/>
    </row>
    <row r="36" spans="1:41" ht="15" customHeight="1" x14ac:dyDescent="0.25">
      <c r="A36" s="52">
        <v>15</v>
      </c>
      <c r="B36" s="27"/>
      <c r="C36" s="28" t="s">
        <v>22</v>
      </c>
      <c r="D36" s="91" t="s">
        <v>16</v>
      </c>
      <c r="E36" s="106" t="s">
        <v>16</v>
      </c>
      <c r="F36" s="68" t="s">
        <v>16</v>
      </c>
      <c r="G36" s="106" t="s">
        <v>16</v>
      </c>
      <c r="H36" s="68" t="s">
        <v>16</v>
      </c>
      <c r="I36" s="106" t="s">
        <v>16</v>
      </c>
      <c r="J36" s="68" t="s">
        <v>16</v>
      </c>
      <c r="L36" s="7"/>
      <c r="M36" s="7"/>
      <c r="N36" s="7"/>
      <c r="P36" s="7"/>
      <c r="Q36" s="7"/>
      <c r="T36" s="7"/>
      <c r="U36" s="7"/>
      <c r="X36" s="7"/>
      <c r="Y36" s="7"/>
      <c r="AB36" s="7"/>
      <c r="AC36" s="7"/>
      <c r="AF36" s="7"/>
      <c r="AG36" s="7"/>
      <c r="AJ36" s="7"/>
      <c r="AK36" s="7"/>
      <c r="AN36" s="7"/>
      <c r="AO36" s="7"/>
    </row>
    <row r="37" spans="1:41" ht="15" customHeight="1" x14ac:dyDescent="0.25">
      <c r="A37" s="52">
        <v>16</v>
      </c>
      <c r="B37" s="27"/>
      <c r="C37" s="28" t="s">
        <v>42</v>
      </c>
      <c r="D37" s="91" t="s">
        <v>16</v>
      </c>
      <c r="E37" s="106" t="s">
        <v>16</v>
      </c>
      <c r="F37" s="68" t="s">
        <v>16</v>
      </c>
      <c r="G37" s="106" t="s">
        <v>16</v>
      </c>
      <c r="H37" s="68" t="s">
        <v>16</v>
      </c>
      <c r="I37" s="106" t="s">
        <v>16</v>
      </c>
      <c r="J37" s="68" t="s">
        <v>16</v>
      </c>
      <c r="L37" s="7"/>
      <c r="M37" s="7"/>
      <c r="N37" s="7"/>
      <c r="P37" s="7"/>
      <c r="Q37" s="7"/>
      <c r="T37" s="7"/>
      <c r="U37" s="7"/>
      <c r="X37" s="7"/>
      <c r="Y37" s="7"/>
      <c r="AB37" s="7"/>
      <c r="AC37" s="7"/>
      <c r="AF37" s="7"/>
      <c r="AG37" s="7"/>
      <c r="AJ37" s="7"/>
      <c r="AK37" s="7"/>
      <c r="AN37" s="7"/>
      <c r="AO37" s="7"/>
    </row>
    <row r="38" spans="1:41" ht="15" customHeight="1" x14ac:dyDescent="0.25">
      <c r="A38" s="53">
        <v>17</v>
      </c>
      <c r="B38" s="25"/>
      <c r="C38" s="26" t="s">
        <v>43</v>
      </c>
      <c r="D38" s="92">
        <v>10873792</v>
      </c>
      <c r="E38" s="107">
        <v>11908609</v>
      </c>
      <c r="F38" s="69"/>
      <c r="G38" s="107">
        <v>11651734</v>
      </c>
      <c r="H38" s="69"/>
      <c r="I38" s="107">
        <v>14778588</v>
      </c>
      <c r="J38" s="69"/>
      <c r="L38" s="7" t="s">
        <v>53</v>
      </c>
      <c r="M38" s="7"/>
      <c r="N38" s="7"/>
      <c r="P38" s="7"/>
      <c r="Q38" s="7"/>
      <c r="T38" s="7"/>
      <c r="U38" s="7"/>
      <c r="X38" s="7"/>
      <c r="Y38" s="7"/>
      <c r="AB38" s="7"/>
      <c r="AC38" s="7"/>
      <c r="AF38" s="7"/>
      <c r="AG38" s="7"/>
      <c r="AJ38" s="7"/>
      <c r="AK38" s="7"/>
      <c r="AN38" s="7"/>
      <c r="AO38" s="7"/>
    </row>
    <row r="39" spans="1:41" ht="15" customHeight="1" x14ac:dyDescent="0.25">
      <c r="A39" s="49">
        <v>18</v>
      </c>
      <c r="B39" s="25"/>
      <c r="C39" s="26" t="s">
        <v>44</v>
      </c>
      <c r="D39" s="85" t="s">
        <v>16</v>
      </c>
      <c r="E39" s="102" t="s">
        <v>16</v>
      </c>
      <c r="F39" s="66" t="s">
        <v>16</v>
      </c>
      <c r="G39" s="102" t="s">
        <v>16</v>
      </c>
      <c r="H39" s="66" t="s">
        <v>16</v>
      </c>
      <c r="I39" s="102" t="s">
        <v>16</v>
      </c>
      <c r="J39" s="66" t="s">
        <v>16</v>
      </c>
      <c r="L39" s="7"/>
      <c r="M39" s="7"/>
      <c r="N39" s="7"/>
      <c r="P39" s="7"/>
      <c r="Q39" s="7"/>
      <c r="T39" s="7"/>
      <c r="U39" s="7"/>
      <c r="X39" s="7"/>
      <c r="Y39" s="7"/>
      <c r="AB39" s="7"/>
      <c r="AC39" s="7"/>
      <c r="AF39" s="7"/>
      <c r="AG39" s="7"/>
      <c r="AJ39" s="7"/>
      <c r="AK39" s="7"/>
      <c r="AN39" s="7"/>
      <c r="AO39" s="7"/>
    </row>
    <row r="40" spans="1:41" ht="15" customHeight="1" x14ac:dyDescent="0.25">
      <c r="A40" s="49">
        <v>19</v>
      </c>
      <c r="B40" s="25"/>
      <c r="C40" s="26" t="s">
        <v>45</v>
      </c>
      <c r="D40" s="83">
        <v>1.48</v>
      </c>
      <c r="E40" s="108">
        <v>1.51</v>
      </c>
      <c r="F40" s="66" t="s">
        <v>16</v>
      </c>
      <c r="G40" s="108">
        <v>1.38</v>
      </c>
      <c r="H40" s="66" t="s">
        <v>16</v>
      </c>
      <c r="I40" s="108">
        <v>1.49</v>
      </c>
      <c r="J40" s="66" t="s">
        <v>16</v>
      </c>
      <c r="L40" s="7"/>
      <c r="M40" s="7"/>
      <c r="N40" s="7"/>
      <c r="P40" s="7"/>
      <c r="Q40" s="7"/>
      <c r="T40" s="7"/>
      <c r="U40" s="7"/>
      <c r="X40" s="7"/>
      <c r="Y40" s="7"/>
      <c r="AB40" s="7"/>
      <c r="AC40" s="7"/>
      <c r="AF40" s="7"/>
      <c r="AG40" s="7"/>
      <c r="AJ40" s="7"/>
      <c r="AK40" s="7"/>
      <c r="AN40" s="7"/>
      <c r="AO40" s="7"/>
    </row>
    <row r="41" spans="1:41" ht="15" customHeight="1" x14ac:dyDescent="0.25">
      <c r="A41" s="49">
        <v>20</v>
      </c>
      <c r="B41" s="25"/>
      <c r="C41" s="26" t="s">
        <v>46</v>
      </c>
      <c r="D41" s="86">
        <f>ROUND(D38/D20,4)</f>
        <v>2.7000000000000001E-3</v>
      </c>
      <c r="E41" s="109">
        <v>2.8999999999999998E-3</v>
      </c>
      <c r="F41" s="62">
        <f>IF(D41=0,0,ROUND((E41-D41)/D41,4))</f>
        <v>7.4099999999999999E-2</v>
      </c>
      <c r="G41" s="109">
        <v>3.0000000000000001E-3</v>
      </c>
      <c r="H41" s="62">
        <f t="shared" ref="H41" si="10">IF(E41=0,0,ROUND((G41-E41)/E41,4))</f>
        <v>3.4500000000000003E-2</v>
      </c>
      <c r="I41" s="109">
        <v>3.5999999999999999E-3</v>
      </c>
      <c r="J41" s="62">
        <f t="shared" ref="J41" si="11">IF(G41=0,0,ROUND((I41-G41)/G41,4))</f>
        <v>0.2</v>
      </c>
      <c r="L41" s="7"/>
      <c r="M41" s="7"/>
      <c r="N41" s="7"/>
      <c r="P41" s="7"/>
      <c r="Q41" s="7"/>
      <c r="T41" s="7"/>
      <c r="U41" s="7"/>
      <c r="X41" s="7"/>
      <c r="Y41" s="7"/>
      <c r="AB41" s="7"/>
      <c r="AC41" s="7"/>
      <c r="AF41" s="7"/>
      <c r="AG41" s="7"/>
      <c r="AJ41" s="7"/>
      <c r="AK41" s="7"/>
      <c r="AN41" s="7"/>
      <c r="AO41" s="7"/>
    </row>
    <row r="42" spans="1:41" ht="15" customHeight="1" x14ac:dyDescent="0.25">
      <c r="A42" s="50">
        <v>21</v>
      </c>
      <c r="B42" s="23"/>
      <c r="C42" s="24" t="s">
        <v>19</v>
      </c>
      <c r="D42" s="96">
        <v>930040</v>
      </c>
      <c r="E42" s="110">
        <v>844643</v>
      </c>
      <c r="F42" s="65">
        <f>IF(D42=0,0,ROUND((E42-D42)/D42,4))</f>
        <v>-9.1800000000000007E-2</v>
      </c>
      <c r="G42" s="110">
        <v>903386</v>
      </c>
      <c r="H42" s="65">
        <f>IF(E42=0,0,ROUND((G42-E42)/E42,4))</f>
        <v>6.9500000000000006E-2</v>
      </c>
      <c r="I42" s="110">
        <v>534343</v>
      </c>
      <c r="J42" s="65">
        <f>IF(G42=0,0,ROUND((I42-G42)/G42,4))</f>
        <v>-0.40849999999999997</v>
      </c>
      <c r="L42" s="7" t="s">
        <v>50</v>
      </c>
      <c r="M42" s="7"/>
      <c r="N42" s="7"/>
      <c r="P42" s="7"/>
      <c r="Q42" s="7"/>
      <c r="T42" s="7"/>
      <c r="U42" s="7"/>
      <c r="X42" s="7"/>
      <c r="Y42" s="7"/>
      <c r="AB42" s="7"/>
      <c r="AC42" s="7"/>
      <c r="AF42" s="7"/>
      <c r="AG42" s="7"/>
      <c r="AJ42" s="7"/>
      <c r="AK42" s="7"/>
      <c r="AN42" s="7"/>
      <c r="AO42" s="7"/>
    </row>
    <row r="43" spans="1:41" ht="15" customHeight="1" x14ac:dyDescent="0.25">
      <c r="A43" s="51">
        <v>22</v>
      </c>
      <c r="B43" s="29"/>
      <c r="C43" s="30" t="s">
        <v>47</v>
      </c>
      <c r="D43" s="87">
        <v>6.71</v>
      </c>
      <c r="E43" s="111">
        <v>6.0330000000000004</v>
      </c>
      <c r="F43" s="62">
        <f>IF(D43=0,0,ROUND((E43-D43)/D43,4))</f>
        <v>-0.1009</v>
      </c>
      <c r="G43" s="111">
        <v>6.3949999999999996</v>
      </c>
      <c r="H43" s="62">
        <f>IF(E43=0,0,ROUND((G43-E43)/E43,4))</f>
        <v>0.06</v>
      </c>
      <c r="I43" s="111">
        <v>3.7530000000000001</v>
      </c>
      <c r="J43" s="62">
        <f>IF(G43=0,0,ROUND((I43-G43)/G43,4))</f>
        <v>-0.41310000000000002</v>
      </c>
      <c r="L43" s="36" t="s">
        <v>25</v>
      </c>
      <c r="M43" s="7"/>
      <c r="N43" s="36"/>
      <c r="P43" s="7"/>
      <c r="Q43" s="7"/>
      <c r="T43" s="7"/>
      <c r="U43" s="7"/>
      <c r="X43" s="7"/>
      <c r="Y43" s="7"/>
      <c r="AB43" s="7"/>
      <c r="AC43" s="7"/>
      <c r="AF43" s="7"/>
      <c r="AG43" s="7"/>
      <c r="AJ43" s="7"/>
      <c r="AK43" s="7"/>
      <c r="AN43" s="7"/>
      <c r="AO43" s="7"/>
    </row>
    <row r="44" spans="1:41" ht="15" customHeight="1" x14ac:dyDescent="0.25">
      <c r="A44" s="22"/>
      <c r="C44" s="33"/>
      <c r="D44" s="4"/>
      <c r="H44" s="7"/>
      <c r="I44" s="7"/>
      <c r="J44" s="7"/>
      <c r="L44" s="7"/>
      <c r="M44" s="7"/>
      <c r="P44" s="7"/>
      <c r="Q44" s="7"/>
      <c r="T44" s="7"/>
      <c r="U44" s="7"/>
      <c r="X44" s="7"/>
      <c r="Y44" s="7"/>
      <c r="AB44" s="7"/>
      <c r="AC44" s="7"/>
      <c r="AF44" s="7"/>
      <c r="AG44" s="7"/>
      <c r="AJ44" s="7"/>
      <c r="AK44" s="7"/>
      <c r="AN44" s="7"/>
      <c r="AO44" s="7"/>
    </row>
    <row r="45" spans="1:41" ht="15" customHeight="1" x14ac:dyDescent="0.25">
      <c r="A45" s="22"/>
      <c r="C45" s="34" t="s">
        <v>26</v>
      </c>
      <c r="D45" s="4"/>
      <c r="H45" s="7"/>
      <c r="I45" s="7"/>
      <c r="J45" s="7"/>
      <c r="L45" s="7"/>
      <c r="M45" s="7"/>
      <c r="P45" s="7"/>
      <c r="Q45" s="7"/>
      <c r="T45" s="7"/>
      <c r="U45" s="7"/>
      <c r="X45" s="7"/>
      <c r="Y45" s="7"/>
      <c r="AB45" s="7"/>
      <c r="AC45" s="7"/>
      <c r="AF45" s="7"/>
      <c r="AG45" s="7"/>
      <c r="AJ45" s="7"/>
      <c r="AK45" s="7"/>
      <c r="AN45" s="7"/>
      <c r="AO45" s="7"/>
    </row>
    <row r="46" spans="1:41" ht="15" customHeight="1" x14ac:dyDescent="0.25">
      <c r="A46" s="22"/>
      <c r="C46" s="33" t="s">
        <v>20</v>
      </c>
      <c r="D46" s="4"/>
      <c r="H46" s="7"/>
      <c r="I46" s="7"/>
      <c r="J46" s="7"/>
      <c r="L46" s="7"/>
      <c r="M46" s="7"/>
      <c r="P46" s="7"/>
      <c r="Q46" s="7"/>
      <c r="T46" s="7"/>
      <c r="U46" s="7"/>
      <c r="X46" s="7"/>
      <c r="Y46" s="7"/>
      <c r="AB46" s="7"/>
      <c r="AC46" s="7"/>
      <c r="AF46" s="7"/>
      <c r="AG46" s="7"/>
      <c r="AJ46" s="7"/>
      <c r="AK46" s="7"/>
      <c r="AN46" s="7"/>
      <c r="AO46" s="7"/>
    </row>
    <row r="47" spans="1:41" ht="15" customHeight="1" x14ac:dyDescent="0.25">
      <c r="A47" s="22"/>
      <c r="C47" s="33"/>
      <c r="D47" s="4"/>
      <c r="H47" s="7"/>
      <c r="I47" s="7"/>
      <c r="J47" s="7"/>
      <c r="L47" s="7"/>
      <c r="M47" s="7"/>
      <c r="P47" s="7"/>
      <c r="Q47" s="7"/>
      <c r="T47" s="7"/>
      <c r="U47" s="7"/>
      <c r="X47" s="7"/>
      <c r="Y47" s="7"/>
      <c r="AB47" s="7"/>
      <c r="AC47" s="7"/>
      <c r="AF47" s="7"/>
      <c r="AG47" s="7"/>
      <c r="AJ47" s="7"/>
      <c r="AK47" s="7"/>
      <c r="AN47" s="7"/>
      <c r="AO47" s="7"/>
    </row>
    <row r="48" spans="1:41" ht="13.2" x14ac:dyDescent="0.25">
      <c r="C48" s="33"/>
      <c r="D48" s="4"/>
      <c r="H48" s="7"/>
      <c r="I48" s="7"/>
      <c r="J48" s="7"/>
      <c r="L48" s="7"/>
      <c r="M48" s="7"/>
      <c r="P48" s="7"/>
      <c r="Q48" s="7"/>
      <c r="T48" s="7"/>
      <c r="U48" s="7"/>
      <c r="X48" s="7"/>
      <c r="Y48" s="7"/>
      <c r="AB48" s="7"/>
      <c r="AC48" s="7"/>
      <c r="AF48" s="7"/>
      <c r="AG48" s="7"/>
      <c r="AJ48" s="7"/>
      <c r="AK48" s="7"/>
      <c r="AN48" s="7"/>
      <c r="AO48" s="7"/>
    </row>
    <row r="49" spans="3:41" ht="13.2" x14ac:dyDescent="0.25">
      <c r="C49" s="33"/>
      <c r="D49" s="4"/>
      <c r="H49" s="7"/>
      <c r="I49" s="7"/>
      <c r="J49" s="7"/>
      <c r="L49" s="7"/>
      <c r="M49" s="7"/>
      <c r="P49" s="7"/>
      <c r="Q49" s="7"/>
      <c r="T49" s="7"/>
      <c r="U49" s="7"/>
      <c r="X49" s="7"/>
      <c r="Y49" s="7"/>
      <c r="AB49" s="7"/>
      <c r="AC49" s="7"/>
      <c r="AF49" s="7"/>
      <c r="AG49" s="7"/>
      <c r="AJ49" s="7"/>
      <c r="AK49" s="7"/>
      <c r="AN49" s="7"/>
      <c r="AO49" s="7"/>
    </row>
    <row r="50" spans="3:41" ht="13.2" x14ac:dyDescent="0.25">
      <c r="C50" s="33"/>
      <c r="D50" s="4"/>
      <c r="H50" s="7"/>
      <c r="I50" s="7"/>
      <c r="J50" s="7"/>
      <c r="L50" s="7"/>
      <c r="M50" s="7"/>
      <c r="P50" s="7"/>
      <c r="Q50" s="7"/>
      <c r="T50" s="7"/>
      <c r="U50" s="7"/>
      <c r="X50" s="7"/>
      <c r="Y50" s="7"/>
      <c r="AB50" s="7"/>
      <c r="AC50" s="7"/>
      <c r="AF50" s="7"/>
      <c r="AG50" s="7"/>
      <c r="AJ50" s="7"/>
      <c r="AK50" s="7"/>
      <c r="AN50" s="7"/>
      <c r="AO50" s="7"/>
    </row>
    <row r="51" spans="3:41" ht="13.2" x14ac:dyDescent="0.25">
      <c r="C51" s="33"/>
      <c r="D51" s="4"/>
      <c r="H51" s="7"/>
      <c r="I51" s="7"/>
      <c r="J51" s="7"/>
      <c r="L51" s="7"/>
      <c r="M51" s="7"/>
      <c r="P51" s="7"/>
      <c r="Q51" s="7"/>
      <c r="T51" s="7"/>
      <c r="U51" s="7"/>
      <c r="X51" s="7"/>
      <c r="Y51" s="7"/>
      <c r="AB51" s="7"/>
      <c r="AC51" s="7"/>
      <c r="AF51" s="7"/>
      <c r="AG51" s="7"/>
      <c r="AJ51" s="7"/>
      <c r="AK51" s="7"/>
      <c r="AN51" s="7"/>
      <c r="AO51" s="7"/>
    </row>
    <row r="52" spans="3:41" ht="13.2" x14ac:dyDescent="0.25">
      <c r="C52" s="33"/>
      <c r="D52" s="4"/>
      <c r="H52" s="7"/>
      <c r="I52" s="7"/>
      <c r="J52" s="7"/>
      <c r="L52" s="7"/>
      <c r="M52" s="7"/>
      <c r="P52" s="7"/>
      <c r="Q52" s="7"/>
      <c r="T52" s="7"/>
      <c r="U52" s="7"/>
      <c r="X52" s="7"/>
      <c r="Y52" s="7"/>
      <c r="AB52" s="7"/>
      <c r="AC52" s="7"/>
      <c r="AF52" s="7"/>
      <c r="AG52" s="7"/>
      <c r="AJ52" s="7"/>
      <c r="AK52" s="7"/>
      <c r="AN52" s="7"/>
      <c r="AO52" s="7"/>
    </row>
    <row r="53" spans="3:41" ht="13.2" x14ac:dyDescent="0.25">
      <c r="C53" s="33"/>
      <c r="D53" s="4"/>
      <c r="H53" s="7"/>
      <c r="I53" s="7"/>
      <c r="J53" s="7"/>
      <c r="L53" s="7"/>
      <c r="M53" s="7"/>
      <c r="P53" s="7"/>
      <c r="Q53" s="7"/>
      <c r="T53" s="7"/>
      <c r="U53" s="7"/>
      <c r="X53" s="7"/>
      <c r="Y53" s="7"/>
      <c r="AB53" s="7"/>
      <c r="AC53" s="7"/>
      <c r="AF53" s="7"/>
      <c r="AG53" s="7"/>
      <c r="AJ53" s="7"/>
      <c r="AK53" s="7"/>
      <c r="AN53" s="7"/>
      <c r="AO53" s="7"/>
    </row>
    <row r="54" spans="3:41" ht="13.2" x14ac:dyDescent="0.25">
      <c r="C54" s="33"/>
      <c r="D54" s="4"/>
      <c r="H54" s="7"/>
      <c r="I54" s="7"/>
      <c r="J54" s="7"/>
      <c r="L54" s="7"/>
      <c r="M54" s="7"/>
      <c r="P54" s="7"/>
      <c r="Q54" s="7"/>
      <c r="T54" s="7"/>
      <c r="U54" s="7"/>
      <c r="X54" s="7"/>
      <c r="Y54" s="7"/>
      <c r="AB54" s="7"/>
      <c r="AC54" s="7"/>
      <c r="AF54" s="7"/>
      <c r="AG54" s="7"/>
      <c r="AJ54" s="7"/>
      <c r="AK54" s="7"/>
      <c r="AN54" s="7"/>
      <c r="AO54" s="7"/>
    </row>
    <row r="55" spans="3:41" ht="13.2" x14ac:dyDescent="0.25">
      <c r="C55" s="33"/>
      <c r="D55" s="4"/>
      <c r="H55" s="7"/>
      <c r="I55" s="7"/>
      <c r="J55" s="7"/>
      <c r="L55" s="7"/>
      <c r="M55" s="7"/>
      <c r="P55" s="7"/>
      <c r="Q55" s="7"/>
      <c r="T55" s="7"/>
      <c r="U55" s="7"/>
      <c r="X55" s="7"/>
      <c r="Y55" s="7"/>
      <c r="AB55" s="7"/>
      <c r="AC55" s="7"/>
      <c r="AF55" s="7"/>
      <c r="AG55" s="7"/>
      <c r="AJ55" s="7"/>
      <c r="AK55" s="7"/>
      <c r="AN55" s="7"/>
      <c r="AO55" s="7"/>
    </row>
    <row r="56" spans="3:41" ht="13.2" x14ac:dyDescent="0.25">
      <c r="C56" s="33"/>
      <c r="D56" s="4"/>
      <c r="H56" s="7"/>
      <c r="I56" s="7"/>
      <c r="J56" s="7"/>
      <c r="L56" s="7"/>
      <c r="M56" s="7"/>
      <c r="P56" s="7"/>
      <c r="Q56" s="7"/>
      <c r="T56" s="7"/>
      <c r="U56" s="7"/>
      <c r="X56" s="7"/>
      <c r="Y56" s="7"/>
      <c r="AB56" s="7"/>
      <c r="AC56" s="7"/>
      <c r="AF56" s="7"/>
      <c r="AG56" s="7"/>
      <c r="AJ56" s="7"/>
      <c r="AK56" s="7"/>
      <c r="AN56" s="7"/>
      <c r="AO56" s="7"/>
    </row>
    <row r="57" spans="3:41" ht="13.2" x14ac:dyDescent="0.25">
      <c r="C57" s="33"/>
      <c r="D57" s="4"/>
      <c r="H57" s="7"/>
      <c r="I57" s="7"/>
      <c r="J57" s="7"/>
      <c r="L57" s="7"/>
      <c r="M57" s="7"/>
      <c r="P57" s="7"/>
      <c r="Q57" s="7"/>
      <c r="T57" s="7"/>
      <c r="U57" s="7"/>
      <c r="X57" s="7"/>
      <c r="Y57" s="7"/>
      <c r="AB57" s="7"/>
      <c r="AC57" s="7"/>
      <c r="AF57" s="7"/>
      <c r="AG57" s="7"/>
      <c r="AJ57" s="7"/>
      <c r="AK57" s="7"/>
      <c r="AN57" s="7"/>
      <c r="AO57" s="7"/>
    </row>
    <row r="58" spans="3:41" ht="13.2" x14ac:dyDescent="0.25">
      <c r="C58" s="33"/>
      <c r="D58" s="4"/>
      <c r="H58" s="7"/>
      <c r="I58" s="7"/>
      <c r="J58" s="7"/>
      <c r="L58" s="7"/>
      <c r="M58" s="7"/>
      <c r="P58" s="7"/>
      <c r="Q58" s="7"/>
      <c r="T58" s="7"/>
      <c r="U58" s="7"/>
      <c r="X58" s="7"/>
      <c r="Y58" s="7"/>
      <c r="AB58" s="7"/>
      <c r="AC58" s="7"/>
      <c r="AF58" s="7"/>
      <c r="AG58" s="7"/>
      <c r="AJ58" s="7"/>
      <c r="AK58" s="7"/>
      <c r="AN58" s="7"/>
      <c r="AO58" s="7"/>
    </row>
    <row r="59" spans="3:41" ht="13.2" x14ac:dyDescent="0.25">
      <c r="C59" s="33"/>
      <c r="D59" s="4"/>
      <c r="H59" s="7"/>
      <c r="I59" s="7"/>
      <c r="J59" s="7"/>
      <c r="L59" s="7"/>
      <c r="M59" s="7"/>
      <c r="P59" s="7"/>
      <c r="Q59" s="7"/>
      <c r="T59" s="7"/>
      <c r="U59" s="7"/>
      <c r="X59" s="7"/>
      <c r="Y59" s="7"/>
      <c r="AB59" s="7"/>
      <c r="AC59" s="7"/>
      <c r="AF59" s="7"/>
      <c r="AG59" s="7"/>
      <c r="AJ59" s="7"/>
      <c r="AK59" s="7"/>
      <c r="AN59" s="7"/>
      <c r="AO59" s="7"/>
    </row>
    <row r="60" spans="3:41" ht="13.2" x14ac:dyDescent="0.25">
      <c r="C60" s="33"/>
      <c r="D60" s="4"/>
      <c r="H60" s="7"/>
      <c r="I60" s="7"/>
      <c r="J60" s="7"/>
      <c r="L60" s="7"/>
      <c r="M60" s="7"/>
      <c r="P60" s="7"/>
      <c r="Q60" s="7"/>
      <c r="T60" s="7"/>
      <c r="U60" s="7"/>
      <c r="X60" s="7"/>
      <c r="Y60" s="7"/>
      <c r="AB60" s="7"/>
      <c r="AC60" s="7"/>
      <c r="AF60" s="7"/>
      <c r="AG60" s="7"/>
      <c r="AJ60" s="7"/>
      <c r="AK60" s="7"/>
      <c r="AN60" s="7"/>
      <c r="AO60" s="7"/>
    </row>
    <row r="61" spans="3:41" ht="13.2" x14ac:dyDescent="0.25">
      <c r="C61" s="33"/>
      <c r="D61" s="4"/>
      <c r="H61" s="7"/>
      <c r="I61" s="7"/>
      <c r="J61" s="7"/>
      <c r="L61" s="7"/>
      <c r="M61" s="7"/>
      <c r="P61" s="7"/>
      <c r="Q61" s="7"/>
      <c r="T61" s="7"/>
      <c r="U61" s="7"/>
      <c r="X61" s="7"/>
      <c r="Y61" s="7"/>
      <c r="AB61" s="7"/>
      <c r="AC61" s="7"/>
      <c r="AF61" s="7"/>
      <c r="AG61" s="7"/>
      <c r="AJ61" s="7"/>
      <c r="AK61" s="7"/>
      <c r="AN61" s="7"/>
      <c r="AO61" s="7"/>
    </row>
    <row r="62" spans="3:41" ht="13.2" x14ac:dyDescent="0.25">
      <c r="C62" s="33"/>
      <c r="D62" s="4"/>
      <c r="H62" s="7"/>
      <c r="I62" s="7"/>
      <c r="J62" s="7"/>
      <c r="L62" s="7"/>
      <c r="M62" s="7"/>
      <c r="P62" s="7"/>
      <c r="Q62" s="7"/>
      <c r="T62" s="7"/>
      <c r="U62" s="7"/>
      <c r="X62" s="7"/>
      <c r="Y62" s="7"/>
      <c r="AB62" s="7"/>
      <c r="AC62" s="7"/>
      <c r="AF62" s="7"/>
      <c r="AG62" s="7"/>
      <c r="AJ62" s="7"/>
      <c r="AK62" s="7"/>
      <c r="AN62" s="7"/>
      <c r="AO62" s="7"/>
    </row>
    <row r="63" spans="3:41" ht="13.2" x14ac:dyDescent="0.25">
      <c r="C63" s="33"/>
      <c r="D63" s="4"/>
      <c r="H63" s="7"/>
      <c r="I63" s="7"/>
      <c r="J63" s="7"/>
      <c r="L63" s="7"/>
      <c r="M63" s="7"/>
      <c r="P63" s="7"/>
      <c r="Q63" s="7"/>
      <c r="T63" s="7"/>
      <c r="U63" s="7"/>
      <c r="X63" s="7"/>
      <c r="Y63" s="7"/>
      <c r="AB63" s="7"/>
      <c r="AC63" s="7"/>
      <c r="AF63" s="7"/>
      <c r="AG63" s="7"/>
      <c r="AJ63" s="7"/>
      <c r="AK63" s="7"/>
      <c r="AN63" s="7"/>
      <c r="AO63" s="7"/>
    </row>
    <row r="64" spans="3:41" ht="13.2" x14ac:dyDescent="0.25">
      <c r="C64" s="33"/>
      <c r="D64" s="4"/>
      <c r="H64" s="7"/>
      <c r="I64" s="7"/>
      <c r="J64" s="7"/>
      <c r="L64" s="7"/>
      <c r="M64" s="7"/>
      <c r="P64" s="7"/>
      <c r="Q64" s="7"/>
      <c r="T64" s="7"/>
      <c r="U64" s="7"/>
      <c r="X64" s="7"/>
      <c r="Y64" s="7"/>
      <c r="AB64" s="7"/>
      <c r="AC64" s="7"/>
      <c r="AF64" s="7"/>
      <c r="AG64" s="7"/>
      <c r="AJ64" s="7"/>
      <c r="AK64" s="7"/>
      <c r="AN64" s="7"/>
      <c r="AO64" s="7"/>
    </row>
    <row r="65" spans="3:41" ht="13.2" x14ac:dyDescent="0.25">
      <c r="C65" s="33"/>
      <c r="D65" s="4"/>
      <c r="H65" s="7"/>
      <c r="I65" s="7"/>
      <c r="J65" s="7"/>
      <c r="L65" s="7"/>
      <c r="M65" s="7"/>
      <c r="P65" s="7"/>
      <c r="Q65" s="7"/>
      <c r="T65" s="7"/>
      <c r="U65" s="7"/>
      <c r="X65" s="7"/>
      <c r="Y65" s="7"/>
      <c r="AB65" s="7"/>
      <c r="AC65" s="7"/>
      <c r="AF65" s="7"/>
      <c r="AG65" s="7"/>
      <c r="AJ65" s="7"/>
      <c r="AK65" s="7"/>
      <c r="AN65" s="7"/>
      <c r="AO65" s="7"/>
    </row>
    <row r="66" spans="3:41" ht="13.2" x14ac:dyDescent="0.25">
      <c r="C66" s="33"/>
      <c r="D66" s="4"/>
      <c r="H66" s="7"/>
      <c r="I66" s="7"/>
      <c r="J66" s="7"/>
      <c r="L66" s="7"/>
      <c r="M66" s="7"/>
      <c r="P66" s="7"/>
      <c r="Q66" s="7"/>
      <c r="T66" s="7"/>
      <c r="U66" s="7"/>
      <c r="X66" s="7"/>
      <c r="Y66" s="7"/>
      <c r="AB66" s="7"/>
      <c r="AC66" s="7"/>
      <c r="AF66" s="7"/>
      <c r="AG66" s="7"/>
      <c r="AJ66" s="7"/>
      <c r="AK66" s="7"/>
      <c r="AN66" s="7"/>
      <c r="AO66" s="7"/>
    </row>
    <row r="67" spans="3:41" ht="13.2" x14ac:dyDescent="0.25">
      <c r="C67" s="33"/>
      <c r="D67" s="4"/>
      <c r="H67" s="7"/>
      <c r="I67" s="7"/>
      <c r="J67" s="7"/>
      <c r="L67" s="7"/>
      <c r="M67" s="7"/>
      <c r="P67" s="7"/>
      <c r="Q67" s="7"/>
      <c r="T67" s="7"/>
      <c r="U67" s="7"/>
      <c r="X67" s="7"/>
      <c r="Y67" s="7"/>
      <c r="AB67" s="7"/>
      <c r="AC67" s="7"/>
      <c r="AF67" s="7"/>
      <c r="AG67" s="7"/>
      <c r="AJ67" s="7"/>
      <c r="AK67" s="7"/>
      <c r="AN67" s="7"/>
      <c r="AO67" s="7"/>
    </row>
    <row r="68" spans="3:41" ht="13.2" x14ac:dyDescent="0.25">
      <c r="C68" s="33"/>
      <c r="D68" s="4"/>
      <c r="H68" s="7"/>
      <c r="I68" s="7"/>
      <c r="J68" s="7"/>
      <c r="L68" s="7"/>
      <c r="M68" s="7"/>
      <c r="P68" s="7"/>
      <c r="Q68" s="7"/>
      <c r="T68" s="7"/>
      <c r="U68" s="7"/>
      <c r="X68" s="7"/>
      <c r="Y68" s="7"/>
      <c r="AB68" s="7"/>
      <c r="AC68" s="7"/>
      <c r="AF68" s="7"/>
      <c r="AG68" s="7"/>
      <c r="AJ68" s="7"/>
      <c r="AK68" s="7"/>
      <c r="AN68" s="7"/>
      <c r="AO68" s="7"/>
    </row>
    <row r="69" spans="3:41" ht="13.2" x14ac:dyDescent="0.25">
      <c r="C69" s="33"/>
      <c r="D69" s="4"/>
      <c r="H69" s="7"/>
      <c r="I69" s="7"/>
      <c r="J69" s="7"/>
      <c r="L69" s="7"/>
      <c r="M69" s="7"/>
      <c r="P69" s="7"/>
      <c r="Q69" s="7"/>
      <c r="T69" s="7"/>
      <c r="U69" s="7"/>
      <c r="X69" s="7"/>
      <c r="Y69" s="7"/>
      <c r="AB69" s="7"/>
      <c r="AC69" s="7"/>
      <c r="AF69" s="7"/>
      <c r="AG69" s="7"/>
      <c r="AJ69" s="7"/>
      <c r="AK69" s="7"/>
      <c r="AN69" s="7"/>
      <c r="AO69" s="7"/>
    </row>
    <row r="70" spans="3:41" ht="13.2" x14ac:dyDescent="0.25">
      <c r="C70" s="33"/>
      <c r="D70" s="4"/>
      <c r="H70" s="7"/>
      <c r="I70" s="7"/>
      <c r="J70" s="7"/>
      <c r="L70" s="7"/>
      <c r="M70" s="7"/>
      <c r="P70" s="7"/>
      <c r="Q70" s="7"/>
      <c r="T70" s="7"/>
      <c r="U70" s="7"/>
      <c r="X70" s="7"/>
      <c r="Y70" s="7"/>
      <c r="AB70" s="7"/>
      <c r="AC70" s="7"/>
      <c r="AF70" s="7"/>
      <c r="AG70" s="7"/>
      <c r="AJ70" s="7"/>
      <c r="AK70" s="7"/>
      <c r="AN70" s="7"/>
      <c r="AO70" s="7"/>
    </row>
    <row r="71" spans="3:41" ht="13.2" x14ac:dyDescent="0.25">
      <c r="C71" s="33"/>
      <c r="D71" s="4"/>
      <c r="H71" s="7"/>
      <c r="I71" s="7"/>
      <c r="J71" s="7"/>
      <c r="L71" s="7"/>
      <c r="M71" s="7"/>
      <c r="P71" s="7"/>
      <c r="Q71" s="7"/>
      <c r="T71" s="7"/>
      <c r="U71" s="7"/>
      <c r="X71" s="7"/>
      <c r="Y71" s="7"/>
      <c r="AB71" s="7"/>
      <c r="AC71" s="7"/>
      <c r="AF71" s="7"/>
      <c r="AG71" s="7"/>
      <c r="AJ71" s="7"/>
      <c r="AK71" s="7"/>
      <c r="AN71" s="7"/>
      <c r="AO71" s="7"/>
    </row>
    <row r="72" spans="3:41" ht="13.2" x14ac:dyDescent="0.25">
      <c r="C72" s="33"/>
      <c r="D72" s="4"/>
      <c r="H72" s="7"/>
      <c r="I72" s="7"/>
      <c r="J72" s="7"/>
      <c r="L72" s="7"/>
      <c r="M72" s="7"/>
      <c r="P72" s="7"/>
      <c r="Q72" s="7"/>
      <c r="T72" s="7"/>
      <c r="U72" s="7"/>
      <c r="X72" s="7"/>
      <c r="Y72" s="7"/>
      <c r="AB72" s="7"/>
      <c r="AC72" s="7"/>
      <c r="AF72" s="7"/>
      <c r="AG72" s="7"/>
      <c r="AJ72" s="7"/>
      <c r="AK72" s="7"/>
      <c r="AN72" s="7"/>
      <c r="AO72" s="7"/>
    </row>
    <row r="73" spans="3:41" ht="13.2" x14ac:dyDescent="0.25">
      <c r="C73" s="33"/>
      <c r="D73" s="4"/>
      <c r="H73" s="7"/>
      <c r="I73" s="7"/>
      <c r="J73" s="7"/>
      <c r="L73" s="7"/>
      <c r="M73" s="7"/>
      <c r="P73" s="7"/>
      <c r="Q73" s="7"/>
      <c r="T73" s="7"/>
      <c r="U73" s="7"/>
      <c r="X73" s="7"/>
      <c r="Y73" s="7"/>
      <c r="AB73" s="7"/>
      <c r="AC73" s="7"/>
      <c r="AF73" s="7"/>
      <c r="AG73" s="7"/>
      <c r="AJ73" s="7"/>
      <c r="AK73" s="7"/>
      <c r="AN73" s="7"/>
      <c r="AO73" s="7"/>
    </row>
    <row r="74" spans="3:41" ht="13.2" x14ac:dyDescent="0.25">
      <c r="C74" s="33"/>
      <c r="D74" s="4"/>
      <c r="H74" s="7"/>
      <c r="I74" s="7"/>
      <c r="J74" s="7"/>
      <c r="L74" s="7"/>
      <c r="M74" s="7"/>
      <c r="P74" s="7"/>
      <c r="Q74" s="7"/>
      <c r="T74" s="7"/>
      <c r="U74" s="7"/>
      <c r="X74" s="7"/>
      <c r="Y74" s="7"/>
      <c r="AB74" s="7"/>
      <c r="AC74" s="7"/>
      <c r="AF74" s="7"/>
      <c r="AG74" s="7"/>
      <c r="AJ74" s="7"/>
      <c r="AK74" s="7"/>
      <c r="AN74" s="7"/>
      <c r="AO74" s="7"/>
    </row>
    <row r="75" spans="3:41" ht="13.2" x14ac:dyDescent="0.25">
      <c r="C75" s="33"/>
      <c r="D75" s="4"/>
      <c r="H75" s="7"/>
      <c r="I75" s="7"/>
      <c r="J75" s="7"/>
      <c r="L75" s="7"/>
      <c r="M75" s="7"/>
      <c r="P75" s="7"/>
      <c r="Q75" s="7"/>
      <c r="T75" s="7"/>
      <c r="U75" s="7"/>
      <c r="X75" s="7"/>
      <c r="Y75" s="7"/>
      <c r="AB75" s="7"/>
      <c r="AC75" s="7"/>
      <c r="AF75" s="7"/>
      <c r="AG75" s="7"/>
      <c r="AJ75" s="7"/>
      <c r="AK75" s="7"/>
      <c r="AN75" s="7"/>
      <c r="AO75" s="7"/>
    </row>
    <row r="76" spans="3:41" ht="13.2" x14ac:dyDescent="0.25">
      <c r="C76" s="33"/>
      <c r="D76" s="4"/>
      <c r="H76" s="7"/>
      <c r="I76" s="7"/>
      <c r="J76" s="7"/>
      <c r="L76" s="7"/>
      <c r="M76" s="7"/>
      <c r="P76" s="7"/>
      <c r="Q76" s="7"/>
      <c r="T76" s="7"/>
      <c r="U76" s="7"/>
      <c r="X76" s="7"/>
      <c r="Y76" s="7"/>
      <c r="AB76" s="7"/>
      <c r="AC76" s="7"/>
      <c r="AF76" s="7"/>
      <c r="AG76" s="7"/>
      <c r="AJ76" s="7"/>
      <c r="AK76" s="7"/>
      <c r="AN76" s="7"/>
      <c r="AO76" s="7"/>
    </row>
    <row r="77" spans="3:41" ht="13.2" x14ac:dyDescent="0.25">
      <c r="C77" s="33"/>
      <c r="D77" s="4"/>
      <c r="H77" s="7"/>
      <c r="I77" s="7"/>
      <c r="J77" s="7"/>
      <c r="L77" s="7"/>
      <c r="M77" s="7"/>
      <c r="P77" s="7"/>
      <c r="Q77" s="7"/>
      <c r="T77" s="7"/>
      <c r="U77" s="7"/>
      <c r="X77" s="7"/>
      <c r="Y77" s="7"/>
      <c r="AB77" s="7"/>
      <c r="AC77" s="7"/>
      <c r="AF77" s="7"/>
      <c r="AG77" s="7"/>
      <c r="AJ77" s="7"/>
      <c r="AK77" s="7"/>
      <c r="AN77" s="7"/>
      <c r="AO77" s="7"/>
    </row>
    <row r="78" spans="3:41" ht="13.2" x14ac:dyDescent="0.25">
      <c r="C78" s="33"/>
      <c r="D78" s="4"/>
      <c r="H78" s="7"/>
      <c r="I78" s="7"/>
      <c r="J78" s="7"/>
      <c r="L78" s="7"/>
      <c r="M78" s="7"/>
      <c r="P78" s="7"/>
      <c r="Q78" s="7"/>
      <c r="T78" s="7"/>
      <c r="U78" s="7"/>
      <c r="X78" s="7"/>
      <c r="Y78" s="7"/>
      <c r="AB78" s="7"/>
      <c r="AC78" s="7"/>
      <c r="AF78" s="7"/>
      <c r="AG78" s="7"/>
      <c r="AJ78" s="7"/>
      <c r="AK78" s="7"/>
      <c r="AN78" s="7"/>
      <c r="AO78" s="7"/>
    </row>
    <row r="79" spans="3:41" ht="13.2" x14ac:dyDescent="0.25">
      <c r="C79" s="33"/>
      <c r="D79" s="4"/>
      <c r="H79" s="7"/>
      <c r="I79" s="7"/>
      <c r="J79" s="7"/>
      <c r="L79" s="7"/>
      <c r="M79" s="7"/>
      <c r="P79" s="7"/>
      <c r="Q79" s="7"/>
      <c r="T79" s="7"/>
      <c r="U79" s="7"/>
      <c r="X79" s="7"/>
      <c r="Y79" s="7"/>
      <c r="AB79" s="7"/>
      <c r="AC79" s="7"/>
      <c r="AF79" s="7"/>
      <c r="AG79" s="7"/>
      <c r="AJ79" s="7"/>
      <c r="AK79" s="7"/>
      <c r="AN79" s="7"/>
      <c r="AO79" s="7"/>
    </row>
    <row r="80" spans="3:41" ht="13.2" x14ac:dyDescent="0.25">
      <c r="C80" s="33"/>
      <c r="D80" s="4"/>
      <c r="H80" s="7"/>
      <c r="I80" s="7"/>
      <c r="J80" s="7"/>
      <c r="L80" s="7"/>
      <c r="M80" s="7"/>
      <c r="P80" s="7"/>
      <c r="Q80" s="7"/>
      <c r="T80" s="7"/>
      <c r="U80" s="7"/>
      <c r="X80" s="7"/>
      <c r="Y80" s="7"/>
      <c r="AB80" s="7"/>
      <c r="AC80" s="7"/>
      <c r="AF80" s="7"/>
      <c r="AG80" s="7"/>
      <c r="AJ80" s="7"/>
      <c r="AK80" s="7"/>
      <c r="AN80" s="7"/>
      <c r="AO80" s="7"/>
    </row>
    <row r="81" spans="3:41" ht="13.2" x14ac:dyDescent="0.25">
      <c r="C81" s="33"/>
      <c r="D81" s="4"/>
      <c r="H81" s="7"/>
      <c r="I81" s="7"/>
      <c r="J81" s="7"/>
      <c r="L81" s="7"/>
      <c r="M81" s="7"/>
      <c r="P81" s="7"/>
      <c r="Q81" s="7"/>
      <c r="T81" s="7"/>
      <c r="U81" s="7"/>
      <c r="X81" s="7"/>
      <c r="Y81" s="7"/>
      <c r="AB81" s="7"/>
      <c r="AC81" s="7"/>
      <c r="AF81" s="7"/>
      <c r="AG81" s="7"/>
      <c r="AJ81" s="7"/>
      <c r="AK81" s="7"/>
      <c r="AN81" s="7"/>
      <c r="AO81" s="7"/>
    </row>
    <row r="82" spans="3:41" ht="13.2" x14ac:dyDescent="0.25">
      <c r="C82" s="33"/>
      <c r="D82" s="4"/>
      <c r="H82" s="7"/>
      <c r="I82" s="7"/>
      <c r="J82" s="7"/>
      <c r="L82" s="7"/>
      <c r="M82" s="7"/>
      <c r="P82" s="7"/>
      <c r="Q82" s="7"/>
      <c r="T82" s="7"/>
      <c r="U82" s="7"/>
      <c r="X82" s="7"/>
      <c r="Y82" s="7"/>
      <c r="AB82" s="7"/>
      <c r="AC82" s="7"/>
      <c r="AF82" s="7"/>
      <c r="AG82" s="7"/>
      <c r="AJ82" s="7"/>
      <c r="AK82" s="7"/>
      <c r="AN82" s="7"/>
      <c r="AO82" s="7"/>
    </row>
    <row r="83" spans="3:41" ht="13.2" x14ac:dyDescent="0.25">
      <c r="C83" s="33"/>
      <c r="D83" s="4"/>
      <c r="H83" s="7"/>
      <c r="I83" s="7"/>
      <c r="J83" s="7"/>
      <c r="L83" s="7"/>
      <c r="M83" s="7"/>
      <c r="P83" s="7"/>
      <c r="Q83" s="7"/>
      <c r="T83" s="7"/>
      <c r="U83" s="7"/>
      <c r="X83" s="7"/>
      <c r="Y83" s="7"/>
      <c r="AB83" s="7"/>
      <c r="AC83" s="7"/>
      <c r="AF83" s="7"/>
      <c r="AG83" s="7"/>
      <c r="AJ83" s="7"/>
      <c r="AK83" s="7"/>
      <c r="AN83" s="7"/>
      <c r="AO83" s="7"/>
    </row>
    <row r="84" spans="3:41" ht="13.2" x14ac:dyDescent="0.25">
      <c r="C84" s="33"/>
      <c r="D84" s="4"/>
      <c r="H84" s="7"/>
      <c r="I84" s="7"/>
      <c r="J84" s="7"/>
      <c r="L84" s="7"/>
      <c r="M84" s="7"/>
      <c r="P84" s="7"/>
      <c r="Q84" s="7"/>
      <c r="T84" s="7"/>
      <c r="U84" s="7"/>
      <c r="X84" s="7"/>
      <c r="Y84" s="7"/>
      <c r="AB84" s="7"/>
      <c r="AC84" s="7"/>
      <c r="AF84" s="7"/>
      <c r="AG84" s="7"/>
      <c r="AJ84" s="7"/>
      <c r="AK84" s="7"/>
      <c r="AN84" s="7"/>
      <c r="AO84" s="7"/>
    </row>
    <row r="85" spans="3:41" ht="13.2" x14ac:dyDescent="0.25">
      <c r="C85" s="33"/>
      <c r="D85" s="4"/>
      <c r="H85" s="7"/>
      <c r="I85" s="7"/>
      <c r="J85" s="7"/>
      <c r="L85" s="7"/>
      <c r="M85" s="7"/>
      <c r="P85" s="7"/>
      <c r="Q85" s="7"/>
      <c r="T85" s="7"/>
      <c r="U85" s="7"/>
      <c r="X85" s="7"/>
      <c r="Y85" s="7"/>
      <c r="AB85" s="7"/>
      <c r="AC85" s="7"/>
      <c r="AF85" s="7"/>
      <c r="AG85" s="7"/>
      <c r="AJ85" s="7"/>
      <c r="AK85" s="7"/>
      <c r="AN85" s="7"/>
      <c r="AO85" s="7"/>
    </row>
    <row r="86" spans="3:41" ht="13.2" x14ac:dyDescent="0.25">
      <c r="C86" s="33"/>
      <c r="D86" s="4"/>
      <c r="H86" s="7"/>
      <c r="I86" s="7"/>
      <c r="J86" s="7"/>
      <c r="L86" s="7"/>
      <c r="M86" s="7"/>
      <c r="P86" s="7"/>
      <c r="Q86" s="7"/>
      <c r="T86" s="7"/>
      <c r="U86" s="7"/>
      <c r="X86" s="7"/>
      <c r="Y86" s="7"/>
      <c r="AB86" s="7"/>
      <c r="AC86" s="7"/>
      <c r="AF86" s="7"/>
      <c r="AG86" s="7"/>
      <c r="AJ86" s="7"/>
      <c r="AK86" s="7"/>
      <c r="AN86" s="7"/>
      <c r="AO86" s="7"/>
    </row>
    <row r="87" spans="3:41" ht="13.2" x14ac:dyDescent="0.25">
      <c r="C87" s="33"/>
      <c r="D87" s="4"/>
      <c r="H87" s="7"/>
      <c r="I87" s="7"/>
      <c r="J87" s="7"/>
      <c r="L87" s="7"/>
      <c r="M87" s="7"/>
      <c r="P87" s="7"/>
      <c r="Q87" s="7"/>
      <c r="T87" s="7"/>
      <c r="U87" s="7"/>
      <c r="X87" s="7"/>
      <c r="Y87" s="7"/>
      <c r="AB87" s="7"/>
      <c r="AC87" s="7"/>
      <c r="AF87" s="7"/>
      <c r="AG87" s="7"/>
      <c r="AJ87" s="7"/>
      <c r="AK87" s="7"/>
      <c r="AN87" s="7"/>
      <c r="AO87" s="7"/>
    </row>
    <row r="88" spans="3:41" ht="13.2" x14ac:dyDescent="0.25">
      <c r="C88" s="33"/>
      <c r="D88" s="4"/>
      <c r="H88" s="7"/>
      <c r="I88" s="7"/>
      <c r="J88" s="7"/>
      <c r="L88" s="7"/>
      <c r="M88" s="7"/>
      <c r="P88" s="7"/>
      <c r="Q88" s="7"/>
      <c r="T88" s="7"/>
      <c r="U88" s="7"/>
      <c r="X88" s="7"/>
      <c r="Y88" s="7"/>
      <c r="AB88" s="7"/>
      <c r="AC88" s="7"/>
      <c r="AF88" s="7"/>
      <c r="AG88" s="7"/>
      <c r="AJ88" s="7"/>
      <c r="AK88" s="7"/>
      <c r="AN88" s="7"/>
      <c r="AO88" s="7"/>
    </row>
    <row r="89" spans="3:41" ht="13.2" x14ac:dyDescent="0.25">
      <c r="C89" s="33"/>
      <c r="D89" s="4"/>
      <c r="H89" s="7"/>
      <c r="I89" s="7"/>
      <c r="J89" s="7"/>
      <c r="L89" s="7"/>
      <c r="M89" s="7"/>
      <c r="P89" s="7"/>
      <c r="Q89" s="7"/>
      <c r="T89" s="7"/>
      <c r="U89" s="7"/>
      <c r="X89" s="7"/>
      <c r="Y89" s="7"/>
      <c r="AB89" s="7"/>
      <c r="AC89" s="7"/>
      <c r="AF89" s="7"/>
      <c r="AG89" s="7"/>
      <c r="AJ89" s="7"/>
      <c r="AK89" s="7"/>
      <c r="AN89" s="7"/>
      <c r="AO89" s="7"/>
    </row>
    <row r="90" spans="3:41" ht="13.2" x14ac:dyDescent="0.25">
      <c r="C90" s="33"/>
      <c r="D90" s="4"/>
      <c r="H90" s="7"/>
      <c r="I90" s="7"/>
      <c r="J90" s="7"/>
      <c r="L90" s="7"/>
      <c r="M90" s="7"/>
      <c r="P90" s="7"/>
      <c r="Q90" s="7"/>
      <c r="T90" s="7"/>
      <c r="U90" s="7"/>
      <c r="X90" s="7"/>
      <c r="Y90" s="7"/>
      <c r="AB90" s="7"/>
      <c r="AC90" s="7"/>
      <c r="AF90" s="7"/>
      <c r="AG90" s="7"/>
      <c r="AJ90" s="7"/>
      <c r="AK90" s="7"/>
      <c r="AN90" s="7"/>
      <c r="AO90" s="7"/>
    </row>
    <row r="91" spans="3:41" ht="13.2" x14ac:dyDescent="0.25">
      <c r="C91" s="33"/>
      <c r="D91" s="4"/>
      <c r="H91" s="7"/>
      <c r="I91" s="7"/>
      <c r="J91" s="7"/>
      <c r="L91" s="7"/>
      <c r="M91" s="7"/>
      <c r="P91" s="7"/>
      <c r="Q91" s="7"/>
      <c r="T91" s="7"/>
      <c r="U91" s="7"/>
      <c r="X91" s="7"/>
      <c r="Y91" s="7"/>
      <c r="AB91" s="7"/>
      <c r="AC91" s="7"/>
      <c r="AF91" s="7"/>
      <c r="AG91" s="7"/>
      <c r="AJ91" s="7"/>
      <c r="AK91" s="7"/>
      <c r="AN91" s="7"/>
      <c r="AO91" s="7"/>
    </row>
    <row r="92" spans="3:41" ht="13.2" x14ac:dyDescent="0.25">
      <c r="C92" s="33"/>
      <c r="D92" s="4"/>
      <c r="H92" s="7"/>
      <c r="I92" s="7"/>
      <c r="J92" s="7"/>
      <c r="L92" s="7"/>
      <c r="M92" s="7"/>
      <c r="P92" s="7"/>
      <c r="Q92" s="7"/>
      <c r="T92" s="7"/>
      <c r="U92" s="7"/>
      <c r="X92" s="7"/>
      <c r="Y92" s="7"/>
      <c r="AB92" s="7"/>
      <c r="AC92" s="7"/>
      <c r="AF92" s="7"/>
      <c r="AG92" s="7"/>
      <c r="AJ92" s="7"/>
      <c r="AK92" s="7"/>
      <c r="AN92" s="7"/>
      <c r="AO92" s="7"/>
    </row>
    <row r="93" spans="3:41" ht="13.2" x14ac:dyDescent="0.25">
      <c r="C93" s="33"/>
      <c r="D93" s="4"/>
      <c r="H93" s="7"/>
      <c r="I93" s="7"/>
      <c r="J93" s="7"/>
      <c r="L93" s="7"/>
      <c r="M93" s="7"/>
      <c r="P93" s="7"/>
      <c r="Q93" s="7"/>
      <c r="T93" s="7"/>
      <c r="U93" s="7"/>
      <c r="X93" s="7"/>
      <c r="Y93" s="7"/>
      <c r="AB93" s="7"/>
      <c r="AC93" s="7"/>
      <c r="AF93" s="7"/>
      <c r="AG93" s="7"/>
      <c r="AJ93" s="7"/>
      <c r="AK93" s="7"/>
      <c r="AN93" s="7"/>
      <c r="AO93" s="7"/>
    </row>
    <row r="94" spans="3:41" ht="13.2" x14ac:dyDescent="0.25">
      <c r="C94" s="33"/>
      <c r="D94" s="4"/>
      <c r="H94" s="7"/>
      <c r="I94" s="7"/>
      <c r="J94" s="7"/>
      <c r="L94" s="7"/>
      <c r="M94" s="7"/>
      <c r="P94" s="7"/>
      <c r="Q94" s="7"/>
      <c r="T94" s="7"/>
      <c r="U94" s="7"/>
      <c r="X94" s="7"/>
      <c r="Y94" s="7"/>
      <c r="AB94" s="7"/>
      <c r="AC94" s="7"/>
      <c r="AF94" s="7"/>
      <c r="AG94" s="7"/>
      <c r="AJ94" s="7"/>
      <c r="AK94" s="7"/>
      <c r="AN94" s="7"/>
      <c r="AO94" s="7"/>
    </row>
    <row r="95" spans="3:41" ht="13.2" x14ac:dyDescent="0.25">
      <c r="C95" s="33"/>
      <c r="D95" s="4"/>
      <c r="H95" s="7"/>
      <c r="I95" s="7"/>
      <c r="J95" s="7"/>
      <c r="L95" s="7"/>
      <c r="M95" s="7"/>
      <c r="P95" s="7"/>
      <c r="Q95" s="7"/>
      <c r="T95" s="7"/>
      <c r="U95" s="7"/>
      <c r="X95" s="7"/>
      <c r="Y95" s="7"/>
      <c r="AB95" s="7"/>
      <c r="AC95" s="7"/>
      <c r="AF95" s="7"/>
      <c r="AG95" s="7"/>
      <c r="AJ95" s="7"/>
      <c r="AK95" s="7"/>
      <c r="AN95" s="7"/>
      <c r="AO95" s="7"/>
    </row>
    <row r="96" spans="3:41" ht="13.2" x14ac:dyDescent="0.25">
      <c r="C96" s="33"/>
      <c r="D96" s="4"/>
      <c r="H96" s="7"/>
      <c r="I96" s="7"/>
      <c r="J96" s="7"/>
      <c r="L96" s="7"/>
      <c r="M96" s="7"/>
      <c r="P96" s="7"/>
      <c r="Q96" s="7"/>
      <c r="T96" s="7"/>
      <c r="U96" s="7"/>
      <c r="X96" s="7"/>
      <c r="Y96" s="7"/>
      <c r="AB96" s="7"/>
      <c r="AC96" s="7"/>
      <c r="AF96" s="7"/>
      <c r="AG96" s="7"/>
      <c r="AJ96" s="7"/>
      <c r="AK96" s="7"/>
      <c r="AN96" s="7"/>
      <c r="AO96" s="7"/>
    </row>
    <row r="97" spans="3:41" ht="13.2" x14ac:dyDescent="0.25">
      <c r="C97" s="33"/>
      <c r="D97" s="4"/>
      <c r="H97" s="7"/>
      <c r="I97" s="7"/>
      <c r="J97" s="7"/>
      <c r="L97" s="7"/>
      <c r="M97" s="7"/>
      <c r="P97" s="7"/>
      <c r="Q97" s="7"/>
      <c r="T97" s="7"/>
      <c r="U97" s="7"/>
      <c r="X97" s="7"/>
      <c r="Y97" s="7"/>
      <c r="AB97" s="7"/>
      <c r="AC97" s="7"/>
      <c r="AF97" s="7"/>
      <c r="AG97" s="7"/>
      <c r="AJ97" s="7"/>
      <c r="AK97" s="7"/>
      <c r="AN97" s="7"/>
      <c r="AO97" s="7"/>
    </row>
    <row r="98" spans="3:41" ht="13.2" x14ac:dyDescent="0.25">
      <c r="C98" s="33"/>
      <c r="D98" s="4"/>
      <c r="H98" s="7"/>
      <c r="I98" s="7"/>
      <c r="J98" s="7"/>
      <c r="L98" s="7"/>
      <c r="M98" s="7"/>
      <c r="P98" s="7"/>
      <c r="Q98" s="7"/>
      <c r="T98" s="7"/>
      <c r="U98" s="7"/>
      <c r="X98" s="7"/>
      <c r="Y98" s="7"/>
      <c r="AB98" s="7"/>
      <c r="AC98" s="7"/>
      <c r="AF98" s="7"/>
      <c r="AG98" s="7"/>
      <c r="AJ98" s="7"/>
      <c r="AK98" s="7"/>
      <c r="AN98" s="7"/>
      <c r="AO98" s="7"/>
    </row>
    <row r="99" spans="3:41" ht="13.2" x14ac:dyDescent="0.25">
      <c r="C99" s="33"/>
      <c r="D99" s="4"/>
      <c r="H99" s="7"/>
      <c r="I99" s="7"/>
      <c r="J99" s="7"/>
      <c r="L99" s="7"/>
      <c r="M99" s="7"/>
      <c r="P99" s="7"/>
      <c r="Q99" s="7"/>
      <c r="T99" s="7"/>
      <c r="U99" s="7"/>
      <c r="X99" s="7"/>
      <c r="Y99" s="7"/>
      <c r="AB99" s="7"/>
      <c r="AC99" s="7"/>
      <c r="AF99" s="7"/>
      <c r="AG99" s="7"/>
      <c r="AJ99" s="7"/>
      <c r="AK99" s="7"/>
      <c r="AN99" s="7"/>
      <c r="AO99" s="7"/>
    </row>
    <row r="100" spans="3:41" ht="13.2" x14ac:dyDescent="0.25">
      <c r="C100" s="33"/>
      <c r="D100" s="4"/>
      <c r="H100" s="7"/>
      <c r="I100" s="7"/>
      <c r="J100" s="7"/>
      <c r="L100" s="7"/>
      <c r="M100" s="7"/>
      <c r="P100" s="7"/>
      <c r="Q100" s="7"/>
      <c r="T100" s="7"/>
      <c r="U100" s="7"/>
      <c r="X100" s="7"/>
      <c r="Y100" s="7"/>
      <c r="AB100" s="7"/>
      <c r="AC100" s="7"/>
      <c r="AF100" s="7"/>
      <c r="AG100" s="7"/>
      <c r="AJ100" s="7"/>
      <c r="AK100" s="7"/>
      <c r="AN100" s="7"/>
      <c r="AO100" s="7"/>
    </row>
    <row r="101" spans="3:41" ht="13.2" x14ac:dyDescent="0.25">
      <c r="C101" s="33"/>
      <c r="D101" s="4"/>
      <c r="H101" s="7"/>
      <c r="I101" s="7"/>
      <c r="J101" s="7"/>
      <c r="L101" s="7"/>
      <c r="M101" s="7"/>
      <c r="P101" s="7"/>
      <c r="Q101" s="7"/>
      <c r="T101" s="7"/>
      <c r="U101" s="7"/>
      <c r="X101" s="7"/>
      <c r="Y101" s="7"/>
      <c r="AB101" s="7"/>
      <c r="AC101" s="7"/>
      <c r="AF101" s="7"/>
      <c r="AG101" s="7"/>
      <c r="AJ101" s="7"/>
      <c r="AK101" s="7"/>
      <c r="AN101" s="7"/>
      <c r="AO101" s="7"/>
    </row>
    <row r="102" spans="3:41" ht="13.2" x14ac:dyDescent="0.25">
      <c r="C102" s="33"/>
      <c r="D102" s="4"/>
      <c r="H102" s="7"/>
      <c r="I102" s="7"/>
      <c r="J102" s="7"/>
      <c r="L102" s="7"/>
      <c r="M102" s="7"/>
      <c r="P102" s="7"/>
      <c r="Q102" s="7"/>
      <c r="T102" s="7"/>
      <c r="U102" s="7"/>
      <c r="X102" s="7"/>
      <c r="Y102" s="7"/>
      <c r="AB102" s="7"/>
      <c r="AC102" s="7"/>
      <c r="AF102" s="7"/>
      <c r="AG102" s="7"/>
      <c r="AJ102" s="7"/>
      <c r="AK102" s="7"/>
      <c r="AN102" s="7"/>
      <c r="AO102" s="7"/>
    </row>
    <row r="103" spans="3:41" ht="13.2" x14ac:dyDescent="0.25">
      <c r="C103" s="33"/>
      <c r="D103" s="4"/>
      <c r="H103" s="7"/>
      <c r="I103" s="7"/>
      <c r="J103" s="7"/>
      <c r="L103" s="7"/>
      <c r="M103" s="7"/>
      <c r="P103" s="7"/>
      <c r="Q103" s="7"/>
      <c r="T103" s="7"/>
      <c r="U103" s="7"/>
      <c r="X103" s="7"/>
      <c r="Y103" s="7"/>
      <c r="AB103" s="7"/>
      <c r="AC103" s="7"/>
      <c r="AF103" s="7"/>
      <c r="AG103" s="7"/>
      <c r="AJ103" s="7"/>
      <c r="AK103" s="7"/>
      <c r="AN103" s="7"/>
      <c r="AO103" s="7"/>
    </row>
    <row r="104" spans="3:41" ht="13.2" x14ac:dyDescent="0.25">
      <c r="C104" s="33"/>
      <c r="D104" s="4"/>
      <c r="H104" s="7"/>
      <c r="I104" s="7"/>
    </row>
    <row r="105" spans="3:41" ht="13.2" x14ac:dyDescent="0.25">
      <c r="C105" s="33"/>
      <c r="D105" s="4"/>
      <c r="H105" s="7"/>
      <c r="I105" s="7"/>
    </row>
    <row r="106" spans="3:41" ht="13.2" x14ac:dyDescent="0.25">
      <c r="C106" s="33"/>
      <c r="D106" s="4"/>
      <c r="H106" s="7"/>
      <c r="I106" s="7"/>
    </row>
    <row r="107" spans="3:41" ht="13.2" x14ac:dyDescent="0.25">
      <c r="C107" s="33"/>
      <c r="D107" s="4"/>
      <c r="H107" s="7"/>
      <c r="I107" s="7"/>
    </row>
    <row r="108" spans="3:41" ht="13.2" x14ac:dyDescent="0.25">
      <c r="C108" s="33"/>
      <c r="D108" s="4"/>
      <c r="H108" s="7"/>
      <c r="I108" s="7"/>
    </row>
    <row r="109" spans="3:41" ht="13.2" x14ac:dyDescent="0.25">
      <c r="C109" s="33"/>
      <c r="D109" s="4"/>
      <c r="H109" s="7"/>
      <c r="I109" s="7"/>
    </row>
    <row r="110" spans="3:41" ht="13.2" x14ac:dyDescent="0.25">
      <c r="C110" s="33"/>
      <c r="D110" s="4"/>
      <c r="H110" s="7"/>
      <c r="I110" s="7"/>
    </row>
    <row r="111" spans="3:41" ht="13.2" x14ac:dyDescent="0.25">
      <c r="C111" s="33"/>
      <c r="D111" s="4"/>
      <c r="H111" s="7"/>
      <c r="I111" s="7"/>
    </row>
    <row r="112" spans="3:41" ht="13.2" x14ac:dyDescent="0.25">
      <c r="C112" s="33"/>
      <c r="D112" s="4"/>
      <c r="H112" s="7"/>
      <c r="I112" s="7"/>
    </row>
    <row r="113" spans="3:9" ht="13.2" x14ac:dyDescent="0.25">
      <c r="C113" s="33"/>
      <c r="D113" s="4"/>
      <c r="H113" s="7"/>
      <c r="I113" s="7"/>
    </row>
    <row r="114" spans="3:9" ht="13.2" x14ac:dyDescent="0.25">
      <c r="C114" s="33"/>
      <c r="D114" s="4"/>
      <c r="H114" s="7"/>
      <c r="I114" s="7"/>
    </row>
    <row r="115" spans="3:9" ht="13.2" x14ac:dyDescent="0.25">
      <c r="C115" s="33"/>
      <c r="D115" s="4"/>
      <c r="H115" s="7"/>
      <c r="I115" s="7"/>
    </row>
    <row r="116" spans="3:9" ht="13.2" x14ac:dyDescent="0.25">
      <c r="C116" s="33"/>
      <c r="D116" s="4"/>
      <c r="H116" s="7"/>
      <c r="I116" s="7"/>
    </row>
    <row r="117" spans="3:9" ht="13.2" x14ac:dyDescent="0.25">
      <c r="C117" s="33"/>
      <c r="D117" s="4"/>
      <c r="H117" s="7"/>
      <c r="I117" s="7"/>
    </row>
    <row r="118" spans="3:9" ht="13.2" x14ac:dyDescent="0.25">
      <c r="C118" s="33"/>
      <c r="D118" s="4"/>
      <c r="H118" s="7"/>
      <c r="I118" s="7"/>
    </row>
    <row r="119" spans="3:9" ht="13.2" x14ac:dyDescent="0.25">
      <c r="C119" s="33"/>
      <c r="D119" s="4"/>
      <c r="H119" s="7"/>
      <c r="I119" s="7"/>
    </row>
    <row r="120" spans="3:9" ht="13.2" x14ac:dyDescent="0.25">
      <c r="C120" s="33"/>
      <c r="D120" s="4"/>
      <c r="H120" s="7"/>
      <c r="I120" s="7"/>
    </row>
    <row r="121" spans="3:9" ht="13.2" x14ac:dyDescent="0.25">
      <c r="C121" s="33"/>
      <c r="D121" s="4"/>
      <c r="H121" s="7"/>
      <c r="I121" s="7"/>
    </row>
    <row r="122" spans="3:9" ht="13.2" x14ac:dyDescent="0.25">
      <c r="C122" s="33"/>
      <c r="D122" s="4"/>
      <c r="H122" s="7"/>
      <c r="I122" s="7"/>
    </row>
    <row r="123" spans="3:9" ht="13.2" x14ac:dyDescent="0.25">
      <c r="C123" s="33"/>
      <c r="D123" s="4"/>
      <c r="H123" s="7"/>
      <c r="I123" s="7"/>
    </row>
    <row r="124" spans="3:9" ht="13.2" x14ac:dyDescent="0.25">
      <c r="C124" s="33"/>
      <c r="D124" s="4"/>
      <c r="H124" s="7"/>
      <c r="I124" s="7"/>
    </row>
    <row r="125" spans="3:9" ht="13.2" x14ac:dyDescent="0.25">
      <c r="C125" s="33"/>
      <c r="D125" s="4"/>
      <c r="H125" s="7"/>
      <c r="I125" s="7"/>
    </row>
    <row r="126" spans="3:9" ht="13.2" x14ac:dyDescent="0.25">
      <c r="C126" s="33"/>
      <c r="D126" s="4"/>
      <c r="H126" s="7"/>
      <c r="I126" s="7"/>
    </row>
    <row r="127" spans="3:9" ht="13.2" x14ac:dyDescent="0.25">
      <c r="C127" s="33"/>
      <c r="D127" s="4"/>
      <c r="H127" s="7"/>
      <c r="I127" s="7"/>
    </row>
    <row r="128" spans="3:9" ht="13.2" x14ac:dyDescent="0.25">
      <c r="C128" s="33"/>
      <c r="D128" s="4"/>
      <c r="H128" s="7"/>
      <c r="I128" s="7"/>
    </row>
    <row r="129" spans="3:9" ht="13.2" x14ac:dyDescent="0.25">
      <c r="C129" s="33"/>
      <c r="D129" s="4"/>
      <c r="H129" s="7"/>
      <c r="I129" s="7"/>
    </row>
    <row r="130" spans="3:9" ht="13.2" x14ac:dyDescent="0.25">
      <c r="C130" s="33"/>
      <c r="D130" s="4"/>
      <c r="H130" s="7"/>
      <c r="I130" s="7"/>
    </row>
    <row r="131" spans="3:9" ht="13.2" x14ac:dyDescent="0.25">
      <c r="C131" s="33"/>
      <c r="D131" s="4"/>
      <c r="H131" s="7"/>
      <c r="I131" s="7"/>
    </row>
    <row r="132" spans="3:9" ht="13.2" x14ac:dyDescent="0.25">
      <c r="C132" s="33"/>
      <c r="D132" s="4"/>
      <c r="H132" s="7"/>
      <c r="I132" s="7"/>
    </row>
    <row r="133" spans="3:9" ht="13.2" x14ac:dyDescent="0.25">
      <c r="C133" s="33"/>
      <c r="D133" s="4"/>
      <c r="H133" s="7"/>
      <c r="I133" s="7"/>
    </row>
    <row r="134" spans="3:9" ht="13.2" x14ac:dyDescent="0.25">
      <c r="C134" s="33"/>
      <c r="D134" s="4"/>
      <c r="H134" s="7"/>
      <c r="I134" s="7"/>
    </row>
    <row r="135" spans="3:9" ht="13.2" x14ac:dyDescent="0.25">
      <c r="C135" s="33"/>
      <c r="D135" s="4"/>
      <c r="H135" s="7"/>
      <c r="I135" s="7"/>
    </row>
    <row r="136" spans="3:9" ht="13.2" x14ac:dyDescent="0.25">
      <c r="C136" s="33"/>
      <c r="D136" s="4"/>
      <c r="H136" s="7"/>
      <c r="I136" s="7"/>
    </row>
    <row r="137" spans="3:9" ht="13.2" x14ac:dyDescent="0.25">
      <c r="C137" s="33"/>
      <c r="D137" s="4"/>
      <c r="H137" s="7"/>
      <c r="I137" s="7"/>
    </row>
    <row r="138" spans="3:9" ht="13.2" x14ac:dyDescent="0.25">
      <c r="C138" s="33"/>
      <c r="D138" s="4"/>
      <c r="H138" s="7"/>
      <c r="I138" s="7"/>
    </row>
    <row r="139" spans="3:9" ht="13.2" x14ac:dyDescent="0.25">
      <c r="C139" s="33"/>
      <c r="D139" s="4"/>
      <c r="H139" s="7"/>
      <c r="I139" s="7"/>
    </row>
    <row r="140" spans="3:9" ht="13.2" x14ac:dyDescent="0.25">
      <c r="C140" s="33"/>
      <c r="D140" s="4"/>
      <c r="H140" s="7"/>
      <c r="I140" s="7"/>
    </row>
    <row r="141" spans="3:9" ht="13.2" x14ac:dyDescent="0.25">
      <c r="C141" s="33"/>
      <c r="D141" s="4"/>
      <c r="H141" s="7"/>
      <c r="I141" s="7"/>
    </row>
    <row r="142" spans="3:9" ht="13.2" x14ac:dyDescent="0.25">
      <c r="C142" s="33"/>
      <c r="D142" s="4"/>
      <c r="H142" s="7"/>
      <c r="I142" s="7"/>
    </row>
    <row r="143" spans="3:9" ht="13.2" x14ac:dyDescent="0.25">
      <c r="C143" s="33"/>
      <c r="D143" s="4"/>
      <c r="H143" s="7"/>
      <c r="I143" s="7"/>
    </row>
    <row r="144" spans="3:9" ht="13.2" x14ac:dyDescent="0.25">
      <c r="C144" s="33"/>
      <c r="D144" s="4"/>
      <c r="H144" s="7"/>
      <c r="I144" s="7"/>
    </row>
    <row r="145" spans="3:9" ht="13.2" x14ac:dyDescent="0.25">
      <c r="C145" s="33"/>
      <c r="D145" s="4"/>
      <c r="H145" s="7"/>
      <c r="I145" s="7"/>
    </row>
    <row r="146" spans="3:9" ht="13.2" x14ac:dyDescent="0.25">
      <c r="C146" s="33"/>
      <c r="D146" s="4"/>
      <c r="H146" s="7"/>
      <c r="I146" s="7"/>
    </row>
    <row r="147" spans="3:9" ht="13.2" x14ac:dyDescent="0.25">
      <c r="C147" s="33"/>
      <c r="D147" s="4"/>
      <c r="H147" s="7"/>
      <c r="I147" s="7"/>
    </row>
    <row r="148" spans="3:9" ht="13.2" x14ac:dyDescent="0.25">
      <c r="C148" s="33"/>
      <c r="D148" s="4"/>
      <c r="H148" s="7"/>
      <c r="I148" s="7"/>
    </row>
    <row r="149" spans="3:9" ht="13.2" x14ac:dyDescent="0.25">
      <c r="C149" s="33"/>
      <c r="D149" s="4"/>
      <c r="H149" s="7"/>
      <c r="I149" s="7"/>
    </row>
    <row r="150" spans="3:9" ht="13.2" x14ac:dyDescent="0.25">
      <c r="C150" s="33"/>
      <c r="D150" s="4"/>
      <c r="H150" s="7"/>
      <c r="I150" s="7"/>
    </row>
    <row r="151" spans="3:9" ht="13.2" x14ac:dyDescent="0.25">
      <c r="C151" s="33"/>
      <c r="D151" s="4"/>
      <c r="H151" s="7"/>
      <c r="I151" s="7"/>
    </row>
    <row r="152" spans="3:9" ht="13.2" x14ac:dyDescent="0.25">
      <c r="C152" s="33"/>
      <c r="D152" s="4"/>
      <c r="H152" s="7"/>
      <c r="I152" s="7"/>
    </row>
    <row r="153" spans="3:9" ht="13.2" x14ac:dyDescent="0.25">
      <c r="C153" s="33"/>
      <c r="D153" s="4"/>
      <c r="H153" s="7"/>
      <c r="I153" s="7"/>
    </row>
    <row r="154" spans="3:9" ht="13.2" x14ac:dyDescent="0.25">
      <c r="C154" s="33"/>
      <c r="D154" s="4"/>
      <c r="H154" s="7"/>
      <c r="I154" s="7"/>
    </row>
    <row r="155" spans="3:9" ht="13.2" x14ac:dyDescent="0.25">
      <c r="C155" s="33"/>
      <c r="D155" s="4"/>
      <c r="H155" s="7"/>
      <c r="I155" s="7"/>
    </row>
    <row r="156" spans="3:9" ht="13.2" x14ac:dyDescent="0.25">
      <c r="C156" s="33"/>
      <c r="D156" s="4"/>
      <c r="H156" s="7"/>
      <c r="I156" s="7"/>
    </row>
    <row r="157" spans="3:9" ht="13.2" x14ac:dyDescent="0.25">
      <c r="C157" s="33"/>
      <c r="D157" s="4"/>
      <c r="H157" s="7"/>
      <c r="I157" s="7"/>
    </row>
    <row r="158" spans="3:9" ht="13.2" x14ac:dyDescent="0.25">
      <c r="C158" s="33"/>
      <c r="D158" s="4"/>
      <c r="H158" s="7"/>
      <c r="I158" s="7"/>
    </row>
    <row r="159" spans="3:9" ht="13.2" x14ac:dyDescent="0.25">
      <c r="C159" s="33"/>
      <c r="D159" s="4"/>
      <c r="H159" s="7"/>
      <c r="I159" s="7"/>
    </row>
    <row r="160" spans="3:9" ht="13.2" x14ac:dyDescent="0.25">
      <c r="C160" s="33"/>
      <c r="D160" s="4"/>
      <c r="H160" s="7"/>
      <c r="I160" s="7"/>
    </row>
    <row r="161" spans="3:9" ht="13.2" x14ac:dyDescent="0.25">
      <c r="C161" s="33"/>
      <c r="D161" s="4"/>
      <c r="H161" s="7"/>
      <c r="I161" s="7"/>
    </row>
    <row r="162" spans="3:9" ht="13.2" x14ac:dyDescent="0.25">
      <c r="C162" s="33"/>
      <c r="D162" s="4"/>
      <c r="H162" s="7"/>
      <c r="I162" s="7"/>
    </row>
    <row r="163" spans="3:9" ht="13.2" x14ac:dyDescent="0.25">
      <c r="C163" s="33"/>
      <c r="D163" s="4"/>
      <c r="H163" s="7"/>
      <c r="I163" s="7"/>
    </row>
    <row r="164" spans="3:9" ht="13.2" x14ac:dyDescent="0.25">
      <c r="C164" s="33"/>
      <c r="D164" s="4"/>
      <c r="H164" s="7"/>
      <c r="I164" s="7"/>
    </row>
    <row r="165" spans="3:9" ht="13.2" x14ac:dyDescent="0.25">
      <c r="C165" s="33"/>
      <c r="D165" s="4"/>
      <c r="H165" s="7"/>
      <c r="I165" s="7"/>
    </row>
    <row r="166" spans="3:9" ht="13.2" x14ac:dyDescent="0.25">
      <c r="C166" s="33"/>
      <c r="D166" s="4"/>
      <c r="H166" s="7"/>
      <c r="I166" s="7"/>
    </row>
    <row r="167" spans="3:9" ht="13.2" x14ac:dyDescent="0.25">
      <c r="C167" s="33"/>
      <c r="D167" s="4"/>
      <c r="H167" s="7"/>
      <c r="I167" s="7"/>
    </row>
    <row r="168" spans="3:9" ht="13.2" x14ac:dyDescent="0.25">
      <c r="C168" s="33"/>
      <c r="D168" s="4"/>
      <c r="H168" s="7"/>
      <c r="I168" s="7"/>
    </row>
    <row r="169" spans="3:9" ht="13.2" x14ac:dyDescent="0.25">
      <c r="C169" s="33"/>
      <c r="D169" s="4"/>
      <c r="H169" s="7"/>
      <c r="I169" s="7"/>
    </row>
    <row r="170" spans="3:9" ht="13.2" x14ac:dyDescent="0.25">
      <c r="C170" s="33"/>
      <c r="D170" s="4"/>
      <c r="H170" s="7"/>
      <c r="I170" s="7"/>
    </row>
    <row r="171" spans="3:9" ht="13.2" x14ac:dyDescent="0.25">
      <c r="C171" s="33"/>
      <c r="D171" s="4"/>
      <c r="H171" s="7"/>
      <c r="I171" s="7"/>
    </row>
    <row r="172" spans="3:9" ht="13.2" x14ac:dyDescent="0.25">
      <c r="C172" s="33"/>
      <c r="D172" s="4"/>
      <c r="H172" s="7"/>
      <c r="I172" s="7"/>
    </row>
    <row r="173" spans="3:9" ht="13.2" x14ac:dyDescent="0.25">
      <c r="C173" s="33"/>
      <c r="D173" s="4"/>
      <c r="H173" s="7"/>
      <c r="I173" s="7"/>
    </row>
    <row r="174" spans="3:9" ht="13.2" x14ac:dyDescent="0.25">
      <c r="C174" s="33"/>
      <c r="D174" s="4"/>
      <c r="H174" s="7"/>
      <c r="I174" s="7"/>
    </row>
    <row r="175" spans="3:9" ht="13.2" x14ac:dyDescent="0.25">
      <c r="C175" s="33"/>
      <c r="D175" s="4"/>
      <c r="H175" s="7"/>
      <c r="I175" s="7"/>
    </row>
    <row r="176" spans="3:9" ht="13.2" x14ac:dyDescent="0.25">
      <c r="C176" s="33"/>
      <c r="D176" s="4"/>
      <c r="H176" s="7"/>
      <c r="I176" s="7"/>
    </row>
    <row r="177" spans="3:9" ht="13.2" x14ac:dyDescent="0.25">
      <c r="C177" s="33"/>
      <c r="D177" s="4"/>
      <c r="H177" s="7"/>
      <c r="I177" s="7"/>
    </row>
    <row r="178" spans="3:9" ht="13.2" x14ac:dyDescent="0.25">
      <c r="C178" s="33"/>
      <c r="D178" s="4"/>
      <c r="H178" s="7"/>
      <c r="I178" s="7"/>
    </row>
    <row r="179" spans="3:9" ht="13.2" x14ac:dyDescent="0.25">
      <c r="C179" s="33"/>
      <c r="D179" s="4"/>
      <c r="H179" s="7"/>
      <c r="I179" s="7"/>
    </row>
    <row r="180" spans="3:9" ht="13.2" x14ac:dyDescent="0.25">
      <c r="C180" s="33"/>
      <c r="D180" s="4"/>
      <c r="H180" s="7"/>
      <c r="I180" s="7"/>
    </row>
    <row r="181" spans="3:9" ht="13.2" x14ac:dyDescent="0.25">
      <c r="C181" s="33"/>
      <c r="D181" s="4"/>
      <c r="H181" s="7"/>
      <c r="I181" s="7"/>
    </row>
    <row r="182" spans="3:9" ht="13.2" x14ac:dyDescent="0.25">
      <c r="C182" s="33"/>
      <c r="D182" s="4"/>
      <c r="H182" s="7"/>
      <c r="I182" s="7"/>
    </row>
    <row r="183" spans="3:9" ht="13.2" x14ac:dyDescent="0.25">
      <c r="C183" s="33"/>
      <c r="D183" s="4"/>
      <c r="H183" s="7"/>
      <c r="I183" s="7"/>
    </row>
    <row r="184" spans="3:9" ht="13.2" x14ac:dyDescent="0.25">
      <c r="C184" s="33"/>
      <c r="D184" s="4"/>
      <c r="H184" s="7"/>
      <c r="I184" s="7"/>
    </row>
    <row r="185" spans="3:9" ht="13.2" x14ac:dyDescent="0.25">
      <c r="C185" s="33"/>
      <c r="D185" s="4"/>
      <c r="H185" s="7"/>
      <c r="I185" s="7"/>
    </row>
    <row r="186" spans="3:9" ht="13.2" x14ac:dyDescent="0.25">
      <c r="C186" s="33"/>
      <c r="D186" s="4"/>
      <c r="H186" s="7"/>
      <c r="I186" s="7"/>
    </row>
    <row r="187" spans="3:9" ht="13.2" x14ac:dyDescent="0.25">
      <c r="C187" s="33"/>
      <c r="D187" s="4"/>
      <c r="H187" s="7"/>
      <c r="I187" s="7"/>
    </row>
    <row r="188" spans="3:9" ht="13.2" x14ac:dyDescent="0.25">
      <c r="C188" s="33"/>
      <c r="D188" s="4"/>
      <c r="H188" s="7"/>
      <c r="I188" s="7"/>
    </row>
    <row r="189" spans="3:9" ht="13.2" x14ac:dyDescent="0.25">
      <c r="C189" s="33"/>
      <c r="D189" s="4"/>
      <c r="H189" s="7"/>
      <c r="I189" s="7"/>
    </row>
    <row r="190" spans="3:9" ht="13.2" x14ac:dyDescent="0.25">
      <c r="C190" s="33"/>
      <c r="D190" s="4"/>
      <c r="H190" s="7"/>
      <c r="I190" s="7"/>
    </row>
    <row r="191" spans="3:9" ht="13.2" x14ac:dyDescent="0.25">
      <c r="C191" s="33"/>
      <c r="D191" s="4"/>
      <c r="H191" s="7"/>
      <c r="I191" s="7"/>
    </row>
    <row r="192" spans="3:9" ht="13.2" x14ac:dyDescent="0.25">
      <c r="C192" s="33"/>
      <c r="D192" s="4"/>
      <c r="H192" s="7"/>
      <c r="I192" s="7"/>
    </row>
    <row r="193" spans="3:9" ht="13.2" x14ac:dyDescent="0.25">
      <c r="C193" s="33"/>
      <c r="D193" s="4"/>
      <c r="H193" s="7"/>
      <c r="I193" s="7"/>
    </row>
    <row r="194" spans="3:9" ht="13.2" x14ac:dyDescent="0.25">
      <c r="C194" s="33"/>
      <c r="D194" s="4"/>
      <c r="H194" s="7"/>
      <c r="I194" s="7"/>
    </row>
    <row r="195" spans="3:9" ht="13.2" x14ac:dyDescent="0.25">
      <c r="C195" s="33"/>
      <c r="D195" s="4"/>
      <c r="H195" s="7"/>
      <c r="I195" s="7"/>
    </row>
    <row r="196" spans="3:9" ht="13.2" x14ac:dyDescent="0.25">
      <c r="C196" s="33"/>
      <c r="D196" s="4"/>
      <c r="H196" s="7"/>
      <c r="I196" s="7"/>
    </row>
    <row r="197" spans="3:9" ht="13.2" x14ac:dyDescent="0.25">
      <c r="D197" s="4"/>
      <c r="H197" s="7"/>
      <c r="I197" s="7"/>
    </row>
    <row r="198" spans="3:9" ht="13.2" x14ac:dyDescent="0.25">
      <c r="D198" s="4"/>
      <c r="H198" s="7"/>
      <c r="I198" s="7"/>
    </row>
    <row r="199" spans="3:9" ht="13.2" x14ac:dyDescent="0.25">
      <c r="D199" s="4"/>
      <c r="H199" s="7"/>
      <c r="I199" s="7"/>
    </row>
    <row r="200" spans="3:9" ht="13.2" x14ac:dyDescent="0.25">
      <c r="D200" s="4"/>
      <c r="H200" s="7"/>
      <c r="I200" s="7"/>
    </row>
    <row r="201" spans="3:9" ht="13.2" x14ac:dyDescent="0.25">
      <c r="D201" s="4"/>
      <c r="H201" s="7"/>
      <c r="I201" s="7"/>
    </row>
    <row r="202" spans="3:9" ht="13.2" x14ac:dyDescent="0.25">
      <c r="D202" s="4"/>
      <c r="H202" s="7"/>
      <c r="I202" s="7"/>
    </row>
    <row r="203" spans="3:9" ht="13.2" x14ac:dyDescent="0.25">
      <c r="D203" s="4"/>
      <c r="H203" s="7"/>
      <c r="I203" s="7"/>
    </row>
    <row r="204" spans="3:9" ht="13.2" x14ac:dyDescent="0.25">
      <c r="D204" s="4"/>
      <c r="H204" s="7"/>
      <c r="I204" s="7"/>
    </row>
    <row r="205" spans="3:9" ht="13.2" x14ac:dyDescent="0.25">
      <c r="D205" s="4"/>
      <c r="H205" s="7"/>
      <c r="I205" s="7"/>
    </row>
    <row r="206" spans="3:9" ht="13.2" x14ac:dyDescent="0.25">
      <c r="D206" s="4"/>
      <c r="H206" s="7"/>
      <c r="I206" s="7"/>
    </row>
    <row r="207" spans="3:9" ht="13.2" x14ac:dyDescent="0.25">
      <c r="D207" s="4"/>
      <c r="H207" s="7"/>
      <c r="I207" s="7"/>
    </row>
    <row r="208" spans="3:9" ht="13.2" x14ac:dyDescent="0.25">
      <c r="D208" s="4"/>
      <c r="H208" s="7"/>
      <c r="I208" s="7"/>
    </row>
    <row r="209" spans="4:9" ht="13.2" x14ac:dyDescent="0.25">
      <c r="D209" s="4"/>
      <c r="H209" s="7"/>
      <c r="I209" s="7"/>
    </row>
    <row r="210" spans="4:9" ht="13.2" x14ac:dyDescent="0.25">
      <c r="D210" s="4"/>
      <c r="H210" s="7"/>
      <c r="I210" s="7"/>
    </row>
    <row r="211" spans="4:9" ht="13.2" x14ac:dyDescent="0.25">
      <c r="D211" s="4"/>
      <c r="H211" s="7"/>
      <c r="I211" s="7"/>
    </row>
    <row r="212" spans="4:9" ht="13.2" x14ac:dyDescent="0.25">
      <c r="D212" s="4"/>
      <c r="H212" s="7"/>
      <c r="I212" s="7"/>
    </row>
    <row r="213" spans="4:9" ht="13.2" x14ac:dyDescent="0.25">
      <c r="D213" s="4"/>
      <c r="H213" s="7"/>
      <c r="I213" s="7"/>
    </row>
    <row r="214" spans="4:9" ht="13.2" x14ac:dyDescent="0.25">
      <c r="D214" s="4"/>
      <c r="H214" s="7"/>
      <c r="I214" s="7"/>
    </row>
    <row r="215" spans="4:9" ht="13.2" x14ac:dyDescent="0.25">
      <c r="D215" s="4"/>
      <c r="H215" s="7"/>
      <c r="I215" s="7"/>
    </row>
    <row r="216" spans="4:9" ht="13.2" x14ac:dyDescent="0.25">
      <c r="D216" s="4"/>
      <c r="H216" s="7"/>
      <c r="I216" s="7"/>
    </row>
    <row r="217" spans="4:9" ht="13.2" x14ac:dyDescent="0.25">
      <c r="D217" s="4"/>
      <c r="H217" s="7"/>
      <c r="I217" s="7"/>
    </row>
    <row r="218" spans="4:9" ht="13.2" x14ac:dyDescent="0.25">
      <c r="D218" s="4"/>
      <c r="H218" s="7"/>
      <c r="I218" s="7"/>
    </row>
    <row r="219" spans="4:9" ht="13.2" x14ac:dyDescent="0.25">
      <c r="D219" s="4"/>
      <c r="H219" s="7"/>
      <c r="I219" s="7"/>
    </row>
    <row r="220" spans="4:9" ht="13.2" x14ac:dyDescent="0.25">
      <c r="D220" s="4"/>
      <c r="H220" s="7"/>
      <c r="I220" s="7"/>
    </row>
    <row r="221" spans="4:9" ht="13.2" x14ac:dyDescent="0.25">
      <c r="D221" s="4"/>
      <c r="H221" s="7"/>
      <c r="I221" s="7"/>
    </row>
    <row r="222" spans="4:9" ht="13.2" x14ac:dyDescent="0.25">
      <c r="D222" s="4"/>
      <c r="H222" s="7"/>
      <c r="I222" s="7"/>
    </row>
    <row r="223" spans="4:9" ht="13.2" x14ac:dyDescent="0.25">
      <c r="D223" s="4"/>
      <c r="H223" s="7"/>
      <c r="I223" s="7"/>
    </row>
    <row r="224" spans="4:9" ht="13.2" x14ac:dyDescent="0.25">
      <c r="D224" s="4"/>
      <c r="H224" s="7"/>
      <c r="I224" s="7"/>
    </row>
    <row r="225" spans="4:9" ht="13.2" x14ac:dyDescent="0.25">
      <c r="D225" s="4"/>
      <c r="H225" s="7"/>
      <c r="I225" s="7"/>
    </row>
    <row r="226" spans="4:9" ht="13.2" x14ac:dyDescent="0.25">
      <c r="D226" s="4"/>
      <c r="H226" s="7"/>
      <c r="I226" s="7"/>
    </row>
    <row r="227" spans="4:9" ht="13.2" x14ac:dyDescent="0.25">
      <c r="D227" s="4"/>
      <c r="H227" s="7"/>
      <c r="I227" s="7"/>
    </row>
    <row r="228" spans="4:9" ht="13.2" x14ac:dyDescent="0.25">
      <c r="D228" s="4"/>
      <c r="I228" s="7"/>
    </row>
    <row r="229" spans="4:9" ht="13.2" x14ac:dyDescent="0.25">
      <c r="D229" s="4"/>
      <c r="I229" s="7"/>
    </row>
    <row r="230" spans="4:9" ht="13.2" x14ac:dyDescent="0.25">
      <c r="D230" s="4"/>
      <c r="I230" s="7"/>
    </row>
    <row r="231" spans="4:9" ht="13.2" x14ac:dyDescent="0.25">
      <c r="D231" s="4"/>
      <c r="I231" s="7"/>
    </row>
    <row r="232" spans="4:9" ht="13.2" x14ac:dyDescent="0.25">
      <c r="D232" s="4"/>
      <c r="I232" s="7"/>
    </row>
    <row r="233" spans="4:9" ht="13.2" x14ac:dyDescent="0.25">
      <c r="D233" s="4"/>
      <c r="I233" s="7"/>
    </row>
    <row r="234" spans="4:9" ht="13.2" x14ac:dyDescent="0.25">
      <c r="D234" s="4"/>
      <c r="I234" s="7"/>
    </row>
    <row r="235" spans="4:9" ht="13.2" x14ac:dyDescent="0.25">
      <c r="D235" s="4"/>
      <c r="I235" s="7"/>
    </row>
    <row r="236" spans="4:9" ht="13.2" x14ac:dyDescent="0.25">
      <c r="D236" s="4"/>
      <c r="I236" s="7"/>
    </row>
    <row r="237" spans="4:9" ht="13.2" x14ac:dyDescent="0.25">
      <c r="D237" s="4"/>
      <c r="I237" s="7"/>
    </row>
    <row r="238" spans="4:9" ht="13.2" x14ac:dyDescent="0.25">
      <c r="D238" s="4"/>
      <c r="I238" s="7"/>
    </row>
    <row r="239" spans="4:9" ht="13.2" x14ac:dyDescent="0.25">
      <c r="D239" s="4"/>
      <c r="I239" s="7"/>
    </row>
    <row r="240" spans="4:9" ht="13.2" x14ac:dyDescent="0.25">
      <c r="D240" s="4"/>
      <c r="I240" s="7"/>
    </row>
    <row r="241" spans="4:9" ht="13.2" x14ac:dyDescent="0.25">
      <c r="D241" s="4"/>
      <c r="I241" s="7"/>
    </row>
    <row r="242" spans="4:9" ht="13.2" x14ac:dyDescent="0.25">
      <c r="D242" s="4"/>
      <c r="I242" s="7"/>
    </row>
    <row r="243" spans="4:9" ht="13.2" x14ac:dyDescent="0.25">
      <c r="D243" s="4"/>
      <c r="I243" s="7"/>
    </row>
    <row r="244" spans="4:9" ht="13.2" x14ac:dyDescent="0.25">
      <c r="D244" s="4"/>
      <c r="I244" s="7"/>
    </row>
    <row r="245" spans="4:9" ht="13.2" x14ac:dyDescent="0.25">
      <c r="D245" s="4"/>
      <c r="I245" s="7"/>
    </row>
    <row r="246" spans="4:9" ht="13.2" x14ac:dyDescent="0.25">
      <c r="D246" s="4"/>
      <c r="I246" s="7"/>
    </row>
    <row r="247" spans="4:9" ht="13.2" x14ac:dyDescent="0.25">
      <c r="D247" s="4"/>
      <c r="I247" s="7"/>
    </row>
    <row r="248" spans="4:9" ht="13.2" x14ac:dyDescent="0.25">
      <c r="D248" s="4"/>
      <c r="I248" s="7"/>
    </row>
    <row r="249" spans="4:9" ht="13.2" x14ac:dyDescent="0.25">
      <c r="D249" s="4"/>
      <c r="I249" s="7"/>
    </row>
    <row r="250" spans="4:9" ht="13.2" x14ac:dyDescent="0.25">
      <c r="D250" s="4"/>
      <c r="I250" s="7"/>
    </row>
    <row r="251" spans="4:9" ht="13.2" x14ac:dyDescent="0.25">
      <c r="D251" s="4"/>
      <c r="I251" s="7"/>
    </row>
    <row r="252" spans="4:9" ht="13.2" x14ac:dyDescent="0.25">
      <c r="D252" s="4"/>
      <c r="I252" s="7"/>
    </row>
    <row r="253" spans="4:9" ht="13.2" x14ac:dyDescent="0.25">
      <c r="D253" s="4"/>
      <c r="I253" s="7"/>
    </row>
    <row r="254" spans="4:9" ht="13.2" x14ac:dyDescent="0.25">
      <c r="D254" s="4"/>
      <c r="I254" s="7"/>
    </row>
    <row r="255" spans="4:9" ht="13.2" x14ac:dyDescent="0.25">
      <c r="D255" s="4"/>
      <c r="I255" s="7"/>
    </row>
    <row r="256" spans="4:9" ht="13.2" x14ac:dyDescent="0.25">
      <c r="D256" s="4"/>
      <c r="I256" s="7"/>
    </row>
    <row r="257" spans="4:9" ht="13.2" x14ac:dyDescent="0.25">
      <c r="D257" s="4"/>
      <c r="I257" s="7"/>
    </row>
    <row r="258" spans="4:9" ht="13.2" x14ac:dyDescent="0.25">
      <c r="D258" s="4"/>
      <c r="I258" s="7"/>
    </row>
    <row r="259" spans="4:9" ht="13.2" x14ac:dyDescent="0.25">
      <c r="D259" s="4"/>
      <c r="I259" s="7"/>
    </row>
    <row r="260" spans="4:9" ht="13.2" x14ac:dyDescent="0.25">
      <c r="D260" s="4"/>
      <c r="I260" s="7"/>
    </row>
    <row r="261" spans="4:9" ht="13.2" x14ac:dyDescent="0.25">
      <c r="D261" s="4"/>
      <c r="I261" s="7"/>
    </row>
    <row r="262" spans="4:9" ht="13.2" x14ac:dyDescent="0.25">
      <c r="D262" s="4"/>
      <c r="I262" s="7"/>
    </row>
    <row r="263" spans="4:9" ht="13.2" x14ac:dyDescent="0.25">
      <c r="D263" s="4"/>
      <c r="I263" s="7"/>
    </row>
    <row r="264" spans="4:9" ht="13.2" x14ac:dyDescent="0.25">
      <c r="D264" s="4"/>
      <c r="I264" s="7"/>
    </row>
    <row r="265" spans="4:9" ht="13.2" x14ac:dyDescent="0.25">
      <c r="D265" s="4"/>
      <c r="I265" s="7"/>
    </row>
    <row r="266" spans="4:9" ht="13.2" x14ac:dyDescent="0.25">
      <c r="D266" s="4"/>
      <c r="I266" s="7"/>
    </row>
    <row r="267" spans="4:9" ht="13.2" x14ac:dyDescent="0.25">
      <c r="D267" s="4"/>
      <c r="I267" s="7"/>
    </row>
    <row r="268" spans="4:9" ht="13.2" x14ac:dyDescent="0.25">
      <c r="D268" s="4"/>
      <c r="I268" s="7"/>
    </row>
    <row r="269" spans="4:9" ht="13.2" x14ac:dyDescent="0.25">
      <c r="D269" s="4"/>
      <c r="I269" s="7"/>
    </row>
    <row r="270" spans="4:9" ht="13.2" x14ac:dyDescent="0.25">
      <c r="D270" s="4"/>
      <c r="I270" s="7"/>
    </row>
    <row r="271" spans="4:9" ht="13.2" x14ac:dyDescent="0.25">
      <c r="D271" s="4"/>
      <c r="I271" s="7"/>
    </row>
    <row r="272" spans="4:9" ht="13.2" x14ac:dyDescent="0.25">
      <c r="D272" s="4"/>
      <c r="I272" s="7"/>
    </row>
    <row r="273" spans="4:9" ht="13.2" x14ac:dyDescent="0.25">
      <c r="D273" s="4"/>
      <c r="I273" s="7"/>
    </row>
    <row r="274" spans="4:9" ht="13.2" x14ac:dyDescent="0.25">
      <c r="D274" s="4"/>
      <c r="I274" s="7"/>
    </row>
    <row r="275" spans="4:9" ht="13.2" x14ac:dyDescent="0.25">
      <c r="D275" s="4"/>
      <c r="I275" s="7"/>
    </row>
    <row r="276" spans="4:9" ht="13.2" x14ac:dyDescent="0.25">
      <c r="D276" s="4"/>
      <c r="I276" s="7"/>
    </row>
    <row r="277" spans="4:9" ht="13.2" x14ac:dyDescent="0.25">
      <c r="D277" s="4"/>
      <c r="I277" s="7"/>
    </row>
    <row r="278" spans="4:9" ht="13.2" x14ac:dyDescent="0.25">
      <c r="D278" s="4"/>
      <c r="I278" s="7"/>
    </row>
    <row r="279" spans="4:9" ht="13.2" x14ac:dyDescent="0.25">
      <c r="D279" s="4"/>
      <c r="I279" s="7"/>
    </row>
    <row r="280" spans="4:9" ht="13.2" x14ac:dyDescent="0.25">
      <c r="D280" s="4"/>
      <c r="I280" s="7"/>
    </row>
    <row r="281" spans="4:9" ht="13.2" x14ac:dyDescent="0.25">
      <c r="D281" s="4"/>
      <c r="I281" s="7"/>
    </row>
    <row r="282" spans="4:9" ht="13.2" x14ac:dyDescent="0.25">
      <c r="D282" s="4"/>
      <c r="I282" s="7"/>
    </row>
    <row r="283" spans="4:9" ht="13.2" x14ac:dyDescent="0.25">
      <c r="D283" s="4"/>
      <c r="I283" s="7"/>
    </row>
    <row r="284" spans="4:9" ht="13.2" x14ac:dyDescent="0.25">
      <c r="D284" s="4"/>
      <c r="I284" s="7"/>
    </row>
    <row r="285" spans="4:9" ht="13.2" x14ac:dyDescent="0.25">
      <c r="D285" s="4"/>
      <c r="I285" s="7"/>
    </row>
    <row r="286" spans="4:9" ht="13.2" x14ac:dyDescent="0.25">
      <c r="D286" s="4"/>
      <c r="I286" s="7"/>
    </row>
    <row r="287" spans="4:9" ht="13.2" x14ac:dyDescent="0.25">
      <c r="D287" s="4"/>
      <c r="I287" s="7"/>
    </row>
    <row r="288" spans="4:9" ht="13.2" x14ac:dyDescent="0.25">
      <c r="D288" s="4"/>
      <c r="I288" s="7"/>
    </row>
    <row r="289" spans="4:9" ht="13.2" x14ac:dyDescent="0.25">
      <c r="D289" s="4"/>
      <c r="I289" s="7"/>
    </row>
    <row r="290" spans="4:9" ht="13.2" x14ac:dyDescent="0.25">
      <c r="D290" s="4"/>
      <c r="I290" s="7"/>
    </row>
    <row r="291" spans="4:9" ht="13.2" x14ac:dyDescent="0.25">
      <c r="D291" s="4"/>
      <c r="I291" s="7"/>
    </row>
    <row r="292" spans="4:9" ht="13.2" x14ac:dyDescent="0.25">
      <c r="D292" s="4"/>
      <c r="I292" s="7"/>
    </row>
    <row r="293" spans="4:9" ht="13.2" x14ac:dyDescent="0.25">
      <c r="D293" s="4"/>
      <c r="I293" s="7"/>
    </row>
    <row r="294" spans="4:9" ht="13.2" x14ac:dyDescent="0.25">
      <c r="D294" s="4"/>
      <c r="I294" s="7"/>
    </row>
    <row r="295" spans="4:9" ht="13.2" x14ac:dyDescent="0.25">
      <c r="D295" s="4"/>
      <c r="I295" s="7"/>
    </row>
    <row r="296" spans="4:9" ht="13.2" x14ac:dyDescent="0.25">
      <c r="D296" s="4"/>
      <c r="I296" s="7"/>
    </row>
    <row r="297" spans="4:9" ht="13.2" x14ac:dyDescent="0.25">
      <c r="D297" s="4"/>
      <c r="I297" s="7"/>
    </row>
    <row r="298" spans="4:9" ht="13.2" x14ac:dyDescent="0.25">
      <c r="D298" s="4"/>
      <c r="I298" s="7"/>
    </row>
    <row r="299" spans="4:9" ht="13.2" x14ac:dyDescent="0.25">
      <c r="D299" s="4"/>
    </row>
    <row r="300" spans="4:9" ht="13.2" x14ac:dyDescent="0.25">
      <c r="D300" s="4"/>
    </row>
    <row r="301" spans="4:9" ht="13.2" x14ac:dyDescent="0.25">
      <c r="D301" s="4"/>
    </row>
    <row r="302" spans="4:9" ht="13.2" x14ac:dyDescent="0.25">
      <c r="D302" s="4"/>
    </row>
    <row r="303" spans="4:9" ht="13.2" x14ac:dyDescent="0.25">
      <c r="D303" s="4"/>
    </row>
  </sheetData>
  <sortState ref="P14:P30">
    <sortCondition ref="P14"/>
  </sortState>
  <dataConsolidate/>
  <pageMargins left="0.75" right="0.75" top="1.5" bottom="1" header="0.5" footer="0.5"/>
  <pageSetup scale="73" orientation="portrait" horizontalDpi="300" verticalDpi="300" r:id="rId1"/>
  <headerFooter alignWithMargins="0">
    <oddHeader xml:space="preserve">&amp;R&amp;"Times New Roman,Bold"&amp;12KyPSC Case No. 2019-00271
STAFF-DR-01-053 Attachment
Page &amp;P of &amp;N&amp;"-,Regular"&amp;10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Weatherston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C7A2C5-2E33-4F14-85EE-4A21D1C3C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B3D64C-E9F6-4D5D-9EFB-59C1AE0AAA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30DF14-12CB-4538-9B76-879A87EB3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STAFF-DR-01-053- Cost per KWH</vt:lpstr>
      <vt:lpstr>DR_23</vt:lpstr>
      <vt:lpstr>'STAFF-DR-01-053- Cost per KWH'!Print_Area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Comparative Operating Statistics</dc:subject>
  <dc:creator>Czupik, Ted Jr</dc:creator>
  <cp:lastModifiedBy>Frisch, Adele M</cp:lastModifiedBy>
  <cp:lastPrinted>2019-09-18T16:14:35Z</cp:lastPrinted>
  <dcterms:created xsi:type="dcterms:W3CDTF">2009-06-23T13:54:50Z</dcterms:created>
  <dcterms:modified xsi:type="dcterms:W3CDTF">2019-09-18T16:14:36Z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0x01010009E323CE4F42204A9B662899E3EA5D1A</vt:lpwstr>
  </property>
</Properties>
</file>